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'1'!$A$1:$V$82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0.000000"/>
    <numFmt numFmtId="165" formatCode="0.0"/>
    <numFmt numFmtId="166" formatCode="General_)"/>
    <numFmt numFmtId="167" formatCode="0.000"/>
    <numFmt numFmtId="168" formatCode="0.0000"/>
  </numFmts>
  <fonts count="15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  <font>
      <name val="Times New Roman"/>
      <charset val="204"/>
      <family val="1"/>
      <b val="1"/>
      <color theme="1"/>
      <sz val="8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7" fillId="0" borderId="0"/>
    <xf numFmtId="0" fontId="1" fillId="0" borderId="0"/>
  </cellStyleXfs>
  <cellXfs count="84">
    <xf numFmtId="0" fontId="0" fillId="0" borderId="0" pivotButton="0" quotePrefix="0" xfId="0"/>
    <xf numFmtId="0" fontId="3" fillId="0" borderId="0" pivotButton="0" quotePrefix="0" xfId="0"/>
    <xf numFmtId="0" fontId="6" fillId="0" borderId="0" pivotButton="0" quotePrefix="0" xfId="1"/>
    <xf numFmtId="0" fontId="5" fillId="0" borderId="0" applyAlignment="1" pivotButton="0" quotePrefix="1" xfId="2">
      <alignment horizontal="left"/>
    </xf>
    <xf numFmtId="0" fontId="6" fillId="0" borderId="0" applyAlignment="1" pivotButton="0" quotePrefix="1" xfId="2">
      <alignment horizontal="left"/>
    </xf>
    <xf numFmtId="0" fontId="5" fillId="0" borderId="0" applyAlignment="1" pivotButton="0" quotePrefix="0" xfId="2">
      <alignment horizontal="left"/>
    </xf>
    <xf numFmtId="0" fontId="6" fillId="0" borderId="0" applyAlignment="1" pivotButton="0" quotePrefix="0" xfId="2">
      <alignment horizontal="left"/>
    </xf>
    <xf numFmtId="0" fontId="6" fillId="0" borderId="0" applyProtection="1" pivotButton="0" quotePrefix="0" xfId="2">
      <protection locked="0" hidden="0"/>
    </xf>
    <xf numFmtId="0" fontId="6" fillId="0" borderId="0" pivotButton="0" quotePrefix="0" xfId="0"/>
    <xf numFmtId="0" fontId="6" fillId="0" borderId="0" pivotButton="0" quotePrefix="0" xfId="2"/>
    <xf numFmtId="0" fontId="8" fillId="0" borderId="0" pivotButton="0" quotePrefix="0" xfId="1"/>
    <xf numFmtId="0" fontId="10" fillId="0" borderId="0" applyProtection="1" pivotButton="0" quotePrefix="0" xfId="2">
      <protection locked="0" hidden="0"/>
    </xf>
    <xf numFmtId="0" fontId="8" fillId="0" borderId="0" applyAlignment="1" pivotButton="0" quotePrefix="1" xfId="2">
      <alignment horizontal="left"/>
    </xf>
    <xf numFmtId="0" fontId="10" fillId="0" borderId="0" applyAlignment="1" pivotButton="0" quotePrefix="1" xfId="2">
      <alignment horizontal="left"/>
    </xf>
    <xf numFmtId="0" fontId="8" fillId="0" borderId="0" applyAlignment="1" pivotButton="0" quotePrefix="0" xfId="2">
      <alignment horizontal="left"/>
    </xf>
    <xf numFmtId="0" fontId="10" fillId="0" borderId="0" applyAlignment="1" pivotButton="0" quotePrefix="0" xfId="2">
      <alignment horizontal="left"/>
    </xf>
    <xf numFmtId="0" fontId="8" fillId="0" borderId="0" applyAlignment="1" pivotButton="0" quotePrefix="0" xfId="1">
      <alignment horizontal="left"/>
    </xf>
    <xf numFmtId="0" fontId="8" fillId="0" borderId="0" applyAlignment="1" pivotButton="0" quotePrefix="0" xfId="1">
      <alignment wrapText="1"/>
    </xf>
    <xf numFmtId="0" fontId="8" fillId="0" borderId="0" pivotButton="0" quotePrefix="0" xfId="2"/>
    <xf numFmtId="0" fontId="10" fillId="0" borderId="0" pivotButton="0" quotePrefix="0" xfId="2"/>
    <xf numFmtId="0" fontId="8" fillId="0" borderId="0" applyAlignment="1" pivotButton="0" quotePrefix="0" xfId="2">
      <alignment horizontal="right"/>
    </xf>
    <xf numFmtId="0" fontId="10" fillId="0" borderId="0" pivotButton="0" quotePrefix="0" xfId="0"/>
    <xf numFmtId="0" fontId="8" fillId="0" borderId="0" applyAlignment="1" applyProtection="1" pivotButton="0" quotePrefix="0" xfId="0">
      <alignment horizontal="left"/>
      <protection locked="0" hidden="0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0" fontId="8" fillId="0" borderId="0" applyAlignment="1" pivotButton="0" quotePrefix="1" xfId="0">
      <alignment horizontal="left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164" fontId="11" fillId="0" borderId="0" pivotButton="0" quotePrefix="0" xfId="0"/>
    <xf numFmtId="1" fontId="4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0" fillId="2" borderId="0" pivotButton="0" quotePrefix="0" xfId="0"/>
    <xf numFmtId="0" fontId="0" fillId="2" borderId="0" applyAlignment="1" pivotButton="0" quotePrefix="0" xfId="0">
      <alignment horizontal="left"/>
    </xf>
    <xf numFmtId="0" fontId="9" fillId="0" borderId="0" pivotButton="0" quotePrefix="0" xfId="0"/>
    <xf numFmtId="14" fontId="10" fillId="0" borderId="0" pivotButton="0" quotePrefix="0" xfId="2"/>
    <xf numFmtId="14" fontId="10" fillId="0" borderId="0" applyProtection="1" pivotButton="0" quotePrefix="0" xfId="2">
      <protection locked="0" hidden="0"/>
    </xf>
    <xf numFmtId="1" fontId="8" fillId="0" borderId="0" pivotButton="0" quotePrefix="0" xfId="0"/>
    <xf numFmtId="165" fontId="8" fillId="0" borderId="0" applyAlignment="1" pivotButton="0" quotePrefix="0" xfId="0">
      <alignment horizontal="left"/>
    </xf>
    <xf numFmtId="2" fontId="8" fillId="0" borderId="0" pivotButton="0" quotePrefix="0" xfId="0"/>
    <xf numFmtId="0" fontId="8" fillId="0" borderId="0" applyProtection="1" pivotButton="0" quotePrefix="0" xfId="2">
      <protection locked="0" hidden="0"/>
    </xf>
    <xf numFmtId="0" fontId="5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vertical="center"/>
    </xf>
    <xf numFmtId="0" fontId="8" fillId="0" borderId="0" applyAlignment="1" pivotButton="0" quotePrefix="0" xfId="0">
      <alignment horizontal="center" vertical="center"/>
    </xf>
    <xf numFmtId="0" fontId="6" fillId="0" borderId="0" applyAlignment="1" pivotButton="0" quotePrefix="0" xfId="1">
      <alignment horizontal="right" vertical="center"/>
    </xf>
    <xf numFmtId="166" fontId="8" fillId="0" borderId="0" pivotButton="0" quotePrefix="0" xfId="2"/>
    <xf numFmtId="167" fontId="8" fillId="0" borderId="0" pivotButton="0" quotePrefix="0" xfId="0"/>
    <xf numFmtId="167" fontId="0" fillId="0" borderId="1" applyAlignment="1" pivotButton="0" quotePrefix="0" xfId="0">
      <alignment horizontal="center" vertical="center"/>
    </xf>
    <xf numFmtId="167" fontId="4" fillId="0" borderId="0" applyAlignment="1" pivotButton="0" quotePrefix="0" xfId="0">
      <alignment horizontal="left"/>
    </xf>
    <xf numFmtId="167" fontId="9" fillId="0" borderId="0" pivotButton="0" quotePrefix="0" xfId="0"/>
    <xf numFmtId="168" fontId="9" fillId="0" borderId="0" pivotButton="0" quotePrefix="0" xfId="0"/>
    <xf numFmtId="0" fontId="9" fillId="0" borderId="0" applyAlignment="1" pivotButton="0" quotePrefix="0" xfId="0">
      <alignment horizontal="right" vertical="center"/>
    </xf>
    <xf numFmtId="0" fontId="12" fillId="0" borderId="0" pivotButton="0" quotePrefix="0" xfId="0"/>
    <xf numFmtId="0" fontId="12" fillId="0" borderId="0" applyAlignment="1" pivotButton="0" quotePrefix="0" xfId="0">
      <alignment horizontal="right"/>
    </xf>
    <xf numFmtId="2" fontId="12" fillId="0" borderId="0" applyAlignment="1" pivotButton="0" quotePrefix="0" xfId="0">
      <alignment horizontal="left"/>
    </xf>
    <xf numFmtId="0" fontId="13" fillId="0" borderId="0" pivotButton="0" quotePrefix="0" xfId="0"/>
    <xf numFmtId="167" fontId="13" fillId="0" borderId="0" pivotButton="0" quotePrefix="0" xfId="0"/>
    <xf numFmtId="2" fontId="12" fillId="0" borderId="0" applyAlignment="1" pivotButton="0" quotePrefix="0" xfId="0">
      <alignment horizontal="center"/>
    </xf>
    <xf numFmtId="165" fontId="12" fillId="0" borderId="0" applyAlignment="1" pivotButton="0" quotePrefix="0" xfId="0">
      <alignment horizontal="center"/>
    </xf>
    <xf numFmtId="167" fontId="12" fillId="0" borderId="0" applyAlignment="1" pivotButton="0" quotePrefix="0" xfId="0">
      <alignment horizontal="center"/>
    </xf>
    <xf numFmtId="167" fontId="9" fillId="0" borderId="0" applyAlignment="1" pivotButton="0" quotePrefix="0" xfId="0">
      <alignment horizontal="center"/>
    </xf>
    <xf numFmtId="165" fontId="8" fillId="0" borderId="0" pivotButton="0" quotePrefix="0" xfId="0"/>
    <xf numFmtId="0" fontId="6" fillId="0" borderId="0" applyAlignment="1" pivotButton="0" quotePrefix="0" xfId="1">
      <alignment horizontal="center" vertical="center"/>
    </xf>
    <xf numFmtId="0" fontId="5" fillId="0" borderId="0" applyAlignment="1" pivotButton="0" quotePrefix="0" xfId="1">
      <alignment horizontal="center"/>
    </xf>
    <xf numFmtId="0" fontId="9" fillId="0" borderId="0" pivotButton="0" quotePrefix="0" xfId="0"/>
    <xf numFmtId="167" fontId="2" fillId="0" borderId="1" applyAlignment="1" pivotButton="0" quotePrefix="0" xfId="0">
      <alignment horizontal="center" vertical="center" wrapText="1"/>
    </xf>
    <xf numFmtId="0" fontId="8" fillId="0" borderId="0" applyAlignment="1" pivotButton="0" quotePrefix="0" xfId="1">
      <alignment horizontal="center"/>
    </xf>
    <xf numFmtId="0" fontId="9" fillId="0" borderId="0" applyAlignment="1" pivotButton="0" quotePrefix="0" xfId="0">
      <alignment horizontal="center"/>
    </xf>
    <xf numFmtId="0" fontId="5" fillId="0" borderId="0" applyAlignment="1" pivotButton="0" quotePrefix="0" xfId="1">
      <alignment horizontal="center" wrapText="1"/>
    </xf>
    <xf numFmtId="0" fontId="8" fillId="0" borderId="0" applyAlignment="1" pivotButton="0" quotePrefix="0" xfId="0">
      <alignment horizontal="center" vertical="center"/>
    </xf>
    <xf numFmtId="0" fontId="6" fillId="0" borderId="0" applyAlignment="1" pivotButton="0" quotePrefix="0" xfId="1">
      <alignment horizontal="right" vertical="center"/>
    </xf>
    <xf numFmtId="0" fontId="2" fillId="0" borderId="1" applyAlignment="1" pivotButton="0" quotePrefix="0" xfId="0">
      <alignment horizontal="center" vertical="center" wrapText="1"/>
    </xf>
    <xf numFmtId="166" fontId="8" fillId="0" borderId="0" pivotButton="0" quotePrefix="0" xfId="2"/>
    <xf numFmtId="167" fontId="8" fillId="0" borderId="0" pivotButton="0" quotePrefix="0" xfId="0"/>
    <xf numFmtId="0" fontId="0" fillId="0" borderId="4" pivotButton="0" quotePrefix="0" xfId="0"/>
    <xf numFmtId="167" fontId="0" fillId="0" borderId="1" applyAlignment="1" pivotButton="0" quotePrefix="0" xfId="0">
      <alignment horizontal="center" vertical="center"/>
    </xf>
    <xf numFmtId="167" fontId="2" fillId="0" borderId="1" applyAlignment="1" pivotButton="0" quotePrefix="0" xfId="0">
      <alignment horizontal="center" vertical="center" wrapText="1"/>
    </xf>
    <xf numFmtId="167" fontId="13" fillId="0" borderId="0" pivotButton="0" quotePrefix="0" xfId="0"/>
    <xf numFmtId="167" fontId="4" fillId="0" borderId="0" applyAlignment="1" pivotButton="0" quotePrefix="0" xfId="0">
      <alignment horizontal="left"/>
    </xf>
    <xf numFmtId="167" fontId="12" fillId="0" borderId="0" applyAlignment="1" pivotButton="0" quotePrefix="0" xfId="0">
      <alignment horizontal="center"/>
    </xf>
    <xf numFmtId="167" fontId="9" fillId="0" borderId="0" applyAlignment="1" pivotButton="0" quotePrefix="0" xfId="0">
      <alignment horizontal="center"/>
    </xf>
    <xf numFmtId="168" fontId="9" fillId="0" borderId="0" pivotButton="0" quotePrefix="0" xfId="0"/>
    <xf numFmtId="167" fontId="9" fillId="0" borderId="0" pivotButton="0" quotePrefix="0" xfId="0"/>
  </cellXfs>
  <cellStyles count="4">
    <cellStyle name="Обычный" xfId="0" builtinId="0"/>
    <cellStyle name="Обычный 2 2" xfId="1"/>
    <cellStyle name="Обычный 2" xfId="2"/>
    <cellStyle name="Обычный 2 4" xf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General</formatCode>
                <ptCount val="37"/>
                <pt idx="0">
                  <v>42.17827674798846</v>
                </pt>
                <pt idx="1">
                  <v>42.17827674798846</v>
                </pt>
                <pt idx="2">
                  <v>42.17827674798846</v>
                </pt>
                <pt idx="3">
                  <v>42.17827674798846</v>
                </pt>
                <pt idx="4">
                  <v>42.17827674798846</v>
                </pt>
                <pt idx="5">
                  <v>42.17827674798846</v>
                </pt>
                <pt idx="6">
                  <v>42.17827674798846</v>
                </pt>
                <pt idx="7">
                  <v>42.17827674798846</v>
                </pt>
                <pt idx="8">
                  <v>42.17827674798846</v>
                </pt>
                <pt idx="9">
                  <v>42.17827674798846</v>
                </pt>
                <pt idx="10">
                  <v>42.17827674798846</v>
                </pt>
                <pt idx="11">
                  <v>42.17827674798846</v>
                </pt>
                <pt idx="12">
                  <v>42.17827674798846</v>
                </pt>
                <pt idx="13">
                  <v>42.17827674798846</v>
                </pt>
                <pt idx="14">
                  <v>42.17827674798846</v>
                </pt>
                <pt idx="15">
                  <v>42.17827674798846</v>
                </pt>
                <pt idx="16">
                  <v>42.17827674798846</v>
                </pt>
                <pt idx="17">
                  <v>42.17827674798846</v>
                </pt>
                <pt idx="18">
                  <v>42.17827674798846</v>
                </pt>
                <pt idx="19">
                  <v>42.17827674798846</v>
                </pt>
                <pt idx="20">
                  <v>42.17827674798846</v>
                </pt>
                <pt idx="21">
                  <v>42.17827674798846</v>
                </pt>
                <pt idx="22">
                  <v>42.17827674798846</v>
                </pt>
                <pt idx="23">
                  <v>42.17827674798846</v>
                </pt>
                <pt idx="24">
                  <v>42.17827674798846</v>
                </pt>
                <pt idx="25">
                  <v>42.17827674798846</v>
                </pt>
                <pt idx="26">
                  <v>42.17827674798846</v>
                </pt>
                <pt idx="27">
                  <v>42.17827674798846</v>
                </pt>
                <pt idx="28">
                  <v>42.17827674798846</v>
                </pt>
                <pt idx="29">
                  <v>42.17827674798846</v>
                </pt>
                <pt idx="30">
                  <v>42.17827674798846</v>
                </pt>
                <pt idx="31">
                  <v>42.17827674798846</v>
                </pt>
                <pt idx="32">
                  <v>42.17827674798846</v>
                </pt>
                <pt idx="33">
                  <v>42.17827674798846</v>
                </pt>
                <pt idx="34">
                  <v>42.17827674798846</v>
                </pt>
                <pt idx="35">
                  <v>42.17827674798846</v>
                </pt>
                <pt idx="36">
                  <v>42.17827674798846</v>
                </pt>
              </numCache>
            </numRef>
          </xVal>
          <yVal>
            <numRef>
              <f>'1'!$AC$6:$AC$42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Первая прочность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'1'!$K$85:$K$20000</f>
              <numCache>
                <formatCode>General</formatCode>
                <ptCount val="19916"/>
              </numCache>
            </numRef>
          </xVal>
          <yVal>
            <numRef>
              <f>'1'!$J$85:$J$20000</f>
              <numCache>
                <formatCode>General</formatCode>
                <ptCount val="19916"/>
              </numCache>
            </numRef>
          </yVal>
          <smooth val="1"/>
        </ser>
        <ser>
          <idx val="1"/>
          <order val="1"/>
          <tx>
            <v>Вторая прочность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'1'!$N$85:$N$20000</f>
              <numCache>
                <formatCode>General</formatCode>
                <ptCount val="19916"/>
              </numCache>
            </numRef>
          </xVal>
          <yVal>
            <numRef>
              <f>'1'!$M$85:$M$20000</f>
              <numCache>
                <formatCode>General</formatCode>
                <ptCount val="19916"/>
              </numCache>
            </numRef>
          </yVal>
          <smooth val="1"/>
        </ser>
        <ser>
          <idx val="2"/>
          <order val="2"/>
          <tx>
            <v>Третья прочность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'1'!$Q$85:$Q$20000</f>
              <numCache>
                <formatCode>General</formatCode>
                <ptCount val="19916"/>
              </numCache>
            </numRef>
          </xVal>
          <yVal>
            <numRef>
              <f>'1'!$P$85:$P$20000</f>
              <numCache>
                <formatCode>General</formatCode>
                <ptCount val="1991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1000">
                <a:latin typeface="Times New Roman" panose="02020603050405020304" pitchFamily="18" charset="0"/>
                <a:cs typeface="Times New Roman" panose="02020603050405020304" pitchFamily="18" charset="0"/>
              </a:rPr>
              <a:t>Графическое определение  модулей Е0,</a:t>
            </a:r>
            <a:r>
              <a:rPr lang="ru-RU" sz="10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 xml:space="preserve"> Е50</a:t>
            </a:r>
            <a:endParaRPr lang="ru-RU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rich>
      </tx>
      <layout>
        <manualLayout>
          <xMode val="edge"/>
          <yMode val="edge"/>
          <wMode val="factor"/>
          <hMode val="factor"/>
          <x val="0.3502157422790747"/>
          <y val="0.03258017540779785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170513888888889"/>
          <w val="0.7740818658280924"/>
          <h val="0.7338191666666667"/>
        </manualLayout>
      </layout>
      <scatterChart>
        <scatterStyle val="smoothMarker"/>
        <varyColors val="0"/>
        <ser>
          <idx val="0"/>
          <order val="0"/>
          <tx>
            <v>q max, МПа</v>
          </tx>
          <spPr>
            <a:ln w="12700">
              <a:solidFill>
                <a:srgbClr val="00B0F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>
                <a:prstDash val="solid"/>
              </a:ln>
            </spPr>
          </dPt>
          <xVal>
            <numRef>
              <f>'1'!$E$88:$E$89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'1'!$D$88:$D$89</f>
              <numCache>
                <formatCode>General</formatCode>
                <ptCount val="2"/>
                <pt idx="0">
                  <v>0.1006139320975862</v>
                </pt>
                <pt idx="1">
                  <v>0.1006139320975862</v>
                </pt>
              </numCache>
            </numRef>
          </yVal>
          <smooth val="1"/>
        </ser>
        <ser>
          <idx val="1"/>
          <order val="1"/>
          <tx>
            <v>0,5 q max, МПа</v>
          </tx>
          <spPr>
            <a:ln cmpd="sng">
              <a:solidFill>
                <a:srgbClr val="00B05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19050" cmpd="sng">
                <a:solidFill>
                  <a:srgbClr val="00B050"/>
                </a:solidFill>
                <a:prstDash val="sysDash"/>
              </a:ln>
            </spPr>
          </dPt>
          <xVal>
            <numRef>
              <f>'1'!$E$92:$E$93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'1'!$D$92:$D$93</f>
              <numCache>
                <formatCode>General</formatCode>
                <ptCount val="2"/>
                <pt idx="0">
                  <v>0.0503069660487931</v>
                </pt>
                <pt idx="1">
                  <v>0.0503069660487931</v>
                </pt>
              </numCache>
            </numRef>
          </yVal>
          <smooth val="1"/>
        </ser>
        <ser>
          <idx val="2"/>
          <order val="2"/>
          <tx>
            <v>Трехосное испытание</v>
          </tx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'1'!$G$85:$G$200020</f>
              <numCache>
                <formatCode>General</formatCode>
                <ptCount val="199936"/>
              </numCache>
            </numRef>
          </xVal>
          <yVal>
            <numRef>
              <f>'1'!$F$85:$F$200020</f>
              <numCache>
                <formatCode>General</formatCode>
                <ptCount val="199936"/>
              </numCache>
            </numRef>
          </yVal>
          <smooth val="1"/>
        </ser>
        <ser>
          <idx val="3"/>
          <order val="3"/>
          <tx>
            <v>Секущая модуля Е0</v>
          </tx>
          <spPr>
            <a:ln w="12700"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'1'!$B$88:$B$90</f>
              <numCache>
                <formatCode>General</formatCode>
                <ptCount val="3"/>
                <pt idx="0">
                  <v>0</v>
                </pt>
                <pt idx="1">
                  <v>0.0017</v>
                </pt>
                <pt idx="2">
                  <v>0.00608288310074405</v>
                </pt>
              </numCache>
            </numRef>
          </xVal>
          <yVal>
            <numRef>
              <f>'1'!$A$88:$A$90</f>
              <numCache>
                <formatCode>General</formatCode>
                <ptCount val="3"/>
                <pt idx="0">
                  <v>0</v>
                </pt>
                <pt idx="1">
                  <v>0.02530696604879309</v>
                </pt>
                <pt idx="2">
                  <v>0.09055253888782759</v>
                </pt>
              </numCache>
            </numRef>
          </yVal>
          <smooth val="1"/>
        </ser>
        <ser>
          <idx val="4"/>
          <order val="4"/>
          <tx>
            <v>Первая точка Е0, МПа</v>
          </tx>
          <spPr>
            <a:ln>
              <a:noFill/>
              <a:prstDash val="solid"/>
            </a:ln>
          </spPr>
          <marker>
            <symbol val="circle"/>
            <size val="6"/>
            <spPr>
              <a:solidFill>
                <a:schemeClr val="accent2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xVal>
            <numRef>
              <f>'1'!$B$88</f>
              <numCache>
                <formatCode>General</formatCode>
                <ptCount val="1"/>
                <pt idx="0">
                  <v>0</v>
                </pt>
              </numCache>
            </numRef>
          </xVal>
          <yVal>
            <numRef>
              <f>'1'!$A$88</f>
              <numCache>
                <formatCode>General</formatCode>
                <ptCount val="1"/>
                <pt idx="0">
                  <v>0</v>
                </pt>
              </numCache>
            </numRef>
          </yVal>
          <smooth val="1"/>
        </ser>
        <ser>
          <idx val="5"/>
          <order val="5"/>
          <tx>
            <v>Вторая точка Е0, МПа</v>
          </tx>
          <spPr>
            <a:ln>
              <a:noFill/>
              <a:prstDash val="solid"/>
            </a:ln>
          </spPr>
          <marker>
            <symbol val="circle"/>
            <size val="7"/>
            <spPr>
              <a:solidFill>
                <a:srgbClr val="FF0000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xVal>
            <numRef>
              <f>'1'!$B$89</f>
              <numCache>
                <formatCode>General</formatCode>
                <ptCount val="1"/>
                <pt idx="0">
                  <v>0.0017</v>
                </pt>
              </numCache>
            </numRef>
          </xVal>
          <yVal>
            <numRef>
              <f>'1'!$A$89</f>
              <numCache>
                <formatCode>General</formatCode>
                <ptCount val="1"/>
                <pt idx="0">
                  <v>0.02530696604879309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legend>
      <legendPos val="r"/>
      <legendEntry>
        <idx val="2"/>
        <delete val="1"/>
      </legendEntry>
      <legendEntry>
        <idx val="6"/>
        <delete val="1"/>
      </legendEntry>
      <layout>
        <manualLayout>
          <xMode val="edge"/>
          <yMode val="edge"/>
          <wMode val="factor"/>
          <hMode val="factor"/>
          <x val="0.8185323899371069"/>
          <y val="0.2285116666666667"/>
          <w val="0.1748114255765199"/>
          <h val="0.5729624999999999"/>
        </manualLayout>
      </layout>
      <overlay val="0"/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1000"/>
            </a:pPr>
            <a:r>
              <a:rPr lang="ru-RU" sz="1000">
                <a:latin typeface="Times New Roman" panose="02020603050405020304" pitchFamily="18" charset="0"/>
                <a:cs typeface="Times New Roman" panose="02020603050405020304" pitchFamily="18" charset="0"/>
              </a:rPr>
              <a:t>Объемные</a:t>
            </a:r>
            <a:r>
              <a:rPr lang="ru-RU" sz="10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 xml:space="preserve"> деформации образца</a:t>
            </a:r>
            <a:endParaRPr lang="ru-RU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rich>
      </tx>
      <layout>
        <manualLayout>
          <xMode val="edge"/>
          <yMode val="edge"/>
          <wMode val="factor"/>
          <hMode val="factor"/>
          <x val="0.3899392209923467"/>
          <y val="0.04853376177715415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484980546360085"/>
          <w val="0.7713908805031446"/>
          <h val="0.7023726563066757"/>
        </manualLayout>
      </layout>
      <scatterChart>
        <scatterStyle val="smoothMarker"/>
        <varyColors val="0"/>
        <ser>
          <idx val="0"/>
          <order val="0"/>
          <tx>
            <v>Объемные деформации</v>
          </tx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'1'!$G$85:$G$20000</f>
              <numCache>
                <formatCode>General</formatCode>
                <ptCount val="19916"/>
              </numCache>
            </numRef>
          </xVal>
          <yVal>
            <numRef>
              <f>'1'!$H$85:$H$20000</f>
              <numCache>
                <formatCode>General</formatCode>
                <ptCount val="1991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11</col>
      <colOff>86044</colOff>
      <row>22</row>
      <rowOff>31619</rowOff>
    </from>
    <to>
      <col>15</col>
      <colOff>761999</colOff>
      <row>43</row>
      <rowOff>22411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15</col>
      <colOff>826032</colOff>
      <row>22</row>
      <rowOff>27215</rowOff>
    </from>
    <to>
      <col>21</col>
      <colOff>851646</colOff>
      <row>43</row>
      <rowOff>22410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0</col>
      <colOff>79371</colOff>
      <row>22</row>
      <rowOff>54261</rowOff>
    </from>
    <to>
      <col>10</col>
      <colOff>766724</colOff>
      <row>41</row>
      <rowOff>12349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78440</colOff>
      <row>41</row>
      <rowOff>56029</rowOff>
    </from>
    <to>
      <col>10</col>
      <colOff>765793</colOff>
      <row>57</row>
      <rowOff>103764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3</col>
      <colOff>564370</colOff>
      <row>72</row>
      <rowOff>170441</rowOff>
    </from>
    <to>
      <col>5</col>
      <colOff>576688</colOff>
      <row>75</row>
      <rowOff>183818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3668399" y="11813353"/>
          <a:ext cx="1782848" cy="618495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4</col>
      <colOff>692680</colOff>
      <row>68</row>
      <rowOff>115115</rowOff>
    </from>
    <to>
      <col>6</col>
      <colOff>799647</colOff>
      <row>77</row>
      <rowOff>140160</rowOff>
    </to>
    <pic>
      <nvPicPr>
        <cNvPr id="10" name="Рисунок 9"/>
        <cNvPicPr>
          <a:picLocks noChangeAspect="1"/>
        </cNvPicPr>
      </nvPicPr>
      <blipFill>
        <a:blip cstate="print" r:embed="rId6"/>
        <a:stretch>
          <a:fillRect/>
        </a:stretch>
      </blipFill>
      <spPr>
        <a:xfrm>
          <a:off x="4233739" y="13685439"/>
          <a:ext cx="1877496" cy="172833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15</col>
      <colOff>527696</colOff>
      <row>72</row>
      <rowOff>163310</rowOff>
    </from>
    <to>
      <col>17</col>
      <colOff>537978</colOff>
      <row>75</row>
      <rowOff>176687</rowOff>
    </to>
    <pic>
      <nvPicPr>
        <cNvPr id="11" name="image1-4.png"/>
        <cNvPicPr/>
      </nvPicPr>
      <blipFill rotWithShape="1">
        <a:blip cstate="print" r:embed="rId7"/>
        <a:srcRect l="66382" t="40700" r="-3101" b="46296"/>
        <a:stretch>
          <a:fillRect/>
        </a:stretch>
      </blipFill>
      <spPr bwMode="auto">
        <a:xfrm>
          <a:off x="13806667" y="14518045"/>
          <a:ext cx="1780811" cy="618495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689625</colOff>
      <row>68</row>
      <rowOff>51956</rowOff>
    </from>
    <to>
      <col>18</col>
      <colOff>795571</colOff>
      <row>77</row>
      <rowOff>77001</rowOff>
    </to>
    <pic>
      <nvPicPr>
        <cNvPr id="13" name="Рисунок 12"/>
        <cNvPicPr>
          <a:picLocks noChangeAspect="1"/>
        </cNvPicPr>
      </nvPicPr>
      <blipFill>
        <a:blip cstate="print" r:embed="rId8"/>
        <a:stretch>
          <a:fillRect/>
        </a:stretch>
      </blipFill>
      <spPr>
        <a:xfrm>
          <a:off x="14853860" y="13689515"/>
          <a:ext cx="1876476" cy="1728339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F284"/>
  <sheetViews>
    <sheetView tabSelected="1" view="pageBreakPreview" zoomScale="85" zoomScaleNormal="40" zoomScaleSheetLayoutView="85" workbookViewId="0">
      <selection activeCell="K12" sqref="K12"/>
    </sheetView>
  </sheetViews>
  <sheetFormatPr baseColWidth="8" defaultColWidth="9.140625" defaultRowHeight="14.25"/>
  <cols>
    <col width="13.28515625" customWidth="1" style="65" min="1" max="22"/>
    <col width="9.140625" customWidth="1" style="65" min="23" max="39"/>
    <col width="9.140625" customWidth="1" style="65" min="40" max="16384"/>
  </cols>
  <sheetData>
    <row r="1" ht="15" customHeight="1">
      <c r="A1" s="64" t="inlineStr">
        <is>
          <t>Общество с ограниченной ответственностью "Инженерная геология" (ООО "ИнжГео")</t>
        </is>
      </c>
      <c r="L1" s="64" t="inlineStr">
        <is>
          <t>Общество с ограниченной ответственностью "Инженерная геология" (ООО "ИнжГео")</t>
        </is>
      </c>
      <c r="X1" s="65">
        <f>AF51-AH51</f>
        <v/>
      </c>
      <c r="AF1" s="65">
        <f>AF48-AH48</f>
        <v/>
      </c>
      <c r="AN1" s="65">
        <f>AF49-AH49</f>
        <v/>
      </c>
      <c r="AV1" s="65">
        <f>AF50-AH50</f>
        <v/>
      </c>
    </row>
    <row r="2" ht="15" customHeight="1">
      <c r="A2" s="64" t="inlineStr">
        <is>
          <t>Юр. адрес: 117279, г. Москва, ул. Миклухо-Маклая, 36 а, этаж 5, пом. XXIII к. 76-84</t>
        </is>
      </c>
      <c r="L2" s="64" t="inlineStr">
        <is>
          <t>Юр. адрес: 117279, г. Москва, ул. Миклухо-Маклая, 36 а, этаж 5, пом. XXIII к. 76-84</t>
        </is>
      </c>
      <c r="X2" s="65">
        <f>AG51-AH51</f>
        <v/>
      </c>
      <c r="Y2" s="65" t="inlineStr">
        <is>
          <t>нагр</t>
        </is>
      </c>
      <c r="AC2" s="65" t="inlineStr">
        <is>
          <t>X0</t>
        </is>
      </c>
      <c r="AD2" s="65" t="inlineStr">
        <is>
          <t>Y0</t>
        </is>
      </c>
      <c r="AE2" s="65" t="inlineStr">
        <is>
          <t>R</t>
        </is>
      </c>
      <c r="AF2" s="65">
        <f>AG48-AH48</f>
        <v/>
      </c>
      <c r="AG2" s="65" t="inlineStr">
        <is>
          <t>нагр</t>
        </is>
      </c>
      <c r="AK2" s="65" t="inlineStr">
        <is>
          <t>X0</t>
        </is>
      </c>
      <c r="AL2" s="65" t="inlineStr">
        <is>
          <t>Y0</t>
        </is>
      </c>
      <c r="AM2" s="65" t="inlineStr">
        <is>
          <t>R</t>
        </is>
      </c>
      <c r="AN2" s="65">
        <f>AG49-AH49</f>
        <v/>
      </c>
      <c r="AO2" s="65" t="inlineStr">
        <is>
          <t>нагр</t>
        </is>
      </c>
      <c r="AS2" s="65" t="inlineStr">
        <is>
          <t>X0</t>
        </is>
      </c>
      <c r="AT2" s="65" t="inlineStr">
        <is>
          <t>Y0</t>
        </is>
      </c>
      <c r="AU2" s="65" t="inlineStr">
        <is>
          <t>R</t>
        </is>
      </c>
      <c r="AV2" s="65">
        <f>AG50-AH50</f>
        <v/>
      </c>
      <c r="AW2" s="65" t="inlineStr">
        <is>
          <t>нагр</t>
        </is>
      </c>
      <c r="BA2" s="65" t="inlineStr">
        <is>
          <t>X0</t>
        </is>
      </c>
      <c r="BB2" s="65" t="inlineStr">
        <is>
          <t>Y0</t>
        </is>
      </c>
      <c r="BC2" s="65" t="inlineStr">
        <is>
          <t>R</t>
        </is>
      </c>
    </row>
    <row r="3" ht="15" customHeight="1">
      <c r="A3" s="64" t="inlineStr">
        <is>
          <t>Телефон/факс +7 (495) 132-30-00,  Адрес электронной почты inbox@inj-geo.ru</t>
        </is>
      </c>
      <c r="L3" s="64" t="inlineStr">
        <is>
          <t>Телефон/факс +7 (495) 132-30-00,  Адрес электронной почты inbox@inj-geo.ru</t>
        </is>
      </c>
      <c r="AC3" s="65">
        <f>X5</f>
        <v/>
      </c>
      <c r="AD3" s="65" t="n">
        <v>0</v>
      </c>
      <c r="AE3" s="65">
        <f>X4/2</f>
        <v/>
      </c>
      <c r="AK3" s="65">
        <f>AF5</f>
        <v/>
      </c>
      <c r="AL3" s="65" t="n">
        <v>0</v>
      </c>
      <c r="AM3" s="65">
        <f>AF4/2</f>
        <v/>
      </c>
      <c r="AS3" s="65">
        <f>AN5</f>
        <v/>
      </c>
      <c r="AT3" s="65" t="n">
        <v>0</v>
      </c>
      <c r="AU3" s="65">
        <f>AN4/2</f>
        <v/>
      </c>
      <c r="BA3" s="65">
        <f>AV5</f>
        <v/>
      </c>
      <c r="BB3" s="65" t="n">
        <v>0</v>
      </c>
      <c r="BC3" s="65">
        <f>AV4/2</f>
        <v/>
      </c>
    </row>
    <row r="4" ht="15" customHeight="1">
      <c r="A4" s="64" t="n"/>
      <c r="B4" s="64" t="n"/>
      <c r="C4" s="64" t="n"/>
      <c r="D4" s="64" t="n"/>
      <c r="E4" s="64" t="n"/>
      <c r="F4" s="64" t="n"/>
      <c r="G4" s="64" t="n"/>
      <c r="H4" s="64" t="n"/>
      <c r="I4" s="64" t="n"/>
      <c r="J4" s="64" t="n"/>
      <c r="K4" s="64" t="n"/>
      <c r="L4" s="64" t="n"/>
      <c r="M4" s="64" t="n"/>
      <c r="N4" s="64" t="n"/>
      <c r="O4" s="64" t="n"/>
      <c r="P4" s="64" t="n"/>
      <c r="Q4" s="64" t="n"/>
      <c r="R4" s="64" t="n"/>
      <c r="S4" s="64" t="n"/>
      <c r="T4" s="64" t="n"/>
      <c r="U4" s="64" t="n"/>
      <c r="X4" s="65">
        <f>X2-X1</f>
        <v/>
      </c>
      <c r="Y4" s="65" t="inlineStr">
        <is>
          <t>девиатор</t>
        </is>
      </c>
      <c r="AF4" s="65">
        <f>AF2-AF1</f>
        <v/>
      </c>
      <c r="AG4" s="65" t="inlineStr">
        <is>
          <t>девиатор</t>
        </is>
      </c>
      <c r="AN4" s="65">
        <f>AN2-AN1</f>
        <v/>
      </c>
      <c r="AO4" s="65" t="inlineStr">
        <is>
          <t>девиатор</t>
        </is>
      </c>
      <c r="AV4" s="65">
        <f>AV2-AV1</f>
        <v/>
      </c>
      <c r="AW4" s="65" t="inlineStr">
        <is>
          <t>девиатор</t>
        </is>
      </c>
    </row>
    <row r="5" ht="15" customHeight="1">
      <c r="A5" s="64" t="inlineStr">
        <is>
          <t>Испытательная лаборатория ООО «ИнжГео»</t>
        </is>
      </c>
      <c r="L5" s="64" t="inlineStr">
        <is>
          <t>Испытательная лаборатория ООО «ИнжГео»</t>
        </is>
      </c>
      <c r="X5" s="65">
        <f>X4/2+X1</f>
        <v/>
      </c>
      <c r="Y5" s="65" t="inlineStr">
        <is>
          <t>x0</t>
        </is>
      </c>
      <c r="AA5" s="65" t="inlineStr">
        <is>
          <t>Угол</t>
        </is>
      </c>
      <c r="AB5" s="65" t="inlineStr">
        <is>
          <t>X</t>
        </is>
      </c>
      <c r="AC5" s="65" t="inlineStr">
        <is>
          <t>Y</t>
        </is>
      </c>
      <c r="AF5" s="65">
        <f>AF4/2+AF1</f>
        <v/>
      </c>
      <c r="AG5" s="65" t="inlineStr">
        <is>
          <t>x0</t>
        </is>
      </c>
      <c r="AI5" s="65" t="inlineStr">
        <is>
          <t>Угол</t>
        </is>
      </c>
      <c r="AJ5" s="65" t="inlineStr">
        <is>
          <t>X</t>
        </is>
      </c>
      <c r="AK5" s="65" t="inlineStr">
        <is>
          <t>Y</t>
        </is>
      </c>
      <c r="AN5" s="65">
        <f>AN4/2+AN1</f>
        <v/>
      </c>
      <c r="AO5" s="65" t="inlineStr">
        <is>
          <t>x0</t>
        </is>
      </c>
      <c r="AQ5" s="65" t="inlineStr">
        <is>
          <t>Угол</t>
        </is>
      </c>
      <c r="AR5" s="65" t="inlineStr">
        <is>
          <t>X</t>
        </is>
      </c>
      <c r="AS5" s="65" t="inlineStr">
        <is>
          <t>Y</t>
        </is>
      </c>
      <c r="AV5" s="65">
        <f>AV4/2+AV1</f>
        <v/>
      </c>
      <c r="AW5" s="65" t="inlineStr">
        <is>
          <t>x0</t>
        </is>
      </c>
      <c r="AY5" s="65" t="inlineStr">
        <is>
          <t>Угол</t>
        </is>
      </c>
      <c r="AZ5" s="65" t="inlineStr">
        <is>
          <t>X</t>
        </is>
      </c>
      <c r="BA5" s="65" t="inlineStr">
        <is>
          <t>Y</t>
        </is>
      </c>
    </row>
    <row r="6" ht="15" customHeight="1">
      <c r="A6" s="69" t="inlineStr">
        <is>
          <t>Адрес места осуществления деятельности лаборатории: г. Москва, просп. Вернадского, д. 51, стр. 1</t>
        </is>
      </c>
      <c r="L6" s="69" t="inlineStr">
        <is>
          <t>Адрес места осуществления деятельности лаборатории: г. Москва, просп. Вернадского, д. 51, стр. 1</t>
        </is>
      </c>
      <c r="AA6" s="65" t="n">
        <v>0</v>
      </c>
      <c r="AB6" s="65">
        <f>$AC$3+$AE$3*COS(AA6*PI()/180)</f>
        <v/>
      </c>
      <c r="AC6" s="65">
        <f>$AD$3+$AE$3*SIN(AA6*PI()/180)</f>
        <v/>
      </c>
      <c r="AI6" s="65" t="n">
        <v>0</v>
      </c>
      <c r="AJ6" s="65">
        <f>$AK$3+$AM$3*COS(AI6*PI()/180)</f>
        <v/>
      </c>
      <c r="AK6" s="65">
        <f>$AL$3+$AM$3*SIN(AI6*PI()/180)</f>
        <v/>
      </c>
      <c r="AQ6" s="65" t="n">
        <v>0</v>
      </c>
      <c r="AR6" s="65">
        <f>$AS$3+$AU$3*COS(AQ6*PI()/180)</f>
        <v/>
      </c>
      <c r="AS6" s="65">
        <f>$AT$3+$AU$3*SIN(AQ6*PI()/180)</f>
        <v/>
      </c>
      <c r="AY6" s="65" t="n">
        <v>0</v>
      </c>
      <c r="AZ6" s="65">
        <f>$BA$3+$BC$3*COS(AY6*PI()/180)</f>
        <v/>
      </c>
      <c r="BA6" s="65">
        <f>$BB$3+$BC$3*SIN(AY6*PI()/180)</f>
        <v/>
      </c>
      <c r="BF6" s="33" t="n"/>
    </row>
    <row r="7" ht="15" customHeight="1">
      <c r="A7" s="64" t="inlineStr">
        <is>
          <t>Телефон +7(910)4557682, E-mail: slg85@mail.ru</t>
        </is>
      </c>
      <c r="L7" s="64" t="inlineStr">
        <is>
          <t>Телефон +7(910)4557682, E-mail: slg85@mail.ru</t>
        </is>
      </c>
      <c r="AA7" s="65" t="n">
        <v>5</v>
      </c>
      <c r="AB7" s="65">
        <f>$AC$3+$AE$3*COS(AA7*PI()/180)</f>
        <v/>
      </c>
      <c r="AC7" s="65">
        <f>$AD$3+$AE$3*SIN(AA7*PI()/180)</f>
        <v/>
      </c>
      <c r="AI7" s="65" t="n">
        <v>5</v>
      </c>
      <c r="AJ7" s="65">
        <f>$AK$3+$AM$3*COS(AI7*PI()/180)</f>
        <v/>
      </c>
      <c r="AK7" s="65">
        <f>$AL$3+$AM$3*SIN(AI7*PI()/180)</f>
        <v/>
      </c>
      <c r="AQ7" s="65" t="n">
        <v>5</v>
      </c>
      <c r="AR7" s="65">
        <f>$AS$3+$AU$3*COS(AQ7*PI()/180)</f>
        <v/>
      </c>
      <c r="AS7" s="65">
        <f>$AT$3+$AU$3*SIN(AQ7*PI()/180)</f>
        <v/>
      </c>
      <c r="AY7" s="65" t="n">
        <v>5</v>
      </c>
      <c r="AZ7" s="65">
        <f>$BA$3+$BC$3*COS(AY7*PI()/180)</f>
        <v/>
      </c>
      <c r="BA7" s="65">
        <f>$BB$3+$BC$3*SIN(AY7*PI()/180)</f>
        <v/>
      </c>
      <c r="BF7" s="34" t="n"/>
    </row>
    <row r="8" ht="15" customHeight="1">
      <c r="A8" s="2" t="n"/>
      <c r="B8" s="7" t="n"/>
      <c r="C8" s="7" t="n"/>
      <c r="D8" s="7" t="n"/>
      <c r="E8" s="7" t="n"/>
      <c r="F8" s="9" t="n"/>
      <c r="G8" s="9" t="n"/>
      <c r="H8" s="3" t="n"/>
      <c r="I8" s="4" t="n"/>
      <c r="J8" s="5" t="n"/>
      <c r="K8" s="6" t="n"/>
      <c r="L8" s="6" t="n"/>
      <c r="M8" s="2" t="n"/>
      <c r="N8" s="7" t="n"/>
      <c r="O8" s="7" t="n"/>
      <c r="P8" s="7" t="n"/>
      <c r="Q8" s="7" t="n"/>
      <c r="R8" s="9" t="n"/>
      <c r="S8" s="9" t="n"/>
      <c r="T8" s="3" t="n"/>
      <c r="U8" s="4" t="n"/>
      <c r="AA8" s="65" t="n">
        <v>10</v>
      </c>
      <c r="AB8" s="65">
        <f>$AC$3+$AE$3*COS(AA8*PI()/180)</f>
        <v/>
      </c>
      <c r="AC8" s="65">
        <f>$AD$3+$AE$3*SIN(AA8*PI()/180)</f>
        <v/>
      </c>
      <c r="AI8" s="65" t="n">
        <v>10</v>
      </c>
      <c r="AJ8" s="65">
        <f>$AK$3+$AM$3*COS(AI8*PI()/180)</f>
        <v/>
      </c>
      <c r="AK8" s="65">
        <f>$AL$3+$AM$3*SIN(AI8*PI()/180)</f>
        <v/>
      </c>
      <c r="AQ8" s="65" t="n">
        <v>10</v>
      </c>
      <c r="AR8" s="65">
        <f>$AS$3+$AU$3*COS(AQ8*PI()/180)</f>
        <v/>
      </c>
      <c r="AS8" s="65">
        <f>$AT$3+$AU$3*SIN(AQ8*PI()/180)</f>
        <v/>
      </c>
      <c r="AY8" s="65" t="n">
        <v>10</v>
      </c>
      <c r="AZ8" s="65">
        <f>$BA$3+$BC$3*COS(AY8*PI()/180)</f>
        <v/>
      </c>
      <c r="BA8" s="65">
        <f>$BB$3+$BC$3*SIN(AY8*PI()/180)</f>
        <v/>
      </c>
      <c r="BF8" s="33" t="n"/>
    </row>
    <row r="9" ht="15" customHeight="1">
      <c r="A9" s="67" t="inlineStr">
        <is>
          <t>Протокол испытаний № 13-63/24 от 22-11-2022</t>
        </is>
      </c>
      <c r="L9" s="68" t="n"/>
      <c r="AA9" s="65" t="n">
        <v>15</v>
      </c>
      <c r="AB9" s="65">
        <f>$AC$3+$AE$3*COS(AA9*PI()/180)</f>
        <v/>
      </c>
      <c r="AC9" s="65">
        <f>$AD$3+$AE$3*SIN(AA9*PI()/180)</f>
        <v/>
      </c>
      <c r="AI9" s="65" t="n">
        <v>15</v>
      </c>
      <c r="AJ9" s="65">
        <f>$AK$3+$AM$3*COS(AI9*PI()/180)</f>
        <v/>
      </c>
      <c r="AK9" s="65">
        <f>$AL$3+$AM$3*SIN(AI9*PI()/180)</f>
        <v/>
      </c>
      <c r="AQ9" s="65" t="n">
        <v>15</v>
      </c>
      <c r="AR9" s="65">
        <f>$AS$3+$AU$3*COS(AQ9*PI()/180)</f>
        <v/>
      </c>
      <c r="AS9" s="65">
        <f>$AT$3+$AU$3*SIN(AQ9*PI()/180)</f>
        <v/>
      </c>
      <c r="AY9" s="65" t="n">
        <v>15</v>
      </c>
      <c r="AZ9" s="65">
        <f>$BA$3+$BC$3*COS(AY9*PI()/180)</f>
        <v/>
      </c>
      <c r="BA9" s="65">
        <f>$BB$3+$BC$3*SIN(AY9*PI()/180)</f>
        <v/>
      </c>
      <c r="BF9" s="33" t="n"/>
    </row>
    <row r="10" ht="15" customHeight="1">
      <c r="A10" s="16" t="inlineStr">
        <is>
          <t>Наименование и адрес заказчика: ООО Регионстрой</t>
        </is>
      </c>
      <c r="B10" s="11" t="n"/>
      <c r="C10" s="11" t="n"/>
      <c r="D10" s="11" t="n"/>
      <c r="E10" s="11" t="n"/>
      <c r="F10" s="19" t="n"/>
      <c r="G10" s="19" t="n"/>
      <c r="H10" s="12" t="n"/>
      <c r="I10" s="13" t="n"/>
      <c r="J10" s="14" t="n"/>
      <c r="K10" s="15" t="n"/>
      <c r="L10" s="16">
        <f>A10</f>
        <v/>
      </c>
      <c r="M10" s="11" t="n"/>
      <c r="N10" s="11" t="n"/>
      <c r="O10" s="11" t="n"/>
      <c r="P10" s="11" t="n"/>
      <c r="Q10" s="19" t="n"/>
      <c r="R10" s="19" t="n"/>
      <c r="S10" s="12" t="n"/>
      <c r="T10" s="13" t="n"/>
      <c r="U10" s="13" t="n"/>
      <c r="AA10" s="65" t="n">
        <v>20</v>
      </c>
      <c r="AB10" s="65">
        <f>$AC$3+$AE$3*COS(AA10*PI()/180)</f>
        <v/>
      </c>
      <c r="AC10" s="65">
        <f>$AD$3+$AE$3*SIN(AA10*PI()/180)</f>
        <v/>
      </c>
      <c r="AI10" s="65" t="n">
        <v>20</v>
      </c>
      <c r="AJ10" s="65">
        <f>$AK$3+$AM$3*COS(AI10*PI()/180)</f>
        <v/>
      </c>
      <c r="AK10" s="65">
        <f>$AL$3+$AM$3*SIN(AI10*PI()/180)</f>
        <v/>
      </c>
      <c r="AQ10" s="65" t="n">
        <v>20</v>
      </c>
      <c r="AR10" s="65">
        <f>$AS$3+$AU$3*COS(AQ10*PI()/180)</f>
        <v/>
      </c>
      <c r="AS10" s="65">
        <f>$AT$3+$AU$3*SIN(AQ10*PI()/180)</f>
        <v/>
      </c>
      <c r="AY10" s="65" t="n">
        <v>20</v>
      </c>
      <c r="AZ10" s="65">
        <f>$BA$3+$BC$3*COS(AY10*PI()/180)</f>
        <v/>
      </c>
      <c r="BA10" s="65">
        <f>$BB$3+$BC$3*SIN(AY10*PI()/180)</f>
        <v/>
      </c>
      <c r="BF10" s="33" t="n"/>
    </row>
    <row r="11" ht="15" customHeight="1">
      <c r="A11" s="10" t="inlineStr">
        <is>
          <t>Наименование объекта: Переход трубопровода через р. Енисей</t>
        </is>
      </c>
      <c r="B11" s="11" t="n"/>
      <c r="C11" s="11" t="n"/>
      <c r="D11" s="41" t="n"/>
      <c r="E11" s="11" t="n"/>
      <c r="F11" s="19" t="n"/>
      <c r="G11" s="19" t="n"/>
      <c r="H11" s="12" t="n"/>
      <c r="I11" s="13" t="n"/>
      <c r="J11" s="14" t="n"/>
      <c r="K11" s="15" t="n"/>
      <c r="L11" s="16">
        <f>A11</f>
        <v/>
      </c>
      <c r="M11" s="17" t="n"/>
      <c r="N11" s="17" t="n"/>
      <c r="O11" s="17" t="n"/>
      <c r="P11" s="17" t="n"/>
      <c r="Q11" s="17" t="n"/>
      <c r="R11" s="17" t="n"/>
      <c r="S11" s="17" t="n"/>
      <c r="T11" s="17" t="n"/>
      <c r="AA11" s="65" t="n">
        <v>25</v>
      </c>
      <c r="AB11" s="65">
        <f>$AC$3+$AE$3*COS(AA11*PI()/180)</f>
        <v/>
      </c>
      <c r="AC11" s="65">
        <f>$AD$3+$AE$3*SIN(AA11*PI()/180)</f>
        <v/>
      </c>
      <c r="AI11" s="65" t="n">
        <v>25</v>
      </c>
      <c r="AJ11" s="65">
        <f>$AK$3+$AM$3*COS(AI11*PI()/180)</f>
        <v/>
      </c>
      <c r="AK11" s="65">
        <f>$AL$3+$AM$3*SIN(AI11*PI()/180)</f>
        <v/>
      </c>
      <c r="AQ11" s="65" t="n">
        <v>25</v>
      </c>
      <c r="AR11" s="65">
        <f>$AS$3+$AU$3*COS(AQ11*PI()/180)</f>
        <v/>
      </c>
      <c r="AS11" s="65">
        <f>$AT$3+$AU$3*SIN(AQ11*PI()/180)</f>
        <v/>
      </c>
      <c r="AY11" s="65" t="n">
        <v>25</v>
      </c>
      <c r="AZ11" s="65">
        <f>$BA$3+$BC$3*COS(AY11*PI()/180)</f>
        <v/>
      </c>
      <c r="BA11" s="65">
        <f>$BB$3+$BC$3*SIN(AY11*PI()/180)</f>
        <v/>
      </c>
      <c r="BF11" s="33" t="n"/>
    </row>
    <row r="12" ht="15" customHeight="1">
      <c r="A12" s="16" t="inlineStr">
        <is>
          <t xml:space="preserve">Наименование используемого метода/методики: ГОСТ 12248.4-2020 </t>
        </is>
      </c>
      <c r="B12" s="17" t="n"/>
      <c r="C12" s="17" t="n"/>
      <c r="D12" s="10" t="n"/>
      <c r="E12" s="17" t="n"/>
      <c r="F12" s="17" t="n"/>
      <c r="G12" s="17" t="n"/>
      <c r="H12" s="17" t="n"/>
      <c r="I12" s="17" t="n"/>
      <c r="J12" s="17" t="n"/>
      <c r="K12" s="17" t="n"/>
      <c r="L12" s="16">
        <f>A12</f>
        <v/>
      </c>
      <c r="M12" s="11" t="n"/>
      <c r="N12" s="11" t="n"/>
      <c r="O12" s="11" t="n"/>
      <c r="P12" s="11" t="n"/>
      <c r="Q12" s="19" t="n"/>
      <c r="R12" s="19" t="n"/>
      <c r="S12" s="18" t="n"/>
      <c r="T12" s="18" t="n"/>
      <c r="V12" s="17" t="n"/>
      <c r="AA12" s="65" t="n">
        <v>30</v>
      </c>
      <c r="AB12" s="65">
        <f>$AC$3+$AE$3*COS(AA12*PI()/180)</f>
        <v/>
      </c>
      <c r="AC12" s="65">
        <f>$AD$3+$AE$3*SIN(AA12*PI()/180)</f>
        <v/>
      </c>
      <c r="AI12" s="65" t="n">
        <v>30</v>
      </c>
      <c r="AJ12" s="65">
        <f>$AK$3+$AM$3*COS(AI12*PI()/180)</f>
        <v/>
      </c>
      <c r="AK12" s="65">
        <f>$AL$3+$AM$3*SIN(AI12*PI()/180)</f>
        <v/>
      </c>
      <c r="AQ12" s="65" t="n">
        <v>30</v>
      </c>
      <c r="AR12" s="65">
        <f>$AS$3+$AU$3*COS(AQ12*PI()/180)</f>
        <v/>
      </c>
      <c r="AS12" s="65">
        <f>$AT$3+$AU$3*SIN(AQ12*PI()/180)</f>
        <v/>
      </c>
      <c r="AY12" s="65" t="n">
        <v>30</v>
      </c>
      <c r="AZ12" s="65">
        <f>$BA$3+$BC$3*COS(AY12*PI()/180)</f>
        <v/>
      </c>
      <c r="BA12" s="65">
        <f>$BB$3+$BC$3*SIN(AY12*PI()/180)</f>
        <v/>
      </c>
    </row>
    <row r="13" ht="15" customHeight="1">
      <c r="A13" s="16" t="inlineStr">
        <is>
          <t>Условия проведения испытания: температура окружающей среды (18 - 25)0С, влажность воздуха (40 - 75)%</t>
        </is>
      </c>
      <c r="B13" s="11" t="n"/>
      <c r="C13" s="11" t="n"/>
      <c r="D13" s="11" t="n"/>
      <c r="E13" s="11" t="n"/>
      <c r="F13" s="19" t="n"/>
      <c r="G13" s="19" t="n"/>
      <c r="H13" s="18" t="n"/>
      <c r="I13" s="18" t="n"/>
      <c r="J13" s="18" t="n"/>
      <c r="K13" s="19" t="n"/>
      <c r="L13" s="16">
        <f>A13</f>
        <v/>
      </c>
      <c r="M13" s="11" t="n"/>
      <c r="N13" s="11" t="n"/>
      <c r="O13" s="11" t="n"/>
      <c r="P13" s="11" t="n"/>
      <c r="Q13" s="19" t="n"/>
      <c r="R13" s="19" t="n"/>
      <c r="S13" s="14" t="n"/>
      <c r="T13" s="14" t="n"/>
      <c r="AA13" s="65" t="n">
        <v>35</v>
      </c>
      <c r="AB13" s="65">
        <f>$AC$3+$AE$3*COS(AA13*PI()/180)</f>
        <v/>
      </c>
      <c r="AC13" s="65">
        <f>$AD$3+$AE$3*SIN(AA13*PI()/180)</f>
        <v/>
      </c>
      <c r="AI13" s="65" t="n">
        <v>35</v>
      </c>
      <c r="AJ13" s="65">
        <f>$AK$3+$AM$3*COS(AI13*PI()/180)</f>
        <v/>
      </c>
      <c r="AK13" s="65">
        <f>$AL$3+$AM$3*SIN(AI13*PI()/180)</f>
        <v/>
      </c>
      <c r="AQ13" s="65" t="n">
        <v>35</v>
      </c>
      <c r="AR13" s="65">
        <f>$AS$3+$AU$3*COS(AQ13*PI()/180)</f>
        <v/>
      </c>
      <c r="AS13" s="65">
        <f>$AT$3+$AU$3*SIN(AQ13*PI()/180)</f>
        <v/>
      </c>
      <c r="AY13" s="65" t="n">
        <v>35</v>
      </c>
      <c r="AZ13" s="65">
        <f>$BA$3+$BC$3*COS(AY13*PI()/180)</f>
        <v/>
      </c>
      <c r="BA13" s="65">
        <f>$BB$3+$BC$3*SIN(AY13*PI()/180)</f>
        <v/>
      </c>
    </row>
    <row r="14" ht="17.65" customHeight="1">
      <c r="A14" s="16" t="inlineStr">
        <is>
          <t>Дата получение объекта подлежащего испытаниям: 26.10.2022</t>
        </is>
      </c>
      <c r="B14" s="11" t="n"/>
      <c r="C14" s="11" t="n"/>
      <c r="D14" s="11" t="n"/>
      <c r="E14" s="11" t="n"/>
      <c r="F14" s="19" t="n"/>
      <c r="G14" s="19" t="n"/>
      <c r="H14" s="14" t="n"/>
      <c r="I14" s="14" t="n"/>
      <c r="J14" s="20" t="n"/>
      <c r="K14" s="18" t="n"/>
      <c r="L14" s="16">
        <f>A14</f>
        <v/>
      </c>
      <c r="M14" s="11" t="n"/>
      <c r="N14" s="11" t="n"/>
      <c r="O14" s="11" t="n"/>
      <c r="P14" s="37" t="n"/>
      <c r="Q14" s="19" t="n"/>
      <c r="R14" s="19" t="n"/>
      <c r="S14" s="14" t="n"/>
      <c r="T14" s="14" t="n"/>
      <c r="AA14" s="65" t="n">
        <v>40</v>
      </c>
      <c r="AB14" s="65">
        <f>$AC$3+$AE$3*COS(AA14*PI()/180)</f>
        <v/>
      </c>
      <c r="AC14" s="65">
        <f>$AD$3+$AE$3*SIN(AA14*PI()/180)</f>
        <v/>
      </c>
      <c r="AI14" s="65" t="n">
        <v>40</v>
      </c>
      <c r="AJ14" s="65">
        <f>$AK$3+$AM$3*COS(AI14*PI()/180)</f>
        <v/>
      </c>
      <c r="AK14" s="65">
        <f>$AL$3+$AM$3*SIN(AI14*PI()/180)</f>
        <v/>
      </c>
      <c r="AQ14" s="65" t="n">
        <v>40</v>
      </c>
      <c r="AR14" s="65">
        <f>$AS$3+$AU$3*COS(AQ14*PI()/180)</f>
        <v/>
      </c>
      <c r="AS14" s="65">
        <f>$AT$3+$AU$3*SIN(AQ14*PI()/180)</f>
        <v/>
      </c>
      <c r="AY14" s="65" t="n">
        <v>40</v>
      </c>
      <c r="AZ14" s="65">
        <f>$BA$3+$BC$3*COS(AY14*PI()/180)</f>
        <v/>
      </c>
      <c r="BA14" s="65">
        <f>$BB$3+$BC$3*SIN(AY14*PI()/180)</f>
        <v/>
      </c>
    </row>
    <row r="15" ht="15" customHeight="1">
      <c r="A15" s="16" t="inlineStr">
        <is>
          <t>Дата испытания: 25.10.2022-19.11.2024</t>
        </is>
      </c>
      <c r="B15" s="11" t="n"/>
      <c r="C15" s="11" t="n"/>
      <c r="D15" s="11" t="n"/>
      <c r="E15" s="11" t="n"/>
      <c r="F15" s="36" t="n"/>
      <c r="G15" s="19" t="n"/>
      <c r="H15" s="14" t="n"/>
      <c r="I15" s="14" t="n"/>
      <c r="J15" s="20" t="n"/>
      <c r="K15" s="18" t="n"/>
      <c r="L15" s="16">
        <f>A15</f>
        <v/>
      </c>
      <c r="M15" s="11" t="n"/>
      <c r="N15" s="37" t="n"/>
      <c r="O15" s="11" t="n"/>
      <c r="P15" s="11" t="n"/>
      <c r="Q15" s="19" t="n"/>
      <c r="R15" s="19" t="n"/>
      <c r="S15" s="73" t="n"/>
      <c r="T15" s="14" t="n"/>
      <c r="AA15" s="65" t="n">
        <v>45</v>
      </c>
      <c r="AB15" s="65">
        <f>$AC$3+$AE$3*COS(AA15*PI()/180)</f>
        <v/>
      </c>
      <c r="AC15" s="65">
        <f>$AD$3+$AE$3*SIN(AA15*PI()/180)</f>
        <v/>
      </c>
      <c r="AI15" s="65" t="n">
        <v>45</v>
      </c>
      <c r="AJ15" s="65">
        <f>$AK$3+$AM$3*COS(AI15*PI()/180)</f>
        <v/>
      </c>
      <c r="AK15" s="65">
        <f>$AL$3+$AM$3*SIN(AI15*PI()/180)</f>
        <v/>
      </c>
      <c r="AQ15" s="65" t="n">
        <v>45</v>
      </c>
      <c r="AR15" s="65">
        <f>$AS$3+$AU$3*COS(AQ15*PI()/180)</f>
        <v/>
      </c>
      <c r="AS15" s="65">
        <f>$AT$3+$AU$3*SIN(AQ15*PI()/180)</f>
        <v/>
      </c>
      <c r="AY15" s="65" t="n">
        <v>45</v>
      </c>
      <c r="AZ15" s="65">
        <f>$BA$3+$BC$3*COS(AY15*PI()/180)</f>
        <v/>
      </c>
      <c r="BA15" s="65">
        <f>$BB$3+$BC$3*SIN(AY15*PI()/180)</f>
        <v/>
      </c>
    </row>
    <row r="16" ht="15.6" customHeight="1">
      <c r="A16" s="70" t="inlineStr">
        <is>
          <t>Испытание грунтов методом трехосного сжатия</t>
        </is>
      </c>
      <c r="L16" s="70" t="inlineStr">
        <is>
          <t>Испытание грунтов методом трехосного сжатия</t>
        </is>
      </c>
      <c r="AA16" s="65" t="n">
        <v>50</v>
      </c>
      <c r="AB16" s="65">
        <f>$AC$3+$AE$3*COS(AA16*PI()/180)</f>
        <v/>
      </c>
      <c r="AC16" s="65">
        <f>$AD$3+$AE$3*SIN(AA16*PI()/180)</f>
        <v/>
      </c>
      <c r="AI16" s="65" t="n">
        <v>50</v>
      </c>
      <c r="AJ16" s="65">
        <f>$AK$3+$AM$3*COS(AI16*PI()/180)</f>
        <v/>
      </c>
      <c r="AK16" s="65">
        <f>$AL$3+$AM$3*SIN(AI16*PI()/180)</f>
        <v/>
      </c>
      <c r="AQ16" s="65" t="n">
        <v>50</v>
      </c>
      <c r="AR16" s="65">
        <f>$AS$3+$AU$3*COS(AQ16*PI()/180)</f>
        <v/>
      </c>
      <c r="AS16" s="65">
        <f>$AT$3+$AU$3*SIN(AQ16*PI()/180)</f>
        <v/>
      </c>
      <c r="AY16" s="65" t="n">
        <v>50</v>
      </c>
      <c r="AZ16" s="65">
        <f>$BA$3+$BC$3*COS(AY16*PI()/180)</f>
        <v/>
      </c>
      <c r="BA16" s="65">
        <f>$BB$3+$BC$3*SIN(AY16*PI()/180)</f>
        <v/>
      </c>
    </row>
    <row r="17" ht="15" customHeight="1">
      <c r="A17" s="22" t="inlineStr">
        <is>
          <t xml:space="preserve">Лабораторный номер: </t>
        </is>
      </c>
      <c r="B17" s="23" t="n"/>
      <c r="C17" s="32" t="inlineStr">
        <is>
          <t>1059</t>
        </is>
      </c>
      <c r="D17" s="23" t="n"/>
      <c r="E17" s="23" t="n"/>
      <c r="F17" s="23" t="n"/>
      <c r="G17" s="23" t="n"/>
      <c r="H17" s="18" t="n"/>
      <c r="I17" s="24" t="inlineStr">
        <is>
          <t>We, % =</t>
        </is>
      </c>
      <c r="J17" s="62" t="n">
        <v>0.322852279</v>
      </c>
      <c r="K17" s="21" t="n"/>
      <c r="L17" s="22" t="inlineStr">
        <is>
          <t xml:space="preserve">Лабораторный номер: </t>
        </is>
      </c>
      <c r="M17" s="23" t="n"/>
      <c r="N17" s="32">
        <f>C17</f>
        <v/>
      </c>
      <c r="O17" s="23" t="n"/>
      <c r="P17" s="23" t="n"/>
      <c r="Q17" s="23" t="n"/>
      <c r="R17" s="23" t="n"/>
      <c r="T17" s="24" t="inlineStr">
        <is>
          <t>We, % =</t>
        </is>
      </c>
      <c r="U17" s="62">
        <f>J17</f>
        <v/>
      </c>
      <c r="AA17" s="65" t="n">
        <v>55</v>
      </c>
      <c r="AB17" s="65">
        <f>$AC$3+$AE$3*COS(AA17*PI()/180)</f>
        <v/>
      </c>
      <c r="AC17" s="65">
        <f>$AD$3+$AE$3*SIN(AA17*PI()/180)</f>
        <v/>
      </c>
      <c r="AI17" s="65" t="n">
        <v>55</v>
      </c>
      <c r="AJ17" s="65">
        <f>$AK$3+$AM$3*COS(AI17*PI()/180)</f>
        <v/>
      </c>
      <c r="AK17" s="65">
        <f>$AL$3+$AM$3*SIN(AI17*PI()/180)</f>
        <v/>
      </c>
      <c r="AQ17" s="65" t="n">
        <v>55</v>
      </c>
      <c r="AR17" s="65">
        <f>$AS$3+$AU$3*COS(AQ17*PI()/180)</f>
        <v/>
      </c>
      <c r="AS17" s="65">
        <f>$AT$3+$AU$3*SIN(AQ17*PI()/180)</f>
        <v/>
      </c>
      <c r="AY17" s="65" t="n">
        <v>55</v>
      </c>
      <c r="AZ17" s="65">
        <f>$BA$3+$BC$3*COS(AY17*PI()/180)</f>
        <v/>
      </c>
      <c r="BA17" s="65">
        <f>$BB$3+$BC$3*SIN(AY17*PI()/180)</f>
        <v/>
      </c>
    </row>
    <row r="18" ht="15" customHeight="1">
      <c r="A18" s="22" t="inlineStr">
        <is>
          <t xml:space="preserve">Номер скважины: </t>
        </is>
      </c>
      <c r="B18" s="23" t="n"/>
      <c r="C18" s="32" t="inlineStr">
        <is>
          <t>BH-050</t>
        </is>
      </c>
      <c r="D18" s="23" t="n"/>
      <c r="E18" s="23" t="n"/>
      <c r="F18" s="23" t="n"/>
      <c r="G18" s="23" t="n"/>
      <c r="H18" s="18" t="n"/>
      <c r="I18" s="24" t="inlineStr">
        <is>
          <t>ρ, г/см3 =</t>
        </is>
      </c>
      <c r="J18" s="40" t="n">
        <v>1.9</v>
      </c>
      <c r="L18" s="22" t="inlineStr">
        <is>
          <t xml:space="preserve">Номер скважины: </t>
        </is>
      </c>
      <c r="M18" s="23" t="n"/>
      <c r="N18" s="32">
        <f>C18</f>
        <v/>
      </c>
      <c r="O18" s="23" t="n"/>
      <c r="P18" s="23" t="n"/>
      <c r="Q18" s="23" t="n"/>
      <c r="R18" s="23" t="n"/>
      <c r="T18" s="24" t="inlineStr">
        <is>
          <t>ρ, г/см3 =</t>
        </is>
      </c>
      <c r="U18" s="40">
        <f>J18</f>
        <v/>
      </c>
      <c r="AA18" s="65" t="n">
        <v>60</v>
      </c>
      <c r="AB18" s="65">
        <f>$AC$3+$AE$3*COS(AA18*PI()/180)</f>
        <v/>
      </c>
      <c r="AC18" s="65">
        <f>$AD$3+$AE$3*SIN(AA18*PI()/180)</f>
        <v/>
      </c>
      <c r="AI18" s="65" t="n">
        <v>60</v>
      </c>
      <c r="AJ18" s="65">
        <f>$AK$3+$AM$3*COS(AI18*PI()/180)</f>
        <v/>
      </c>
      <c r="AK18" s="65">
        <f>$AL$3+$AM$3*SIN(AI18*PI()/180)</f>
        <v/>
      </c>
      <c r="AQ18" s="65" t="n">
        <v>60</v>
      </c>
      <c r="AR18" s="65">
        <f>$AS$3+$AU$3*COS(AQ18*PI()/180)</f>
        <v/>
      </c>
      <c r="AS18" s="65">
        <f>$AT$3+$AU$3*SIN(AQ18*PI()/180)</f>
        <v/>
      </c>
      <c r="AY18" s="65" t="n">
        <v>60</v>
      </c>
      <c r="AZ18" s="65">
        <f>$BA$3+$BC$3*COS(AY18*PI()/180)</f>
        <v/>
      </c>
      <c r="BA18" s="65">
        <f>$BB$3+$BC$3*SIN(AY18*PI()/180)</f>
        <v/>
      </c>
    </row>
    <row r="19" ht="15" customHeight="1">
      <c r="A19" s="22" t="inlineStr">
        <is>
          <t xml:space="preserve">Глубина отбора, м: </t>
        </is>
      </c>
      <c r="B19" s="23" t="n"/>
      <c r="C19" s="39" t="n">
        <v>3</v>
      </c>
      <c r="D19" s="23" t="n"/>
      <c r="E19" s="23" t="n"/>
      <c r="F19" s="23" t="n"/>
      <c r="G19" s="23" t="n"/>
      <c r="H19" s="18" t="n"/>
      <c r="I19" s="24" t="inlineStr">
        <is>
          <t>ρs, г/см3 =</t>
        </is>
      </c>
      <c r="J19" s="40" t="n">
        <v>2.74</v>
      </c>
      <c r="K19" s="21" t="n"/>
      <c r="L19" s="22" t="inlineStr">
        <is>
          <t xml:space="preserve">Глубина отбора, м: </t>
        </is>
      </c>
      <c r="M19" s="23" t="n"/>
      <c r="N19" s="39">
        <f>C19</f>
        <v/>
      </c>
      <c r="O19" s="23" t="n"/>
      <c r="P19" s="23" t="n"/>
      <c r="Q19" s="23" t="n"/>
      <c r="R19" s="23" t="n"/>
      <c r="T19" s="24" t="inlineStr">
        <is>
          <t>ρs, г/см3 =</t>
        </is>
      </c>
      <c r="U19" s="40">
        <f>J19</f>
        <v/>
      </c>
      <c r="AA19" s="65" t="n">
        <v>65</v>
      </c>
      <c r="AB19" s="65">
        <f>$AC$3+$AE$3*COS(AA19*PI()/180)</f>
        <v/>
      </c>
      <c r="AC19" s="65">
        <f>$AD$3+$AE$3*SIN(AA19*PI()/180)</f>
        <v/>
      </c>
      <c r="AI19" s="65" t="n">
        <v>65</v>
      </c>
      <c r="AJ19" s="65">
        <f>$AK$3+$AM$3*COS(AI19*PI()/180)</f>
        <v/>
      </c>
      <c r="AK19" s="65">
        <f>$AL$3+$AM$3*SIN(AI19*PI()/180)</f>
        <v/>
      </c>
      <c r="AQ19" s="65" t="n">
        <v>65</v>
      </c>
      <c r="AR19" s="65">
        <f>$AS$3+$AU$3*COS(AQ19*PI()/180)</f>
        <v/>
      </c>
      <c r="AS19" s="65">
        <f>$AT$3+$AU$3*SIN(AQ19*PI()/180)</f>
        <v/>
      </c>
      <c r="AY19" s="65" t="n">
        <v>65</v>
      </c>
      <c r="AZ19" s="65">
        <f>$BA$3+$BC$3*COS(AY19*PI()/180)</f>
        <v/>
      </c>
      <c r="BA19" s="65">
        <f>$BB$3+$BC$3*SIN(AY19*PI()/180)</f>
        <v/>
      </c>
    </row>
    <row r="20" ht="16.9" customHeight="1">
      <c r="A20" s="22" t="inlineStr">
        <is>
          <t xml:space="preserve">Наименование грунта: </t>
        </is>
      </c>
      <c r="B20" s="23" t="n"/>
      <c r="C20" s="32" t="inlineStr">
        <is>
          <t>Суглинок, после оттаивания текучий, легкий песчанистый</t>
        </is>
      </c>
      <c r="D20" s="23" t="n"/>
      <c r="E20" s="23" t="n"/>
      <c r="F20" s="23" t="n"/>
      <c r="G20" s="23" t="n"/>
      <c r="H20" s="18" t="n"/>
      <c r="I20" s="24" t="inlineStr">
        <is>
          <t>e, д.е. =</t>
        </is>
      </c>
      <c r="J20" s="74" t="n">
        <v>1.1</v>
      </c>
      <c r="K20" s="23" t="n"/>
      <c r="L20" s="22" t="inlineStr">
        <is>
          <t xml:space="preserve">Наименование грунта: </t>
        </is>
      </c>
      <c r="M20" s="23" t="n"/>
      <c r="N20" s="32">
        <f>C20</f>
        <v/>
      </c>
      <c r="O20" s="23" t="n"/>
      <c r="P20" s="23" t="n"/>
      <c r="Q20" s="23" t="n"/>
      <c r="R20" s="23" t="n"/>
      <c r="T20" s="24" t="inlineStr">
        <is>
          <t>e, д.е. =</t>
        </is>
      </c>
      <c r="U20" s="74">
        <f>J20</f>
        <v/>
      </c>
      <c r="AA20" s="65" t="n">
        <v>70</v>
      </c>
      <c r="AB20" s="65">
        <f>$AC$3+$AE$3*COS(AA20*PI()/180)</f>
        <v/>
      </c>
      <c r="AC20" s="65">
        <f>$AD$3+$AE$3*SIN(AA20*PI()/180)</f>
        <v/>
      </c>
      <c r="AI20" s="65" t="n">
        <v>70</v>
      </c>
      <c r="AJ20" s="65">
        <f>$AK$3+$AM$3*COS(AI20*PI()/180)</f>
        <v/>
      </c>
      <c r="AK20" s="65">
        <f>$AL$3+$AM$3*SIN(AI20*PI()/180)</f>
        <v/>
      </c>
      <c r="AQ20" s="65" t="n">
        <v>70</v>
      </c>
      <c r="AR20" s="65">
        <f>$AS$3+$AU$3*COS(AQ20*PI()/180)</f>
        <v/>
      </c>
      <c r="AS20" s="65">
        <f>$AT$3+$AU$3*SIN(AQ20*PI()/180)</f>
        <v/>
      </c>
      <c r="AY20" s="65" t="n">
        <v>70</v>
      </c>
      <c r="AZ20" s="65">
        <f>$BA$3+$BC$3*COS(AY20*PI()/180)</f>
        <v/>
      </c>
      <c r="BA20" s="65">
        <f>$BB$3+$BC$3*SIN(AY20*PI()/180)</f>
        <v/>
      </c>
    </row>
    <row r="21" ht="15" customHeight="1">
      <c r="A21" s="23" t="inlineStr">
        <is>
          <t>Схема проведения опыта:</t>
        </is>
      </c>
      <c r="B21" s="23" t="n"/>
      <c r="C21" s="32" t="inlineStr">
        <is>
          <t>КД</t>
        </is>
      </c>
      <c r="D21" s="23" t="n"/>
      <c r="E21" s="23" t="n"/>
      <c r="F21" s="23" t="n"/>
      <c r="G21" s="23" t="n"/>
      <c r="H21" s="18" t="n"/>
      <c r="I21" s="24" t="inlineStr">
        <is>
          <t>IL, д.е. =</t>
        </is>
      </c>
      <c r="J21" s="40" t="n">
        <v>1.061</v>
      </c>
      <c r="K21" s="23" t="n"/>
      <c r="L21" s="23" t="inlineStr">
        <is>
          <t>Схема проведения опыта:</t>
        </is>
      </c>
      <c r="M21" s="23" t="n"/>
      <c r="N21" s="32">
        <f>C21</f>
        <v/>
      </c>
      <c r="O21" s="23" t="n"/>
      <c r="P21" s="23" t="n"/>
      <c r="Q21" s="23" t="n"/>
      <c r="R21" s="23" t="n"/>
      <c r="T21" s="24" t="inlineStr">
        <is>
          <t>IL, д.е. =</t>
        </is>
      </c>
      <c r="U21" s="40">
        <f>J21</f>
        <v/>
      </c>
      <c r="AA21" s="65" t="n">
        <v>75</v>
      </c>
      <c r="AB21" s="65">
        <f>$AC$3+$AE$3*COS(AA21*PI()/180)</f>
        <v/>
      </c>
      <c r="AC21" s="65">
        <f>$AD$3+$AE$3*SIN(AA21*PI()/180)</f>
        <v/>
      </c>
      <c r="AI21" s="65" t="n">
        <v>75</v>
      </c>
      <c r="AJ21" s="65">
        <f>$AK$3+$AM$3*COS(AI21*PI()/180)</f>
        <v/>
      </c>
      <c r="AK21" s="65">
        <f>$AL$3+$AM$3*SIN(AI21*PI()/180)</f>
        <v/>
      </c>
      <c r="AQ21" s="65" t="n">
        <v>75</v>
      </c>
      <c r="AR21" s="65">
        <f>$AS$3+$AU$3*COS(AQ21*PI()/180)</f>
        <v/>
      </c>
      <c r="AS21" s="65">
        <f>$AT$3+$AU$3*SIN(AQ21*PI()/180)</f>
        <v/>
      </c>
      <c r="AY21" s="65" t="n">
        <v>75</v>
      </c>
      <c r="AZ21" s="65">
        <f>$BA$3+$BC$3*COS(AY21*PI()/180)</f>
        <v/>
      </c>
      <c r="BA21" s="65">
        <f>$BB$3+$BC$3*SIN(AY21*PI()/180)</f>
        <v/>
      </c>
    </row>
    <row r="22" ht="16.9" customHeight="1">
      <c r="A22" s="70" t="inlineStr">
        <is>
          <t xml:space="preserve">Результаты испытаний </t>
        </is>
      </c>
      <c r="L22" s="70" t="inlineStr">
        <is>
          <t xml:space="preserve">Результаты испытаний </t>
        </is>
      </c>
      <c r="AA22" s="65" t="n">
        <v>80</v>
      </c>
      <c r="AB22" s="65">
        <f>$AC$3+$AE$3*COS(AA22*PI()/180)</f>
        <v/>
      </c>
      <c r="AC22" s="65">
        <f>$AD$3+$AE$3*SIN(AA22*PI()/180)</f>
        <v/>
      </c>
      <c r="AI22" s="65" t="n">
        <v>80</v>
      </c>
      <c r="AJ22" s="65">
        <f>$AK$3+$AM$3*COS(AI22*PI()/180)</f>
        <v/>
      </c>
      <c r="AK22" s="65">
        <f>$AL$3+$AM$3*SIN(AI22*PI()/180)</f>
        <v/>
      </c>
      <c r="AQ22" s="65" t="n">
        <v>80</v>
      </c>
      <c r="AR22" s="65">
        <f>$AS$3+$AU$3*COS(AQ22*PI()/180)</f>
        <v/>
      </c>
      <c r="AS22" s="65">
        <f>$AT$3+$AU$3*SIN(AQ22*PI()/180)</f>
        <v/>
      </c>
      <c r="AY22" s="65" t="n">
        <v>80</v>
      </c>
      <c r="AZ22" s="65">
        <f>$BA$3+$BC$3*COS(AY22*PI()/180)</f>
        <v/>
      </c>
      <c r="BA22" s="65">
        <f>$BB$3+$BC$3*SIN(AY22*PI()/180)</f>
        <v/>
      </c>
    </row>
    <row r="23" ht="15.6" customHeight="1">
      <c r="J23" s="23" t="n"/>
      <c r="K23" s="23" t="n"/>
      <c r="AA23" s="65" t="n">
        <v>85</v>
      </c>
      <c r="AB23" s="65">
        <f>$AC$3+$AE$3*COS(AA23*PI()/180)</f>
        <v/>
      </c>
      <c r="AC23" s="65">
        <f>$AD$3+$AE$3*SIN(AA23*PI()/180)</f>
        <v/>
      </c>
      <c r="AI23" s="65" t="n">
        <v>85</v>
      </c>
      <c r="AJ23" s="65">
        <f>$AK$3+$AM$3*COS(AI23*PI()/180)</f>
        <v/>
      </c>
      <c r="AK23" s="65">
        <f>$AL$3+$AM$3*SIN(AI23*PI()/180)</f>
        <v/>
      </c>
      <c r="AQ23" s="65" t="n">
        <v>85</v>
      </c>
      <c r="AR23" s="65">
        <f>$AS$3+$AU$3*COS(AQ23*PI()/180)</f>
        <v/>
      </c>
      <c r="AS23" s="65">
        <f>$AT$3+$AU$3*SIN(AQ23*PI()/180)</f>
        <v/>
      </c>
      <c r="AY23" s="65" t="n">
        <v>85</v>
      </c>
      <c r="AZ23" s="65">
        <f>$BA$3+$BC$3*COS(AY23*PI()/180)</f>
        <v/>
      </c>
      <c r="BA23" s="65">
        <f>$BB$3+$BC$3*SIN(AY23*PI()/180)</f>
        <v/>
      </c>
    </row>
    <row r="24" ht="16.9" customHeight="1">
      <c r="J24" s="38" t="n"/>
      <c r="K24" s="23" t="n"/>
      <c r="L24" s="23" t="n"/>
      <c r="AA24" s="65" t="n">
        <v>90</v>
      </c>
      <c r="AB24" s="65">
        <f>$AC$3+$AE$3*COS(AA24*PI()/180)</f>
        <v/>
      </c>
      <c r="AC24" s="65">
        <f>$AD$3+$AE$3*SIN(AA24*PI()/180)</f>
        <v/>
      </c>
      <c r="AI24" s="65" t="n">
        <v>90</v>
      </c>
      <c r="AJ24" s="65">
        <f>$AK$3+$AM$3*COS(AI24*PI()/180)</f>
        <v/>
      </c>
      <c r="AK24" s="65">
        <f>$AL$3+$AM$3*SIN(AI24*PI()/180)</f>
        <v/>
      </c>
      <c r="AQ24" s="65" t="n">
        <v>90</v>
      </c>
      <c r="AR24" s="65">
        <f>$AS$3+$AU$3*COS(AQ24*PI()/180)</f>
        <v/>
      </c>
      <c r="AS24" s="65">
        <f>$AT$3+$AU$3*SIN(AQ24*PI()/180)</f>
        <v/>
      </c>
      <c r="AY24" s="65" t="n">
        <v>90</v>
      </c>
      <c r="AZ24" s="65">
        <f>$BA$3+$BC$3*COS(AY24*PI()/180)</f>
        <v/>
      </c>
      <c r="BA24" s="65">
        <f>$BB$3+$BC$3*SIN(AY24*PI()/180)</f>
        <v/>
      </c>
    </row>
    <row r="25" ht="15" customHeight="1">
      <c r="A25" s="23" t="n"/>
      <c r="B25" s="23" t="n"/>
      <c r="C25" s="32" t="n"/>
      <c r="D25" s="23" t="n"/>
      <c r="E25" s="23" t="n"/>
      <c r="F25" s="23" t="n"/>
      <c r="G25" s="25" t="n"/>
      <c r="H25" s="23" t="n"/>
      <c r="I25" s="32" t="n"/>
      <c r="J25" s="23" t="n"/>
      <c r="K25" s="23" t="n"/>
      <c r="L25" s="23" t="n"/>
      <c r="M25" s="23" t="n"/>
      <c r="N25" s="23" t="n"/>
      <c r="O25" s="23" t="n"/>
      <c r="P25" s="23" t="n"/>
      <c r="Q25" s="23" t="n"/>
      <c r="R25" s="23" t="n"/>
      <c r="S25" s="25" t="n"/>
      <c r="T25" s="23" t="n"/>
      <c r="U25" s="23" t="n"/>
      <c r="AA25" s="65" t="n">
        <v>95</v>
      </c>
      <c r="AB25" s="65">
        <f>$AC$3+$AE$3*COS(AA25*PI()/180)</f>
        <v/>
      </c>
      <c r="AC25" s="65">
        <f>$AD$3+$AE$3*SIN(AA25*PI()/180)</f>
        <v/>
      </c>
      <c r="AI25" s="65" t="n">
        <v>95</v>
      </c>
      <c r="AJ25" s="65">
        <f>$AK$3+$AM$3*COS(AI25*PI()/180)</f>
        <v/>
      </c>
      <c r="AK25" s="65">
        <f>$AL$3+$AM$3*SIN(AI25*PI()/180)</f>
        <v/>
      </c>
      <c r="AQ25" s="65" t="n">
        <v>95</v>
      </c>
      <c r="AR25" s="65">
        <f>$AS$3+$AU$3*COS(AQ25*PI()/180)</f>
        <v/>
      </c>
      <c r="AS25" s="65">
        <f>$AT$3+$AU$3*SIN(AQ25*PI()/180)</f>
        <v/>
      </c>
      <c r="AY25" s="65" t="n">
        <v>95</v>
      </c>
      <c r="AZ25" s="65">
        <f>$BA$3+$BC$3*COS(AY25*PI()/180)</f>
        <v/>
      </c>
      <c r="BA25" s="65">
        <f>$BB$3+$BC$3*SIN(AY25*PI()/180)</f>
        <v/>
      </c>
    </row>
    <row r="26" ht="15" customHeight="1">
      <c r="AA26" s="65" t="n">
        <v>100</v>
      </c>
      <c r="AB26" s="65">
        <f>$AC$3+$AE$3*COS(AA26*PI()/180)</f>
        <v/>
      </c>
      <c r="AC26" s="65">
        <f>$AD$3+$AE$3*SIN(AA26*PI()/180)</f>
        <v/>
      </c>
      <c r="AI26" s="65" t="n">
        <v>100</v>
      </c>
      <c r="AJ26" s="65">
        <f>$AK$3+$AM$3*COS(AI26*PI()/180)</f>
        <v/>
      </c>
      <c r="AK26" s="65">
        <f>$AL$3+$AM$3*SIN(AI26*PI()/180)</f>
        <v/>
      </c>
      <c r="AQ26" s="65" t="n">
        <v>100</v>
      </c>
      <c r="AR26" s="65">
        <f>$AS$3+$AU$3*COS(AQ26*PI()/180)</f>
        <v/>
      </c>
      <c r="AS26" s="65">
        <f>$AT$3+$AU$3*SIN(AQ26*PI()/180)</f>
        <v/>
      </c>
      <c r="AY26" s="65" t="n">
        <v>100</v>
      </c>
      <c r="AZ26" s="65">
        <f>$BA$3+$BC$3*COS(AY26*PI()/180)</f>
        <v/>
      </c>
      <c r="BA26" s="65">
        <f>$BB$3+$BC$3*SIN(AY26*PI()/180)</f>
        <v/>
      </c>
    </row>
    <row r="27" ht="15" customHeight="1">
      <c r="L27" s="70" t="n"/>
      <c r="AA27" s="65" t="n">
        <v>105</v>
      </c>
      <c r="AB27" s="65">
        <f>$AC$3+$AE$3*COS(AA27*PI()/180)</f>
        <v/>
      </c>
      <c r="AC27" s="65">
        <f>$AD$3+$AE$3*SIN(AA27*PI()/180)</f>
        <v/>
      </c>
      <c r="AI27" s="65" t="n">
        <v>105</v>
      </c>
      <c r="AJ27" s="65">
        <f>$AK$3+$AM$3*COS(AI27*PI()/180)</f>
        <v/>
      </c>
      <c r="AK27" s="65">
        <f>$AL$3+$AM$3*SIN(AI27*PI()/180)</f>
        <v/>
      </c>
      <c r="AQ27" s="65" t="n">
        <v>105</v>
      </c>
      <c r="AR27" s="65">
        <f>$AS$3+$AU$3*COS(AQ27*PI()/180)</f>
        <v/>
      </c>
      <c r="AS27" s="65">
        <f>$AT$3+$AU$3*SIN(AQ27*PI()/180)</f>
        <v/>
      </c>
      <c r="AY27" s="65" t="n">
        <v>105</v>
      </c>
      <c r="AZ27" s="65">
        <f>$BA$3+$BC$3*COS(AY27*PI()/180)</f>
        <v/>
      </c>
      <c r="BA27" s="65">
        <f>$BB$3+$BC$3*SIN(AY27*PI()/180)</f>
        <v/>
      </c>
    </row>
    <row r="28" ht="15" customHeight="1">
      <c r="AA28" s="65" t="n">
        <v>110</v>
      </c>
      <c r="AB28" s="65">
        <f>$AC$3+$AE$3*COS(AA28*PI()/180)</f>
        <v/>
      </c>
      <c r="AC28" s="65">
        <f>$AD$3+$AE$3*SIN(AA28*PI()/180)</f>
        <v/>
      </c>
      <c r="AI28" s="65" t="n">
        <v>110</v>
      </c>
      <c r="AJ28" s="65">
        <f>$AK$3+$AM$3*COS(AI28*PI()/180)</f>
        <v/>
      </c>
      <c r="AK28" s="65">
        <f>$AL$3+$AM$3*SIN(AI28*PI()/180)</f>
        <v/>
      </c>
      <c r="AQ28" s="65" t="n">
        <v>110</v>
      </c>
      <c r="AR28" s="65">
        <f>$AS$3+$AU$3*COS(AQ28*PI()/180)</f>
        <v/>
      </c>
      <c r="AS28" s="65">
        <f>$AT$3+$AU$3*SIN(AQ28*PI()/180)</f>
        <v/>
      </c>
      <c r="AY28" s="65" t="n">
        <v>110</v>
      </c>
      <c r="AZ28" s="65">
        <f>$BA$3+$BC$3*COS(AY28*PI()/180)</f>
        <v/>
      </c>
      <c r="BA28" s="65">
        <f>$BB$3+$BC$3*SIN(AY28*PI()/180)</f>
        <v/>
      </c>
    </row>
    <row r="29" ht="15" customHeight="1">
      <c r="AA29" s="65" t="n">
        <v>115</v>
      </c>
      <c r="AB29" s="65">
        <f>$AC$3+$AE$3*COS(AA29*PI()/180)</f>
        <v/>
      </c>
      <c r="AC29" s="65">
        <f>$AD$3+$AE$3*SIN(AA29*PI()/180)</f>
        <v/>
      </c>
      <c r="AI29" s="65" t="n">
        <v>115</v>
      </c>
      <c r="AJ29" s="65">
        <f>$AK$3+$AM$3*COS(AI29*PI()/180)</f>
        <v/>
      </c>
      <c r="AK29" s="65">
        <f>$AL$3+$AM$3*SIN(AI29*PI()/180)</f>
        <v/>
      </c>
      <c r="AQ29" s="65" t="n">
        <v>115</v>
      </c>
      <c r="AR29" s="65">
        <f>$AS$3+$AU$3*COS(AQ29*PI()/180)</f>
        <v/>
      </c>
      <c r="AS29" s="65">
        <f>$AT$3+$AU$3*SIN(AQ29*PI()/180)</f>
        <v/>
      </c>
      <c r="AY29" s="65" t="n">
        <v>115</v>
      </c>
      <c r="AZ29" s="65">
        <f>$BA$3+$BC$3*COS(AY29*PI()/180)</f>
        <v/>
      </c>
      <c r="BA29" s="65">
        <f>$BB$3+$BC$3*SIN(AY29*PI()/180)</f>
        <v/>
      </c>
    </row>
    <row r="30" ht="15.6" customHeight="1">
      <c r="AA30" s="65" t="n">
        <v>120</v>
      </c>
      <c r="AB30" s="65">
        <f>$AC$3+$AE$3*COS(AA30*PI()/180)</f>
        <v/>
      </c>
      <c r="AC30" s="65">
        <f>$AD$3+$AE$3*SIN(AA30*PI()/180)</f>
        <v/>
      </c>
      <c r="AI30" s="65" t="n">
        <v>120</v>
      </c>
      <c r="AJ30" s="65">
        <f>$AK$3+$AM$3*COS(AI30*PI()/180)</f>
        <v/>
      </c>
      <c r="AK30" s="65">
        <f>$AL$3+$AM$3*SIN(AI30*PI()/180)</f>
        <v/>
      </c>
      <c r="AQ30" s="65" t="n">
        <v>120</v>
      </c>
      <c r="AR30" s="65">
        <f>$AS$3+$AU$3*COS(AQ30*PI()/180)</f>
        <v/>
      </c>
      <c r="AS30" s="65">
        <f>$AT$3+$AU$3*SIN(AQ30*PI()/180)</f>
        <v/>
      </c>
      <c r="AY30" s="65" t="n">
        <v>120</v>
      </c>
      <c r="AZ30" s="65">
        <f>$BA$3+$BC$3*COS(AY30*PI()/180)</f>
        <v/>
      </c>
      <c r="BA30" s="65">
        <f>$BB$3+$BC$3*SIN(AY30*PI()/180)</f>
        <v/>
      </c>
    </row>
    <row r="31" ht="15" customHeight="1">
      <c r="AA31" s="65" t="n">
        <v>125</v>
      </c>
      <c r="AB31" s="65">
        <f>$AC$3+$AE$3*COS(AA31*PI()/180)</f>
        <v/>
      </c>
      <c r="AC31" s="65">
        <f>$AD$3+$AE$3*SIN(AA31*PI()/180)</f>
        <v/>
      </c>
      <c r="AI31" s="65" t="n">
        <v>125</v>
      </c>
      <c r="AJ31" s="65">
        <f>$AK$3+$AM$3*COS(AI31*PI()/180)</f>
        <v/>
      </c>
      <c r="AK31" s="65">
        <f>$AL$3+$AM$3*SIN(AI31*PI()/180)</f>
        <v/>
      </c>
      <c r="AQ31" s="65" t="n">
        <v>125</v>
      </c>
      <c r="AR31" s="65">
        <f>$AS$3+$AU$3*COS(AQ31*PI()/180)</f>
        <v/>
      </c>
      <c r="AS31" s="65">
        <f>$AT$3+$AU$3*SIN(AQ31*PI()/180)</f>
        <v/>
      </c>
      <c r="AY31" s="65" t="n">
        <v>125</v>
      </c>
      <c r="AZ31" s="65">
        <f>$BA$3+$BC$3*COS(AY31*PI()/180)</f>
        <v/>
      </c>
      <c r="BA31" s="65">
        <f>$BB$3+$BC$3*SIN(AY31*PI()/180)</f>
        <v/>
      </c>
    </row>
    <row r="32" ht="15" customHeight="1">
      <c r="AA32" s="65" t="n">
        <v>130</v>
      </c>
      <c r="AB32" s="65">
        <f>$AC$3+$AE$3*COS(AA32*PI()/180)</f>
        <v/>
      </c>
      <c r="AC32" s="65">
        <f>$AD$3+$AE$3*SIN(AA32*PI()/180)</f>
        <v/>
      </c>
      <c r="AI32" s="65" t="n">
        <v>130</v>
      </c>
      <c r="AJ32" s="65">
        <f>$AK$3+$AM$3*COS(AI32*PI()/180)</f>
        <v/>
      </c>
      <c r="AK32" s="65">
        <f>$AL$3+$AM$3*SIN(AI32*PI()/180)</f>
        <v/>
      </c>
      <c r="AQ32" s="65" t="n">
        <v>130</v>
      </c>
      <c r="AR32" s="65">
        <f>$AS$3+$AU$3*COS(AQ32*PI()/180)</f>
        <v/>
      </c>
      <c r="AS32" s="65">
        <f>$AT$3+$AU$3*SIN(AQ32*PI()/180)</f>
        <v/>
      </c>
      <c r="AY32" s="65" t="n">
        <v>130</v>
      </c>
      <c r="AZ32" s="65">
        <f>$BA$3+$BC$3*COS(AY32*PI()/180)</f>
        <v/>
      </c>
      <c r="BA32" s="65">
        <f>$BB$3+$BC$3*SIN(AY32*PI()/180)</f>
        <v/>
      </c>
    </row>
    <row r="33" ht="15" customHeight="1">
      <c r="AA33" s="65" t="n">
        <v>135</v>
      </c>
      <c r="AB33" s="65">
        <f>$AC$3+$AE$3*COS(AA33*PI()/180)</f>
        <v/>
      </c>
      <c r="AC33" s="65">
        <f>$AD$3+$AE$3*SIN(AA33*PI()/180)</f>
        <v/>
      </c>
      <c r="AI33" s="65" t="n">
        <v>135</v>
      </c>
      <c r="AJ33" s="65">
        <f>$AK$3+$AM$3*COS(AI33*PI()/180)</f>
        <v/>
      </c>
      <c r="AK33" s="65">
        <f>$AL$3+$AM$3*SIN(AI33*PI()/180)</f>
        <v/>
      </c>
      <c r="AQ33" s="65" t="n">
        <v>135</v>
      </c>
      <c r="AR33" s="65">
        <f>$AS$3+$AU$3*COS(AQ33*PI()/180)</f>
        <v/>
      </c>
      <c r="AS33" s="65">
        <f>$AT$3+$AU$3*SIN(AQ33*PI()/180)</f>
        <v/>
      </c>
      <c r="AY33" s="65" t="n">
        <v>135</v>
      </c>
      <c r="AZ33" s="65">
        <f>$BA$3+$BC$3*COS(AY33*PI()/180)</f>
        <v/>
      </c>
      <c r="BA33" s="65">
        <f>$BB$3+$BC$3*SIN(AY33*PI()/180)</f>
        <v/>
      </c>
    </row>
    <row r="34" ht="15" customHeight="1">
      <c r="AA34" s="65" t="n">
        <v>140</v>
      </c>
      <c r="AB34" s="65">
        <f>$AC$3+$AE$3*COS(AA34*PI()/180)</f>
        <v/>
      </c>
      <c r="AC34" s="65">
        <f>$AD$3+$AE$3*SIN(AA34*PI()/180)</f>
        <v/>
      </c>
      <c r="AI34" s="65" t="n">
        <v>140</v>
      </c>
      <c r="AJ34" s="65">
        <f>$AK$3+$AM$3*COS(AI34*PI()/180)</f>
        <v/>
      </c>
      <c r="AK34" s="65">
        <f>$AL$3+$AM$3*SIN(AI34*PI()/180)</f>
        <v/>
      </c>
      <c r="AQ34" s="65" t="n">
        <v>140</v>
      </c>
      <c r="AR34" s="65">
        <f>$AS$3+$AU$3*COS(AQ34*PI()/180)</f>
        <v/>
      </c>
      <c r="AS34" s="65">
        <f>$AT$3+$AU$3*SIN(AQ34*PI()/180)</f>
        <v/>
      </c>
      <c r="AY34" s="65" t="n">
        <v>140</v>
      </c>
      <c r="AZ34" s="65">
        <f>$BA$3+$BC$3*COS(AY34*PI()/180)</f>
        <v/>
      </c>
      <c r="BA34" s="65">
        <f>$BB$3+$BC$3*SIN(AY34*PI()/180)</f>
        <v/>
      </c>
    </row>
    <row r="35" ht="15" customHeight="1">
      <c r="AA35" s="65" t="n">
        <v>145</v>
      </c>
      <c r="AB35" s="65">
        <f>$AC$3+$AE$3*COS(AA35*PI()/180)</f>
        <v/>
      </c>
      <c r="AC35" s="65">
        <f>$AD$3+$AE$3*SIN(AA35*PI()/180)</f>
        <v/>
      </c>
      <c r="AI35" s="65" t="n">
        <v>145</v>
      </c>
      <c r="AJ35" s="65">
        <f>$AK$3+$AM$3*COS(AI35*PI()/180)</f>
        <v/>
      </c>
      <c r="AK35" s="65">
        <f>$AL$3+$AM$3*SIN(AI35*PI()/180)</f>
        <v/>
      </c>
      <c r="AQ35" s="65" t="n">
        <v>145</v>
      </c>
      <c r="AR35" s="65">
        <f>$AS$3+$AU$3*COS(AQ35*PI()/180)</f>
        <v/>
      </c>
      <c r="AS35" s="65">
        <f>$AT$3+$AU$3*SIN(AQ35*PI()/180)</f>
        <v/>
      </c>
      <c r="AY35" s="65" t="n">
        <v>145</v>
      </c>
      <c r="AZ35" s="65">
        <f>$BA$3+$BC$3*COS(AY35*PI()/180)</f>
        <v/>
      </c>
      <c r="BA35" s="65">
        <f>$BB$3+$BC$3*SIN(AY35*PI()/180)</f>
        <v/>
      </c>
    </row>
    <row r="36" ht="15" customHeight="1">
      <c r="AA36" s="65" t="n">
        <v>150</v>
      </c>
      <c r="AB36" s="65">
        <f>$AC$3+$AE$3*COS(AA36*PI()/180)</f>
        <v/>
      </c>
      <c r="AC36" s="65">
        <f>$AD$3+$AE$3*SIN(AA36*PI()/180)</f>
        <v/>
      </c>
      <c r="AI36" s="65" t="n">
        <v>150</v>
      </c>
      <c r="AJ36" s="65">
        <f>$AK$3+$AM$3*COS(AI36*PI()/180)</f>
        <v/>
      </c>
      <c r="AK36" s="65">
        <f>$AL$3+$AM$3*SIN(AI36*PI()/180)</f>
        <v/>
      </c>
      <c r="AQ36" s="65" t="n">
        <v>150</v>
      </c>
      <c r="AR36" s="65">
        <f>$AS$3+$AU$3*COS(AQ36*PI()/180)</f>
        <v/>
      </c>
      <c r="AS36" s="65">
        <f>$AT$3+$AU$3*SIN(AQ36*PI()/180)</f>
        <v/>
      </c>
      <c r="AY36" s="65" t="n">
        <v>150</v>
      </c>
      <c r="AZ36" s="65">
        <f>$BA$3+$BC$3*COS(AY36*PI()/180)</f>
        <v/>
      </c>
      <c r="BA36" s="65">
        <f>$BB$3+$BC$3*SIN(AY36*PI()/180)</f>
        <v/>
      </c>
    </row>
    <row r="37" ht="15" customHeight="1">
      <c r="AA37" s="65" t="n">
        <v>155</v>
      </c>
      <c r="AB37" s="65">
        <f>$AC$3+$AE$3*COS(AA37*PI()/180)</f>
        <v/>
      </c>
      <c r="AC37" s="65">
        <f>$AD$3+$AE$3*SIN(AA37*PI()/180)</f>
        <v/>
      </c>
      <c r="AI37" s="65" t="n">
        <v>155</v>
      </c>
      <c r="AJ37" s="65">
        <f>$AK$3+$AM$3*COS(AI37*PI()/180)</f>
        <v/>
      </c>
      <c r="AK37" s="65">
        <f>$AL$3+$AM$3*SIN(AI37*PI()/180)</f>
        <v/>
      </c>
      <c r="AQ37" s="65" t="n">
        <v>155</v>
      </c>
      <c r="AR37" s="65">
        <f>$AS$3+$AU$3*COS(AQ37*PI()/180)</f>
        <v/>
      </c>
      <c r="AS37" s="65">
        <f>$AT$3+$AU$3*SIN(AQ37*PI()/180)</f>
        <v/>
      </c>
      <c r="AY37" s="65" t="n">
        <v>155</v>
      </c>
      <c r="AZ37" s="65">
        <f>$BA$3+$BC$3*COS(AY37*PI()/180)</f>
        <v/>
      </c>
      <c r="BA37" s="65">
        <f>$BB$3+$BC$3*SIN(AY37*PI()/180)</f>
        <v/>
      </c>
    </row>
    <row r="38" ht="15" customHeight="1">
      <c r="AA38" s="65" t="n">
        <v>160</v>
      </c>
      <c r="AB38" s="65">
        <f>$AC$3+$AE$3*COS(AA38*PI()/180)</f>
        <v/>
      </c>
      <c r="AC38" s="65">
        <f>$AD$3+$AE$3*SIN(AA38*PI()/180)</f>
        <v/>
      </c>
      <c r="AI38" s="65" t="n">
        <v>160</v>
      </c>
      <c r="AJ38" s="65">
        <f>$AK$3+$AM$3*COS(AI38*PI()/180)</f>
        <v/>
      </c>
      <c r="AK38" s="65">
        <f>$AL$3+$AM$3*SIN(AI38*PI()/180)</f>
        <v/>
      </c>
      <c r="AQ38" s="65" t="n">
        <v>160</v>
      </c>
      <c r="AR38" s="65">
        <f>$AS$3+$AU$3*COS(AQ38*PI()/180)</f>
        <v/>
      </c>
      <c r="AS38" s="65">
        <f>$AT$3+$AU$3*SIN(AQ38*PI()/180)</f>
        <v/>
      </c>
      <c r="AY38" s="65" t="n">
        <v>160</v>
      </c>
      <c r="AZ38" s="65">
        <f>$BA$3+$BC$3*COS(AY38*PI()/180)</f>
        <v/>
      </c>
      <c r="BA38" s="65">
        <f>$BB$3+$BC$3*SIN(AY38*PI()/180)</f>
        <v/>
      </c>
    </row>
    <row r="39" ht="15" customHeight="1">
      <c r="AA39" s="65" t="n">
        <v>165</v>
      </c>
      <c r="AB39" s="65">
        <f>$AC$3+$AE$3*COS(AA39*PI()/180)</f>
        <v/>
      </c>
      <c r="AC39" s="65">
        <f>$AD$3+$AE$3*SIN(AA39*PI()/180)</f>
        <v/>
      </c>
      <c r="AI39" s="65" t="n">
        <v>165</v>
      </c>
      <c r="AJ39" s="65">
        <f>$AK$3+$AM$3*COS(AI39*PI()/180)</f>
        <v/>
      </c>
      <c r="AK39" s="65">
        <f>$AL$3+$AM$3*SIN(AI39*PI()/180)</f>
        <v/>
      </c>
      <c r="AQ39" s="65" t="n">
        <v>165</v>
      </c>
      <c r="AR39" s="65">
        <f>$AS$3+$AU$3*COS(AQ39*PI()/180)</f>
        <v/>
      </c>
      <c r="AS39" s="65">
        <f>$AT$3+$AU$3*SIN(AQ39*PI()/180)</f>
        <v/>
      </c>
      <c r="AY39" s="65" t="n">
        <v>165</v>
      </c>
      <c r="AZ39" s="65">
        <f>$BA$3+$BC$3*COS(AY39*PI()/180)</f>
        <v/>
      </c>
      <c r="BA39" s="65">
        <f>$BB$3+$BC$3*SIN(AY39*PI()/180)</f>
        <v/>
      </c>
    </row>
    <row r="40" ht="15" customHeight="1">
      <c r="AA40" s="65" t="n">
        <v>170</v>
      </c>
      <c r="AB40" s="65">
        <f>$AC$3+$AE$3*COS(AA40*PI()/180)</f>
        <v/>
      </c>
      <c r="AC40" s="65">
        <f>$AD$3+$AE$3*SIN(AA40*PI()/180)</f>
        <v/>
      </c>
      <c r="AI40" s="65" t="n">
        <v>170</v>
      </c>
      <c r="AJ40" s="65">
        <f>$AK$3+$AM$3*COS(AI40*PI()/180)</f>
        <v/>
      </c>
      <c r="AK40" s="65">
        <f>$AL$3+$AM$3*SIN(AI40*PI()/180)</f>
        <v/>
      </c>
      <c r="AQ40" s="65" t="n">
        <v>170</v>
      </c>
      <c r="AR40" s="65">
        <f>$AS$3+$AU$3*COS(AQ40*PI()/180)</f>
        <v/>
      </c>
      <c r="AS40" s="65">
        <f>$AT$3+$AU$3*SIN(AQ40*PI()/180)</f>
        <v/>
      </c>
      <c r="AY40" s="65" t="n">
        <v>170</v>
      </c>
      <c r="AZ40" s="65">
        <f>$BA$3+$BC$3*COS(AY40*PI()/180)</f>
        <v/>
      </c>
      <c r="BA40" s="65">
        <f>$BB$3+$BC$3*SIN(AY40*PI()/180)</f>
        <v/>
      </c>
    </row>
    <row r="41" ht="15" customHeight="1">
      <c r="AA41" s="65" t="n">
        <v>175</v>
      </c>
      <c r="AB41" s="65">
        <f>$AC$3+$AE$3*COS(AA41*PI()/180)</f>
        <v/>
      </c>
      <c r="AC41" s="65">
        <f>$AD$3+$AE$3*SIN(AA41*PI()/180)</f>
        <v/>
      </c>
      <c r="AI41" s="65" t="n">
        <v>175</v>
      </c>
      <c r="AJ41" s="65">
        <f>$AK$3+$AM$3*COS(AI41*PI()/180)</f>
        <v/>
      </c>
      <c r="AK41" s="65">
        <f>$AL$3+$AM$3*SIN(AI41*PI()/180)</f>
        <v/>
      </c>
      <c r="AQ41" s="65" t="n">
        <v>175</v>
      </c>
      <c r="AR41" s="65">
        <f>$AS$3+$AU$3*COS(AQ41*PI()/180)</f>
        <v/>
      </c>
      <c r="AS41" s="65">
        <f>$AT$3+$AU$3*SIN(AQ41*PI()/180)</f>
        <v/>
      </c>
      <c r="AY41" s="65" t="n">
        <v>175</v>
      </c>
      <c r="AZ41" s="65">
        <f>$BA$3+$BC$3*COS(AY41*PI()/180)</f>
        <v/>
      </c>
      <c r="BA41" s="65">
        <f>$BB$3+$BC$3*SIN(AY41*PI()/180)</f>
        <v/>
      </c>
    </row>
    <row r="42" ht="15" customHeight="1">
      <c r="D42" s="53" t="n"/>
      <c r="E42" s="53" t="n"/>
      <c r="F42" s="53" t="n"/>
      <c r="G42" s="53" t="n"/>
      <c r="K42" s="53" t="n"/>
      <c r="AA42" s="65" t="n">
        <v>180</v>
      </c>
      <c r="AB42" s="65">
        <f>$AC$3+$AE$3*COS(AA42*PI()/180)</f>
        <v/>
      </c>
      <c r="AC42" s="65">
        <f>$AD$3+$AE$3*SIN(AA42*PI()/180)</f>
        <v/>
      </c>
      <c r="AI42" s="65" t="n">
        <v>180</v>
      </c>
      <c r="AJ42" s="65">
        <f>$AK$3+$AM$3*COS(AI42*PI()/180)</f>
        <v/>
      </c>
      <c r="AK42" s="65">
        <f>$AL$3+$AM$3*SIN(AI42*PI()/180)</f>
        <v/>
      </c>
      <c r="AQ42" s="65" t="n">
        <v>180</v>
      </c>
      <c r="AR42" s="65">
        <f>$AS$3+$AU$3*COS(AQ42*PI()/180)</f>
        <v/>
      </c>
      <c r="AS42" s="65">
        <f>$AT$3+$AU$3*SIN(AQ42*PI()/180)</f>
        <v/>
      </c>
      <c r="AY42" s="65" t="n">
        <v>180</v>
      </c>
      <c r="AZ42" s="65">
        <f>$BA$3+$BC$3*COS(AY42*PI()/180)</f>
        <v/>
      </c>
      <c r="BA42" s="65">
        <f>$BB$3+$BC$3*SIN(AY42*PI()/180)</f>
        <v/>
      </c>
    </row>
    <row r="43" ht="15.75" customHeight="1">
      <c r="D43" s="53" t="n"/>
      <c r="E43" s="53" t="n"/>
      <c r="F43" s="53" t="n"/>
      <c r="G43" s="53" t="n"/>
      <c r="H43" s="53" t="n"/>
      <c r="I43" s="53" t="n"/>
      <c r="J43" s="53" t="n"/>
      <c r="K43" s="53" t="n"/>
    </row>
    <row r="44" ht="15.75" customHeight="1">
      <c r="B44" s="53" t="n"/>
      <c r="C44" s="53" t="n"/>
      <c r="D44" s="54" t="n"/>
      <c r="E44" s="53" t="n"/>
      <c r="F44" s="53" t="n"/>
      <c r="G44" s="53" t="n"/>
      <c r="H44" s="53" t="n"/>
      <c r="I44" s="53" t="n"/>
      <c r="J44" s="53" t="n"/>
      <c r="K44" s="53" t="n"/>
    </row>
    <row r="45" ht="15.75" customHeight="1">
      <c r="B45" s="53" t="n"/>
      <c r="C45" s="53" t="n"/>
      <c r="D45" s="54" t="n"/>
    </row>
    <row r="46" ht="43.5" customHeight="1">
      <c r="B46" s="53" t="n"/>
      <c r="C46" s="53" t="n"/>
      <c r="D46" s="54" t="n"/>
      <c r="K46" s="53" t="n"/>
      <c r="N46" s="72" t="inlineStr">
        <is>
          <t xml:space="preserve">Давление в камере, Мпа
σ3 </t>
        </is>
      </c>
      <c r="O46" s="72" t="inlineStr">
        <is>
          <t>Вертикальная нагрузка, Мпа
σ1</t>
        </is>
      </c>
      <c r="P46" s="72" t="inlineStr">
        <is>
          <t>Поровое давление, Мпа
u</t>
        </is>
      </c>
      <c r="Q46" s="75" t="n"/>
    </row>
    <row r="47" ht="16.5" customHeight="1">
      <c r="A47" s="53" t="n"/>
      <c r="B47" s="53" t="n"/>
      <c r="C47" s="53" t="n"/>
      <c r="D47" s="54" t="n"/>
      <c r="E47" s="55" t="n"/>
      <c r="F47" s="53" t="n"/>
      <c r="G47" s="53" t="n"/>
      <c r="H47" s="53" t="n"/>
      <c r="I47" s="53" t="n"/>
      <c r="J47" s="53" t="n"/>
      <c r="K47" s="53" t="n"/>
      <c r="L47" s="53" t="n"/>
      <c r="N47" s="76" t="n">
        <v>0.05</v>
      </c>
      <c r="O47" s="76" t="n">
        <v>0.154376180323254</v>
      </c>
      <c r="P47" s="77" t="n"/>
      <c r="Q47" s="75" t="n"/>
      <c r="W47" s="65" t="n">
        <v>1</v>
      </c>
      <c r="AF47" s="65" t="inlineStr">
        <is>
          <t>σ3,кПа</t>
        </is>
      </c>
      <c r="AG47" s="65" t="inlineStr">
        <is>
          <t>σ1,кПа</t>
        </is>
      </c>
      <c r="AH47" s="65" t="inlineStr">
        <is>
          <t>u, кПа</t>
        </is>
      </c>
      <c r="AL47" s="65" t="n">
        <v>4</v>
      </c>
    </row>
    <row r="48" ht="16.5" customHeight="1">
      <c r="A48" s="53" t="n"/>
      <c r="L48" s="53" t="n"/>
      <c r="N48" s="76" t="n">
        <v>0.15</v>
      </c>
      <c r="O48" s="76" t="n">
        <v>0.3741748828589975</v>
      </c>
      <c r="P48" s="77" t="n"/>
      <c r="Q48" s="75" t="n"/>
      <c r="AF48" s="65">
        <f>N47*1000</f>
        <v/>
      </c>
      <c r="AG48" s="65">
        <f>O47*1000</f>
        <v/>
      </c>
      <c r="AH48" s="65">
        <f>P47*1000</f>
        <v/>
      </c>
      <c r="AV48" s="65" t="inlineStr">
        <is>
          <t>δ3, Мпа</t>
        </is>
      </c>
      <c r="AW48" s="65" t="inlineStr">
        <is>
          <t>δ1-δ3, МПа</t>
        </is>
      </c>
      <c r="AX48" s="65" t="inlineStr">
        <is>
          <t>δ1, МПа</t>
        </is>
      </c>
      <c r="AY48" s="65" t="inlineStr">
        <is>
          <t>δ1, КПа</t>
        </is>
      </c>
    </row>
    <row r="49" ht="16.5" customHeight="1">
      <c r="A49" s="53" t="n"/>
      <c r="L49" s="53" t="n"/>
      <c r="N49" s="76" t="n">
        <v>0.25</v>
      </c>
      <c r="O49" s="76" t="n">
        <v>0.5939735853947409</v>
      </c>
      <c r="P49" s="77" t="n"/>
      <c r="Q49" s="75" t="n"/>
      <c r="AF49" s="65">
        <f>N48*1000</f>
        <v/>
      </c>
      <c r="AG49" s="65">
        <f>O48*1000</f>
        <v/>
      </c>
      <c r="AH49" s="65">
        <f>P48*1000</f>
        <v/>
      </c>
      <c r="AP49" s="65" t="inlineStr">
        <is>
          <t>С, МПа:</t>
        </is>
      </c>
      <c r="AQ49" s="65">
        <f>O57</f>
        <v/>
      </c>
      <c r="AU49" s="65">
        <f>CONCATENATE(ROUND(AV49,2)," МПа")</f>
        <v/>
      </c>
      <c r="AV49" s="65">
        <f>N47</f>
        <v/>
      </c>
      <c r="AW49" s="65">
        <f>2*(AV49+AQ49/TAN(RADIANS(AQ50)))*SIN(RADIANS(AQ50))/(1-SIN(RADIANS(AQ50)))+AZ49</f>
        <v/>
      </c>
      <c r="AX49" s="65">
        <f>AW49+AV49</f>
        <v/>
      </c>
      <c r="AY49" s="65">
        <f>AX49*1000</f>
        <v/>
      </c>
      <c r="AZ49" s="65">
        <f>-AZ50-AZ51</f>
        <v/>
      </c>
    </row>
    <row r="50" ht="16.5" customHeight="1">
      <c r="A50" s="53" t="n"/>
      <c r="L50" s="53" t="n"/>
      <c r="N50" s="56">
        <f>J63</f>
        <v/>
      </c>
      <c r="O50" s="78">
        <f>MAX(F85:F553)+N50</f>
        <v/>
      </c>
      <c r="Q50" s="26" t="n"/>
      <c r="AF50" s="65">
        <f>N49*1000</f>
        <v/>
      </c>
      <c r="AG50" s="65">
        <f>O49*1000</f>
        <v/>
      </c>
      <c r="AH50" s="65">
        <f>P49*1000</f>
        <v/>
      </c>
      <c r="AP50" s="65" t="inlineStr">
        <is>
          <t>φ, град:</t>
        </is>
      </c>
      <c r="AQ50" s="65">
        <f>O56</f>
        <v/>
      </c>
      <c r="AU50" s="65">
        <f>CONCATENATE(ROUND(AV50,2)," МПа")</f>
        <v/>
      </c>
      <c r="AV50" s="65">
        <f>N48</f>
        <v/>
      </c>
      <c r="AW50" s="65">
        <f>2*(AV50+AQ49/TAN(RADIANS(AQ50)))*SIN(RADIANS(AQ50))/(1-SIN(RADIANS(AQ50)))+AZ50</f>
        <v/>
      </c>
      <c r="AX50" s="65">
        <f>AW50+AV50</f>
        <v/>
      </c>
      <c r="AY50" s="65">
        <f>AX50*1000</f>
        <v/>
      </c>
      <c r="AZ50" s="65">
        <f>RANDBETWEEN(-3,3)*0.01</f>
        <v/>
      </c>
    </row>
    <row r="51" ht="16.5" customHeight="1">
      <c r="A51" s="53" t="n"/>
      <c r="L51" s="53" t="n"/>
      <c r="M51" s="1" t="n"/>
      <c r="N51" s="1" t="n"/>
      <c r="O51" s="1" t="n"/>
      <c r="P51" s="1" t="n"/>
      <c r="Q51" s="30" t="n"/>
      <c r="R51" s="1" t="n"/>
      <c r="S51" s="1" t="n"/>
      <c r="T51" s="1" t="n"/>
      <c r="U51" s="1" t="n"/>
      <c r="AF51" s="65">
        <f>N50*1000</f>
        <v/>
      </c>
      <c r="AG51" s="65">
        <f>O50*1000</f>
        <v/>
      </c>
      <c r="AH51" s="65">
        <f>P50*1000</f>
        <v/>
      </c>
      <c r="AP51" s="65" t="inlineStr">
        <is>
          <t>E, Мпа</t>
        </is>
      </c>
      <c r="AQ51" s="65">
        <f>D63</f>
        <v/>
      </c>
      <c r="AU51" s="65">
        <f>CONCATENATE(ROUND(AV51,2)," МПа")</f>
        <v/>
      </c>
      <c r="AV51" s="65">
        <f>N49</f>
        <v/>
      </c>
      <c r="AW51" s="65">
        <f>2*(AV51+AQ49/TAN(RADIANS(AQ50)))*SIN(RADIANS(AQ50))/(1-SIN(RADIANS(AQ50)))+AZ51</f>
        <v/>
      </c>
      <c r="AX51" s="65">
        <f>AW51+AV51</f>
        <v/>
      </c>
      <c r="AY51" s="65">
        <f>AX51*1000</f>
        <v/>
      </c>
      <c r="AZ51" s="65">
        <f>RANDBETWEEN(-3,3)*0.01</f>
        <v/>
      </c>
    </row>
    <row r="52" ht="16.5" customHeight="1">
      <c r="A52" s="53" t="n"/>
      <c r="L52" s="53" t="n"/>
      <c r="M52" s="1" t="n"/>
      <c r="U52" s="1" t="n"/>
      <c r="AF52" s="65" t="inlineStr">
        <is>
          <t>x</t>
        </is>
      </c>
      <c r="AG52" s="65" t="n">
        <v>0</v>
      </c>
      <c r="AH52" s="65">
        <f>AG50</f>
        <v/>
      </c>
    </row>
    <row r="53" ht="16.5" customHeight="1">
      <c r="L53" s="53" t="n"/>
      <c r="M53" s="1" t="n"/>
      <c r="U53" s="1" t="n"/>
      <c r="AF53" s="65" t="inlineStr">
        <is>
          <t>y</t>
        </is>
      </c>
      <c r="AG53" s="65">
        <f>AQ49*1000</f>
        <v/>
      </c>
      <c r="AH53" s="65">
        <f>((AH52)*TAN(RADIANS(AQ50))+AQ49*1000)</f>
        <v/>
      </c>
      <c r="AJ53" s="65" t="inlineStr">
        <is>
          <t>С, кПа</t>
        </is>
      </c>
      <c r="AK53" s="65" t="inlineStr">
        <is>
          <t>φ,°</t>
        </is>
      </c>
    </row>
    <row r="54" ht="16.5" customHeight="1">
      <c r="L54" s="53" t="n"/>
      <c r="M54" s="1" t="n"/>
      <c r="U54" s="1" t="n"/>
      <c r="AJ54" s="65">
        <f>AQ49*1000</f>
        <v/>
      </c>
      <c r="AK54" s="65">
        <f>AQ50</f>
        <v/>
      </c>
    </row>
    <row r="55" ht="15" customHeight="1">
      <c r="N55" s="28" t="inlineStr">
        <is>
          <t>Эффективные значения угла внутреннего трения и удельного сцепления ϕ', С'</t>
        </is>
      </c>
      <c r="O55" s="1" t="n"/>
      <c r="P55" s="1" t="n"/>
      <c r="Q55" s="1" t="n"/>
      <c r="R55" s="1" t="n"/>
      <c r="S55" s="1" t="n"/>
      <c r="T55" s="1" t="n"/>
    </row>
    <row r="56" ht="15" customHeight="1">
      <c r="N56" s="29" t="inlineStr">
        <is>
          <t>ϕ', град. =</t>
        </is>
      </c>
      <c r="O56" s="31" t="n">
        <v>22</v>
      </c>
      <c r="P56" s="1" t="n"/>
      <c r="Q56" s="1" t="n"/>
      <c r="R56" s="1" t="n"/>
      <c r="S56" s="1" t="n"/>
      <c r="T56" s="1" t="n"/>
    </row>
    <row r="57" ht="15" customHeight="1">
      <c r="N57" s="29" t="inlineStr">
        <is>
          <t>С', МПа =</t>
        </is>
      </c>
      <c r="O57" s="79" t="n">
        <v>0.015</v>
      </c>
      <c r="P57" s="1" t="n"/>
      <c r="Q57" s="1" t="n"/>
      <c r="R57" s="1" t="n"/>
      <c r="S57" s="1" t="n"/>
      <c r="T57" s="1" t="n"/>
    </row>
    <row r="59" ht="15.75" customHeight="1">
      <c r="L59" s="53" t="n"/>
    </row>
    <row r="60" ht="15.75" customHeight="1">
      <c r="L60" s="53" t="n"/>
    </row>
    <row r="61">
      <c r="L61" s="6" t="n"/>
    </row>
    <row r="62" ht="15.75" customHeight="1">
      <c r="A62" s="53" t="n"/>
      <c r="C62" s="53" t="inlineStr">
        <is>
          <t>K0, д.е.</t>
        </is>
      </c>
      <c r="D62" s="58" t="n">
        <v>0.625393406584088</v>
      </c>
      <c r="E62" s="53" t="inlineStr">
        <is>
          <t>Эффективное напряжение, Мпа:</t>
        </is>
      </c>
      <c r="G62" s="54" t="n"/>
      <c r="J62" s="80" t="n">
        <v>0.03126967032920441</v>
      </c>
      <c r="K62" s="81" t="n"/>
      <c r="L62" s="6" t="n"/>
    </row>
    <row r="63" ht="15.75" customHeight="1">
      <c r="A63" s="53" t="n"/>
      <c r="C63" s="54" t="inlineStr">
        <is>
          <t>Модуль деформации E0, МПа:</t>
        </is>
      </c>
      <c r="D63" s="59">
        <f>A85/B85</f>
        <v/>
      </c>
      <c r="E63" s="53" t="inlineStr">
        <is>
          <t>Точки нахождения модуля Е0, Мпа (полное напряжение):</t>
        </is>
      </c>
      <c r="F63" s="53" t="n"/>
      <c r="G63" s="53" t="n"/>
      <c r="H63" s="53" t="n"/>
      <c r="J63" s="80" t="n">
        <v>0.03126967032920441</v>
      </c>
      <c r="K63" s="80" t="n">
        <v>0.05003147252672705</v>
      </c>
      <c r="L63" s="9" t="n"/>
    </row>
    <row r="64" ht="15.75" customHeight="1">
      <c r="C64" s="54" t="inlineStr">
        <is>
          <t>Модуль деформации E50, МПа:</t>
        </is>
      </c>
      <c r="D64" s="59">
        <f>D85/E85</f>
        <v/>
      </c>
      <c r="E64" s="53" t="inlineStr">
        <is>
          <t>qmax Давление при разрушении образца, Мпа (девиатор):</t>
        </is>
      </c>
      <c r="F64" s="53" t="n"/>
      <c r="G64" s="53" t="n"/>
      <c r="H64" s="53" t="n"/>
      <c r="J64" s="80" t="n">
        <v>0.07739243406478091</v>
      </c>
      <c r="K64" s="81" t="n"/>
      <c r="L64" s="71" t="n"/>
    </row>
    <row r="65" ht="15.75" customHeight="1">
      <c r="B65" s="54" t="n"/>
      <c r="C65" s="54" t="inlineStr">
        <is>
          <t>Коэф. Поперечной деформации, ϑ:</t>
        </is>
      </c>
      <c r="E65" s="53" t="inlineStr">
        <is>
          <t>0,5 qmax, Мпа (девиатор):</t>
        </is>
      </c>
      <c r="J65" s="80" t="n">
        <v>0.03869621703239046</v>
      </c>
      <c r="K65" s="81" t="n"/>
      <c r="L65" s="63" t="n"/>
    </row>
    <row r="66">
      <c r="L66" s="63" t="n"/>
    </row>
    <row r="67">
      <c r="L67" s="63" t="n"/>
    </row>
    <row r="68">
      <c r="L68" s="63" t="n"/>
    </row>
    <row r="69">
      <c r="L69" s="63" t="n"/>
    </row>
    <row r="70">
      <c r="A70" s="63" t="n"/>
      <c r="L70" s="63" t="n"/>
    </row>
    <row r="71">
      <c r="L71" s="63" t="n"/>
    </row>
    <row r="72">
      <c r="L72" s="63" t="n"/>
    </row>
    <row r="73" ht="15.75" customHeight="1">
      <c r="B73" s="53" t="n"/>
      <c r="C73" s="53" t="n"/>
      <c r="D73" s="53" t="n"/>
      <c r="E73" s="53" t="n"/>
      <c r="F73" s="53" t="n"/>
      <c r="G73" s="53" t="n"/>
      <c r="H73" s="53" t="n"/>
      <c r="I73" s="53" t="n"/>
      <c r="J73" s="53" t="n"/>
      <c r="K73" s="53" t="n"/>
      <c r="L73" s="63" t="n"/>
    </row>
    <row r="74" ht="15.75" customHeight="1">
      <c r="B74" s="53" t="n"/>
      <c r="C74" s="53" t="n"/>
      <c r="D74" s="53" t="n"/>
      <c r="E74" s="53" t="n"/>
      <c r="F74" s="53" t="n"/>
      <c r="G74" s="53" t="n"/>
      <c r="H74" s="53" t="n"/>
      <c r="I74" s="53" t="n"/>
      <c r="J74" s="53" t="n"/>
      <c r="K74" s="53" t="n"/>
      <c r="L74" s="63" t="n"/>
    </row>
    <row r="75" ht="15.75" customHeight="1">
      <c r="A75" s="53" t="n"/>
      <c r="B75" s="7" t="n"/>
      <c r="C75" s="8" t="n"/>
      <c r="D75" s="7" t="n"/>
      <c r="E75" s="7" t="n"/>
      <c r="F75" s="7" t="n"/>
      <c r="G75" s="7" t="n"/>
      <c r="H75" s="7" t="n"/>
      <c r="I75" s="9" t="n"/>
      <c r="J75" s="9" t="n"/>
      <c r="K75" s="6" t="n"/>
      <c r="L75" s="63" t="n"/>
      <c r="M75" s="9" t="n"/>
      <c r="N75" s="7" t="n"/>
      <c r="O75" s="8" t="n"/>
      <c r="P75" s="7" t="n"/>
      <c r="Q75" s="7" t="n"/>
      <c r="R75" s="7" t="n"/>
      <c r="S75" s="7" t="n"/>
      <c r="T75" s="9" t="n"/>
    </row>
    <row r="76" ht="15.75" customHeight="1">
      <c r="A76" s="53" t="n"/>
      <c r="B76" s="7" t="inlineStr">
        <is>
          <t>Начальник исп. лаборатории:</t>
        </is>
      </c>
      <c r="C76" s="8" t="n"/>
      <c r="D76" s="7" t="n"/>
      <c r="E76" s="7" t="n"/>
      <c r="F76" s="7" t="n"/>
      <c r="G76" s="7" t="n"/>
      <c r="H76" s="7" t="n"/>
      <c r="I76" s="7" t="inlineStr">
        <is>
          <t>Семиколенова Л.Г.</t>
        </is>
      </c>
      <c r="J76" s="9" t="n"/>
      <c r="K76" s="6" t="n"/>
      <c r="L76" s="63" t="n"/>
      <c r="M76" s="9" t="n"/>
      <c r="N76" s="7" t="inlineStr">
        <is>
          <t>Начальник исп. лаборатории:</t>
        </is>
      </c>
      <c r="O76" s="8" t="n"/>
      <c r="P76" s="7" t="n"/>
      <c r="Q76" s="7" t="n"/>
      <c r="R76" s="7" t="n"/>
      <c r="S76" s="7" t="n"/>
      <c r="T76" s="7" t="inlineStr">
        <is>
          <t>Семиколенова Л.Г.</t>
        </is>
      </c>
    </row>
    <row r="77">
      <c r="A77" s="9" t="n"/>
      <c r="B77" s="9" t="n"/>
      <c r="C77" s="7" t="n"/>
      <c r="D77" s="7" t="n"/>
      <c r="E77" s="7" t="n"/>
      <c r="F77" s="7" t="n"/>
      <c r="G77" s="7" t="n"/>
      <c r="H77" s="7" t="n"/>
      <c r="I77" s="9" t="n"/>
      <c r="J77" s="9" t="n"/>
      <c r="K77" s="9" t="n"/>
      <c r="L77" s="63" t="n"/>
      <c r="M77" s="9" t="n"/>
      <c r="N77" s="9" t="n"/>
      <c r="O77" s="7" t="n"/>
      <c r="P77" s="7" t="n"/>
      <c r="Q77" s="7" t="n"/>
      <c r="R77" s="7" t="n"/>
      <c r="S77" s="7" t="n"/>
      <c r="T77" s="7" t="n"/>
      <c r="U77" s="9" t="n"/>
    </row>
    <row r="78">
      <c r="A78" s="9" t="n"/>
      <c r="L78" s="63" t="n"/>
    </row>
    <row r="79">
      <c r="A79" s="9" t="n"/>
      <c r="L79" s="63" t="n"/>
    </row>
    <row r="80">
      <c r="A80" s="71" t="inlineStr">
        <is>
          <t>Лист 1 , всего листов 2</t>
        </is>
      </c>
      <c r="L80" s="63" t="n"/>
      <c r="M80" s="71" t="inlineStr">
        <is>
          <t>Лист 2 , всего листов 2</t>
        </is>
      </c>
    </row>
    <row r="81">
      <c r="A81" s="63" t="inlineStr">
        <is>
          <t>Частичное воспроизведение протокола испытаний без письменного разрешения  ООО «ИнжГео» ЗАПРЕЩАЕТСЯ</t>
        </is>
      </c>
      <c r="L81" s="63" t="n"/>
      <c r="M81" s="6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82">
      <c r="A82" s="63" t="n"/>
      <c r="L82" s="63" t="n"/>
    </row>
    <row r="83" ht="18.75" customHeight="1">
      <c r="A83" s="65" t="inlineStr">
        <is>
          <t>E0</t>
        </is>
      </c>
      <c r="D83" s="65" t="inlineStr">
        <is>
          <t>E50</t>
        </is>
      </c>
      <c r="F83" s="65" t="inlineStr">
        <is>
          <t>Деформация</t>
        </is>
      </c>
      <c r="J83" s="65" t="inlineStr">
        <is>
          <t>Первая прочность</t>
        </is>
      </c>
      <c r="M83" s="65" t="inlineStr">
        <is>
          <t>Вторая прочность</t>
        </is>
      </c>
      <c r="P83" s="65" t="inlineStr">
        <is>
          <t>Третья прочность</t>
        </is>
      </c>
    </row>
    <row r="84">
      <c r="A84" s="65" t="inlineStr">
        <is>
          <t>devE0</t>
        </is>
      </c>
      <c r="B84" s="65" t="inlineStr">
        <is>
          <t>epsE0</t>
        </is>
      </c>
      <c r="D84" s="65" t="inlineStr">
        <is>
          <t>dev50</t>
        </is>
      </c>
      <c r="E84" s="65" t="inlineStr">
        <is>
          <t>epsE50</t>
        </is>
      </c>
      <c r="F84" s="65" t="inlineStr">
        <is>
          <t>dev</t>
        </is>
      </c>
      <c r="G84" s="65" t="inlineStr">
        <is>
          <t>eps</t>
        </is>
      </c>
      <c r="H84" s="65" t="inlineStr">
        <is>
          <t>ev</t>
        </is>
      </c>
      <c r="J84" s="65" t="inlineStr">
        <is>
          <t>dev1</t>
        </is>
      </c>
      <c r="K84" s="65" t="inlineStr">
        <is>
          <t>eps1</t>
        </is>
      </c>
      <c r="L84" s="65" t="inlineStr">
        <is>
          <t>ev1</t>
        </is>
      </c>
      <c r="M84" s="65" t="inlineStr">
        <is>
          <t>dev1</t>
        </is>
      </c>
      <c r="N84" s="65" t="inlineStr">
        <is>
          <t>eps1</t>
        </is>
      </c>
      <c r="O84" s="65" t="inlineStr">
        <is>
          <t>ev2</t>
        </is>
      </c>
      <c r="P84" s="65" t="inlineStr">
        <is>
          <t>dev1</t>
        </is>
      </c>
      <c r="Q84" s="65" t="inlineStr">
        <is>
          <t>eps1</t>
        </is>
      </c>
      <c r="R84" s="65" t="inlineStr">
        <is>
          <t>ev3</t>
        </is>
      </c>
    </row>
    <row r="85">
      <c r="A85" s="65" t="n">
        <v>0.01876180219752265</v>
      </c>
      <c r="B85" s="65" t="n">
        <v>0.0005858891018955535</v>
      </c>
      <c r="D85" s="65" t="n">
        <v>0.03869621703239046</v>
      </c>
      <c r="E85" s="65" t="n">
        <v>0.001757667305686661</v>
      </c>
      <c r="F85" t="n">
        <v>0</v>
      </c>
      <c r="G85" t="n">
        <v>0</v>
      </c>
      <c r="H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t="n">
        <v>0</v>
      </c>
    </row>
    <row r="86">
      <c r="F86" t="n">
        <v>0.01876180219752265</v>
      </c>
      <c r="G86" t="n">
        <v>0.0005858891018955535</v>
      </c>
      <c r="H86" t="n">
        <v>0</v>
      </c>
      <c r="J86" t="n">
        <v>0.03000000000000001</v>
      </c>
      <c r="K86" t="n">
        <v>0.0009368328730801502</v>
      </c>
      <c r="L86" t="n">
        <v>0</v>
      </c>
      <c r="M86" t="n">
        <v>0.06501071602910924</v>
      </c>
      <c r="N86" t="n">
        <v>0.0006634441816835311</v>
      </c>
      <c r="O86" t="n">
        <v>0</v>
      </c>
      <c r="P86" t="n">
        <v>0.0722344529328956</v>
      </c>
      <c r="Q86" t="n">
        <v>0.0005012711857518328</v>
      </c>
      <c r="R86" t="n">
        <v>0</v>
      </c>
    </row>
    <row r="87">
      <c r="A87" s="65" t="inlineStr">
        <is>
          <t>Секущая модуля Е0</t>
        </is>
      </c>
      <c r="D87" s="65" t="inlineStr">
        <is>
          <t>Линия Q max</t>
        </is>
      </c>
      <c r="F87" t="n">
        <v>0.03869621703239046</v>
      </c>
      <c r="G87" t="n">
        <v>0.001757667305686661</v>
      </c>
      <c r="H87" t="n">
        <v>0</v>
      </c>
      <c r="J87" t="n">
        <v>0.03967976363019848</v>
      </c>
      <c r="K87" t="n">
        <v>0.001454088043479197</v>
      </c>
      <c r="L87" t="n">
        <v>0</v>
      </c>
      <c r="M87" t="n">
        <v>0.1120874414294987</v>
      </c>
      <c r="N87" t="n">
        <v>0.001663809860021395</v>
      </c>
      <c r="O87" t="n">
        <v>0</v>
      </c>
      <c r="P87" t="n">
        <v>0.1719867926973704</v>
      </c>
      <c r="Q87" t="n">
        <v>0.001736004106499854</v>
      </c>
      <c r="R87" t="n">
        <v>0</v>
      </c>
    </row>
    <row r="88">
      <c r="A88" s="65">
        <f>J63-J62</f>
        <v/>
      </c>
      <c r="B88" s="65" t="n">
        <v>0</v>
      </c>
      <c r="D88" s="65">
        <f>J64</f>
        <v/>
      </c>
      <c r="E88" s="65" t="n">
        <v>0</v>
      </c>
      <c r="F88" t="n">
        <v>0.04022499327178421</v>
      </c>
      <c r="G88" t="n">
        <v>0.002171893413584701</v>
      </c>
      <c r="H88" t="n">
        <v>-0.008936464169572571</v>
      </c>
      <c r="J88" t="n">
        <v>0.05218809016162697</v>
      </c>
      <c r="K88" t="n">
        <v>0.002370497864081595</v>
      </c>
      <c r="L88" t="n">
        <v>-0.008598872189051015</v>
      </c>
      <c r="M88" t="n">
        <v>0.1176632754521312</v>
      </c>
      <c r="N88" t="n">
        <v>0.002170478477217888</v>
      </c>
      <c r="O88" t="n">
        <v>-0.008874463948124257</v>
      </c>
      <c r="P88" t="n">
        <v>0.179175583911683</v>
      </c>
      <c r="Q88" t="n">
        <v>0.002171566832692438</v>
      </c>
      <c r="R88" t="n">
        <v>-0.008939473736339125</v>
      </c>
    </row>
    <row r="89">
      <c r="A89" s="65">
        <f>A85</f>
        <v/>
      </c>
      <c r="B89" s="65">
        <f>B85</f>
        <v/>
      </c>
      <c r="D89" s="65">
        <f>J64</f>
        <v/>
      </c>
      <c r="E89" s="65">
        <f>MAX(G85:G20000)</f>
        <v/>
      </c>
      <c r="F89" t="n">
        <v>0.0433484612812999</v>
      </c>
      <c r="G89" t="n">
        <v>0.002895857884779602</v>
      </c>
      <c r="H89" t="n">
        <v>-0.009013248655393657</v>
      </c>
      <c r="J89" t="n">
        <v>0.05385997769187098</v>
      </c>
      <c r="K89" t="n">
        <v>0.002908176086958394</v>
      </c>
      <c r="L89" t="n">
        <v>-0.008598872189051015</v>
      </c>
      <c r="M89" t="n">
        <v>0.1255207626152905</v>
      </c>
      <c r="N89" t="n">
        <v>0.002893971302957184</v>
      </c>
      <c r="O89" t="n">
        <v>-0.008874463948124257</v>
      </c>
      <c r="P89" t="n">
        <v>0.1864904148328739</v>
      </c>
      <c r="Q89" t="n">
        <v>0.002895422443589917</v>
      </c>
      <c r="R89" t="n">
        <v>-0.008939473736339125</v>
      </c>
    </row>
    <row r="90" ht="15" customHeight="1">
      <c r="A90" s="65">
        <f>J64*0.9</f>
        <v/>
      </c>
      <c r="B90" s="65">
        <f>_xlfn.FORECAST.LINEAR(A90,B88:B89,A88:A89)</f>
        <v/>
      </c>
      <c r="F90" t="n">
        <v>0.04484039421697899</v>
      </c>
      <c r="G90" t="n">
        <v>0.003619822355974503</v>
      </c>
      <c r="H90" t="n">
        <v>-0.008995391798225965</v>
      </c>
      <c r="J90" t="n">
        <v>0.0581705956436753</v>
      </c>
      <c r="K90" t="n">
        <v>0.003635220108697993</v>
      </c>
      <c r="L90" t="n">
        <v>-0.008598872189051015</v>
      </c>
      <c r="M90" t="n">
        <v>0.1328462478694986</v>
      </c>
      <c r="N90" t="n">
        <v>0.00361746412869648</v>
      </c>
      <c r="O90" t="n">
        <v>-0.008874463948124257</v>
      </c>
      <c r="P90" t="n">
        <v>0.1994503316437852</v>
      </c>
      <c r="Q90" t="n">
        <v>0.003619278054487396</v>
      </c>
      <c r="R90" t="n">
        <v>-0.008939473736339125</v>
      </c>
    </row>
    <row r="91">
      <c r="D91" s="65" t="inlineStr">
        <is>
          <t>Линия 0,5 Q max</t>
        </is>
      </c>
      <c r="F91" t="n">
        <v>0.04745699589035352</v>
      </c>
      <c r="G91" t="n">
        <v>0.004343786827169403</v>
      </c>
      <c r="H91" t="n">
        <v>-0.008853429783742794</v>
      </c>
      <c r="J91" t="n">
        <v>0.06185936113287294</v>
      </c>
      <c r="K91" t="n">
        <v>0.004362264130437592</v>
      </c>
      <c r="L91" t="n">
        <v>-0.008598872189051015</v>
      </c>
      <c r="M91" t="n">
        <v>0.1387236288912599</v>
      </c>
      <c r="N91" t="n">
        <v>0.004340956954435776</v>
      </c>
      <c r="O91" t="n">
        <v>-0.008874463948124257</v>
      </c>
      <c r="P91" t="n">
        <v>0.2129994614131774</v>
      </c>
      <c r="Q91" t="n">
        <v>0.004343133665384876</v>
      </c>
      <c r="R91" t="n">
        <v>-0.008939473736339125</v>
      </c>
    </row>
    <row r="92">
      <c r="D92" s="65">
        <f>J65</f>
        <v/>
      </c>
      <c r="E92" s="65" t="n">
        <v>0</v>
      </c>
      <c r="F92" t="n">
        <v>0.04900537621892864</v>
      </c>
      <c r="G92" t="n">
        <v>0.005067751298364303</v>
      </c>
      <c r="H92" t="n">
        <v>-0.009784279543623599</v>
      </c>
      <c r="J92" t="n">
        <v>0.06364773759017273</v>
      </c>
      <c r="K92" t="n">
        <v>0.005089308152177191</v>
      </c>
      <c r="L92" t="n">
        <v>-0.009707562300040605</v>
      </c>
      <c r="M92" t="n">
        <v>0.1446311891306887</v>
      </c>
      <c r="N92" t="n">
        <v>0.005064449780175072</v>
      </c>
      <c r="O92" t="n">
        <v>-0.009779837045213489</v>
      </c>
      <c r="P92" t="n">
        <v>0.2206820437860501</v>
      </c>
      <c r="Q92" t="n">
        <v>0.005066989276282355</v>
      </c>
      <c r="R92" t="n">
        <v>-0.009896265781404602</v>
      </c>
    </row>
    <row r="93">
      <c r="D93" s="65">
        <f>J65</f>
        <v/>
      </c>
      <c r="E93" s="65">
        <f>MAX(G85:G20000)</f>
        <v/>
      </c>
      <c r="F93" t="n">
        <v>0.05087628209179081</v>
      </c>
      <c r="G93" t="n">
        <v>0.005791715769559204</v>
      </c>
      <c r="H93" t="n">
        <v>-0.009814635094649653</v>
      </c>
      <c r="J93" t="n">
        <v>0.06640526466245084</v>
      </c>
      <c r="K93" t="n">
        <v>0.005816352173916788</v>
      </c>
      <c r="L93" t="n">
        <v>-0.009707562300040605</v>
      </c>
      <c r="M93" t="n">
        <v>0.1474676105408617</v>
      </c>
      <c r="N93" t="n">
        <v>0.005787942605914368</v>
      </c>
      <c r="O93" t="n">
        <v>-0.009779837045213489</v>
      </c>
      <c r="P93" t="n">
        <v>0.2316519231704307</v>
      </c>
      <c r="Q93" t="n">
        <v>0.005790844887179835</v>
      </c>
      <c r="R93" t="n">
        <v>-0.009896265781404602</v>
      </c>
    </row>
    <row r="94">
      <c r="F94" t="n">
        <v>0.05400649303772615</v>
      </c>
      <c r="G94" t="n">
        <v>0.006515680240754104</v>
      </c>
      <c r="H94" t="n">
        <v>-0.009834219321118075</v>
      </c>
      <c r="J94" t="n">
        <v>0.0692323307544086</v>
      </c>
      <c r="K94" t="n">
        <v>0.006543396195656387</v>
      </c>
      <c r="L94" t="n">
        <v>-0.009707562300040605</v>
      </c>
      <c r="M94" t="n">
        <v>0.1532995023349521</v>
      </c>
      <c r="N94" t="n">
        <v>0.006511435431653665</v>
      </c>
      <c r="O94" t="n">
        <v>-0.009779837045213489</v>
      </c>
      <c r="P94" t="n">
        <v>0.2372241422152026</v>
      </c>
      <c r="Q94" t="n">
        <v>0.006514700498077314</v>
      </c>
      <c r="R94" t="n">
        <v>-0.009896265781404602</v>
      </c>
    </row>
    <row r="95">
      <c r="F95" t="n">
        <v>0.05514814376319305</v>
      </c>
      <c r="G95" t="n">
        <v>0.007239644711949006</v>
      </c>
      <c r="H95" t="n">
        <v>-0.009790154811564125</v>
      </c>
      <c r="J95" t="n">
        <v>0.07218416266703714</v>
      </c>
      <c r="K95" t="n">
        <v>0.007270440217395985</v>
      </c>
      <c r="L95" t="n">
        <v>-0.009707562300040605</v>
      </c>
      <c r="M95" t="n">
        <v>0.1576417700520199</v>
      </c>
      <c r="N95" t="n">
        <v>0.007234928257392961</v>
      </c>
      <c r="O95" t="n">
        <v>-0.009779837045213489</v>
      </c>
      <c r="P95" t="n">
        <v>0.2432770873580977</v>
      </c>
      <c r="Q95" t="n">
        <v>0.007238556108974792</v>
      </c>
      <c r="R95" t="n">
        <v>-0.009896265781404602</v>
      </c>
    </row>
    <row r="96">
      <c r="F96" t="n">
        <v>0.05718205441532419</v>
      </c>
      <c r="G96" t="n">
        <v>0.007963609183143906</v>
      </c>
      <c r="H96" t="n">
        <v>-0.01050702490012602</v>
      </c>
      <c r="J96" t="n">
        <v>0.07342757999353106</v>
      </c>
      <c r="K96" t="n">
        <v>0.007997484239135585</v>
      </c>
      <c r="L96" t="n">
        <v>-0.0103044237423951</v>
      </c>
      <c r="M96" t="n">
        <v>0.1660209416322543</v>
      </c>
      <c r="N96" t="n">
        <v>0.007958421083132257</v>
      </c>
      <c r="O96" t="n">
        <v>-0.01063182949042867</v>
      </c>
      <c r="P96" t="n">
        <v>0.2495418101168532</v>
      </c>
      <c r="Q96" t="n">
        <v>0.007962411719872272</v>
      </c>
      <c r="R96" t="n">
        <v>-0.01048686903528667</v>
      </c>
    </row>
    <row r="97" ht="15" customHeight="1">
      <c r="A97" s="65" t="inlineStr">
        <is>
          <t>Коэфф. Точки</t>
        </is>
      </c>
      <c r="B97" s="65">
        <f>(J62+A85)/J62</f>
        <v/>
      </c>
      <c r="F97" t="n">
        <v>0.05769475821933063</v>
      </c>
      <c r="G97" t="n">
        <v>0.008687573654338806</v>
      </c>
      <c r="H97" t="n">
        <v>-0.01063704140542939</v>
      </c>
      <c r="J97" t="n">
        <v>0.07533512571650768</v>
      </c>
      <c r="K97" t="n">
        <v>0.008724528260875183</v>
      </c>
      <c r="L97" t="n">
        <v>-0.0103044237423951</v>
      </c>
      <c r="M97" t="n">
        <v>0.1655727073268043</v>
      </c>
      <c r="N97" t="n">
        <v>0.008681913908871552</v>
      </c>
      <c r="O97" t="n">
        <v>-0.01063182949042867</v>
      </c>
      <c r="P97" t="n">
        <v>0.2572994241804712</v>
      </c>
      <c r="Q97" t="n">
        <v>0.008686267330769751</v>
      </c>
      <c r="R97" t="n">
        <v>-0.01048686903528667</v>
      </c>
    </row>
    <row r="98" ht="15" customHeight="1">
      <c r="F98" t="n">
        <v>0.05928112465851312</v>
      </c>
      <c r="G98" t="n">
        <v>0.009411538125533706</v>
      </c>
      <c r="H98" t="n">
        <v>-0.01066029639011779</v>
      </c>
      <c r="J98" t="n">
        <v>0.0772789946041597</v>
      </c>
      <c r="K98" t="n">
        <v>0.009451572282614781</v>
      </c>
      <c r="L98" t="n">
        <v>-0.0103044237423951</v>
      </c>
      <c r="M98" t="n">
        <v>0.1747480754565801</v>
      </c>
      <c r="N98" t="n">
        <v>0.009405406734610848</v>
      </c>
      <c r="O98" t="n">
        <v>-0.01063182949042867</v>
      </c>
      <c r="P98" t="n">
        <v>0.2670088682792013</v>
      </c>
      <c r="Q98" t="n">
        <v>0.009410122941667232</v>
      </c>
      <c r="R98" t="n">
        <v>-0.01048686903528667</v>
      </c>
    </row>
    <row r="99" ht="15" customHeight="1">
      <c r="F99" t="n">
        <v>0.06035564728690463</v>
      </c>
      <c r="G99" t="n">
        <v>0.01013550259672861</v>
      </c>
      <c r="H99" t="n">
        <v>-0.01063809845018795</v>
      </c>
      <c r="J99" t="n">
        <v>0.07857475689544784</v>
      </c>
      <c r="K99" t="n">
        <v>0.01017861630435438</v>
      </c>
      <c r="L99" t="n">
        <v>-0.0103044237423951</v>
      </c>
      <c r="M99" t="n">
        <v>0.1751381813354191</v>
      </c>
      <c r="N99" t="n">
        <v>0.01012889956035014</v>
      </c>
      <c r="O99" t="n">
        <v>-0.01063182949042867</v>
      </c>
      <c r="P99" t="n">
        <v>0.2650456150640824</v>
      </c>
      <c r="Q99" t="n">
        <v>0.01013397855256471</v>
      </c>
      <c r="R99" t="n">
        <v>-0.01048686903528667</v>
      </c>
    </row>
    <row r="100" ht="15" customHeight="1">
      <c r="F100" t="n">
        <v>0.06126106577043591</v>
      </c>
      <c r="G100" t="n">
        <v>0.01085946706792351</v>
      </c>
      <c r="H100" t="n">
        <v>-0.01089350123243873</v>
      </c>
      <c r="J100" t="n">
        <v>0.08173577709378606</v>
      </c>
      <c r="K100" t="n">
        <v>0.01090566032609398</v>
      </c>
      <c r="L100" t="n">
        <v>-0.01081518569889126</v>
      </c>
      <c r="M100" t="n">
        <v>0.1817255823572422</v>
      </c>
      <c r="N100" t="n">
        <v>0.01085239238608944</v>
      </c>
      <c r="O100" t="n">
        <v>-0.01101807569221761</v>
      </c>
      <c r="P100" t="n">
        <v>0.2789674015853039</v>
      </c>
      <c r="Q100" t="n">
        <v>0.01085783416346219</v>
      </c>
      <c r="R100" t="n">
        <v>-0.01096134895168337</v>
      </c>
    </row>
    <row r="101" ht="15" customHeight="1">
      <c r="F101" t="n">
        <v>0.06320509939056523</v>
      </c>
      <c r="G101" t="n">
        <v>0.01158343153911841</v>
      </c>
      <c r="H101" t="n">
        <v>-0.01094739134454267</v>
      </c>
      <c r="J101" t="n">
        <v>0.08373934706640908</v>
      </c>
      <c r="K101" t="n">
        <v>0.01163270434783358</v>
      </c>
      <c r="L101" t="n">
        <v>-0.01081518569889126</v>
      </c>
      <c r="M101" t="n">
        <v>0.1806299229067782</v>
      </c>
      <c r="N101" t="n">
        <v>0.01157588521182874</v>
      </c>
      <c r="O101" t="n">
        <v>-0.01101807569221761</v>
      </c>
      <c r="P101" t="n">
        <v>0.2847376902449859</v>
      </c>
      <c r="Q101" t="n">
        <v>0.01158168977435967</v>
      </c>
      <c r="R101" t="n">
        <v>-0.01096134895168337</v>
      </c>
    </row>
    <row r="102" ht="15" customHeight="1">
      <c r="F102" t="n">
        <v>0.06340694152555734</v>
      </c>
      <c r="G102" t="n">
        <v>0.01230739601031331</v>
      </c>
      <c r="H102" t="n">
        <v>-0.01092319578400621</v>
      </c>
      <c r="J102" t="n">
        <v>0.08370811451229256</v>
      </c>
      <c r="K102" t="n">
        <v>0.01235974836957318</v>
      </c>
      <c r="L102" t="n">
        <v>-0.01081518569889126</v>
      </c>
      <c r="M102" t="n">
        <v>0.1836636593178661</v>
      </c>
      <c r="N102" t="n">
        <v>0.01229937803756803</v>
      </c>
      <c r="O102" t="n">
        <v>-0.01101807569221761</v>
      </c>
      <c r="P102" t="n">
        <v>0.2808381100639441</v>
      </c>
      <c r="Q102" t="n">
        <v>0.01230554538525715</v>
      </c>
      <c r="R102" t="n">
        <v>-0.01096134895168337</v>
      </c>
    </row>
    <row r="103" ht="15" customHeight="1">
      <c r="F103" t="n">
        <v>0.06439322963054278</v>
      </c>
      <c r="G103" t="n">
        <v>0.01303136048150821</v>
      </c>
      <c r="H103" t="n">
        <v>-0.01093419376606824</v>
      </c>
      <c r="J103" t="n">
        <v>0.08651439438278709</v>
      </c>
      <c r="K103" t="n">
        <v>0.01308679239131277</v>
      </c>
      <c r="L103" t="n">
        <v>-0.01081518569889126</v>
      </c>
      <c r="M103" t="n">
        <v>0.1888260944234701</v>
      </c>
      <c r="N103" t="n">
        <v>0.01302287086330733</v>
      </c>
      <c r="O103" t="n">
        <v>-0.01101807569221761</v>
      </c>
      <c r="P103" t="n">
        <v>0.2890236672890222</v>
      </c>
      <c r="Q103" t="n">
        <v>0.01302940099615463</v>
      </c>
      <c r="R103" t="n">
        <v>-0.01096134895168337</v>
      </c>
    </row>
    <row r="104" ht="15" customHeight="1">
      <c r="F104" t="n">
        <v>0.06478186351846624</v>
      </c>
      <c r="G104" t="n">
        <v>0.01375532495270311</v>
      </c>
      <c r="H104" t="n">
        <v>-0.01141142715581206</v>
      </c>
      <c r="J104" t="n">
        <v>0.08533963507907751</v>
      </c>
      <c r="K104" t="n">
        <v>0.01381383641305237</v>
      </c>
      <c r="L104" t="n">
        <v>-0.01137158250378061</v>
      </c>
      <c r="M104" t="n">
        <v>0.1863633709876971</v>
      </c>
      <c r="N104" t="n">
        <v>0.01374636368904662</v>
      </c>
      <c r="O104" t="n">
        <v>-0.01131883932520136</v>
      </c>
      <c r="P104" t="n">
        <v>0.2896161291032763</v>
      </c>
      <c r="Q104" t="n">
        <v>0.01375325660705211</v>
      </c>
      <c r="R104" t="n">
        <v>-0.01127503608709979</v>
      </c>
    </row>
    <row r="105" ht="15" customHeight="1">
      <c r="F105" t="n">
        <v>0.06531639457913896</v>
      </c>
      <c r="G105" t="n">
        <v>0.01447928942389801</v>
      </c>
      <c r="H105" t="n">
        <v>-0.01147309202786388</v>
      </c>
      <c r="J105" t="n">
        <v>0.08640834822148928</v>
      </c>
      <c r="K105" t="n">
        <v>0.01454088043479197</v>
      </c>
      <c r="L105" t="n">
        <v>-0.01137158250378061</v>
      </c>
      <c r="M105" t="n">
        <v>0.1912220834141339</v>
      </c>
      <c r="N105" t="n">
        <v>0.01446985651478592</v>
      </c>
      <c r="O105" t="n">
        <v>-0.01131883932520136</v>
      </c>
      <c r="P105" t="n">
        <v>0.2981785997379366</v>
      </c>
      <c r="Q105" t="n">
        <v>0.01447711221794958</v>
      </c>
      <c r="R105" t="n">
        <v>-0.01127503608709979</v>
      </c>
    </row>
    <row r="106" ht="15" customHeight="1">
      <c r="F106" t="n">
        <v>0.06735118760200476</v>
      </c>
      <c r="G106" t="n">
        <v>0.01520325389509291</v>
      </c>
      <c r="H106" t="n">
        <v>-0.01141256909788709</v>
      </c>
      <c r="J106" t="n">
        <v>0.08810676042475467</v>
      </c>
      <c r="K106" t="n">
        <v>0.01526792445653157</v>
      </c>
      <c r="L106" t="n">
        <v>-0.01137158250378061</v>
      </c>
      <c r="M106" t="n">
        <v>0.1913521394583243</v>
      </c>
      <c r="N106" t="n">
        <v>0.01519334934052522</v>
      </c>
      <c r="O106" t="n">
        <v>-0.01131883932520136</v>
      </c>
      <c r="P106" t="n">
        <v>0.3013592060025381</v>
      </c>
      <c r="Q106" t="n">
        <v>0.01520096782884706</v>
      </c>
      <c r="R106" t="n">
        <v>-0.01127503608709979</v>
      </c>
    </row>
    <row r="107" ht="15" customHeight="1">
      <c r="F107" t="n">
        <v>0.06835562079720819</v>
      </c>
      <c r="G107" t="n">
        <v>0.01592721836628781</v>
      </c>
      <c r="H107" t="n">
        <v>-0.01136003976243554</v>
      </c>
      <c r="J107" t="n">
        <v>0.09009239233520284</v>
      </c>
      <c r="K107" t="n">
        <v>0.01599496847827117</v>
      </c>
      <c r="L107" t="n">
        <v>-0.01137158250378061</v>
      </c>
      <c r="M107" t="n">
        <v>0.1984737565329513</v>
      </c>
      <c r="N107" t="n">
        <v>0.01591684216626451</v>
      </c>
      <c r="O107" t="n">
        <v>-0.01131883932520136</v>
      </c>
      <c r="P107" t="n">
        <v>0.3025098836426344</v>
      </c>
      <c r="Q107" t="n">
        <v>0.01592482343974454</v>
      </c>
      <c r="R107" t="n">
        <v>-0.01127503608709979</v>
      </c>
    </row>
    <row r="108" ht="15" customHeight="1">
      <c r="F108" t="n">
        <v>0.06731470584562915</v>
      </c>
      <c r="G108" t="n">
        <v>0.01665118283748271</v>
      </c>
      <c r="H108" t="n">
        <v>-0.01147712346923983</v>
      </c>
      <c r="J108" t="n">
        <v>0.09083052704277138</v>
      </c>
      <c r="K108" t="n">
        <v>0.01672201250001077</v>
      </c>
      <c r="L108" t="n">
        <v>-0.01162045526706031</v>
      </c>
      <c r="M108" t="n">
        <v>0.1950093694580219</v>
      </c>
      <c r="N108" t="n">
        <v>0.01664033499200381</v>
      </c>
      <c r="O108" t="n">
        <v>-0.01164427624983137</v>
      </c>
      <c r="P108" t="n">
        <v>0.3056083248505101</v>
      </c>
      <c r="Q108" t="n">
        <v>0.01664867905064202</v>
      </c>
      <c r="R108" t="n">
        <v>-0.01160911718009768</v>
      </c>
    </row>
    <row r="109" ht="15" customHeight="1">
      <c r="F109" t="n">
        <v>0.06770293808328856</v>
      </c>
      <c r="G109" t="n">
        <v>0.01737514730867761</v>
      </c>
      <c r="H109" t="n">
        <v>-0.01159552728708155</v>
      </c>
      <c r="J109" t="n">
        <v>0.09118136335524592</v>
      </c>
      <c r="K109" t="n">
        <v>0.01744905652175037</v>
      </c>
      <c r="L109" t="n">
        <v>-0.01162045526706031</v>
      </c>
      <c r="M109" t="n">
        <v>0.1972466331447828</v>
      </c>
      <c r="N109" t="n">
        <v>0.0173638278177431</v>
      </c>
      <c r="O109" t="n">
        <v>-0.01164427624983137</v>
      </c>
      <c r="P109" t="n">
        <v>0.3017282710820143</v>
      </c>
      <c r="Q109" t="n">
        <v>0.0173725346615395</v>
      </c>
      <c r="R109" t="n">
        <v>-0.01160911718009768</v>
      </c>
    </row>
    <row r="110" ht="15" customHeight="1">
      <c r="F110" t="n">
        <v>0.06969835587893383</v>
      </c>
      <c r="G110" t="n">
        <v>0.01809911177987251</v>
      </c>
      <c r="H110" t="n">
        <v>-0.01153575060234592</v>
      </c>
      <c r="J110" t="n">
        <v>0.09123123971556156</v>
      </c>
      <c r="K110" t="n">
        <v>0.01817610054348997</v>
      </c>
      <c r="L110" t="n">
        <v>-0.01162045526706031</v>
      </c>
      <c r="M110" t="n">
        <v>0.199084120107406</v>
      </c>
      <c r="N110" t="n">
        <v>0.0180873206434824</v>
      </c>
      <c r="O110" t="n">
        <v>-0.01164427624983137</v>
      </c>
      <c r="P110" t="n">
        <v>0.3068423460959582</v>
      </c>
      <c r="Q110" t="n">
        <v>0.01809639027243698</v>
      </c>
      <c r="R110" t="n">
        <v>-0.01160911718009768</v>
      </c>
    </row>
    <row r="111" ht="15" customHeight="1">
      <c r="F111" t="n">
        <v>0.06993842028082695</v>
      </c>
      <c r="G111" t="n">
        <v>0.01882307625106741</v>
      </c>
      <c r="H111" t="n">
        <v>-0.01150586225997811</v>
      </c>
      <c r="J111" t="n">
        <v>0.09135441864178344</v>
      </c>
      <c r="K111" t="n">
        <v>0.01890314456522956</v>
      </c>
      <c r="L111" t="n">
        <v>-0.01162045526706031</v>
      </c>
      <c r="M111" t="n">
        <v>0.2038314375137678</v>
      </c>
      <c r="N111" t="n">
        <v>0.0188108134692217</v>
      </c>
      <c r="O111" t="n">
        <v>-0.01164427624983137</v>
      </c>
      <c r="P111" t="n">
        <v>0.3033813134180062</v>
      </c>
      <c r="Q111" t="n">
        <v>0.01882024588333446</v>
      </c>
      <c r="R111" t="n">
        <v>-0.01155353066948973</v>
      </c>
    </row>
    <row r="112" ht="15" customHeight="1">
      <c r="F112" t="n">
        <v>0.06901329316762897</v>
      </c>
      <c r="G112" t="n">
        <v>0.01954704072226231</v>
      </c>
      <c r="H112" t="n">
        <v>-0.0115430124917334</v>
      </c>
      <c r="J112" t="n">
        <v>0.09370974246941731</v>
      </c>
      <c r="K112" t="n">
        <v>0.01963018858696916</v>
      </c>
      <c r="L112" t="n">
        <v>-0.01169659716945321</v>
      </c>
      <c r="M112" t="n">
        <v>0.2011520743222355</v>
      </c>
      <c r="N112" t="n">
        <v>0.01953430629496099</v>
      </c>
      <c r="O112" t="n">
        <v>-0.01167595486515736</v>
      </c>
      <c r="P112" t="n">
        <v>0.3135118026182042</v>
      </c>
      <c r="Q112" t="n">
        <v>0.01954410149423194</v>
      </c>
      <c r="R112" t="n">
        <v>-0.01155353066948973</v>
      </c>
    </row>
    <row r="113" ht="15" customHeight="1">
      <c r="F113" t="n">
        <v>0.07049173506790166</v>
      </c>
      <c r="G113" t="n">
        <v>0.02027100519345721</v>
      </c>
      <c r="H113" t="n">
        <v>-0.01158726982950818</v>
      </c>
      <c r="J113" t="n">
        <v>0.09317781534021248</v>
      </c>
      <c r="K113" t="n">
        <v>0.02035723260870876</v>
      </c>
      <c r="L113" t="n">
        <v>-0.01169659716945321</v>
      </c>
      <c r="M113" t="n">
        <v>0.2016884883820228</v>
      </c>
      <c r="N113" t="n">
        <v>0.02025779912070029</v>
      </c>
      <c r="O113" t="n">
        <v>-0.01167595486515736</v>
      </c>
      <c r="P113" t="n">
        <v>0.3071836735791171</v>
      </c>
      <c r="Q113" t="n">
        <v>0.02026795710512942</v>
      </c>
      <c r="R113" t="n">
        <v>-0.01155353066948973</v>
      </c>
    </row>
    <row r="114" ht="15" customHeight="1">
      <c r="F114" t="n">
        <v>0.07096991336466454</v>
      </c>
      <c r="G114" t="n">
        <v>0.02099496966465211</v>
      </c>
      <c r="H114" t="n">
        <v>-0.01169791317394514</v>
      </c>
      <c r="J114" t="n">
        <v>0.0930541717815012</v>
      </c>
      <c r="K114" t="n">
        <v>0.02108427663044836</v>
      </c>
      <c r="L114" t="n">
        <v>-0.01169659716945321</v>
      </c>
      <c r="M114" t="n">
        <v>0.2050606147880292</v>
      </c>
      <c r="N114" t="n">
        <v>0.02098129194643959</v>
      </c>
      <c r="O114" t="n">
        <v>-0.01167595486515736</v>
      </c>
      <c r="P114" t="n">
        <v>0.3099471751629342</v>
      </c>
      <c r="Q114" t="n">
        <v>0.0209918127160269</v>
      </c>
      <c r="R114" t="n">
        <v>-0.01155353066948973</v>
      </c>
    </row>
    <row r="115" ht="15" customHeight="1">
      <c r="A115" s="52" t="n"/>
      <c r="B115" s="52" t="n"/>
      <c r="F115" t="n">
        <v>0.07117749315012969</v>
      </c>
      <c r="G115" t="n">
        <v>0.02171893413584702</v>
      </c>
      <c r="H115" t="n">
        <v>-0.01174449984528701</v>
      </c>
      <c r="J115" t="n">
        <v>0.09369779434158305</v>
      </c>
      <c r="K115" t="n">
        <v>0.02181132065218796</v>
      </c>
      <c r="L115" t="n">
        <v>-0.01169659716945321</v>
      </c>
      <c r="M115" t="n">
        <v>0.2054897480973384</v>
      </c>
      <c r="N115" t="n">
        <v>0.02170478477217888</v>
      </c>
      <c r="O115" t="n">
        <v>-0.01167595486515736</v>
      </c>
      <c r="P115" t="n">
        <v>0.3122538289719456</v>
      </c>
      <c r="Q115" t="n">
        <v>0.02171566832692438</v>
      </c>
      <c r="R115" t="n">
        <v>-0.01155353066948973</v>
      </c>
    </row>
    <row r="116" ht="15" customHeight="1">
      <c r="F116" t="n">
        <v>0.07092361327150923</v>
      </c>
      <c r="G116" t="n">
        <v>0.02244289860704192</v>
      </c>
      <c r="H116" t="n">
        <v>-0.01169019777630997</v>
      </c>
      <c r="J116" t="n">
        <v>0.09612514548148278</v>
      </c>
      <c r="K116" t="n">
        <v>0.02253836467392755</v>
      </c>
      <c r="L116" t="n">
        <v>-0.01175568883151931</v>
      </c>
      <c r="M116" t="n">
        <v>0.2054943746446056</v>
      </c>
      <c r="N116" t="n">
        <v>0.02242827759791818</v>
      </c>
      <c r="O116" t="n">
        <v>-0.01162859774646622</v>
      </c>
      <c r="P116" t="n">
        <v>0.3177433123465515</v>
      </c>
      <c r="Q116" t="n">
        <v>0.02243952393782186</v>
      </c>
      <c r="R116" t="n">
        <v>-0.01157856722791432</v>
      </c>
    </row>
    <row r="117" ht="15" customHeight="1">
      <c r="F117" t="n">
        <v>0.0712344718721773</v>
      </c>
      <c r="G117" t="n">
        <v>0.02316686307823682</v>
      </c>
      <c r="H117" t="n">
        <v>-0.01164331979023956</v>
      </c>
      <c r="J117" t="n">
        <v>0.09480350432882258</v>
      </c>
      <c r="K117" t="n">
        <v>0.02326540869566715</v>
      </c>
      <c r="L117" t="n">
        <v>-0.01175568883151931</v>
      </c>
      <c r="M117" t="n">
        <v>0.2028766023283169</v>
      </c>
      <c r="N117" t="n">
        <v>0.02315177042365747</v>
      </c>
      <c r="O117" t="n">
        <v>-0.01162859774646622</v>
      </c>
      <c r="P117" t="n">
        <v>0.3214176127083757</v>
      </c>
      <c r="Q117" t="n">
        <v>0.02316337954871934</v>
      </c>
      <c r="R117" t="n">
        <v>-0.01157856722791432</v>
      </c>
    </row>
    <row r="118" ht="15" customHeight="1">
      <c r="A118" s="82" t="n"/>
      <c r="F118" t="n">
        <v>0.07051272913246553</v>
      </c>
      <c r="G118" t="n">
        <v>0.02389082754943172</v>
      </c>
      <c r="H118" t="n">
        <v>-0.01168199412874765</v>
      </c>
      <c r="J118" t="n">
        <v>0.09722430650629456</v>
      </c>
      <c r="K118" t="n">
        <v>0.02399245271740675</v>
      </c>
      <c r="L118" t="n">
        <v>-0.01175568883151931</v>
      </c>
      <c r="M118" t="n">
        <v>0.207693403931176</v>
      </c>
      <c r="N118" t="n">
        <v>0.02387526324939677</v>
      </c>
      <c r="O118" t="n">
        <v>-0.01162859774646622</v>
      </c>
      <c r="P118" t="n">
        <v>0.3204246736154673</v>
      </c>
      <c r="Q118" t="n">
        <v>0.02388723515961682</v>
      </c>
      <c r="R118" t="n">
        <v>-0.01157856722791432</v>
      </c>
    </row>
    <row r="119" ht="15" customHeight="1">
      <c r="F119" t="n">
        <v>0.07218122873717692</v>
      </c>
      <c r="G119" t="n">
        <v>0.02461479202062662</v>
      </c>
      <c r="H119" t="n">
        <v>-0.01163863199163252</v>
      </c>
      <c r="J119" t="n">
        <v>0.0957503782240942</v>
      </c>
      <c r="K119" t="n">
        <v>0.02471949673914635</v>
      </c>
      <c r="L119" t="n">
        <v>-0.01175568883151931</v>
      </c>
      <c r="M119" t="n">
        <v>0.2092194599251065</v>
      </c>
      <c r="N119" t="n">
        <v>0.02459875607513607</v>
      </c>
      <c r="O119" t="n">
        <v>-0.01165610525719326</v>
      </c>
      <c r="P119" t="n">
        <v>0.3177477115364337</v>
      </c>
      <c r="Q119" t="n">
        <v>0.02461109077051429</v>
      </c>
      <c r="R119" t="n">
        <v>-0.01157856722791432</v>
      </c>
    </row>
    <row r="120" ht="15" customHeight="1">
      <c r="A120" s="82" t="n"/>
      <c r="F120" t="n">
        <v>0.07165098073820089</v>
      </c>
      <c r="G120" t="n">
        <v>0.02533875649182152</v>
      </c>
      <c r="H120" t="n">
        <v>-0.01166186324408664</v>
      </c>
      <c r="J120" t="n">
        <v>0.09672778720041893</v>
      </c>
      <c r="K120" t="n">
        <v>0.02544654076088595</v>
      </c>
      <c r="L120" t="n">
        <v>-0.01167737576474</v>
      </c>
      <c r="M120" t="n">
        <v>0.2073961523722874</v>
      </c>
      <c r="N120" t="n">
        <v>0.02532224890087536</v>
      </c>
      <c r="O120" t="n">
        <v>-0.01165610525719326</v>
      </c>
      <c r="P120" t="n">
        <v>0.3184513651791587</v>
      </c>
      <c r="Q120" t="n">
        <v>0.02533494638141177</v>
      </c>
      <c r="R120" t="n">
        <v>-0.01160912471058162</v>
      </c>
    </row>
    <row r="121" ht="15" customHeight="1">
      <c r="A121" s="82" t="n"/>
      <c r="F121" t="n">
        <v>0.07277882378391434</v>
      </c>
      <c r="G121" t="n">
        <v>0.02606272096301642</v>
      </c>
      <c r="H121" t="n">
        <v>-0.01164796904641696</v>
      </c>
      <c r="J121" t="n">
        <v>0.09608067545771577</v>
      </c>
      <c r="K121" t="n">
        <v>0.02617358478262555</v>
      </c>
      <c r="L121" t="n">
        <v>-0.01167737576474</v>
      </c>
      <c r="M121" t="n">
        <v>0.2123413284927589</v>
      </c>
      <c r="N121" t="n">
        <v>0.02604574172661466</v>
      </c>
      <c r="O121" t="n">
        <v>-0.01165610525719326</v>
      </c>
      <c r="P121" t="n">
        <v>0.3180425362332133</v>
      </c>
      <c r="Q121" t="n">
        <v>0.02605880199230926</v>
      </c>
      <c r="R121" t="n">
        <v>-0.01160912471058162</v>
      </c>
    </row>
    <row r="122" ht="15" customHeight="1">
      <c r="F122" t="n">
        <v>0.07280454379222112</v>
      </c>
      <c r="G122" t="n">
        <v>0.02678668543421132</v>
      </c>
      <c r="H122" t="n">
        <v>-0.01156576171020467</v>
      </c>
      <c r="J122" t="n">
        <v>0.09815254067986336</v>
      </c>
      <c r="K122" t="n">
        <v>0.02690062880436515</v>
      </c>
      <c r="L122" t="n">
        <v>-0.01167737576474</v>
      </c>
      <c r="M122" t="n">
        <v>0.2092163916102065</v>
      </c>
      <c r="N122" t="n">
        <v>0.02676923455235395</v>
      </c>
      <c r="O122" t="n">
        <v>-0.01165610525719326</v>
      </c>
      <c r="P122" t="n">
        <v>0.3263635629742034</v>
      </c>
      <c r="Q122" t="n">
        <v>0.02678265760320673</v>
      </c>
      <c r="R122" t="n">
        <v>-0.01160912471058162</v>
      </c>
    </row>
    <row r="123" ht="15" customHeight="1">
      <c r="F123" t="n">
        <v>0.07266712827218544</v>
      </c>
      <c r="G123" t="n">
        <v>0.02751064990540622</v>
      </c>
      <c r="H123" t="n">
        <v>-0.0116884937896202</v>
      </c>
      <c r="J123" t="n">
        <v>0.09670245147087254</v>
      </c>
      <c r="K123" t="n">
        <v>0.02762767282610475</v>
      </c>
      <c r="L123" t="n">
        <v>-0.01167737576474</v>
      </c>
      <c r="M123" t="n">
        <v>0.2075389912815087</v>
      </c>
      <c r="N123" t="n">
        <v>0.02749272737809325</v>
      </c>
      <c r="O123" t="n">
        <v>-0.01165610525719326</v>
      </c>
      <c r="P123" t="n">
        <v>0.3208595364549588</v>
      </c>
      <c r="Q123" t="n">
        <v>0.02750651321410422</v>
      </c>
      <c r="R123" t="n">
        <v>-0.01160912471058162</v>
      </c>
    </row>
    <row r="124" ht="15" customHeight="1">
      <c r="A124" s="82" t="n"/>
      <c r="B124" s="82" t="n"/>
      <c r="F124" t="n">
        <v>0.0722088245921915</v>
      </c>
      <c r="G124" t="n">
        <v>0.02823461437660112</v>
      </c>
      <c r="H124" t="n">
        <v>-0.01156170171137356</v>
      </c>
      <c r="J124" t="n">
        <v>0.09688270722886048</v>
      </c>
      <c r="K124" t="n">
        <v>0.02835471684784434</v>
      </c>
      <c r="L124" t="n">
        <v>-0.01156828204790897</v>
      </c>
      <c r="M124" t="n">
        <v>0.2148800161658752</v>
      </c>
      <c r="N124" t="n">
        <v>0.02821622020383254</v>
      </c>
      <c r="O124" t="n">
        <v>-0.01154861135659169</v>
      </c>
      <c r="P124" t="n">
        <v>0.3229495477075601</v>
      </c>
      <c r="Q124" t="n">
        <v>0.02823036882500169</v>
      </c>
      <c r="R124" t="n">
        <v>-0.01170207562138647</v>
      </c>
    </row>
    <row r="125" ht="15" customHeight="1">
      <c r="F125" t="n">
        <v>0.07285009261866798</v>
      </c>
      <c r="G125" t="n">
        <v>0.02895857884779602</v>
      </c>
      <c r="H125" t="n">
        <v>-0.01157212600664529</v>
      </c>
      <c r="J125" t="n">
        <v>0.09813969894722728</v>
      </c>
      <c r="K125" t="n">
        <v>0.02908176086958394</v>
      </c>
      <c r="L125" t="n">
        <v>-0.01156828204790897</v>
      </c>
      <c r="M125" t="n">
        <v>0.2136745258850443</v>
      </c>
      <c r="N125" t="n">
        <v>0.02893971302957184</v>
      </c>
      <c r="O125" t="n">
        <v>-0.01154861135659169</v>
      </c>
      <c r="P125" t="n">
        <v>0.3245560438366814</v>
      </c>
      <c r="Q125" t="n">
        <v>0.02895422443589917</v>
      </c>
      <c r="R125" t="n">
        <v>-0.01170207562138647</v>
      </c>
    </row>
    <row r="126" ht="15" customHeight="1">
      <c r="F126" t="n">
        <v>0.07417916487413329</v>
      </c>
      <c r="G126" t="n">
        <v>0.02968254331899092</v>
      </c>
      <c r="H126" t="n">
        <v>-0.01167984372445312</v>
      </c>
      <c r="J126" t="n">
        <v>0.09799190022039754</v>
      </c>
      <c r="K126" t="n">
        <v>0.02980880489132354</v>
      </c>
      <c r="L126" t="n">
        <v>-0.01156828204790897</v>
      </c>
      <c r="M126" t="n">
        <v>0.2145868248423948</v>
      </c>
      <c r="N126" t="n">
        <v>0.02966320585531114</v>
      </c>
      <c r="O126" t="n">
        <v>-0.01154861135659169</v>
      </c>
      <c r="P126" t="n">
        <v>0.3283880262483037</v>
      </c>
      <c r="Q126" t="n">
        <v>0.02967808004679665</v>
      </c>
      <c r="R126" t="n">
        <v>-0.01170207562138647</v>
      </c>
    </row>
    <row r="127" ht="15" customHeight="1">
      <c r="A127" s="83" t="n"/>
      <c r="B127" s="83" t="n"/>
      <c r="F127" t="n">
        <v>0.0741933664576114</v>
      </c>
      <c r="G127" t="n">
        <v>0.03040650779018582</v>
      </c>
      <c r="H127" t="n">
        <v>-0.01157444251670567</v>
      </c>
      <c r="J127" t="n">
        <v>0.09956611074118792</v>
      </c>
      <c r="K127" t="n">
        <v>0.03053584891306314</v>
      </c>
      <c r="L127" t="n">
        <v>-0.01156828204790897</v>
      </c>
      <c r="M127" t="n">
        <v>0.2131166857712302</v>
      </c>
      <c r="N127" t="n">
        <v>0.03038669868105043</v>
      </c>
      <c r="O127" t="n">
        <v>-0.01154861135659169</v>
      </c>
      <c r="P127" t="n">
        <v>0.3271730294407142</v>
      </c>
      <c r="Q127" t="n">
        <v>0.03040193565769413</v>
      </c>
      <c r="R127" t="n">
        <v>-0.01170207562138647</v>
      </c>
    </row>
    <row r="128" ht="15" customHeight="1">
      <c r="A128" s="83" t="n"/>
      <c r="B128" s="83" t="n"/>
      <c r="F128" t="n">
        <v>0.07347361555266993</v>
      </c>
      <c r="G128" t="n">
        <v>0.03113047226138073</v>
      </c>
      <c r="H128" t="n">
        <v>-0.01156175312922778</v>
      </c>
      <c r="J128" t="n">
        <v>0.1010922684539138</v>
      </c>
      <c r="K128" t="n">
        <v>0.03126289293480274</v>
      </c>
      <c r="L128" t="n">
        <v>-0.01166372869785217</v>
      </c>
      <c r="M128" t="n">
        <v>0.2121308036926779</v>
      </c>
      <c r="N128" t="n">
        <v>0.03111019150678973</v>
      </c>
      <c r="O128" t="n">
        <v>-0.01158468608849006</v>
      </c>
      <c r="P128" t="n">
        <v>0.3281805684372889</v>
      </c>
      <c r="Q128" t="n">
        <v>0.03112579126859161</v>
      </c>
      <c r="R128" t="n">
        <v>-0.01150313472682773</v>
      </c>
    </row>
    <row r="129" ht="15" customHeight="1">
      <c r="F129" t="n">
        <v>0.07486465527231884</v>
      </c>
      <c r="G129" t="n">
        <v>0.03185443673257563</v>
      </c>
      <c r="H129" t="n">
        <v>-0.01135678593004666</v>
      </c>
      <c r="J129" t="n">
        <v>0.101115114725087</v>
      </c>
      <c r="K129" t="n">
        <v>0.03198993695654234</v>
      </c>
      <c r="L129" t="n">
        <v>-0.01166372869785217</v>
      </c>
      <c r="M129" t="n">
        <v>0.2148453939672967</v>
      </c>
      <c r="N129" t="n">
        <v>0.03183368433252903</v>
      </c>
      <c r="O129" t="n">
        <v>-0.01158468608849006</v>
      </c>
      <c r="P129" t="n">
        <v>0.3335102717171839</v>
      </c>
      <c r="Q129" t="n">
        <v>0.03184964687948909</v>
      </c>
      <c r="R129" t="n">
        <v>-0.01150313472682773</v>
      </c>
    </row>
    <row r="130" ht="15" customHeight="1">
      <c r="A130" s="83" t="n"/>
      <c r="F130" t="n">
        <v>0.07381119833659969</v>
      </c>
      <c r="G130" t="n">
        <v>0.03257840120377052</v>
      </c>
      <c r="H130" t="n">
        <v>-0.0114128942694873</v>
      </c>
      <c r="J130" t="n">
        <v>0.1014585314076562</v>
      </c>
      <c r="K130" t="n">
        <v>0.03271698097828193</v>
      </c>
      <c r="L130" t="n">
        <v>-0.01166372869785217</v>
      </c>
      <c r="M130" t="n">
        <v>0.2181334991734464</v>
      </c>
      <c r="N130" t="n">
        <v>0.03255717715826832</v>
      </c>
      <c r="O130" t="n">
        <v>-0.01158468608849006</v>
      </c>
      <c r="P130" t="n">
        <v>0.3274949951994593</v>
      </c>
      <c r="Q130" t="n">
        <v>0.03257350249038657</v>
      </c>
      <c r="R130" t="n">
        <v>-0.01150313472682773</v>
      </c>
    </row>
    <row r="131" ht="15" customHeight="1">
      <c r="A131" s="83" t="n"/>
      <c r="B131" s="83" t="n"/>
      <c r="F131" t="n">
        <v>0.07382681550853518</v>
      </c>
      <c r="G131" t="n">
        <v>0.03330236567496542</v>
      </c>
      <c r="H131" t="n">
        <v>-0.011415184405791</v>
      </c>
      <c r="J131" t="n">
        <v>0.09923387410778588</v>
      </c>
      <c r="K131" t="n">
        <v>0.03344402500002153</v>
      </c>
      <c r="L131" t="n">
        <v>-0.01166372869785217</v>
      </c>
      <c r="M131" t="n">
        <v>0.2148527116781246</v>
      </c>
      <c r="N131" t="n">
        <v>0.03328066998400762</v>
      </c>
      <c r="O131" t="n">
        <v>-0.01158468608849006</v>
      </c>
      <c r="P131" t="n">
        <v>0.333008920490319</v>
      </c>
      <c r="Q131" t="n">
        <v>0.03329735810128405</v>
      </c>
      <c r="R131" t="n">
        <v>-0.0115142636716991</v>
      </c>
    </row>
    <row r="132" ht="15" customHeight="1">
      <c r="F132" t="n">
        <v>0.07416408063942731</v>
      </c>
      <c r="G132" t="n">
        <v>0.03402633014616032</v>
      </c>
      <c r="H132" t="n">
        <v>-0.01141935624230116</v>
      </c>
      <c r="J132" t="n">
        <v>0.1010478719094881</v>
      </c>
      <c r="K132" t="n">
        <v>0.03417106902176113</v>
      </c>
      <c r="L132" t="n">
        <v>-0.01154182729372364</v>
      </c>
      <c r="M132" t="n">
        <v>0.218879365070552</v>
      </c>
      <c r="N132" t="n">
        <v>0.03400416280974691</v>
      </c>
      <c r="O132" t="n">
        <v>-0.01142755575060795</v>
      </c>
      <c r="P132" t="n">
        <v>0.3318042889391579</v>
      </c>
      <c r="Q132" t="n">
        <v>0.03402121371218153</v>
      </c>
      <c r="R132" t="n">
        <v>-0.0115142636716991</v>
      </c>
    </row>
    <row r="133" ht="15" customHeight="1">
      <c r="F133" t="n">
        <v>0.0754096478600336</v>
      </c>
      <c r="G133" t="n">
        <v>0.03475029461735522</v>
      </c>
      <c r="H133" t="n">
        <v>-0.01151690853180825</v>
      </c>
      <c r="J133" t="n">
        <v>0.100350092707776</v>
      </c>
      <c r="K133" t="n">
        <v>0.03489811304350073</v>
      </c>
      <c r="L133" t="n">
        <v>-0.01154182729372364</v>
      </c>
      <c r="M133" t="n">
        <v>0.2203240176890312</v>
      </c>
      <c r="N133" t="n">
        <v>0.03472765563548621</v>
      </c>
      <c r="O133" t="n">
        <v>-0.01142755575060795</v>
      </c>
      <c r="P133" t="n">
        <v>0.3278777976229827</v>
      </c>
      <c r="Q133" t="n">
        <v>0.034745069323079</v>
      </c>
      <c r="R133" t="n">
        <v>-0.0115142636716991</v>
      </c>
    </row>
    <row r="134" ht="15" customHeight="1">
      <c r="F134" t="n">
        <v>0.07627911180194688</v>
      </c>
      <c r="G134" t="n">
        <v>0.03547425908855013</v>
      </c>
      <c r="H134" t="n">
        <v>-0.01153412364172127</v>
      </c>
      <c r="J134" t="n">
        <v>0.1013195709639628</v>
      </c>
      <c r="K134" t="n">
        <v>0.03562515706524033</v>
      </c>
      <c r="L134" t="n">
        <v>-0.01154182729372364</v>
      </c>
      <c r="M134" t="n">
        <v>0.2210516094723698</v>
      </c>
      <c r="N134" t="n">
        <v>0.0354511484612255</v>
      </c>
      <c r="O134" t="n">
        <v>-0.01142755575060795</v>
      </c>
      <c r="P134" t="n">
        <v>0.3395725535371449</v>
      </c>
      <c r="Q134" t="n">
        <v>0.03546892493397649</v>
      </c>
      <c r="R134" t="n">
        <v>-0.0115142636716991</v>
      </c>
    </row>
    <row r="135" ht="15" customHeight="1">
      <c r="F135" t="n">
        <v>0.07587384224433669</v>
      </c>
      <c r="G135" t="n">
        <v>0.03619822355974502</v>
      </c>
      <c r="H135" t="n">
        <v>-0.01154674805565748</v>
      </c>
      <c r="J135" t="n">
        <v>0.1011903838133945</v>
      </c>
      <c r="K135" t="n">
        <v>0.03635220108697993</v>
      </c>
      <c r="L135" t="n">
        <v>-0.01154182729372364</v>
      </c>
      <c r="M135" t="n">
        <v>0.2160458993353251</v>
      </c>
      <c r="N135" t="n">
        <v>0.03617464128696481</v>
      </c>
      <c r="O135" t="n">
        <v>-0.01142755575060795</v>
      </c>
      <c r="P135" t="n">
        <v>0.3322421523681157</v>
      </c>
      <c r="Q135" t="n">
        <v>0.03619278054487397</v>
      </c>
      <c r="R135" t="n">
        <v>-0.0115142636716991</v>
      </c>
    </row>
    <row r="136" ht="15" customHeight="1">
      <c r="F136" t="n">
        <v>0.07536320540550373</v>
      </c>
      <c r="G136" t="n">
        <v>0.03692218803093993</v>
      </c>
      <c r="H136" t="n">
        <v>-0.01138359370690055</v>
      </c>
      <c r="J136" t="n">
        <v>0.1026598056765626</v>
      </c>
      <c r="K136" t="n">
        <v>0.03707924510871953</v>
      </c>
      <c r="L136" t="n">
        <v>-0.01142432347164564</v>
      </c>
      <c r="M136" t="n">
        <v>0.2191241435216995</v>
      </c>
      <c r="N136" t="n">
        <v>0.0368981341127041</v>
      </c>
      <c r="O136" t="n">
        <v>-0.01142755616476493</v>
      </c>
      <c r="P136" t="n">
        <v>0.3366976118250755</v>
      </c>
      <c r="Q136" t="n">
        <v>0.03691663615577144</v>
      </c>
      <c r="R136" t="n">
        <v>-0.0115242454254138</v>
      </c>
    </row>
    <row r="137" ht="15" customHeight="1">
      <c r="F137" t="n">
        <v>0.07504651666238413</v>
      </c>
      <c r="G137" t="n">
        <v>0.03764615250213482</v>
      </c>
      <c r="H137" t="n">
        <v>-0.01152081432416103</v>
      </c>
      <c r="J137" t="n">
        <v>0.1022222615134741</v>
      </c>
      <c r="K137" t="n">
        <v>0.03780628913045912</v>
      </c>
      <c r="L137" t="n">
        <v>-0.01142432347164564</v>
      </c>
      <c r="M137" t="n">
        <v>0.2210423866520545</v>
      </c>
      <c r="N137" t="n">
        <v>0.03762162693844339</v>
      </c>
      <c r="O137" t="n">
        <v>-0.01142755616476493</v>
      </c>
      <c r="P137" t="n">
        <v>0.3404257966478452</v>
      </c>
      <c r="Q137" t="n">
        <v>0.03764049176666893</v>
      </c>
      <c r="R137" t="n">
        <v>-0.0115242454254138</v>
      </c>
    </row>
    <row r="138" ht="15" customHeight="1">
      <c r="F138" t="n">
        <v>0.07582529614086683</v>
      </c>
      <c r="G138" t="n">
        <v>0.03837011697332973</v>
      </c>
      <c r="H138" t="n">
        <v>-0.01154711494246929</v>
      </c>
      <c r="J138" t="n">
        <v>0.1010874190816522</v>
      </c>
      <c r="K138" t="n">
        <v>0.03853333315219873</v>
      </c>
      <c r="L138" t="n">
        <v>-0.01142432347164564</v>
      </c>
      <c r="M138" t="n">
        <v>0.2209445783198681</v>
      </c>
      <c r="N138" t="n">
        <v>0.03834511976418269</v>
      </c>
      <c r="O138" t="n">
        <v>-0.01142755616476493</v>
      </c>
      <c r="P138" t="n">
        <v>0.3427767647795696</v>
      </c>
      <c r="Q138" t="n">
        <v>0.0383643473775664</v>
      </c>
      <c r="R138" t="n">
        <v>-0.0115242454254138</v>
      </c>
    </row>
    <row r="139" ht="15" customHeight="1">
      <c r="F139" t="n">
        <v>0.07612594323978916</v>
      </c>
      <c r="G139" t="n">
        <v>0.03909408144452463</v>
      </c>
      <c r="H139" t="n">
        <v>-0.01140760731492113</v>
      </c>
      <c r="J139" t="n">
        <v>0.10172293363083</v>
      </c>
      <c r="K139" t="n">
        <v>0.03926037717393832</v>
      </c>
      <c r="L139" t="n">
        <v>-0.01142432347164564</v>
      </c>
      <c r="M139" t="n">
        <v>0.2232685554671676</v>
      </c>
      <c r="N139" t="n">
        <v>0.03906861258992198</v>
      </c>
      <c r="O139" t="n">
        <v>-0.01142755616476493</v>
      </c>
      <c r="P139" t="n">
        <v>0.3327452673323977</v>
      </c>
      <c r="Q139" t="n">
        <v>0.03908820298846388</v>
      </c>
      <c r="R139" t="n">
        <v>-0.0115242454254138</v>
      </c>
    </row>
    <row r="140" ht="15" customHeight="1">
      <c r="F140" t="n">
        <v>0.07695688781625573</v>
      </c>
      <c r="G140" t="n">
        <v>0.03981804591571952</v>
      </c>
      <c r="H140" t="n">
        <v>-0.01126667485674807</v>
      </c>
      <c r="J140" t="n">
        <v>0.1017232750176547</v>
      </c>
      <c r="K140" t="n">
        <v>0.03998742119567792</v>
      </c>
      <c r="L140" t="n">
        <v>-0.01145517243681037</v>
      </c>
      <c r="M140" t="n">
        <v>0.223979818291122</v>
      </c>
      <c r="N140" t="n">
        <v>0.03979210541566128</v>
      </c>
      <c r="O140" t="n">
        <v>-0.01124225156059972</v>
      </c>
      <c r="P140" t="n">
        <v>0.3405574524399807</v>
      </c>
      <c r="Q140" t="n">
        <v>0.03981205859936136</v>
      </c>
      <c r="R140" t="n">
        <v>-0.01121032104408437</v>
      </c>
    </row>
    <row r="141" ht="15" customHeight="1">
      <c r="F141" t="n">
        <v>0.0765008737622572</v>
      </c>
      <c r="G141" t="n">
        <v>0.04054201038691443</v>
      </c>
      <c r="H141" t="n">
        <v>-0.01128251313850272</v>
      </c>
      <c r="J141" t="n">
        <v>0.1035626927086273</v>
      </c>
      <c r="K141" t="n">
        <v>0.04071446521741753</v>
      </c>
      <c r="L141" t="n">
        <v>-0.01145517243681037</v>
      </c>
      <c r="M141" t="n">
        <v>0.2232954355067172</v>
      </c>
      <c r="N141" t="n">
        <v>0.04051559824140058</v>
      </c>
      <c r="O141" t="n">
        <v>-0.01124225156059972</v>
      </c>
      <c r="P141" t="n">
        <v>0.3398620573170981</v>
      </c>
      <c r="Q141" t="n">
        <v>0.04053591421025884</v>
      </c>
      <c r="R141" t="n">
        <v>-0.01121032104408437</v>
      </c>
    </row>
    <row r="142" ht="15" customHeight="1">
      <c r="F142" t="n">
        <v>0.07701623736395827</v>
      </c>
      <c r="G142" t="n">
        <v>0.04126597485810933</v>
      </c>
      <c r="H142" t="n">
        <v>-0.01130513925529506</v>
      </c>
      <c r="J142" t="n">
        <v>0.1043698747999656</v>
      </c>
      <c r="K142" t="n">
        <v>0.04144150923915712</v>
      </c>
      <c r="L142" t="n">
        <v>-0.01145517243681037</v>
      </c>
      <c r="M142" t="n">
        <v>0.2215082598504521</v>
      </c>
      <c r="N142" t="n">
        <v>0.04123909106713988</v>
      </c>
      <c r="O142" t="n">
        <v>-0.01124225156059972</v>
      </c>
      <c r="P142" t="n">
        <v>0.3411351705249033</v>
      </c>
      <c r="Q142" t="n">
        <v>0.04125976982115632</v>
      </c>
      <c r="R142" t="n">
        <v>-0.01121032104408437</v>
      </c>
    </row>
    <row r="143" ht="15" customHeight="1">
      <c r="F143" t="n">
        <v>0.07693109129145353</v>
      </c>
      <c r="G143" t="n">
        <v>0.04198993932930423</v>
      </c>
      <c r="H143" t="n">
        <v>-0.01129156358521965</v>
      </c>
      <c r="J143" t="n">
        <v>0.1021488650967766</v>
      </c>
      <c r="K143" t="n">
        <v>0.04216855326089672</v>
      </c>
      <c r="L143" t="n">
        <v>-0.01145517243681037</v>
      </c>
      <c r="M143" t="n">
        <v>0.2232275228624968</v>
      </c>
      <c r="N143" t="n">
        <v>0.04196258389287917</v>
      </c>
      <c r="O143" t="n">
        <v>-0.0113027047373285</v>
      </c>
      <c r="P143" t="n">
        <v>0.3405433974909745</v>
      </c>
      <c r="Q143" t="n">
        <v>0.0419836254320538</v>
      </c>
      <c r="R143" t="n">
        <v>-0.01121032104408437</v>
      </c>
    </row>
    <row r="144" ht="15" customHeight="1">
      <c r="F144" t="n">
        <v>0.07779858910192811</v>
      </c>
      <c r="G144" t="n">
        <v>0.04271390380049913</v>
      </c>
      <c r="H144" t="n">
        <v>-0.01122371923655391</v>
      </c>
      <c r="J144" t="n">
        <v>0.1029031341941924</v>
      </c>
      <c r="K144" t="n">
        <v>0.04289559728263631</v>
      </c>
      <c r="L144" t="n">
        <v>-0.01120521106609263</v>
      </c>
      <c r="M144" t="n">
        <v>0.2259308989552984</v>
      </c>
      <c r="N144" t="n">
        <v>0.04268607671861847</v>
      </c>
      <c r="O144" t="n">
        <v>-0.0113027047373285</v>
      </c>
      <c r="P144" t="n">
        <v>0.3392044970227395</v>
      </c>
      <c r="Q144" t="n">
        <v>0.04270748104295128</v>
      </c>
      <c r="R144" t="n">
        <v>-0.01127555564456263</v>
      </c>
    </row>
    <row r="145" ht="15" customHeight="1">
      <c r="F145" t="n">
        <v>0.07784854193880791</v>
      </c>
      <c r="G145" t="n">
        <v>0.04343786827169403</v>
      </c>
      <c r="H145" t="n">
        <v>-0.01116652973899529</v>
      </c>
      <c r="J145" t="n">
        <v>0.104507385712476</v>
      </c>
      <c r="K145" t="n">
        <v>0.04362264130437592</v>
      </c>
      <c r="L145" t="n">
        <v>-0.01120521106609263</v>
      </c>
      <c r="M145" t="n">
        <v>0.2204547703871977</v>
      </c>
      <c r="N145" t="n">
        <v>0.04340956954435776</v>
      </c>
      <c r="O145" t="n">
        <v>-0.0113027047373285</v>
      </c>
      <c r="P145" t="n">
        <v>0.3371756870511138</v>
      </c>
      <c r="Q145" t="n">
        <v>0.04343133665384876</v>
      </c>
      <c r="R145" t="n">
        <v>-0.01127555564456263</v>
      </c>
    </row>
    <row r="146" ht="15" customHeight="1">
      <c r="F146" t="n">
        <v>0.07591000906417239</v>
      </c>
      <c r="G146" t="n">
        <v>0.04416183274288893</v>
      </c>
      <c r="H146" t="n">
        <v>-0.01123493286352619</v>
      </c>
      <c r="J146" t="n">
        <v>0.1043050269686983</v>
      </c>
      <c r="K146" t="n">
        <v>0.04434968532611552</v>
      </c>
      <c r="L146" t="n">
        <v>-0.01120521106609263</v>
      </c>
      <c r="M146" t="n">
        <v>0.2223283501030838</v>
      </c>
      <c r="N146" t="n">
        <v>0.04413306237009706</v>
      </c>
      <c r="O146" t="n">
        <v>-0.0113027047373285</v>
      </c>
      <c r="P146" t="n">
        <v>0.3373558081177394</v>
      </c>
      <c r="Q146" t="n">
        <v>0.04415519226474623</v>
      </c>
      <c r="R146" t="n">
        <v>-0.01127555564456263</v>
      </c>
    </row>
    <row r="147" ht="15" customHeight="1">
      <c r="F147" t="n">
        <v>0.07615787869915705</v>
      </c>
      <c r="G147" t="n">
        <v>0.04488579721408383</v>
      </c>
      <c r="H147" t="n">
        <v>-0.0111710151897842</v>
      </c>
      <c r="J147" t="n">
        <v>0.1025219452878732</v>
      </c>
      <c r="K147" t="n">
        <v>0.04507672934785511</v>
      </c>
      <c r="L147" t="n">
        <v>-0.01120521106609263</v>
      </c>
      <c r="M147" t="n">
        <v>0.2243663604810464</v>
      </c>
      <c r="N147" t="n">
        <v>0.04485655519583635</v>
      </c>
      <c r="O147" t="n">
        <v>-0.0113027047373285</v>
      </c>
      <c r="P147" t="n">
        <v>0.3444283396966481</v>
      </c>
      <c r="Q147" t="n">
        <v>0.04487904787564372</v>
      </c>
      <c r="R147" t="n">
        <v>-0.01127555564456263</v>
      </c>
    </row>
    <row r="148" ht="15" customHeight="1">
      <c r="F148" t="n">
        <v>0.07627833414749979</v>
      </c>
      <c r="G148" t="n">
        <v>0.04560976168527873</v>
      </c>
      <c r="H148" t="n">
        <v>-0.01098627301278819</v>
      </c>
      <c r="J148" t="n">
        <v>0.1036488226127074</v>
      </c>
      <c r="K148" t="n">
        <v>0.04580377336959471</v>
      </c>
      <c r="L148" t="n">
        <v>-0.01106956387497933</v>
      </c>
      <c r="M148" t="n">
        <v>0.2218646580644665</v>
      </c>
      <c r="N148" t="n">
        <v>0.04558004802157565</v>
      </c>
      <c r="O148" t="n">
        <v>-0.0111902015552573</v>
      </c>
      <c r="P148" t="n">
        <v>0.3441815569691749</v>
      </c>
      <c r="Q148" t="n">
        <v>0.0456029034865412</v>
      </c>
      <c r="R148" t="n">
        <v>-0.01117967665819179</v>
      </c>
    </row>
    <row r="149" ht="15" customHeight="1">
      <c r="F149" t="n">
        <v>0.07678061855540347</v>
      </c>
      <c r="G149" t="n">
        <v>0.04633372615647363</v>
      </c>
      <c r="H149" t="n">
        <v>-0.01112014401324614</v>
      </c>
      <c r="J149" t="n">
        <v>0.10439582833813</v>
      </c>
      <c r="K149" t="n">
        <v>0.04653081739133431</v>
      </c>
      <c r="L149" t="n">
        <v>-0.01106956387497933</v>
      </c>
      <c r="M149" t="n">
        <v>0.2227339726598885</v>
      </c>
      <c r="N149" t="n">
        <v>0.04630354084731494</v>
      </c>
      <c r="O149" t="n">
        <v>-0.0111902015552573</v>
      </c>
      <c r="P149" t="n">
        <v>0.3421167753586252</v>
      </c>
      <c r="Q149" t="n">
        <v>0.04632675909743868</v>
      </c>
      <c r="R149" t="n">
        <v>-0.01117967665819179</v>
      </c>
    </row>
    <row r="150" ht="15" customHeight="1">
      <c r="F150" t="n">
        <v>0.07800158218674999</v>
      </c>
      <c r="G150" t="n">
        <v>0.04705769062766853</v>
      </c>
      <c r="H150" t="n">
        <v>-0.01099180487231125</v>
      </c>
      <c r="J150" t="n">
        <v>0.1042534129863583</v>
      </c>
      <c r="K150" t="n">
        <v>0.04725786141307391</v>
      </c>
      <c r="L150" t="n">
        <v>-0.01106956387497933</v>
      </c>
      <c r="M150" t="n">
        <v>0.2264187077203479</v>
      </c>
      <c r="N150" t="n">
        <v>0.04702703367305424</v>
      </c>
      <c r="O150" t="n">
        <v>-0.0111902015552573</v>
      </c>
      <c r="P150" t="n">
        <v>0.3417311744517606</v>
      </c>
      <c r="Q150" t="n">
        <v>0.04705061470833615</v>
      </c>
      <c r="R150" t="n">
        <v>-0.01117967665819179</v>
      </c>
    </row>
    <row r="151" ht="15" customHeight="1">
      <c r="F151" t="n">
        <v>0.07695714919284857</v>
      </c>
      <c r="G151" t="n">
        <v>0.04778165509886343</v>
      </c>
      <c r="H151" t="n">
        <v>-0.01110465480658158</v>
      </c>
      <c r="J151" t="n">
        <v>0.105625108764856</v>
      </c>
      <c r="K151" t="n">
        <v>0.04798490543481351</v>
      </c>
      <c r="L151" t="n">
        <v>-0.010956619360224</v>
      </c>
      <c r="M151" t="n">
        <v>0.227426339103433</v>
      </c>
      <c r="N151" t="n">
        <v>0.04775052649879354</v>
      </c>
      <c r="O151" t="n">
        <v>-0.0111902015552573</v>
      </c>
      <c r="P151" t="n">
        <v>0.3394660624090269</v>
      </c>
      <c r="Q151" t="n">
        <v>0.04777447031923363</v>
      </c>
      <c r="R151" t="n">
        <v>-0.01117967665819179</v>
      </c>
    </row>
    <row r="152" ht="15" customHeight="1">
      <c r="F152" t="n">
        <v>0.07820480076123434</v>
      </c>
      <c r="G152" t="n">
        <v>0.04850561957005833</v>
      </c>
      <c r="H152" t="n">
        <v>-0.01081931693300221</v>
      </c>
      <c r="J152" t="n">
        <v>0.1051040213193011</v>
      </c>
      <c r="K152" t="n">
        <v>0.04871194945655311</v>
      </c>
      <c r="L152" t="n">
        <v>-0.010956619360224</v>
      </c>
      <c r="M152" t="n">
        <v>0.2240704295476915</v>
      </c>
      <c r="N152" t="n">
        <v>0.04847401932453283</v>
      </c>
      <c r="O152" t="n">
        <v>-0.01096454003670251</v>
      </c>
      <c r="P152" t="n">
        <v>0.3452329530338279</v>
      </c>
      <c r="Q152" t="n">
        <v>0.04849832593013111</v>
      </c>
      <c r="R152" t="n">
        <v>-0.01096053366213033</v>
      </c>
    </row>
    <row r="153" ht="15" customHeight="1">
      <c r="F153" t="n">
        <v>0.07744557243578404</v>
      </c>
      <c r="G153" t="n">
        <v>0.04922958404125324</v>
      </c>
      <c r="H153" t="n">
        <v>-0.01098177568771523</v>
      </c>
      <c r="J153" t="n">
        <v>0.1057736293817688</v>
      </c>
      <c r="K153" t="n">
        <v>0.0494389934782927</v>
      </c>
      <c r="L153" t="n">
        <v>-0.010956619360224</v>
      </c>
      <c r="M153" t="n">
        <v>0.2234167834055195</v>
      </c>
      <c r="N153" t="n">
        <v>0.04919751215027213</v>
      </c>
      <c r="O153" t="n">
        <v>-0.01096454003670251</v>
      </c>
      <c r="P153" t="n">
        <v>0.349359308816353</v>
      </c>
      <c r="Q153" t="n">
        <v>0.04922218154102859</v>
      </c>
      <c r="R153" t="n">
        <v>-0.01096053366213033</v>
      </c>
    </row>
    <row r="154" ht="15" customHeight="1">
      <c r="F154" t="n">
        <v>0.0777522708919999</v>
      </c>
      <c r="G154" t="n">
        <v>0.04995354851244813</v>
      </c>
      <c r="H154" t="n">
        <v>-0.01093271096313747</v>
      </c>
      <c r="J154" t="n">
        <v>0.1034215834350003</v>
      </c>
      <c r="K154" t="n">
        <v>0.0501660375000323</v>
      </c>
      <c r="L154" t="n">
        <v>-0.010956619360224</v>
      </c>
      <c r="M154" t="n">
        <v>0.2270011982847769</v>
      </c>
      <c r="N154" t="n">
        <v>0.04992100497601143</v>
      </c>
      <c r="O154" t="n">
        <v>-0.01096454003670251</v>
      </c>
      <c r="P154" t="n">
        <v>0.3400243192338316</v>
      </c>
      <c r="Q154" t="n">
        <v>0.04994603715192607</v>
      </c>
      <c r="R154" t="n">
        <v>-0.01096053366213033</v>
      </c>
    </row>
    <row r="155" ht="15" customHeight="1">
      <c r="F155" t="n">
        <v>0.07739243406478091</v>
      </c>
      <c r="G155" t="n">
        <v>0.05067751298364304</v>
      </c>
      <c r="H155" t="n">
        <v>-0.01080296202480962</v>
      </c>
      <c r="J155" t="n">
        <v>0.1035566186274917</v>
      </c>
      <c r="K155" t="n">
        <v>0.0508930815217719</v>
      </c>
      <c r="L155" t="n">
        <v>-0.010956619360224</v>
      </c>
      <c r="M155" t="n">
        <v>0.2241748828589974</v>
      </c>
      <c r="N155" t="n">
        <v>0.05064449780175072</v>
      </c>
      <c r="O155" t="n">
        <v>-0.01096454003670251</v>
      </c>
      <c r="P155" t="n">
        <v>0.3439735853947409</v>
      </c>
      <c r="Q155" t="n">
        <v>0.05066989276282355</v>
      </c>
      <c r="R155" t="n">
        <v>-0.01096053366213033</v>
      </c>
    </row>
    <row r="156" ht="15" customHeight="1">
      <c r="F156" t="n">
        <v>0.07702295473906817</v>
      </c>
      <c r="G156" t="n">
        <v>0.05140147745483794</v>
      </c>
      <c r="H156" t="n">
        <v>-0.01090288129018455</v>
      </c>
      <c r="J156" t="n">
        <v>0.104376180323254</v>
      </c>
      <c r="K156" t="n">
        <v>0.0516201255435115</v>
      </c>
      <c r="L156" t="n">
        <v>-0.01087367546148805</v>
      </c>
      <c r="M156" t="n">
        <v>0.2271682814106508</v>
      </c>
      <c r="N156" t="n">
        <v>0.05136799062749002</v>
      </c>
      <c r="O156" t="n">
        <v>-0.0107684112975988</v>
      </c>
      <c r="P156" t="n">
        <v>0.3481313293185945</v>
      </c>
      <c r="Q156" t="n">
        <v>0.05139374837372104</v>
      </c>
      <c r="R156" t="n">
        <v>-0.01096191281337001</v>
      </c>
    </row>
    <row r="157" ht="15" customHeight="1">
      <c r="F157" t="n">
        <v>0.07804076250070158</v>
      </c>
      <c r="G157" t="n">
        <v>0.05212544192603284</v>
      </c>
      <c r="H157" t="n">
        <v>-0.01073210154954322</v>
      </c>
      <c r="J157" t="n">
        <v>0.1051009003890971</v>
      </c>
      <c r="K157" t="n">
        <v>0.05234716956525109</v>
      </c>
      <c r="L157" t="n">
        <v>-0.01087367546148805</v>
      </c>
      <c r="M157" t="n">
        <v>0.2228528646912529</v>
      </c>
      <c r="N157" t="n">
        <v>0.05209148345322932</v>
      </c>
      <c r="O157" t="n">
        <v>-0.0107684112975988</v>
      </c>
      <c r="P157" t="n">
        <v>0.3412246134747527</v>
      </c>
      <c r="Q157" t="n">
        <v>0.05211760398461851</v>
      </c>
      <c r="R157" t="n">
        <v>-0.01096191281337001</v>
      </c>
    </row>
    <row r="158" ht="15" customHeight="1">
      <c r="F158" t="n">
        <v>0.07799612660526581</v>
      </c>
      <c r="G158" t="n">
        <v>0.05284940639722774</v>
      </c>
      <c r="H158" t="n">
        <v>-0.01083586645524935</v>
      </c>
      <c r="J158" t="n">
        <v>0.1040564601771201</v>
      </c>
      <c r="K158" t="n">
        <v>0.05307421358699069</v>
      </c>
      <c r="L158" t="n">
        <v>-0.01087367546148805</v>
      </c>
      <c r="M158" t="n">
        <v>0.2269317567276096</v>
      </c>
      <c r="N158" t="n">
        <v>0.05281497627896861</v>
      </c>
      <c r="O158" t="n">
        <v>-0.0107684112975988</v>
      </c>
      <c r="P158" t="n">
        <v>0.3402801147307545</v>
      </c>
      <c r="Q158" t="n">
        <v>0.05284145959551599</v>
      </c>
      <c r="R158" t="n">
        <v>-0.01096191281337001</v>
      </c>
    </row>
    <row r="159" ht="15" customHeight="1">
      <c r="F159" t="n">
        <v>0.07646597480594866</v>
      </c>
      <c r="G159" t="n">
        <v>0.05357337086842264</v>
      </c>
      <c r="H159" t="n">
        <v>-0.01087694006375802</v>
      </c>
      <c r="J159" t="n">
        <v>0.1038653246711943</v>
      </c>
      <c r="K159" t="n">
        <v>0.0538012576087303</v>
      </c>
      <c r="L159" t="n">
        <v>-0.0107287305289237</v>
      </c>
      <c r="M159" t="n">
        <v>0.2229060339801698</v>
      </c>
      <c r="N159" t="n">
        <v>0.0535384691047079</v>
      </c>
      <c r="O159" t="n">
        <v>-0.0107684112975988</v>
      </c>
      <c r="P159" t="n">
        <v>0.3399530075173075</v>
      </c>
      <c r="Q159" t="n">
        <v>0.05356531520641346</v>
      </c>
      <c r="R159" t="n">
        <v>-0.01096191281337001</v>
      </c>
    </row>
    <row r="160" ht="15" customHeight="1">
      <c r="F160" t="n">
        <v>0.07654672561120385</v>
      </c>
      <c r="G160" t="n">
        <v>0.05429733533961754</v>
      </c>
      <c r="H160" t="n">
        <v>-0.01081734558747199</v>
      </c>
      <c r="J160" t="n">
        <v>0.1034472826516401</v>
      </c>
      <c r="K160" t="n">
        <v>0.05452830163046989</v>
      </c>
      <c r="L160" t="n">
        <v>-0.0107287305289237</v>
      </c>
      <c r="M160" t="n">
        <v>0.2255532481187901</v>
      </c>
      <c r="N160" t="n">
        <v>0.0542619619304472</v>
      </c>
      <c r="O160" t="n">
        <v>-0.01060049784380504</v>
      </c>
      <c r="P160" t="n">
        <v>0.3411938777827206</v>
      </c>
      <c r="Q160" t="n">
        <v>0.05428917081731095</v>
      </c>
      <c r="R160" t="n">
        <v>-0.01077135026414374</v>
      </c>
    </row>
    <row r="161" ht="15" customHeight="1">
      <c r="F161" t="n">
        <v>0.07808532731870199</v>
      </c>
      <c r="G161" t="n">
        <v>0.05502129981081244</v>
      </c>
      <c r="H161" t="n">
        <v>-0.01084104421353496</v>
      </c>
      <c r="J161" t="n">
        <v>0.1028028402541993</v>
      </c>
      <c r="K161" t="n">
        <v>0.05525534565220949</v>
      </c>
      <c r="L161" t="n">
        <v>-0.0107287305289237</v>
      </c>
      <c r="M161" t="n">
        <v>0.2229797756912194</v>
      </c>
      <c r="N161" t="n">
        <v>0.0549854547561865</v>
      </c>
      <c r="O161" t="n">
        <v>-0.01060049784380504</v>
      </c>
      <c r="P161" t="n">
        <v>0.3409754216907238</v>
      </c>
      <c r="Q161" t="n">
        <v>0.05501302642820843</v>
      </c>
      <c r="R161" t="n">
        <v>-0.01077135026414374</v>
      </c>
    </row>
    <row r="162" ht="15" customHeight="1">
      <c r="F162" t="n">
        <v>0.07739056208857337</v>
      </c>
      <c r="G162" t="n">
        <v>0.05574526428200734</v>
      </c>
      <c r="H162" t="n">
        <v>-0.01069562082633035</v>
      </c>
      <c r="J162" t="n">
        <v>0.1047701450140515</v>
      </c>
      <c r="K162" t="n">
        <v>0.0559823896739491</v>
      </c>
      <c r="L162" t="n">
        <v>-0.0107287305289237</v>
      </c>
      <c r="M162" t="n">
        <v>0.226216679804973</v>
      </c>
      <c r="N162" t="n">
        <v>0.0557089475819258</v>
      </c>
      <c r="O162" t="n">
        <v>-0.01060049784380504</v>
      </c>
      <c r="P162" t="n">
        <v>0.3417324101820044</v>
      </c>
      <c r="Q162" t="n">
        <v>0.0557368820391059</v>
      </c>
      <c r="R162" t="n">
        <v>-0.01077135026414374</v>
      </c>
    </row>
    <row r="163" ht="15" customHeight="1">
      <c r="F163" t="n">
        <v>0.07664565498203055</v>
      </c>
      <c r="G163" t="n">
        <v>0.05646922875320224</v>
      </c>
      <c r="H163" t="n">
        <v>-0.01077748880727517</v>
      </c>
      <c r="J163" t="n">
        <v>0.1054155028401337</v>
      </c>
      <c r="K163" t="n">
        <v>0.05670943369568868</v>
      </c>
      <c r="L163" t="n">
        <v>-0.0107287305289237</v>
      </c>
      <c r="M163" t="n">
        <v>0.2249840118456646</v>
      </c>
      <c r="N163" t="n">
        <v>0.05643244040766509</v>
      </c>
      <c r="O163" t="n">
        <v>-0.01060049784380504</v>
      </c>
      <c r="P163" t="n">
        <v>0.3383045975093549</v>
      </c>
      <c r="Q163" t="n">
        <v>0.05646073765000339</v>
      </c>
      <c r="R163" t="n">
        <v>-0.01077135026414374</v>
      </c>
    </row>
    <row r="164" ht="15" customHeight="1">
      <c r="F164" t="n">
        <v>0.07614372651300727</v>
      </c>
      <c r="G164" t="n">
        <v>0.05719319322439714</v>
      </c>
      <c r="H164" t="n">
        <v>-0.01043462810634262</v>
      </c>
      <c r="J164" t="n">
        <v>0.1043708984154028</v>
      </c>
      <c r="K164" t="n">
        <v>0.05743647771742829</v>
      </c>
      <c r="L164" t="n">
        <v>-0.01039564593925482</v>
      </c>
      <c r="M164" t="n">
        <v>0.2210056478020323</v>
      </c>
      <c r="N164" t="n">
        <v>0.05715593323340439</v>
      </c>
      <c r="O164" t="n">
        <v>-0.01031451396135821</v>
      </c>
      <c r="P164" t="n">
        <v>0.3423180660131796</v>
      </c>
      <c r="Q164" t="n">
        <v>0.05718459326090087</v>
      </c>
      <c r="R164" t="n">
        <v>-0.01052012659353546</v>
      </c>
    </row>
    <row r="165" ht="15" customHeight="1">
      <c r="F165" t="n">
        <v>0.07669727222986103</v>
      </c>
      <c r="G165" t="n">
        <v>0.05791715769559205</v>
      </c>
      <c r="H165" t="n">
        <v>-0.01037201407630156</v>
      </c>
      <c r="J165" t="n">
        <v>0.1052580907673662</v>
      </c>
      <c r="K165" t="n">
        <v>0.05816352173916788</v>
      </c>
      <c r="L165" t="n">
        <v>-0.01039564593925482</v>
      </c>
      <c r="M165" t="n">
        <v>0.219922500007124</v>
      </c>
      <c r="N165" t="n">
        <v>0.05787942605914369</v>
      </c>
      <c r="O165" t="n">
        <v>-0.01031451396135821</v>
      </c>
      <c r="P165" t="n">
        <v>0.3468303805192213</v>
      </c>
      <c r="Q165" t="n">
        <v>0.05790844887179834</v>
      </c>
      <c r="R165" t="n">
        <v>-0.01052012659353546</v>
      </c>
    </row>
    <row r="166">
      <c r="F166" t="n">
        <v>0.07622561260359281</v>
      </c>
      <c r="G166" t="n">
        <v>0.05864112216678694</v>
      </c>
      <c r="H166" t="n">
        <v>-0.01033235852394222</v>
      </c>
      <c r="J166" t="n">
        <v>0.1041803149392922</v>
      </c>
      <c r="K166" t="n">
        <v>0.05889056576090748</v>
      </c>
      <c r="L166" t="n">
        <v>-0.01039564593925482</v>
      </c>
      <c r="M166" t="n">
        <v>0.2245659894269967</v>
      </c>
      <c r="N166" t="n">
        <v>0.05860291888488298</v>
      </c>
      <c r="O166" t="n">
        <v>-0.01031451396135821</v>
      </c>
      <c r="P166" t="n">
        <v>0.3394038040244797</v>
      </c>
      <c r="Q166" t="n">
        <v>0.05863230448269582</v>
      </c>
      <c r="R166" t="n">
        <v>-0.01052012659353546</v>
      </c>
    </row>
    <row r="167">
      <c r="F167" t="n">
        <v>0.07594284830151379</v>
      </c>
      <c r="G167" t="n">
        <v>0.05936508663798185</v>
      </c>
      <c r="H167" t="n">
        <v>-0.009959364132884799</v>
      </c>
      <c r="J167" t="n">
        <v>0.1032640124014636</v>
      </c>
      <c r="K167" t="n">
        <v>0.05961760978264709</v>
      </c>
      <c r="L167" t="n">
        <v>-0.01039564593925482</v>
      </c>
      <c r="M167" t="n">
        <v>0.2251587748560642</v>
      </c>
      <c r="N167" t="n">
        <v>0.05932641171062227</v>
      </c>
      <c r="O167" t="n">
        <v>-0.01031451396135821</v>
      </c>
      <c r="P167" t="n">
        <v>0.3381716064806964</v>
      </c>
      <c r="Q167" t="n">
        <v>0.0593561600935933</v>
      </c>
      <c r="R167" t="n">
        <v>-0.01052012659353546</v>
      </c>
    </row>
    <row r="168">
      <c r="F168" t="n">
        <v>0.07588124111127284</v>
      </c>
      <c r="G168" t="n">
        <v>0.06008905110917674</v>
      </c>
      <c r="H168" t="n">
        <v>-0.01008636877641089</v>
      </c>
      <c r="J168" t="n">
        <v>0.1028627736669492</v>
      </c>
      <c r="K168" t="n">
        <v>0.06034465380438667</v>
      </c>
      <c r="L168" t="n">
        <v>-0.009953113249775257</v>
      </c>
      <c r="M168" t="n">
        <v>0.222342046307078</v>
      </c>
      <c r="N168" t="n">
        <v>0.06004990453636157</v>
      </c>
      <c r="O168" t="n">
        <v>-0.009834268053509241</v>
      </c>
      <c r="P168" t="n">
        <v>0.3454309205273554</v>
      </c>
      <c r="Q168" t="n">
        <v>0.06008001570449078</v>
      </c>
      <c r="R168" t="n">
        <v>-0.01029511946782258</v>
      </c>
    </row>
    <row r="169">
      <c r="F169" t="n">
        <v>0.07690465430740909</v>
      </c>
      <c r="G169" t="n">
        <v>0.06081301558037164</v>
      </c>
      <c r="H169" t="n">
        <v>-0.01002336647292944</v>
      </c>
      <c r="J169" t="n">
        <v>0.1049569340151437</v>
      </c>
      <c r="K169" t="n">
        <v>0.06107169782612628</v>
      </c>
      <c r="L169" t="n">
        <v>-0.009953113249775257</v>
      </c>
      <c r="M169" t="n">
        <v>0.2238301428714576</v>
      </c>
      <c r="N169" t="n">
        <v>0.06077339736210086</v>
      </c>
      <c r="O169" t="n">
        <v>-0.009834268053509241</v>
      </c>
      <c r="P169" t="n">
        <v>0.3431361524169045</v>
      </c>
      <c r="Q169" t="n">
        <v>0.06080387131538826</v>
      </c>
      <c r="R169" t="n">
        <v>-0.01029511946782258</v>
      </c>
    </row>
    <row r="170">
      <c r="F170" t="n">
        <v>0.07681946809108503</v>
      </c>
      <c r="G170" t="n">
        <v>0.06153698005156655</v>
      </c>
      <c r="H170" t="n">
        <v>-0.01005536764295177</v>
      </c>
      <c r="J170" t="n">
        <v>0.1019449540194549</v>
      </c>
      <c r="K170" t="n">
        <v>0.06179874184786588</v>
      </c>
      <c r="L170" t="n">
        <v>-0.009953113249775257</v>
      </c>
      <c r="M170" t="n">
        <v>0.2226574654417121</v>
      </c>
      <c r="N170" t="n">
        <v>0.06149689018784016</v>
      </c>
      <c r="O170" t="n">
        <v>-0.009834268053509241</v>
      </c>
      <c r="P170" t="n">
        <v>0.3437716042208254</v>
      </c>
      <c r="Q170" t="n">
        <v>0.06152772692628574</v>
      </c>
      <c r="R170" t="n">
        <v>-0.01029511946782258</v>
      </c>
    </row>
    <row r="171">
      <c r="F171" t="n">
        <v>0.07692273414779816</v>
      </c>
      <c r="G171" t="n">
        <v>0.06226094452276145</v>
      </c>
      <c r="H171" t="n">
        <v>-0.01003136676543503</v>
      </c>
      <c r="J171" t="n">
        <v>0.1039129053438467</v>
      </c>
      <c r="K171" t="n">
        <v>0.06252578586960547</v>
      </c>
      <c r="L171" t="n">
        <v>-0.009953113249775257</v>
      </c>
      <c r="M171" t="n">
        <v>0.223849038580208</v>
      </c>
      <c r="N171" t="n">
        <v>0.06222038301357946</v>
      </c>
      <c r="O171" t="n">
        <v>-0.009834268053509241</v>
      </c>
      <c r="P171" t="n">
        <v>0.3348184252554613</v>
      </c>
      <c r="Q171" t="n">
        <v>0.06225158253718321</v>
      </c>
      <c r="R171" t="n">
        <v>-0.01029511946782258</v>
      </c>
    </row>
    <row r="172">
      <c r="F172" t="n">
        <v>0.07713868378412636</v>
      </c>
      <c r="G172" t="n">
        <v>0.06298490899395635</v>
      </c>
      <c r="H172" t="n">
        <v>-0.009633135193434421</v>
      </c>
      <c r="J172" t="n">
        <v>0.1038323743753582</v>
      </c>
      <c r="K172" t="n">
        <v>0.06325282989134508</v>
      </c>
      <c r="L172" t="n">
        <v>-0.009494206513645277</v>
      </c>
      <c r="M172" t="n">
        <v>0.223611150730159</v>
      </c>
      <c r="N172" t="n">
        <v>0.06294387583931875</v>
      </c>
      <c r="O172" t="n">
        <v>-0.0094397584259839</v>
      </c>
      <c r="P172" t="n">
        <v>0.3431352245935846</v>
      </c>
      <c r="Q172" t="n">
        <v>0.0629754381480807</v>
      </c>
      <c r="R172" t="n">
        <v>-0.009970901421277123</v>
      </c>
    </row>
    <row r="173">
      <c r="F173" t="n">
        <v>0.07594987326982869</v>
      </c>
      <c r="G173" t="n">
        <v>0.06370887346515125</v>
      </c>
      <c r="H173" t="n">
        <v>-0.009712635705296499</v>
      </c>
      <c r="J173" t="n">
        <v>0.1027192431838863</v>
      </c>
      <c r="K173" t="n">
        <v>0.06397987391308468</v>
      </c>
      <c r="L173" t="n">
        <v>-0.009494206513645277</v>
      </c>
      <c r="M173" t="n">
        <v>0.2213541968120825</v>
      </c>
      <c r="N173" t="n">
        <v>0.06366736866505805</v>
      </c>
      <c r="O173" t="n">
        <v>-0.0094397584259839</v>
      </c>
      <c r="P173" t="n">
        <v>0.3425163306511323</v>
      </c>
      <c r="Q173" t="n">
        <v>0.06369929375897818</v>
      </c>
      <c r="R173" t="n">
        <v>-0.009970901421277123</v>
      </c>
    </row>
    <row r="174">
      <c r="F174" t="n">
        <v>0.07539259395570602</v>
      </c>
      <c r="G174" t="n">
        <v>0.06443283793634615</v>
      </c>
      <c r="H174" t="n">
        <v>-0.009770806811537046</v>
      </c>
      <c r="J174" t="n">
        <v>0.1018457381688443</v>
      </c>
      <c r="K174" t="n">
        <v>0.06470691793482426</v>
      </c>
      <c r="L174" t="n">
        <v>-0.009494206513645277</v>
      </c>
      <c r="M174" t="n">
        <v>0.2242027811406516</v>
      </c>
      <c r="N174" t="n">
        <v>0.06439086149079735</v>
      </c>
      <c r="O174" t="n">
        <v>-0.0094397584259839</v>
      </c>
      <c r="P174" t="n">
        <v>0.3378719289913324</v>
      </c>
      <c r="Q174" t="n">
        <v>0.06442314936987566</v>
      </c>
      <c r="R174" t="n">
        <v>-0.009970901421277123</v>
      </c>
    </row>
    <row r="175">
      <c r="F175" t="n">
        <v>0.07667830833473441</v>
      </c>
      <c r="G175" t="n">
        <v>0.06515680240754104</v>
      </c>
      <c r="H175" t="n">
        <v>-0.009751416442790197</v>
      </c>
      <c r="J175" t="n">
        <v>0.1030134536934756</v>
      </c>
      <c r="K175" t="n">
        <v>0.06543396195656387</v>
      </c>
      <c r="L175" t="n">
        <v>-0.009494206513645277</v>
      </c>
      <c r="M175" t="n">
        <v>0.2201791420073799</v>
      </c>
      <c r="N175" t="n">
        <v>0.06511435431653664</v>
      </c>
      <c r="O175" t="n">
        <v>-0.008832229914557271</v>
      </c>
      <c r="P175" t="n">
        <v>0.3403900873480475</v>
      </c>
      <c r="Q175" t="n">
        <v>0.06514700498077314</v>
      </c>
      <c r="R175" t="n">
        <v>-0.009970901421277123</v>
      </c>
    </row>
    <row r="176">
      <c r="F176" t="n">
        <v>0.07634757863348759</v>
      </c>
      <c r="G176" t="n">
        <v>0.06588076687873595</v>
      </c>
      <c r="H176" t="n">
        <v>-0.009245102031436095</v>
      </c>
      <c r="J176" t="n">
        <v>0.1019601452997581</v>
      </c>
      <c r="K176" t="n">
        <v>0.06616100597830347</v>
      </c>
      <c r="L176" t="n">
        <v>-0.009088343062393553</v>
      </c>
      <c r="M176" t="n">
        <v>0.2197758845588079</v>
      </c>
      <c r="N176" t="n">
        <v>0.06583784714227593</v>
      </c>
      <c r="O176" t="n">
        <v>-0.008832229914557271</v>
      </c>
      <c r="P176" t="n">
        <v>0.3411193150546696</v>
      </c>
      <c r="Q176" t="n">
        <v>0.06587086059167062</v>
      </c>
      <c r="R176" t="n">
        <v>-0.009663335227108031</v>
      </c>
    </row>
    <row r="177">
      <c r="F177" t="n">
        <v>0.07669850520907334</v>
      </c>
      <c r="G177" t="n">
        <v>0.06660473134993085</v>
      </c>
      <c r="H177" t="n">
        <v>-0.009226696492850715</v>
      </c>
      <c r="J177" t="n">
        <v>0.1037063511177911</v>
      </c>
      <c r="K177" t="n">
        <v>0.06688805000004307</v>
      </c>
      <c r="L177" t="n">
        <v>-0.009088343062393553</v>
      </c>
      <c r="M177" t="n">
        <v>0.2223544441453086</v>
      </c>
      <c r="N177" t="n">
        <v>0.06656133996801523</v>
      </c>
      <c r="O177" t="n">
        <v>-0.008832229914557271</v>
      </c>
      <c r="P177" t="n">
        <v>0.3376584903918879</v>
      </c>
      <c r="Q177" t="n">
        <v>0.0665947162025681</v>
      </c>
      <c r="R177" t="n">
        <v>-0.009663335227108031</v>
      </c>
    </row>
    <row r="178">
      <c r="F178" t="n">
        <v>0.07598502084760916</v>
      </c>
      <c r="G178" t="n">
        <v>0.06732869582112576</v>
      </c>
      <c r="H178" t="n">
        <v>-0.009236819539072676</v>
      </c>
      <c r="J178" t="n">
        <v>0.1024899131100209</v>
      </c>
      <c r="K178" t="n">
        <v>0.06761509402178267</v>
      </c>
      <c r="L178" t="n">
        <v>-0.009088343062393553</v>
      </c>
      <c r="M178" t="n">
        <v>0.2204467866402407</v>
      </c>
      <c r="N178" t="n">
        <v>0.06728483279375454</v>
      </c>
      <c r="O178" t="n">
        <v>-0.008832229914557271</v>
      </c>
      <c r="P178" t="n">
        <v>0.3368242808211123</v>
      </c>
      <c r="Q178" t="n">
        <v>0.06731857181346557</v>
      </c>
      <c r="R178" t="n">
        <v>-0.009663335227108031</v>
      </c>
    </row>
    <row r="179">
      <c r="F179" t="n">
        <v>0.07462807182219736</v>
      </c>
      <c r="G179" t="n">
        <v>0.06805266029232064</v>
      </c>
      <c r="H179" t="n">
        <v>-0.009280992831677585</v>
      </c>
      <c r="J179" t="n">
        <v>0.1021825102343578</v>
      </c>
      <c r="K179" t="n">
        <v>0.06834213804352227</v>
      </c>
      <c r="L179" t="n">
        <v>-0.009088343062393553</v>
      </c>
      <c r="M179" t="n">
        <v>0.2174982785557008</v>
      </c>
      <c r="N179" t="n">
        <v>0.06800832561949383</v>
      </c>
      <c r="O179" t="n">
        <v>-0.008832229914557271</v>
      </c>
      <c r="P179" t="n">
        <v>0.3356802912796037</v>
      </c>
      <c r="Q179" t="n">
        <v>0.06804242742436306</v>
      </c>
      <c r="R179" t="n">
        <v>-0.009663335227108031</v>
      </c>
    </row>
    <row r="180">
      <c r="F180" t="n">
        <v>0.07456168451391024</v>
      </c>
      <c r="G180" t="n">
        <v>0.06877662476351555</v>
      </c>
      <c r="H180" t="n">
        <v>-0.008707029711566658</v>
      </c>
      <c r="J180" t="n">
        <v>0.1027962913273373</v>
      </c>
      <c r="K180" t="n">
        <v>0.06906918206526186</v>
      </c>
      <c r="L180" t="n">
        <v>-0.008449950436280216</v>
      </c>
      <c r="M180" t="n">
        <v>0.2174924012121333</v>
      </c>
      <c r="N180" t="n">
        <v>0.06873181844523313</v>
      </c>
      <c r="O180" t="n">
        <v>-0.00815367567037341</v>
      </c>
      <c r="P180" t="n">
        <v>0.3349892273772208</v>
      </c>
      <c r="Q180" t="n">
        <v>0.06876628303526054</v>
      </c>
      <c r="R180" t="n">
        <v>-0.009302513435320497</v>
      </c>
    </row>
    <row r="181">
      <c r="F181" t="n">
        <v>0.07519487474820474</v>
      </c>
      <c r="G181" t="n">
        <v>0.06950058923471045</v>
      </c>
      <c r="H181" t="n">
        <v>-0.008729528496351068</v>
      </c>
      <c r="J181" t="n">
        <v>0.1007498903042915</v>
      </c>
      <c r="K181" t="n">
        <v>0.06979622608700146</v>
      </c>
      <c r="L181" t="n">
        <v>-0.008449950436280216</v>
      </c>
      <c r="M181" t="n">
        <v>0.2195733704595451</v>
      </c>
      <c r="N181" t="n">
        <v>0.06945531127097242</v>
      </c>
      <c r="O181" t="n">
        <v>-0.00815367567037341</v>
      </c>
      <c r="P181" t="n">
        <v>0.3403039852675642</v>
      </c>
      <c r="Q181" t="n">
        <v>0.06949013864615801</v>
      </c>
      <c r="R181" t="n">
        <v>-0.009302513435320497</v>
      </c>
    </row>
    <row r="182">
      <c r="F182" t="n">
        <v>0.07481184355524897</v>
      </c>
      <c r="G182" t="n">
        <v>0.07022455370590536</v>
      </c>
      <c r="H182" t="n">
        <v>-0.008668954845008426</v>
      </c>
      <c r="J182" t="n">
        <v>0.1008538524355066</v>
      </c>
      <c r="K182" t="n">
        <v>0.07052327010874107</v>
      </c>
      <c r="L182" t="n">
        <v>-0.008449950436280216</v>
      </c>
      <c r="M182" t="n">
        <v>0.2142871738532766</v>
      </c>
      <c r="N182" t="n">
        <v>0.07017880409671171</v>
      </c>
      <c r="O182" t="n">
        <v>-0.00815367567037341</v>
      </c>
      <c r="P182" t="n">
        <v>0.3302338413199212</v>
      </c>
      <c r="Q182" t="n">
        <v>0.07021399425705549</v>
      </c>
      <c r="R182" t="n">
        <v>-0.009302513435320497</v>
      </c>
    </row>
    <row r="183">
      <c r="F183" t="n">
        <v>0.07586078835963134</v>
      </c>
      <c r="G183" t="n">
        <v>0.07094851817710025</v>
      </c>
      <c r="H183" t="n">
        <v>-0.008617899910305342</v>
      </c>
      <c r="J183" t="n">
        <v>0.1013458907331501</v>
      </c>
      <c r="K183" t="n">
        <v>0.07125031413048066</v>
      </c>
      <c r="L183" t="n">
        <v>-0.008449950436280216</v>
      </c>
      <c r="M183" t="n">
        <v>0.2207527408839229</v>
      </c>
      <c r="N183" t="n">
        <v>0.07090229692245101</v>
      </c>
      <c r="O183" t="n">
        <v>-0.00815367567037341</v>
      </c>
      <c r="P183" t="n">
        <v>0.3356275546662015</v>
      </c>
      <c r="Q183" t="n">
        <v>0.07093784986795297</v>
      </c>
      <c r="R183" t="n">
        <v>-0.008945637685032188</v>
      </c>
    </row>
    <row r="184">
      <c r="F184" t="n">
        <v>0.07442080955602165</v>
      </c>
      <c r="G184" t="n">
        <v>0.07167248264829515</v>
      </c>
      <c r="H184" t="n">
        <v>-0.007990380606423248</v>
      </c>
      <c r="J184" t="n">
        <v>0.1015451389731311</v>
      </c>
      <c r="K184" t="n">
        <v>0.07197735815222026</v>
      </c>
      <c r="L184" t="n">
        <v>-0.007728030036376449</v>
      </c>
      <c r="M184" t="n">
        <v>0.2175489680971367</v>
      </c>
      <c r="N184" t="n">
        <v>0.07162578974819031</v>
      </c>
      <c r="O184" t="n">
        <v>-0.007339709615725453</v>
      </c>
      <c r="P184" t="n">
        <v>0.3356349837223433</v>
      </c>
      <c r="Q184" t="n">
        <v>0.07166170547885045</v>
      </c>
      <c r="R184" t="n">
        <v>-0.008945637685032188</v>
      </c>
    </row>
    <row r="185">
      <c r="F185" t="n">
        <v>0.07435916506967583</v>
      </c>
      <c r="G185" t="n">
        <v>0.07239644711949005</v>
      </c>
      <c r="H185" t="n">
        <v>-0.007941566062908795</v>
      </c>
      <c r="J185" t="n">
        <v>0.1010459121835933</v>
      </c>
      <c r="K185" t="n">
        <v>0.07270440217395986</v>
      </c>
      <c r="L185" t="n">
        <v>-0.007728030036376449</v>
      </c>
      <c r="M185" t="n">
        <v>0.2188859005039114</v>
      </c>
      <c r="N185" t="n">
        <v>0.07234928257392961</v>
      </c>
      <c r="O185" t="n">
        <v>-0.007339709615725453</v>
      </c>
      <c r="P185" t="n">
        <v>0.330566960670882</v>
      </c>
      <c r="Q185" t="n">
        <v>0.07238556108974793</v>
      </c>
      <c r="R185" t="n">
        <v>-0.008945637685032188</v>
      </c>
    </row>
    <row r="186">
      <c r="F186" t="n">
        <v>0.07426309568045206</v>
      </c>
      <c r="G186" t="n">
        <v>0.07312041159068496</v>
      </c>
      <c r="H186" t="n">
        <v>-0.007987979891168439</v>
      </c>
      <c r="J186" t="n">
        <v>0.09911363228033927</v>
      </c>
      <c r="K186" t="n">
        <v>0.07343144619569945</v>
      </c>
      <c r="L186" t="n">
        <v>-0.007728030036376449</v>
      </c>
      <c r="M186" t="n">
        <v>0.2145416598336462</v>
      </c>
      <c r="N186" t="n">
        <v>0.0730727753996689</v>
      </c>
      <c r="O186" t="n">
        <v>-0.007339709615725453</v>
      </c>
      <c r="P186" t="n">
        <v>0.3289275414015709</v>
      </c>
      <c r="Q186" t="n">
        <v>0.07310941670064541</v>
      </c>
      <c r="R186" t="n">
        <v>-0.008945637685032188</v>
      </c>
    </row>
    <row r="187">
      <c r="F187" t="n">
        <v>0.07429137424600105</v>
      </c>
      <c r="G187" t="n">
        <v>0.07384437606187985</v>
      </c>
      <c r="H187" t="n">
        <v>-0.007161586835896767</v>
      </c>
      <c r="J187" t="n">
        <v>0.1015736019080891</v>
      </c>
      <c r="K187" t="n">
        <v>0.07415849021743906</v>
      </c>
      <c r="L187" t="n">
        <v>-0.007728030036376449</v>
      </c>
      <c r="M187" t="n">
        <v>0.2132696590751532</v>
      </c>
      <c r="N187" t="n">
        <v>0.07379626822540819</v>
      </c>
      <c r="O187" t="n">
        <v>-0.007339709615725453</v>
      </c>
      <c r="P187" t="n">
        <v>0.3361029945715959</v>
      </c>
      <c r="Q187" t="n">
        <v>0.07383327231154288</v>
      </c>
      <c r="R187" t="n">
        <v>-0.008945637685032188</v>
      </c>
    </row>
    <row r="188">
      <c r="F188" t="n">
        <v>0.07413781432206282</v>
      </c>
      <c r="G188" t="n">
        <v>0.07456834053307476</v>
      </c>
      <c r="H188" t="n">
        <v>-0.007252931771937631</v>
      </c>
      <c r="J188" t="n">
        <v>0.09950385170306607</v>
      </c>
      <c r="K188" t="n">
        <v>0.07488553423917865</v>
      </c>
      <c r="L188" t="n">
        <v>-0.006870865418558599</v>
      </c>
      <c r="M188" t="n">
        <v>0.2172842369382251</v>
      </c>
      <c r="N188" t="n">
        <v>0.07451976105114749</v>
      </c>
      <c r="O188" t="n">
        <v>-0.00664865734856847</v>
      </c>
      <c r="P188" t="n">
        <v>0.3288736223081796</v>
      </c>
      <c r="Q188" t="n">
        <v>0.07455712792244036</v>
      </c>
      <c r="R188" t="n">
        <v>-0.008409838688330694</v>
      </c>
    </row>
    <row r="189">
      <c r="F189" t="n">
        <v>0.07451939427035614</v>
      </c>
      <c r="G189" t="n">
        <v>0.07529230500426964</v>
      </c>
      <c r="H189" t="n">
        <v>-0.007229915725061193</v>
      </c>
      <c r="J189" t="n">
        <v>0.101244783982719</v>
      </c>
      <c r="K189" t="n">
        <v>0.07561257826091825</v>
      </c>
      <c r="L189" t="n">
        <v>-0.006870865418558599</v>
      </c>
      <c r="M189" t="n">
        <v>0.2140676122716247</v>
      </c>
      <c r="N189" t="n">
        <v>0.07524325387688678</v>
      </c>
      <c r="O189" t="n">
        <v>-0.00664865734856847</v>
      </c>
      <c r="P189" t="n">
        <v>0.3236791402968016</v>
      </c>
      <c r="Q189" t="n">
        <v>0.07528098353333786</v>
      </c>
      <c r="R189" t="n">
        <v>-0.008409838688330694</v>
      </c>
    </row>
    <row r="190">
      <c r="F190" t="n">
        <v>0.07486613588837226</v>
      </c>
      <c r="G190" t="n">
        <v>0.07601626947546455</v>
      </c>
      <c r="H190" t="n">
        <v>-0.007227757970666526</v>
      </c>
      <c r="J190" t="n">
        <v>0.09910073246908001</v>
      </c>
      <c r="K190" t="n">
        <v>0.07633962228265785</v>
      </c>
      <c r="L190" t="n">
        <v>-0.006870865418558599</v>
      </c>
      <c r="M190" t="n">
        <v>0.2108173679874171</v>
      </c>
      <c r="N190" t="n">
        <v>0.07596674670262608</v>
      </c>
      <c r="O190" t="n">
        <v>-0.00664865734856847</v>
      </c>
      <c r="P190" t="n">
        <v>0.3331755645074705</v>
      </c>
      <c r="Q190" t="n">
        <v>0.07600483914423532</v>
      </c>
      <c r="R190" t="n">
        <v>-0.008409838688330694</v>
      </c>
    </row>
    <row r="191">
      <c r="F191" t="n">
        <v>0.07267014225189286</v>
      </c>
      <c r="G191" t="n">
        <v>0.07674023394665945</v>
      </c>
      <c r="H191" t="n">
        <v>-0.007263001292446073</v>
      </c>
      <c r="J191" t="n">
        <v>0.1002037559760035</v>
      </c>
      <c r="K191" t="n">
        <v>0.07706666630439746</v>
      </c>
      <c r="L191" t="n">
        <v>-0.006870865418558599</v>
      </c>
      <c r="M191" t="n">
        <v>0.2120403294026055</v>
      </c>
      <c r="N191" t="n">
        <v>0.07669023952836539</v>
      </c>
      <c r="O191" t="n">
        <v>-0.00664865734856847</v>
      </c>
      <c r="P191" t="n">
        <v>0.3219666947518914</v>
      </c>
      <c r="Q191" t="n">
        <v>0.0767286947551328</v>
      </c>
      <c r="R191" t="n">
        <v>-0.008409838688330694</v>
      </c>
    </row>
    <row r="192">
      <c r="F192" t="n">
        <v>0.07332950628228135</v>
      </c>
      <c r="G192" t="n">
        <v>0.07746419841785436</v>
      </c>
      <c r="H192" t="n">
        <v>-0.006467431536662599</v>
      </c>
      <c r="J192" t="n">
        <v>0.100122146019671</v>
      </c>
      <c r="K192" t="n">
        <v>0.07779371032613705</v>
      </c>
      <c r="L192" t="n">
        <v>-0.006153361587081602</v>
      </c>
      <c r="M192" t="n">
        <v>0.2110780857637558</v>
      </c>
      <c r="N192" t="n">
        <v>0.07741373235410468</v>
      </c>
      <c r="O192" t="n">
        <v>-0.005810498046599261</v>
      </c>
      <c r="P192" t="n">
        <v>0.321622000379113</v>
      </c>
      <c r="Q192" t="n">
        <v>0.07745255036603028</v>
      </c>
      <c r="R192" t="n">
        <v>-0.007820519260215326</v>
      </c>
    </row>
    <row r="193">
      <c r="F193" t="n">
        <v>0.0741630859690359</v>
      </c>
      <c r="G193" t="n">
        <v>0.07818816288904926</v>
      </c>
      <c r="H193" t="n">
        <v>-0.006475814050119889</v>
      </c>
      <c r="J193" t="n">
        <v>0.09920432188817115</v>
      </c>
      <c r="K193" t="n">
        <v>0.07852075434787664</v>
      </c>
      <c r="L193" t="n">
        <v>-0.006153361587081602</v>
      </c>
      <c r="M193" t="n">
        <v>0.2155504688032462</v>
      </c>
      <c r="N193" t="n">
        <v>0.07813722517984396</v>
      </c>
      <c r="O193" t="n">
        <v>-0.005810498046599261</v>
      </c>
      <c r="P193" t="n">
        <v>0.3241518784246937</v>
      </c>
      <c r="Q193" t="n">
        <v>0.07817640597692777</v>
      </c>
      <c r="R193" t="n">
        <v>-0.007820519260215326</v>
      </c>
    </row>
    <row r="194">
      <c r="F194" t="n">
        <v>0.07246534056558801</v>
      </c>
      <c r="G194" t="n">
        <v>0.07891212736024417</v>
      </c>
      <c r="H194" t="n">
        <v>-0.006492579077034467</v>
      </c>
      <c r="J194" t="n">
        <v>0.1001470934404639</v>
      </c>
      <c r="K194" t="n">
        <v>0.07924779836961625</v>
      </c>
      <c r="L194" t="n">
        <v>-0.006153361587081602</v>
      </c>
      <c r="M194" t="n">
        <v>0.2111768506758643</v>
      </c>
      <c r="N194" t="n">
        <v>0.07886071800558327</v>
      </c>
      <c r="O194" t="n">
        <v>-0.005810498046599261</v>
      </c>
      <c r="P194" t="n">
        <v>0.3260372526092311</v>
      </c>
      <c r="Q194" t="n">
        <v>0.07890026158782525</v>
      </c>
      <c r="R194" t="n">
        <v>-0.007820519260215326</v>
      </c>
    </row>
    <row r="195">
      <c r="F195" t="n">
        <v>0.07294078185524952</v>
      </c>
      <c r="G195" t="n">
        <v>0.07963609183143905</v>
      </c>
      <c r="H195" t="n">
        <v>-0.00650805448649408</v>
      </c>
      <c r="J195" t="n">
        <v>0.09720874559651256</v>
      </c>
      <c r="K195" t="n">
        <v>0.07997484239135584</v>
      </c>
      <c r="L195" t="n">
        <v>-0.006153361587081602</v>
      </c>
      <c r="M195" t="n">
        <v>0.2101012427384856</v>
      </c>
      <c r="N195" t="n">
        <v>0.07958421083132255</v>
      </c>
      <c r="O195" t="n">
        <v>-0.005810498046599261</v>
      </c>
      <c r="P195" t="n">
        <v>0.3291770984399719</v>
      </c>
      <c r="Q195" t="n">
        <v>0.07962411719872273</v>
      </c>
      <c r="R195" t="n">
        <v>-0.007136677576796461</v>
      </c>
    </row>
    <row r="196">
      <c r="F196" t="n">
        <v>0.07297662356741755</v>
      </c>
      <c r="G196" t="n">
        <v>0.08036005630263396</v>
      </c>
      <c r="H196" t="n">
        <v>-0.005787849603653629</v>
      </c>
      <c r="J196" t="n">
        <v>0.09951328558265805</v>
      </c>
      <c r="K196" t="n">
        <v>0.08070188641309545</v>
      </c>
      <c r="L196" t="n">
        <v>-0.00528635474238836</v>
      </c>
      <c r="M196" t="n">
        <v>0.2079798265079664</v>
      </c>
      <c r="N196" t="n">
        <v>0.08030770365706186</v>
      </c>
      <c r="O196" t="n">
        <v>-0.004899926824307087</v>
      </c>
      <c r="P196" t="n">
        <v>0.3218075973448827</v>
      </c>
      <c r="Q196" t="n">
        <v>0.08034797280962019</v>
      </c>
      <c r="R196" t="n">
        <v>-0.007136677576796461</v>
      </c>
    </row>
    <row r="197">
      <c r="F197" t="n">
        <v>0.07363520939993906</v>
      </c>
      <c r="G197" t="n">
        <v>0.08108402077382885</v>
      </c>
      <c r="H197" t="n">
        <v>-0.005698796924621832</v>
      </c>
      <c r="J197" t="n">
        <v>0.09907045420768699</v>
      </c>
      <c r="K197" t="n">
        <v>0.08142893043483505</v>
      </c>
      <c r="L197" t="n">
        <v>-0.00528635474238836</v>
      </c>
      <c r="M197" t="n">
        <v>0.2084215992233638</v>
      </c>
      <c r="N197" t="n">
        <v>0.08103119648280116</v>
      </c>
      <c r="O197" t="n">
        <v>-0.004899926824307087</v>
      </c>
      <c r="P197" t="n">
        <v>0.3261993898686787</v>
      </c>
      <c r="Q197" t="n">
        <v>0.08107182842051767</v>
      </c>
      <c r="R197" t="n">
        <v>-0.007136677576796461</v>
      </c>
    </row>
    <row r="198">
      <c r="F198" t="n">
        <v>0.07279724629319634</v>
      </c>
      <c r="G198" t="n">
        <v>0.08180798524502376</v>
      </c>
      <c r="H198" t="n">
        <v>-0.005694775190730074</v>
      </c>
      <c r="J198" t="n">
        <v>0.09713527821437225</v>
      </c>
      <c r="K198" t="n">
        <v>0.08215597445657463</v>
      </c>
      <c r="L198" t="n">
        <v>-0.00528635474238836</v>
      </c>
      <c r="M198" t="n">
        <v>0.2102648460971422</v>
      </c>
      <c r="N198" t="n">
        <v>0.08175468930854046</v>
      </c>
      <c r="O198" t="n">
        <v>-0.004899926824307087</v>
      </c>
      <c r="P198" t="n">
        <v>0.3182204394483881</v>
      </c>
      <c r="Q198" t="n">
        <v>0.08179568403141517</v>
      </c>
      <c r="R198" t="n">
        <v>-0.007136677576796461</v>
      </c>
    </row>
    <row r="199">
      <c r="F199" t="n">
        <v>0.07292507370319659</v>
      </c>
      <c r="G199" t="n">
        <v>0.08253194971621866</v>
      </c>
      <c r="H199" t="n">
        <v>-0.004834884159311346</v>
      </c>
      <c r="J199" t="n">
        <v>0.09700652526128582</v>
      </c>
      <c r="K199" t="n">
        <v>0.08288301847831424</v>
      </c>
      <c r="L199" t="n">
        <v>-0.00528635474238836</v>
      </c>
      <c r="M199" t="n">
        <v>0.21267772485384</v>
      </c>
      <c r="N199" t="n">
        <v>0.08247818213427975</v>
      </c>
      <c r="O199" t="n">
        <v>-0.004899926824307087</v>
      </c>
      <c r="P199" t="n">
        <v>0.3259172366594913</v>
      </c>
      <c r="Q199" t="n">
        <v>0.08251953964231264</v>
      </c>
      <c r="R199" t="n">
        <v>-0.007136677576796461</v>
      </c>
    </row>
    <row r="200">
      <c r="F200" t="n">
        <v>0.07266988828228385</v>
      </c>
      <c r="G200" t="n">
        <v>0.08325591418741356</v>
      </c>
      <c r="H200" t="n">
        <v>-0.00478051637047642</v>
      </c>
      <c r="J200" t="n">
        <v>0.09701073770751094</v>
      </c>
      <c r="K200" t="n">
        <v>0.08361006250005383</v>
      </c>
      <c r="L200" t="n">
        <v>-0.00435805205243677</v>
      </c>
      <c r="M200" t="n">
        <v>0.210920873734829</v>
      </c>
      <c r="N200" t="n">
        <v>0.08320167496001904</v>
      </c>
      <c r="O200" t="n">
        <v>-0.003999959996924866</v>
      </c>
      <c r="P200" t="n">
        <v>0.3183593866767331</v>
      </c>
      <c r="Q200" t="n">
        <v>0.08324339525321012</v>
      </c>
      <c r="R200" t="n">
        <v>-0.006490192390042004</v>
      </c>
    </row>
    <row r="201">
      <c r="F201" t="n">
        <v>0.07248182536730272</v>
      </c>
      <c r="G201" t="n">
        <v>0.08397987865860845</v>
      </c>
      <c r="H201" t="n">
        <v>-0.004781959763100356</v>
      </c>
      <c r="J201" t="n">
        <v>0.09739484287215398</v>
      </c>
      <c r="K201" t="n">
        <v>0.08433710652179344</v>
      </c>
      <c r="L201" t="n">
        <v>-0.00435805205243677</v>
      </c>
      <c r="M201" t="n">
        <v>0.2065691060537634</v>
      </c>
      <c r="N201" t="n">
        <v>0.08392516778575834</v>
      </c>
      <c r="O201" t="n">
        <v>-0.003999959996924866</v>
      </c>
      <c r="P201" t="n">
        <v>0.3213935735859834</v>
      </c>
      <c r="Q201" t="n">
        <v>0.0839672508641076</v>
      </c>
      <c r="R201" t="n">
        <v>-0.006490192390042004</v>
      </c>
    </row>
    <row r="202">
      <c r="F202" t="n">
        <v>0.07197956729398608</v>
      </c>
      <c r="G202" t="n">
        <v>0.08470384312980336</v>
      </c>
      <c r="H202" t="n">
        <v>-0.004766082444237059</v>
      </c>
      <c r="J202" t="n">
        <v>0.09758194905629679</v>
      </c>
      <c r="K202" t="n">
        <v>0.08506415054353304</v>
      </c>
      <c r="L202" t="n">
        <v>-0.00435805205243677</v>
      </c>
      <c r="M202" t="n">
        <v>0.205333431350202</v>
      </c>
      <c r="N202" t="n">
        <v>0.08464866061149763</v>
      </c>
      <c r="O202" t="n">
        <v>-0.003999959996924866</v>
      </c>
      <c r="P202" t="n">
        <v>0.3138228034076312</v>
      </c>
      <c r="Q202" t="n">
        <v>0.08469110647500508</v>
      </c>
      <c r="R202" t="n">
        <v>-0.006490192390042004</v>
      </c>
    </row>
    <row r="203">
      <c r="F203" t="n">
        <v>0.07139207868862202</v>
      </c>
      <c r="G203" t="n">
        <v>0.08542780760099826</v>
      </c>
      <c r="H203" t="n">
        <v>-0.004778110716103193</v>
      </c>
      <c r="J203" t="n">
        <v>0.09764460708687496</v>
      </c>
      <c r="K203" t="n">
        <v>0.08579119456527262</v>
      </c>
      <c r="L203" t="n">
        <v>-0.00435805205243677</v>
      </c>
      <c r="M203" t="n">
        <v>0.2073095823281557</v>
      </c>
      <c r="N203" t="n">
        <v>0.08537215343723693</v>
      </c>
      <c r="O203" t="n">
        <v>-0.003999959996924866</v>
      </c>
      <c r="P203" t="n">
        <v>0.3196149150360968</v>
      </c>
      <c r="Q203" t="n">
        <v>0.08541496208590256</v>
      </c>
      <c r="R203" t="n">
        <v>-0.006490192390042004</v>
      </c>
    </row>
    <row r="204">
      <c r="F204" t="n">
        <v>0.07163427944551989</v>
      </c>
      <c r="G204" t="n">
        <v>0.08615177207219317</v>
      </c>
      <c r="H204" t="n">
        <v>-0.003625035968014844</v>
      </c>
      <c r="J204" t="n">
        <v>0.09758481680776833</v>
      </c>
      <c r="K204" t="n">
        <v>0.08651823858701223</v>
      </c>
      <c r="L204" t="n">
        <v>-0.003272306988692862</v>
      </c>
      <c r="M204" t="n">
        <v>0.2035329624815458</v>
      </c>
      <c r="N204" t="n">
        <v>0.08609564626297624</v>
      </c>
      <c r="O204" t="n">
        <v>-0.002849461791845292</v>
      </c>
      <c r="P204" t="n">
        <v>0.3203355163761828</v>
      </c>
      <c r="Q204" t="n">
        <v>0.08613881769680004</v>
      </c>
      <c r="R204" t="n">
        <v>-0.005011965956493065</v>
      </c>
    </row>
    <row r="205">
      <c r="F205" t="n">
        <v>0.07146300504466752</v>
      </c>
      <c r="G205" t="n">
        <v>0.08687573654338807</v>
      </c>
      <c r="H205" t="n">
        <v>-0.00359121093515864</v>
      </c>
      <c r="J205" t="n">
        <v>0.09540442664282549</v>
      </c>
      <c r="K205" t="n">
        <v>0.08724528260875183</v>
      </c>
      <c r="L205" t="n">
        <v>-0.003272306988692862</v>
      </c>
      <c r="M205" t="n">
        <v>0.202758595054614</v>
      </c>
      <c r="N205" t="n">
        <v>0.08681913908871552</v>
      </c>
      <c r="O205" t="n">
        <v>-0.002849461791845292</v>
      </c>
      <c r="P205" t="n">
        <v>0.3168639595961051</v>
      </c>
      <c r="Q205" t="n">
        <v>0.08686267330769752</v>
      </c>
      <c r="R205" t="n">
        <v>-0.005011965956493065</v>
      </c>
    </row>
    <row r="206">
      <c r="F206" t="n">
        <v>0.07064718243111862</v>
      </c>
      <c r="G206" t="n">
        <v>0.08759970101458296</v>
      </c>
      <c r="H206" t="n">
        <v>-0.003565662240128954</v>
      </c>
      <c r="J206" t="n">
        <v>0.09678583781742196</v>
      </c>
      <c r="K206" t="n">
        <v>0.08797232663049143</v>
      </c>
      <c r="L206" t="n">
        <v>-0.003272306988692862</v>
      </c>
      <c r="M206" t="n">
        <v>0.2023795066026944</v>
      </c>
      <c r="N206" t="n">
        <v>0.08754263191445481</v>
      </c>
      <c r="O206" t="n">
        <v>-0.002849461791845292</v>
      </c>
      <c r="P206" t="n">
        <v>0.3164596898677769</v>
      </c>
      <c r="Q206" t="n">
        <v>0.08758652891859499</v>
      </c>
      <c r="R206" t="n">
        <v>-0.005011965956493065</v>
      </c>
    </row>
    <row r="207">
      <c r="F207" t="n">
        <v>0.07014010648404215</v>
      </c>
      <c r="G207" t="n">
        <v>0.08832366548577786</v>
      </c>
      <c r="H207" t="n">
        <v>-0.003572499214855208</v>
      </c>
      <c r="J207" t="n">
        <v>0.09673564473148162</v>
      </c>
      <c r="K207" t="n">
        <v>0.08869937065223103</v>
      </c>
      <c r="L207" t="n">
        <v>-0.003272306988692862</v>
      </c>
      <c r="M207" t="n">
        <v>0.2079972453872362</v>
      </c>
      <c r="N207" t="n">
        <v>0.08826612474019412</v>
      </c>
      <c r="O207" t="n">
        <v>-0.001516617391368675</v>
      </c>
      <c r="P207" t="n">
        <v>0.3098069310290777</v>
      </c>
      <c r="Q207" t="n">
        <v>0.08831038452949247</v>
      </c>
      <c r="R207" t="n">
        <v>-0.005011965956493065</v>
      </c>
    </row>
    <row r="208">
      <c r="F208" t="n">
        <v>0.0700524090216133</v>
      </c>
      <c r="G208" t="n">
        <v>0.08904762995697277</v>
      </c>
      <c r="H208" t="n">
        <v>-0.001996373325246421</v>
      </c>
      <c r="J208" t="n">
        <v>0.09619309686939391</v>
      </c>
      <c r="K208" t="n">
        <v>0.08942641467397063</v>
      </c>
      <c r="L208" t="n">
        <v>-0.001810754218015182</v>
      </c>
      <c r="M208" t="n">
        <v>0.2014653738190685</v>
      </c>
      <c r="N208" t="n">
        <v>0.08898961756593342</v>
      </c>
      <c r="O208" t="n">
        <v>-0.001516617391368675</v>
      </c>
      <c r="P208" t="n">
        <v>0.3154600622135452</v>
      </c>
      <c r="Q208" t="n">
        <v>0.08903424014038996</v>
      </c>
      <c r="R208" t="n">
        <v>-0.002868031559191666</v>
      </c>
    </row>
    <row r="209">
      <c r="F209" t="n">
        <v>0.06906437032613935</v>
      </c>
      <c r="G209" t="n">
        <v>0.08977159442816766</v>
      </c>
      <c r="H209" t="n">
        <v>-0.001980835795874118</v>
      </c>
      <c r="J209" t="n">
        <v>0.09351451091331452</v>
      </c>
      <c r="K209" t="n">
        <v>0.09015345869571022</v>
      </c>
      <c r="L209" t="n">
        <v>-0.001810754218015182</v>
      </c>
      <c r="M209" t="n">
        <v>0.1994546421130681</v>
      </c>
      <c r="N209" t="n">
        <v>0.08971311039167271</v>
      </c>
      <c r="O209" t="n">
        <v>-0.001516617391368675</v>
      </c>
      <c r="P209" t="n">
        <v>0.3073513673560057</v>
      </c>
      <c r="Q209" t="n">
        <v>0.08975809575128743</v>
      </c>
      <c r="R209" t="n">
        <v>-0.002868031559191666</v>
      </c>
    </row>
    <row r="210">
      <c r="F210" t="n">
        <v>0.07061070101809078</v>
      </c>
      <c r="G210" t="n">
        <v>0.09049555889936257</v>
      </c>
      <c r="H210" t="n">
        <v>-0.002005934881783223</v>
      </c>
      <c r="J210" t="n">
        <v>0.09405536391371443</v>
      </c>
      <c r="K210" t="n">
        <v>0.09088050271744982</v>
      </c>
      <c r="L210" t="n">
        <v>-0.001810754218015182</v>
      </c>
      <c r="M210" t="n">
        <v>0.2041923531178899</v>
      </c>
      <c r="N210" t="n">
        <v>0.09043660321741201</v>
      </c>
      <c r="O210" t="n">
        <v>-0.001516617391368675</v>
      </c>
      <c r="P210" t="n">
        <v>0.3051263580681356</v>
      </c>
      <c r="Q210" t="n">
        <v>0.09048195136218491</v>
      </c>
      <c r="R210" t="n">
        <v>-0.002868031559191666</v>
      </c>
    </row>
    <row r="211">
      <c r="F211" t="n">
        <v>0.06984360744555496</v>
      </c>
      <c r="G211" t="n">
        <v>0.09121952337055746</v>
      </c>
      <c r="H211" t="n">
        <v>-0.00199039735241092</v>
      </c>
      <c r="J211" t="n">
        <v>0.09265579418483082</v>
      </c>
      <c r="K211" t="n">
        <v>0.09160754673918943</v>
      </c>
      <c r="L211" t="n">
        <v>-0.0001287590211907503</v>
      </c>
      <c r="M211" t="n">
        <v>0.2026356114686586</v>
      </c>
      <c r="N211" t="n">
        <v>0.0911600960431513</v>
      </c>
      <c r="O211" t="n">
        <v>-0.001516617391368675</v>
      </c>
      <c r="P211" t="n">
        <v>0.3038326467818667</v>
      </c>
      <c r="Q211" t="n">
        <v>0.09120580697308239</v>
      </c>
      <c r="R211" t="n">
        <v>-0.002868031559191666</v>
      </c>
    </row>
    <row r="212">
      <c r="F212" t="n">
        <v>0.07004992722428408</v>
      </c>
      <c r="G212" t="n">
        <v>0.09194348784175237</v>
      </c>
      <c r="H212" t="n">
        <v>-3.919080574514805e-05</v>
      </c>
      <c r="J212" t="n">
        <v>0.09386710224156276</v>
      </c>
      <c r="K212" t="n">
        <v>0.09233459076092902</v>
      </c>
      <c r="L212" t="n">
        <v>-0.0001287590211907503</v>
      </c>
      <c r="M212" t="n">
        <v>0.1998435085894803</v>
      </c>
      <c r="N212" t="n">
        <v>0.09188358886889059</v>
      </c>
      <c r="O212" t="n">
        <v>5.170121017646525e-05</v>
      </c>
      <c r="P212" t="n">
        <v>0.30815362043733</v>
      </c>
      <c r="Q212" t="n">
        <v>0.09192966258397987</v>
      </c>
      <c r="R212" t="n">
        <v>-0.0001696210724837565</v>
      </c>
    </row>
    <row r="213">
      <c r="F213" t="n">
        <v>0.06951876740027199</v>
      </c>
      <c r="G213" t="n">
        <v>0.09266745231294726</v>
      </c>
      <c r="H213" t="n">
        <v>-3.941352517959207e-05</v>
      </c>
      <c r="J213" t="n">
        <v>0.094292406641291</v>
      </c>
      <c r="K213" t="n">
        <v>0.09306163478266861</v>
      </c>
      <c r="L213" t="n">
        <v>-0.0001287590211907503</v>
      </c>
      <c r="M213" t="n">
        <v>0.2031363674442574</v>
      </c>
      <c r="N213" t="n">
        <v>0.09260708169462989</v>
      </c>
      <c r="O213" t="n">
        <v>5.170121017646525e-05</v>
      </c>
      <c r="P213" t="n">
        <v>0.3099316383246103</v>
      </c>
      <c r="Q213" t="n">
        <v>0.09265351819487735</v>
      </c>
      <c r="R213" t="n">
        <v>-0.0001696210724837565</v>
      </c>
    </row>
    <row r="214">
      <c r="F214" t="n">
        <v>0.06892710594893153</v>
      </c>
      <c r="G214" t="n">
        <v>0.09339141678414217</v>
      </c>
      <c r="H214" t="n">
        <v>-3.87805331027512e-05</v>
      </c>
      <c r="J214" t="n">
        <v>0.09332583870202919</v>
      </c>
      <c r="K214" t="n">
        <v>0.09378867880440822</v>
      </c>
      <c r="L214" t="n">
        <v>-0.0001287590211907503</v>
      </c>
      <c r="M214" t="n">
        <v>0.2006831123967897</v>
      </c>
      <c r="N214" t="n">
        <v>0.09333057452036919</v>
      </c>
      <c r="O214" t="n">
        <v>5.170121017646525e-05</v>
      </c>
      <c r="P214" t="n">
        <v>0.3053029033650169</v>
      </c>
      <c r="Q214" t="n">
        <v>0.09337737380577484</v>
      </c>
      <c r="R214" t="n">
        <v>-0.0001696210724837565</v>
      </c>
    </row>
    <row r="215">
      <c r="F215" t="n">
        <v>0.06762898375157517</v>
      </c>
      <c r="G215" t="n">
        <v>0.09411538125533707</v>
      </c>
      <c r="H215" t="n">
        <v>-3.943696933058618e-05</v>
      </c>
      <c r="J215" t="n">
        <v>0.09347096130246337</v>
      </c>
      <c r="K215" t="n">
        <v>0.09451572282614781</v>
      </c>
      <c r="L215" t="n">
        <v>-0.0001287590211907503</v>
      </c>
      <c r="M215" t="n">
        <v>0.2012977881572157</v>
      </c>
      <c r="N215" t="n">
        <v>0.09405406734610848</v>
      </c>
      <c r="O215" t="n">
        <v>5.170121017646525e-05</v>
      </c>
      <c r="P215" t="n">
        <v>0.301572370759058</v>
      </c>
      <c r="Q215" t="n">
        <v>0.0941012294166723</v>
      </c>
      <c r="R215" t="n">
        <v>-0.0001696210724837565</v>
      </c>
    </row>
    <row r="216">
      <c r="F216" t="n">
        <v>0.06879091163207054</v>
      </c>
      <c r="G216" t="n">
        <v>0.09483934572653197</v>
      </c>
      <c r="H216" t="n">
        <v>0.002094384044451291</v>
      </c>
      <c r="J216" t="n">
        <v>0.09124297654753417</v>
      </c>
      <c r="K216" t="n">
        <v>0.09524276684788742</v>
      </c>
      <c r="L216" t="n">
        <v>0.001785833006371154</v>
      </c>
      <c r="M216" t="n">
        <v>0.1980531888144267</v>
      </c>
      <c r="N216" t="n">
        <v>0.09477756017184778</v>
      </c>
      <c r="O216" t="n">
        <v>0.001836915668369492</v>
      </c>
      <c r="P216" t="n">
        <v>0.3048169564768671</v>
      </c>
      <c r="Q216" t="n">
        <v>0.09482508502756978</v>
      </c>
      <c r="R216" t="n">
        <v>0.002792612413934887</v>
      </c>
    </row>
    <row r="217">
      <c r="F217" t="n">
        <v>0.06771710670563938</v>
      </c>
      <c r="G217" t="n">
        <v>0.09556331019772686</v>
      </c>
      <c r="H217" t="n">
        <v>0.002088914580293423</v>
      </c>
      <c r="J217" t="n">
        <v>0.09205548194647899</v>
      </c>
      <c r="K217" t="n">
        <v>0.09596981086962701</v>
      </c>
      <c r="L217" t="n">
        <v>0.001785833006371154</v>
      </c>
      <c r="M217" t="n">
        <v>0.1938203109006133</v>
      </c>
      <c r="N217" t="n">
        <v>0.09550105299758709</v>
      </c>
      <c r="O217" t="n">
        <v>0.001836915668369492</v>
      </c>
      <c r="P217" t="n">
        <v>0.3049048711390944</v>
      </c>
      <c r="Q217" t="n">
        <v>0.09554894063846726</v>
      </c>
      <c r="R217" t="n">
        <v>0.002792612413934887</v>
      </c>
    </row>
    <row r="218">
      <c r="F218" t="n">
        <v>0.06723320943748071</v>
      </c>
      <c r="G218" t="n">
        <v>0.09628727466892177</v>
      </c>
      <c r="H218" t="n">
        <v>0.002103219332706309</v>
      </c>
      <c r="J218" t="n">
        <v>0.0909872832323937</v>
      </c>
      <c r="K218" t="n">
        <v>0.0966968548913666</v>
      </c>
      <c r="L218" t="n">
        <v>0.001785833006371154</v>
      </c>
      <c r="M218" t="n">
        <v>0.1986976751060436</v>
      </c>
      <c r="N218" t="n">
        <v>0.09622454582332636</v>
      </c>
      <c r="O218" t="n">
        <v>0.001836915668369492</v>
      </c>
      <c r="P218" t="n">
        <v>0.3019732000399458</v>
      </c>
      <c r="Q218" t="n">
        <v>0.09627279624936474</v>
      </c>
      <c r="R218" t="n">
        <v>0.002792612413934887</v>
      </c>
    </row>
    <row r="219">
      <c r="F219" t="n">
        <v>0.0672761772540435</v>
      </c>
      <c r="G219" t="n">
        <v>0.09701123914011667</v>
      </c>
      <c r="H219" t="n">
        <v>0.004352438030611861</v>
      </c>
      <c r="J219" t="n">
        <v>0.09092685129625909</v>
      </c>
      <c r="K219" t="n">
        <v>0.09742389891310621</v>
      </c>
      <c r="L219" t="n">
        <v>0.001785833006371154</v>
      </c>
      <c r="M219" t="n">
        <v>0.196355440340076</v>
      </c>
      <c r="N219" t="n">
        <v>0.09694803864906566</v>
      </c>
      <c r="O219" t="n">
        <v>0.001836915668369492</v>
      </c>
      <c r="P219" t="n">
        <v>0.2934139327943446</v>
      </c>
      <c r="Q219" t="n">
        <v>0.09699665186026223</v>
      </c>
      <c r="R219" t="n">
        <v>0.002792612413934887</v>
      </c>
    </row>
    <row r="220">
      <c r="F220" t="n">
        <v>0.06595708733030003</v>
      </c>
      <c r="G220" t="n">
        <v>0.09773520361131158</v>
      </c>
      <c r="H220" t="n">
        <v>0.004422589142216363</v>
      </c>
      <c r="J220" t="n">
        <v>0.09056206451484732</v>
      </c>
      <c r="K220" t="n">
        <v>0.09815094293484582</v>
      </c>
      <c r="L220" t="n">
        <v>0.003816820225058962</v>
      </c>
      <c r="M220" t="n">
        <v>0.1904585317916758</v>
      </c>
      <c r="N220" t="n">
        <v>0.09767153147480497</v>
      </c>
      <c r="O220" t="n">
        <v>0.003782351655424007</v>
      </c>
      <c r="P220" t="n">
        <v>0.3008416827217615</v>
      </c>
      <c r="Q220" t="n">
        <v>0.09772050747115971</v>
      </c>
      <c r="R220" t="n">
        <v>0.005752393622410628</v>
      </c>
    </row>
    <row r="221">
      <c r="F221" t="n">
        <v>0.06745079066852072</v>
      </c>
      <c r="G221" t="n">
        <v>0.09845916808250647</v>
      </c>
      <c r="H221" t="n">
        <v>0.004373483364093212</v>
      </c>
      <c r="J221" t="n">
        <v>0.08923893017724473</v>
      </c>
      <c r="K221" t="n">
        <v>0.09887798695658541</v>
      </c>
      <c r="L221" t="n">
        <v>0.003816820225058962</v>
      </c>
      <c r="M221" t="n">
        <v>0.1910867049830705</v>
      </c>
      <c r="N221" t="n">
        <v>0.09839502430054427</v>
      </c>
      <c r="O221" t="n">
        <v>0.003782351655424007</v>
      </c>
      <c r="P221" t="n">
        <v>0.2988615799156363</v>
      </c>
      <c r="Q221" t="n">
        <v>0.09844436308205717</v>
      </c>
      <c r="R221" t="n">
        <v>0.005752393622410628</v>
      </c>
    </row>
    <row r="222">
      <c r="F222" t="n">
        <v>0.06693977596528961</v>
      </c>
      <c r="G222" t="n">
        <v>0.09918313255370137</v>
      </c>
      <c r="H222" t="n">
        <v>0.004353314919506917</v>
      </c>
      <c r="J222" t="n">
        <v>0.08991304952866229</v>
      </c>
      <c r="K222" t="n">
        <v>0.099605030978325</v>
      </c>
      <c r="L222" t="n">
        <v>0.003816820225058962</v>
      </c>
      <c r="M222" t="n">
        <v>0.1945704390206632</v>
      </c>
      <c r="N222" t="n">
        <v>0.09911851712628356</v>
      </c>
      <c r="O222" t="n">
        <v>0.003782351655424007</v>
      </c>
      <c r="P222" t="n">
        <v>0.2906479891080568</v>
      </c>
      <c r="Q222" t="n">
        <v>0.09916821869295467</v>
      </c>
      <c r="R222" t="n">
        <v>0.005752393622410628</v>
      </c>
    </row>
    <row r="223">
      <c r="F223" t="n">
        <v>0.06633125275490595</v>
      </c>
      <c r="G223" t="n">
        <v>0.09990709702489627</v>
      </c>
      <c r="H223" t="n">
        <v>0.004391021141994337</v>
      </c>
      <c r="J223" t="n">
        <v>0.08825261053146229</v>
      </c>
      <c r="K223" t="n">
        <v>0.1003320750000646</v>
      </c>
      <c r="L223" t="n">
        <v>0.006058175173057764</v>
      </c>
      <c r="M223" t="n">
        <v>0.1931070306976923</v>
      </c>
      <c r="N223" t="n">
        <v>0.09984200995202286</v>
      </c>
      <c r="O223" t="n">
        <v>0.003782351655424007</v>
      </c>
      <c r="P223" t="n">
        <v>0.294686014586542</v>
      </c>
      <c r="Q223" t="n">
        <v>0.09989207430385215</v>
      </c>
      <c r="R223" t="n">
        <v>0.005752393622410628</v>
      </c>
    </row>
    <row r="224">
      <c r="F224" t="n">
        <v>0.06621295853677284</v>
      </c>
      <c r="G224" t="n">
        <v>0.1006310614960912</v>
      </c>
      <c r="H224" t="n">
        <v>0.006947018181025124</v>
      </c>
      <c r="J224" t="n">
        <v>0.09006624245711779</v>
      </c>
      <c r="K224" t="n">
        <v>0.1010591190218042</v>
      </c>
      <c r="L224" t="n">
        <v>0.006058175173057764</v>
      </c>
      <c r="M224" t="n">
        <v>0.1881760525294626</v>
      </c>
      <c r="N224" t="n">
        <v>0.1005655027777621</v>
      </c>
      <c r="O224" t="n">
        <v>0.00589731014297045</v>
      </c>
      <c r="P224" t="n">
        <v>0.2912763414771876</v>
      </c>
      <c r="Q224" t="n">
        <v>0.1006159299147496</v>
      </c>
      <c r="R224" t="n">
        <v>0.008723623614606843</v>
      </c>
    </row>
    <row r="225">
      <c r="F225" t="n">
        <v>0.06541925971346202</v>
      </c>
      <c r="G225" t="n">
        <v>0.1013550259672861</v>
      </c>
      <c r="H225" t="n">
        <v>0.006897470354473978</v>
      </c>
      <c r="J225" t="n">
        <v>0.08964414751849283</v>
      </c>
      <c r="K225" t="n">
        <v>0.1017861630435438</v>
      </c>
      <c r="L225" t="n">
        <v>0.006058175173057764</v>
      </c>
      <c r="M225" t="n">
        <v>0.1908978441859768</v>
      </c>
      <c r="N225" t="n">
        <v>0.1012889956035014</v>
      </c>
      <c r="O225" t="n">
        <v>0.00589731014297045</v>
      </c>
      <c r="P225" t="n">
        <v>0.2959749055715944</v>
      </c>
      <c r="Q225" t="n">
        <v>0.1013397855256471</v>
      </c>
      <c r="R225" t="n">
        <v>0.008723623614606843</v>
      </c>
    </row>
    <row r="226">
      <c r="F226" t="n">
        <v>0.06442023927969254</v>
      </c>
      <c r="G226" t="n">
        <v>0.102078990438481</v>
      </c>
      <c r="H226" t="n">
        <v>0.006874072769713716</v>
      </c>
      <c r="J226" t="n">
        <v>0.08928400755263448</v>
      </c>
      <c r="K226" t="n">
        <v>0.1025132070652834</v>
      </c>
      <c r="L226" t="n">
        <v>0.006058175173057764</v>
      </c>
      <c r="M226" t="n">
        <v>0.1859543376529603</v>
      </c>
      <c r="N226" t="n">
        <v>0.1020124884292407</v>
      </c>
      <c r="O226" t="n">
        <v>0.00589731014297045</v>
      </c>
      <c r="P226" t="n">
        <v>0.2860847319381858</v>
      </c>
      <c r="Q226" t="n">
        <v>0.1020636411365446</v>
      </c>
      <c r="R226" t="n">
        <v>0.008723623614606843</v>
      </c>
    </row>
    <row r="227">
      <c r="F227" t="n">
        <v>0.06575295346202961</v>
      </c>
      <c r="G227" t="n">
        <v>0.1028029549096759</v>
      </c>
      <c r="H227" t="n">
        <v>0.006938072045675611</v>
      </c>
      <c r="J227" t="n">
        <v>0.08769031270306048</v>
      </c>
      <c r="K227" t="n">
        <v>0.103240251087023</v>
      </c>
      <c r="L227" t="n">
        <v>0.006058175173057764</v>
      </c>
      <c r="M227" t="n">
        <v>0.1881940821679909</v>
      </c>
      <c r="N227" t="n">
        <v>0.10273598125498</v>
      </c>
      <c r="O227" t="n">
        <v>0.008850421075249082</v>
      </c>
      <c r="P227" t="n">
        <v>0.2873770867557539</v>
      </c>
      <c r="Q227" t="n">
        <v>0.1027874967474421</v>
      </c>
      <c r="R227" t="n">
        <v>0.01204797224357719</v>
      </c>
    </row>
    <row r="228">
      <c r="F228" t="n">
        <v>0.06429587033003395</v>
      </c>
      <c r="G228" t="n">
        <v>0.1035269193808708</v>
      </c>
      <c r="H228" t="n">
        <v>0.009844638813362738</v>
      </c>
      <c r="J228" t="n">
        <v>0.08888946345508851</v>
      </c>
      <c r="K228" t="n">
        <v>0.1039672951087626</v>
      </c>
      <c r="L228" t="n">
        <v>0.009083667613487235</v>
      </c>
      <c r="M228" t="n">
        <v>0.1907133625512041</v>
      </c>
      <c r="N228" t="n">
        <v>0.1034594740807193</v>
      </c>
      <c r="O228" t="n">
        <v>0.008850421075249082</v>
      </c>
      <c r="P228" t="n">
        <v>0.2902027508036795</v>
      </c>
      <c r="Q228" t="n">
        <v>0.1035113523583395</v>
      </c>
      <c r="R228" t="n">
        <v>0.01204797224357719</v>
      </c>
    </row>
    <row r="229">
      <c r="F229" t="n">
        <v>0.06461537056208685</v>
      </c>
      <c r="G229" t="n">
        <v>0.1042508838520657</v>
      </c>
      <c r="H229" t="n">
        <v>0.009947661799535984</v>
      </c>
      <c r="J229" t="n">
        <v>0.08729204263506142</v>
      </c>
      <c r="K229" t="n">
        <v>0.1046943391305022</v>
      </c>
      <c r="L229" t="n">
        <v>0.009083667613487235</v>
      </c>
      <c r="M229" t="n">
        <v>0.184010394946327</v>
      </c>
      <c r="N229" t="n">
        <v>0.1041829669064586</v>
      </c>
      <c r="O229" t="n">
        <v>0.008850421075249082</v>
      </c>
      <c r="P229" t="n">
        <v>0.2852665174566553</v>
      </c>
      <c r="Q229" t="n">
        <v>0.104235207969237</v>
      </c>
      <c r="R229" t="n">
        <v>0.01204797224357719</v>
      </c>
    </row>
    <row r="230">
      <c r="F230" t="n">
        <v>0.0642988691817572</v>
      </c>
      <c r="G230" t="n">
        <v>0.1049748483232606</v>
      </c>
      <c r="H230" t="n">
        <v>0.009998182686986327</v>
      </c>
      <c r="J230" t="n">
        <v>0.08572565692788216</v>
      </c>
      <c r="K230" t="n">
        <v>0.1054213831522418</v>
      </c>
      <c r="L230" t="n">
        <v>0.009083667613487235</v>
      </c>
      <c r="M230" t="n">
        <v>0.1856996559627042</v>
      </c>
      <c r="N230" t="n">
        <v>0.1049064597321979</v>
      </c>
      <c r="O230" t="n">
        <v>0.008850421075249082</v>
      </c>
      <c r="P230" t="n">
        <v>0.2818918029808378</v>
      </c>
      <c r="Q230" t="n">
        <v>0.1049590635801345</v>
      </c>
      <c r="R230" t="n">
        <v>0.01204797224357719</v>
      </c>
    </row>
    <row r="231">
      <c r="F231" t="n">
        <v>0.06474349470797677</v>
      </c>
      <c r="G231" t="n">
        <v>0.1056988127944555</v>
      </c>
      <c r="H231" t="n">
        <v>0.009877328799360017</v>
      </c>
      <c r="J231" t="n">
        <v>0.08566424193259396</v>
      </c>
      <c r="K231" t="n">
        <v>0.1061484271739814</v>
      </c>
      <c r="L231" t="n">
        <v>0.009083667613487235</v>
      </c>
      <c r="M231" t="n">
        <v>0.1840874329498567</v>
      </c>
      <c r="N231" t="n">
        <v>0.1056299525579372</v>
      </c>
      <c r="O231" t="n">
        <v>0.008850421075249082</v>
      </c>
      <c r="P231" t="n">
        <v>0.2879272608486735</v>
      </c>
      <c r="Q231" t="n">
        <v>0.105682919191032</v>
      </c>
      <c r="R231" t="n">
        <v>0.01204797224357719</v>
      </c>
    </row>
    <row r="232">
      <c r="F232" t="n">
        <v>0.06443316006152947</v>
      </c>
      <c r="G232" t="n">
        <v>0.1064227772656504</v>
      </c>
      <c r="H232" t="n">
        <v>0.01345564777734712</v>
      </c>
      <c r="J232" t="n">
        <v>0.08595397100049736</v>
      </c>
      <c r="K232" t="n">
        <v>0.106875471195721</v>
      </c>
      <c r="L232" t="n">
        <v>0.01268681830191794</v>
      </c>
      <c r="M232" t="n">
        <v>0.1868268802797625</v>
      </c>
      <c r="N232" t="n">
        <v>0.1063534453836765</v>
      </c>
      <c r="O232" t="n">
        <v>0.01244857816292368</v>
      </c>
      <c r="P232" t="n">
        <v>0.2791588946031202</v>
      </c>
      <c r="Q232" t="n">
        <v>0.1064067748019295</v>
      </c>
      <c r="R232" t="n">
        <v>0.0155392497533564</v>
      </c>
    </row>
    <row r="233">
      <c r="F233" t="n">
        <v>0.06366888849547411</v>
      </c>
      <c r="G233" t="n">
        <v>0.1071467417368453</v>
      </c>
      <c r="H233" t="n">
        <v>0.01356535159918558</v>
      </c>
      <c r="J233" t="n">
        <v>0.0859826728768804</v>
      </c>
      <c r="K233" t="n">
        <v>0.1076025152174606</v>
      </c>
      <c r="L233" t="n">
        <v>0.01268681830191794</v>
      </c>
      <c r="M233" t="n">
        <v>0.1845115738430713</v>
      </c>
      <c r="N233" t="n">
        <v>0.1070769382094158</v>
      </c>
      <c r="O233" t="n">
        <v>0.01244857816292368</v>
      </c>
      <c r="P233" t="n">
        <v>0.2864914947712637</v>
      </c>
      <c r="Q233" t="n">
        <v>0.1071306304128269</v>
      </c>
      <c r="R233" t="n">
        <v>0.0155392497533564</v>
      </c>
    </row>
    <row r="234">
      <c r="F234" t="n">
        <v>0.06231387164284816</v>
      </c>
      <c r="G234" t="n">
        <v>0.1078707062080402</v>
      </c>
      <c r="H234" t="n">
        <v>0.0134881526134474</v>
      </c>
      <c r="J234" t="n">
        <v>0.08419822076007734</v>
      </c>
      <c r="K234" t="n">
        <v>0.1083295592392002</v>
      </c>
      <c r="L234" t="n">
        <v>0.01268681830191794</v>
      </c>
      <c r="M234" t="n">
        <v>0.1821740261753919</v>
      </c>
      <c r="N234" t="n">
        <v>0.1078004310351551</v>
      </c>
      <c r="O234" t="n">
        <v>0.01244857816292368</v>
      </c>
      <c r="P234" t="n">
        <v>0.2763836355081174</v>
      </c>
      <c r="Q234" t="n">
        <v>0.1078544860237244</v>
      </c>
      <c r="R234" t="n">
        <v>0.0155392497533564</v>
      </c>
    </row>
    <row r="235">
      <c r="F235" t="n">
        <v>0.06294436040764478</v>
      </c>
      <c r="G235" t="n">
        <v>0.1085946706792351</v>
      </c>
      <c r="H235" t="n">
        <v>0.01350440503149755</v>
      </c>
      <c r="J235" t="n">
        <v>0.08525663903788717</v>
      </c>
      <c r="K235" t="n">
        <v>0.1090566032609398</v>
      </c>
      <c r="L235" t="n">
        <v>0.01268681830191794</v>
      </c>
      <c r="M235" t="n">
        <v>0.1804477879869381</v>
      </c>
      <c r="N235" t="n">
        <v>0.1085239238608944</v>
      </c>
      <c r="O235" t="n">
        <v>0.01244857816292368</v>
      </c>
      <c r="P235" t="n">
        <v>0.2769682329718186</v>
      </c>
      <c r="Q235" t="n">
        <v>0.1085783416346219</v>
      </c>
      <c r="R235" t="n">
        <v>0.0155392497533564</v>
      </c>
    </row>
    <row r="236">
      <c r="F236" t="n">
        <v>0.06327210561101579</v>
      </c>
      <c r="G236" t="n">
        <v>0.10931863515043</v>
      </c>
      <c r="H236" t="n">
        <v>0.0173690289280999</v>
      </c>
      <c r="J236" t="n">
        <v>0.08371490211255915</v>
      </c>
      <c r="K236" t="n">
        <v>0.1097836472826794</v>
      </c>
      <c r="L236" t="n">
        <v>0.01637632296368204</v>
      </c>
      <c r="M236" t="n">
        <v>0.1781381082789539</v>
      </c>
      <c r="N236" t="n">
        <v>0.1092474166866337</v>
      </c>
      <c r="O236" t="n">
        <v>0.01645693898562983</v>
      </c>
      <c r="P236" t="n">
        <v>0.2770292472712409</v>
      </c>
      <c r="Q236" t="n">
        <v>0.1093021972455194</v>
      </c>
      <c r="R236" t="n">
        <v>0.01939385614624965</v>
      </c>
    </row>
    <row r="237">
      <c r="F237" t="n">
        <v>0.06325380881898104</v>
      </c>
      <c r="G237" t="n">
        <v>0.1100425996216249</v>
      </c>
      <c r="H237" t="n">
        <v>0.01742500162958018</v>
      </c>
      <c r="J237" t="n">
        <v>0.08341851806044433</v>
      </c>
      <c r="K237" t="n">
        <v>0.110510691304419</v>
      </c>
      <c r="L237" t="n">
        <v>0.01637632296368204</v>
      </c>
      <c r="M237" t="n">
        <v>0.1779949501356543</v>
      </c>
      <c r="N237" t="n">
        <v>0.109970909512373</v>
      </c>
      <c r="O237" t="n">
        <v>0.01645693898562983</v>
      </c>
      <c r="P237" t="n">
        <v>0.2797890468242906</v>
      </c>
      <c r="Q237" t="n">
        <v>0.1100260528564169</v>
      </c>
      <c r="R237" t="n">
        <v>0.01939385614624965</v>
      </c>
    </row>
    <row r="238">
      <c r="F238" t="n">
        <v>0.06118516448683013</v>
      </c>
      <c r="G238" t="n">
        <v>0.1107665640928198</v>
      </c>
      <c r="H238" t="n">
        <v>0.01752120471024941</v>
      </c>
      <c r="J238" t="n">
        <v>0.08354245104560083</v>
      </c>
      <c r="K238" t="n">
        <v>0.1112377353261586</v>
      </c>
      <c r="L238" t="n">
        <v>0.01637632296368204</v>
      </c>
      <c r="M238" t="n">
        <v>0.1814895519643396</v>
      </c>
      <c r="N238" t="n">
        <v>0.1106944023381123</v>
      </c>
      <c r="O238" t="n">
        <v>0.01645693898562983</v>
      </c>
      <c r="P238" t="n">
        <v>0.2809212630944458</v>
      </c>
      <c r="Q238" t="n">
        <v>0.1107499084673143</v>
      </c>
      <c r="R238" t="n">
        <v>0.01939385614624965</v>
      </c>
    </row>
    <row r="239">
      <c r="F239" t="n">
        <v>0.06190581674020405</v>
      </c>
      <c r="G239" t="n">
        <v>0.1114905285640147</v>
      </c>
      <c r="H239" t="n">
        <v>0.01735678489965108</v>
      </c>
      <c r="J239" t="n">
        <v>0.08371094142481765</v>
      </c>
      <c r="K239" t="n">
        <v>0.1119647793478982</v>
      </c>
      <c r="L239" t="n">
        <v>0.01637632296368204</v>
      </c>
      <c r="M239" t="n">
        <v>0.179715936417739</v>
      </c>
      <c r="N239" t="n">
        <v>0.1114178951638516</v>
      </c>
      <c r="O239" t="n">
        <v>0.02006338226099858</v>
      </c>
      <c r="P239" t="n">
        <v>0.2793913388205449</v>
      </c>
      <c r="Q239" t="n">
        <v>0.1114737640782118</v>
      </c>
      <c r="R239" t="n">
        <v>0.01939385614624965</v>
      </c>
    </row>
    <row r="240">
      <c r="F240" t="n">
        <v>0.06220028684019186</v>
      </c>
      <c r="G240" t="n">
        <v>0.1122144930352096</v>
      </c>
      <c r="H240" t="n">
        <v>0.02120481612161025</v>
      </c>
      <c r="J240" t="n">
        <v>0.08255409264695467</v>
      </c>
      <c r="K240" t="n">
        <v>0.1126918233696378</v>
      </c>
      <c r="L240" t="n">
        <v>0.02027664869216813</v>
      </c>
      <c r="M240" t="n">
        <v>0.1815105368085577</v>
      </c>
      <c r="N240" t="n">
        <v>0.1121413879895909</v>
      </c>
      <c r="O240" t="n">
        <v>0.02006338226099858</v>
      </c>
      <c r="P240" t="n">
        <v>0.2770007303258518</v>
      </c>
      <c r="Q240" t="n">
        <v>0.1121976196891093</v>
      </c>
      <c r="R240" t="n">
        <v>0.02297288422638869</v>
      </c>
    </row>
    <row r="241">
      <c r="F241" t="n">
        <v>0.0617767357339107</v>
      </c>
      <c r="G241" t="n">
        <v>0.1129384575064045</v>
      </c>
      <c r="H241" t="n">
        <v>0.02099447174980577</v>
      </c>
      <c r="J241" t="n">
        <v>0.08245943306440078</v>
      </c>
      <c r="K241" t="n">
        <v>0.1134188673913774</v>
      </c>
      <c r="L241" t="n">
        <v>0.02027664869216813</v>
      </c>
      <c r="M241" t="n">
        <v>0.1798094893977189</v>
      </c>
      <c r="N241" t="n">
        <v>0.1128648808153302</v>
      </c>
      <c r="O241" t="n">
        <v>0.02006338226099858</v>
      </c>
      <c r="P241" t="n">
        <v>0.2681155755077544</v>
      </c>
      <c r="Q241" t="n">
        <v>0.1129214753000068</v>
      </c>
      <c r="R241" t="n">
        <v>0.02297288422638869</v>
      </c>
    </row>
    <row r="242">
      <c r="F242" t="n">
        <v>0.06102954584532785</v>
      </c>
      <c r="G242" t="n">
        <v>0.1136624219775994</v>
      </c>
      <c r="H242" t="n">
        <v>0.02107440261109148</v>
      </c>
      <c r="J242" t="n">
        <v>0.08183108002137916</v>
      </c>
      <c r="K242" t="n">
        <v>0.114145911413117</v>
      </c>
      <c r="L242" t="n">
        <v>0.02027664869216813</v>
      </c>
      <c r="M242" t="n">
        <v>0.1765664710753493</v>
      </c>
      <c r="N242" t="n">
        <v>0.1135883736410695</v>
      </c>
      <c r="O242" t="n">
        <v>0.02006338226099858</v>
      </c>
      <c r="P242" t="n">
        <v>0.2673273351394513</v>
      </c>
      <c r="Q242" t="n">
        <v>0.1136453309109042</v>
      </c>
      <c r="R242" t="n">
        <v>0.02297288422638869</v>
      </c>
    </row>
    <row r="243">
      <c r="F243" t="n">
        <v>0.06153715472437474</v>
      </c>
      <c r="G243" t="n">
        <v>0.1143863864487943</v>
      </c>
      <c r="H243" t="n">
        <v>0.02100919585583208</v>
      </c>
      <c r="J243" t="n">
        <v>0.08239154445200668</v>
      </c>
      <c r="K243" t="n">
        <v>0.1148729554348566</v>
      </c>
      <c r="L243" t="n">
        <v>0.02350668637960613</v>
      </c>
      <c r="M243" t="n">
        <v>0.1751533728144854</v>
      </c>
      <c r="N243" t="n">
        <v>0.1143118664668088</v>
      </c>
      <c r="O243" t="n">
        <v>0.02006338226099858</v>
      </c>
      <c r="P243" t="n">
        <v>0.2652231694598665</v>
      </c>
      <c r="Q243" t="n">
        <v>0.1143691865218017</v>
      </c>
      <c r="R243" t="n">
        <v>0.02297288422638869</v>
      </c>
    </row>
    <row r="244">
      <c r="F244" t="n">
        <v>0.05970737832799667</v>
      </c>
      <c r="G244" t="n">
        <v>0.1151103509199892</v>
      </c>
      <c r="H244" t="n">
        <v>0.02459287640986866</v>
      </c>
      <c r="J244" t="n">
        <v>0.08265752616409551</v>
      </c>
      <c r="K244" t="n">
        <v>0.1155999994565962</v>
      </c>
      <c r="L244" t="n">
        <v>0.02350668637960613</v>
      </c>
      <c r="M244" t="n">
        <v>0.1742265110919791</v>
      </c>
      <c r="N244" t="n">
        <v>0.1150353592925481</v>
      </c>
      <c r="O244" t="n">
        <v>0.0234342258199132</v>
      </c>
      <c r="P244" t="n">
        <v>0.2657102554785045</v>
      </c>
      <c r="Q244" t="n">
        <v>0.1150930421326992</v>
      </c>
      <c r="R244" t="n">
        <v>0.02604199989913251</v>
      </c>
    </row>
    <row r="245">
      <c r="F245" t="n">
        <v>0.05982990641139562</v>
      </c>
      <c r="G245" t="n">
        <v>0.1158343153911841</v>
      </c>
      <c r="H245" t="n">
        <v>0.02442963857358362</v>
      </c>
      <c r="J245" t="n">
        <v>0.08207997491478693</v>
      </c>
      <c r="K245" t="n">
        <v>0.1163270434783358</v>
      </c>
      <c r="L245" t="n">
        <v>0.02350668637960613</v>
      </c>
      <c r="M245" t="n">
        <v>0.1778153548845754</v>
      </c>
      <c r="N245" t="n">
        <v>0.1157588521182874</v>
      </c>
      <c r="O245" t="n">
        <v>0.0234342258199132</v>
      </c>
      <c r="P245" t="n">
        <v>0.2736004570605073</v>
      </c>
      <c r="Q245" t="n">
        <v>0.1158168977435967</v>
      </c>
      <c r="R245" t="n">
        <v>0.02604199989913251</v>
      </c>
    </row>
    <row r="246">
      <c r="F246" t="n">
        <v>0.06087690048766472</v>
      </c>
      <c r="G246" t="n">
        <v>0.116558279862379</v>
      </c>
      <c r="H246" t="n">
        <v>0.02420305471127752</v>
      </c>
      <c r="J246" t="n">
        <v>0.08098051397721752</v>
      </c>
      <c r="K246" t="n">
        <v>0.1170540875000754</v>
      </c>
      <c r="L246" t="n">
        <v>0.02350668637960613</v>
      </c>
      <c r="M246" t="n">
        <v>0.1733760396292602</v>
      </c>
      <c r="N246" t="n">
        <v>0.1164823449440267</v>
      </c>
      <c r="O246" t="n">
        <v>0.0234342258199132</v>
      </c>
      <c r="P246" t="n">
        <v>0.2664465445080509</v>
      </c>
      <c r="Q246" t="n">
        <v>0.1165407533544942</v>
      </c>
      <c r="R246" t="n">
        <v>0.02604199989913251</v>
      </c>
    </row>
    <row r="247">
      <c r="F247" t="n">
        <v>0.06086246696796718</v>
      </c>
      <c r="G247" t="n">
        <v>0.1172822443335739</v>
      </c>
      <c r="H247" t="n">
        <v>0.02432000122085486</v>
      </c>
      <c r="J247" t="n">
        <v>0.08054231327749663</v>
      </c>
      <c r="K247" t="n">
        <v>0.117781131521815</v>
      </c>
      <c r="L247" t="n">
        <v>0.02350668637960613</v>
      </c>
      <c r="M247" t="n">
        <v>0.1733567941020679</v>
      </c>
      <c r="N247" t="n">
        <v>0.117205837769766</v>
      </c>
      <c r="O247" t="n">
        <v>0.0234342258199132</v>
      </c>
      <c r="P247" t="n">
        <v>0.2687205500986923</v>
      </c>
      <c r="Q247" t="n">
        <v>0.1172646089653916</v>
      </c>
      <c r="R247" t="n">
        <v>0.02604199989913251</v>
      </c>
    </row>
    <row r="248">
      <c r="F248" t="n">
        <v>0.0590832477887149</v>
      </c>
      <c r="G248" t="n">
        <v>0.1180062088047688</v>
      </c>
      <c r="H248" t="n">
        <v>0.0269089510527149</v>
      </c>
      <c r="J248" t="n">
        <v>0.07945504600183799</v>
      </c>
      <c r="K248" t="n">
        <v>0.1185081755435546</v>
      </c>
      <c r="L248" t="n">
        <v>0.02648337407754226</v>
      </c>
      <c r="M248" t="n">
        <v>0.1711415468010226</v>
      </c>
      <c r="N248" t="n">
        <v>0.1179293305955053</v>
      </c>
      <c r="O248" t="n">
        <v>0.02617863520010933</v>
      </c>
      <c r="P248" t="n">
        <v>0.2640754262815329</v>
      </c>
      <c r="Q248" t="n">
        <v>0.1179884645762891</v>
      </c>
      <c r="R248" t="n">
        <v>0.02836419640620304</v>
      </c>
    </row>
    <row r="249">
      <c r="F249" t="n">
        <v>0.05927008130275502</v>
      </c>
      <c r="G249" t="n">
        <v>0.1187301732759637</v>
      </c>
      <c r="H249" t="n">
        <v>0.0265738958797306</v>
      </c>
      <c r="J249" t="n">
        <v>0.08150885956596489</v>
      </c>
      <c r="K249" t="n">
        <v>0.1192352195652942</v>
      </c>
      <c r="L249" t="n">
        <v>0.02648337407754226</v>
      </c>
      <c r="M249" t="n">
        <v>0.1717798276082644</v>
      </c>
      <c r="N249" t="n">
        <v>0.1186528234212445</v>
      </c>
      <c r="O249" t="n">
        <v>0.02617863520010933</v>
      </c>
      <c r="P249" t="n">
        <v>0.2651701737157132</v>
      </c>
      <c r="Q249" t="n">
        <v>0.1187123201871866</v>
      </c>
      <c r="R249" t="n">
        <v>0.02836419640620304</v>
      </c>
    </row>
    <row r="250">
      <c r="F250" t="n">
        <v>0.06036014527835574</v>
      </c>
      <c r="G250" t="n">
        <v>0.1194541377471586</v>
      </c>
      <c r="H250" t="n">
        <v>0.02694379679070527</v>
      </c>
      <c r="J250" t="n">
        <v>0.07915633012767438</v>
      </c>
      <c r="K250" t="n">
        <v>0.1199622635870338</v>
      </c>
      <c r="L250" t="n">
        <v>0.02648337407754226</v>
      </c>
      <c r="M250" t="n">
        <v>0.1692963059299358</v>
      </c>
      <c r="N250" t="n">
        <v>0.1193763162469838</v>
      </c>
      <c r="O250" t="n">
        <v>0.02617863520010933</v>
      </c>
      <c r="P250" t="n">
        <v>0.2650889663872072</v>
      </c>
      <c r="Q250" t="n">
        <v>0.1194361757980841</v>
      </c>
      <c r="R250" t="n">
        <v>0.02836419640620304</v>
      </c>
    </row>
    <row r="251">
      <c r="F251" t="n">
        <v>0.06023670045159415</v>
      </c>
      <c r="G251" t="n">
        <v>0.1201781022183535</v>
      </c>
      <c r="H251" t="n">
        <v>0.02655245234865961</v>
      </c>
      <c r="J251" t="n">
        <v>0.08078706184126096</v>
      </c>
      <c r="K251" t="n">
        <v>0.1206893076087733</v>
      </c>
      <c r="L251" t="n">
        <v>0.02648337407754226</v>
      </c>
      <c r="M251" t="n">
        <v>0.1743641725791116</v>
      </c>
      <c r="N251" t="n">
        <v>0.1200998090727231</v>
      </c>
      <c r="O251" t="n">
        <v>0.02781039669881431</v>
      </c>
      <c r="P251" t="n">
        <v>0.2624486837981731</v>
      </c>
      <c r="Q251" t="n">
        <v>0.1201600314089816</v>
      </c>
      <c r="R251" t="n">
        <v>0.02836419640620304</v>
      </c>
    </row>
    <row r="252">
      <c r="F252" t="n">
        <v>0.05972761116808931</v>
      </c>
      <c r="G252" t="n">
        <v>0.1209020666895484</v>
      </c>
      <c r="H252" t="n">
        <v>0.02853659493342511</v>
      </c>
      <c r="J252" t="n">
        <v>0.07891054369624083</v>
      </c>
      <c r="K252" t="n">
        <v>0.121416351630513</v>
      </c>
      <c r="L252" t="n">
        <v>0.02803005394861371</v>
      </c>
      <c r="M252" t="n">
        <v>0.1705496785566292</v>
      </c>
      <c r="N252" t="n">
        <v>0.1208233018984625</v>
      </c>
      <c r="O252" t="n">
        <v>0.02781039669881431</v>
      </c>
      <c r="P252" t="n">
        <v>0.2645539009929553</v>
      </c>
      <c r="Q252" t="n">
        <v>0.1208838870198791</v>
      </c>
      <c r="R252" t="n">
        <v>0.03078357832846037</v>
      </c>
    </row>
    <row r="253">
      <c r="F253" t="n">
        <v>0.0590571278952181</v>
      </c>
      <c r="G253" t="n">
        <v>0.1216260311607433</v>
      </c>
      <c r="H253" t="n">
        <v>0.02847927526900124</v>
      </c>
      <c r="J253" t="n">
        <v>0.0806089030628304</v>
      </c>
      <c r="K253" t="n">
        <v>0.1221433956522526</v>
      </c>
      <c r="L253" t="n">
        <v>0.02803005394861371</v>
      </c>
      <c r="M253" t="n">
        <v>0.1693149809632291</v>
      </c>
      <c r="N253" t="n">
        <v>0.1215467947242017</v>
      </c>
      <c r="O253" t="n">
        <v>0.02781039669881431</v>
      </c>
      <c r="P253" t="n">
        <v>0.264807988148427</v>
      </c>
      <c r="Q253" t="n">
        <v>0.1216077426307765</v>
      </c>
      <c r="R253" t="n">
        <v>0.03078357832846037</v>
      </c>
    </row>
    <row r="254">
      <c r="F254" t="n">
        <v>0.0598426832044859</v>
      </c>
      <c r="G254" t="n">
        <v>0.1223499956319382</v>
      </c>
      <c r="H254" t="n">
        <v>0.02880026538977493</v>
      </c>
      <c r="J254" t="n">
        <v>0.07910077478826165</v>
      </c>
      <c r="K254" t="n">
        <v>0.1228704396739922</v>
      </c>
      <c r="L254" t="n">
        <v>0.02803005394861371</v>
      </c>
      <c r="M254" t="n">
        <v>0.1736372397011681</v>
      </c>
      <c r="N254" t="n">
        <v>0.122270287549941</v>
      </c>
      <c r="O254" t="n">
        <v>0.02781039669881431</v>
      </c>
      <c r="P254" t="n">
        <v>0.2579916169449721</v>
      </c>
      <c r="Q254" t="n">
        <v>0.122331598241674</v>
      </c>
      <c r="R254" t="n">
        <v>0.03078357832846037</v>
      </c>
    </row>
    <row r="255">
      <c r="F255" t="n">
        <v>0.05830877494571963</v>
      </c>
      <c r="G255" t="n">
        <v>0.1230739601031331</v>
      </c>
      <c r="H255" t="n">
        <v>0.02847067731933766</v>
      </c>
      <c r="J255" t="n">
        <v>0.0790343527895311</v>
      </c>
      <c r="K255" t="n">
        <v>0.1235974836957318</v>
      </c>
      <c r="L255" t="n">
        <v>0.03028171483143769</v>
      </c>
      <c r="M255" t="n">
        <v>0.1728849781636505</v>
      </c>
      <c r="N255" t="n">
        <v>0.1229937803756803</v>
      </c>
      <c r="O255" t="n">
        <v>0.02781039669881431</v>
      </c>
      <c r="P255" t="n">
        <v>0.2575391640557702</v>
      </c>
      <c r="Q255" t="n">
        <v>0.1230554538525715</v>
      </c>
      <c r="R255" t="n">
        <v>0.03078357832846037</v>
      </c>
    </row>
    <row r="256">
      <c r="F256" t="n">
        <v>0.05822970807510625</v>
      </c>
      <c r="G256" t="n">
        <v>0.123797924574328</v>
      </c>
      <c r="H256" t="n">
        <v>0.03056289990879309</v>
      </c>
      <c r="J256" t="n">
        <v>0.07802505490412344</v>
      </c>
      <c r="K256" t="n">
        <v>0.1243245277174714</v>
      </c>
      <c r="L256" t="n">
        <v>0.03028171483143769</v>
      </c>
      <c r="M256" t="n">
        <v>0.1675565397189783</v>
      </c>
      <c r="N256" t="n">
        <v>0.1237172732014196</v>
      </c>
      <c r="O256" t="n">
        <v>0.02966870630125793</v>
      </c>
      <c r="P256" t="n">
        <v>0.2619992415199934</v>
      </c>
      <c r="Q256" t="n">
        <v>0.123779309463469</v>
      </c>
      <c r="R256" t="n">
        <v>0.03252440782767216</v>
      </c>
    </row>
    <row r="257">
      <c r="F257" t="n">
        <v>0.05830463116853739</v>
      </c>
      <c r="G257" t="n">
        <v>0.1245218890455229</v>
      </c>
      <c r="H257" t="n">
        <v>0.03063015846615964</v>
      </c>
      <c r="J257" t="n">
        <v>0.07818181043456603</v>
      </c>
      <c r="K257" t="n">
        <v>0.1250515717392109</v>
      </c>
      <c r="L257" t="n">
        <v>0.03028171483143769</v>
      </c>
      <c r="M257" t="n">
        <v>0.1667856833444403</v>
      </c>
      <c r="N257" t="n">
        <v>0.1244407660271589</v>
      </c>
      <c r="O257" t="n">
        <v>0.02966870630125793</v>
      </c>
      <c r="P257" t="n">
        <v>0.2590483470860369</v>
      </c>
      <c r="Q257" t="n">
        <v>0.1245031650743664</v>
      </c>
      <c r="R257" t="n">
        <v>0.03252440782767216</v>
      </c>
    </row>
    <row r="258">
      <c r="F258" t="n">
        <v>0.05771586316736211</v>
      </c>
      <c r="G258" t="n">
        <v>0.1252458535167178</v>
      </c>
      <c r="H258" t="n">
        <v>0.03028775126502082</v>
      </c>
      <c r="J258" t="n">
        <v>0.07925537056864961</v>
      </c>
      <c r="K258" t="n">
        <v>0.1257786157609505</v>
      </c>
      <c r="L258" t="n">
        <v>0.03028171483143769</v>
      </c>
      <c r="M258" t="n">
        <v>0.1701423711955884</v>
      </c>
      <c r="N258" t="n">
        <v>0.1251642588528982</v>
      </c>
      <c r="O258" t="n">
        <v>0.02966870630125793</v>
      </c>
      <c r="P258" t="n">
        <v>0.262639512411863</v>
      </c>
      <c r="Q258" t="n">
        <v>0.1252270206852639</v>
      </c>
      <c r="R258" t="n">
        <v>0.03252440782767216</v>
      </c>
    </row>
    <row r="259">
      <c r="F259" t="n">
        <v>0.05791034822958305</v>
      </c>
      <c r="G259" t="n">
        <v>0.1259698179879127</v>
      </c>
      <c r="H259" t="n">
        <v>0.03087473503840166</v>
      </c>
      <c r="J259" t="n">
        <v>0.07846032391187076</v>
      </c>
      <c r="K259" t="n">
        <v>0.1265056597826902</v>
      </c>
      <c r="L259" t="n">
        <v>0.03028171483143769</v>
      </c>
      <c r="M259" t="n">
        <v>0.169282142619078</v>
      </c>
      <c r="N259" t="n">
        <v>0.1258877516786375</v>
      </c>
      <c r="O259" t="n">
        <v>0.02966870630125793</v>
      </c>
      <c r="P259" t="n">
        <v>0.2610819833237796</v>
      </c>
      <c r="Q259" t="n">
        <v>0.1259508762961614</v>
      </c>
      <c r="R259" t="n">
        <v>0.03252440782767216</v>
      </c>
    </row>
    <row r="260">
      <c r="F260" t="n">
        <v>0.05783718866377226</v>
      </c>
      <c r="G260" t="n">
        <v>0.1266937824591076</v>
      </c>
      <c r="H260" t="n">
        <v>0.03210846244299494</v>
      </c>
      <c r="J260" t="n">
        <v>0.0779395994014583</v>
      </c>
      <c r="K260" t="n">
        <v>0.1272327038044297</v>
      </c>
      <c r="L260" t="n">
        <v>0.03159256670044767</v>
      </c>
      <c r="M260" t="n">
        <v>0.1709477040168961</v>
      </c>
      <c r="N260" t="n">
        <v>0.1266112445043768</v>
      </c>
      <c r="O260" t="n">
        <v>0.03145291233065881</v>
      </c>
      <c r="P260" t="n">
        <v>0.2621316962581535</v>
      </c>
      <c r="Q260" t="n">
        <v>0.1266747319070589</v>
      </c>
      <c r="R260" t="n">
        <v>0.03377933469770951</v>
      </c>
    </row>
    <row r="261">
      <c r="F261" t="n">
        <v>0.05734560678740312</v>
      </c>
      <c r="G261" t="n">
        <v>0.1274177469303025</v>
      </c>
      <c r="H261" t="n">
        <v>0.03204072307075233</v>
      </c>
      <c r="J261" t="n">
        <v>0.07810363750637249</v>
      </c>
      <c r="K261" t="n">
        <v>0.1279597478261694</v>
      </c>
      <c r="L261" t="n">
        <v>0.03159256670044767</v>
      </c>
      <c r="M261" t="n">
        <v>0.166977128911765</v>
      </c>
      <c r="N261" t="n">
        <v>0.1273347373301161</v>
      </c>
      <c r="O261" t="n">
        <v>0.03145291233065881</v>
      </c>
      <c r="P261" t="n">
        <v>0.2567284347389892</v>
      </c>
      <c r="Q261" t="n">
        <v>0.1273985875179564</v>
      </c>
      <c r="R261" t="n">
        <v>0.03377933469770951</v>
      </c>
    </row>
    <row r="262">
      <c r="F262" t="n">
        <v>0.05739340282527933</v>
      </c>
      <c r="G262" t="n">
        <v>0.1281417114014974</v>
      </c>
      <c r="H262" t="n">
        <v>0.03236006582561033</v>
      </c>
      <c r="J262" t="n">
        <v>0.07728191594285679</v>
      </c>
      <c r="K262" t="n">
        <v>0.128686791847909</v>
      </c>
      <c r="L262" t="n">
        <v>0.03159256670044767</v>
      </c>
      <c r="M262" t="n">
        <v>0.168653297740182</v>
      </c>
      <c r="N262" t="n">
        <v>0.1280582301558554</v>
      </c>
      <c r="O262" t="n">
        <v>0.03145291233065881</v>
      </c>
      <c r="P262" t="n">
        <v>0.2587638539802875</v>
      </c>
      <c r="Q262" t="n">
        <v>0.1281224431288538</v>
      </c>
      <c r="R262" t="n">
        <v>0.03377933469770951</v>
      </c>
    </row>
    <row r="263">
      <c r="F263" t="n">
        <v>0.05825537992214692</v>
      </c>
      <c r="G263" t="n">
        <v>0.1288656758726923</v>
      </c>
      <c r="H263" t="n">
        <v>0.0319600809609397</v>
      </c>
      <c r="J263" t="n">
        <v>0.07943912046458752</v>
      </c>
      <c r="K263" t="n">
        <v>0.1294138358696485</v>
      </c>
      <c r="L263" t="n">
        <v>0.03159256670044767</v>
      </c>
      <c r="M263" t="n">
        <v>0.1658507389769754</v>
      </c>
      <c r="N263" t="n">
        <v>0.1287817229815947</v>
      </c>
      <c r="O263" t="n">
        <v>0.03145291233065881</v>
      </c>
      <c r="P263" t="n">
        <v>0.2573541362505521</v>
      </c>
      <c r="Q263" t="n">
        <v>0.1288462987397513</v>
      </c>
      <c r="R263" t="n">
        <v>0.03377933469770951</v>
      </c>
    </row>
    <row r="264">
      <c r="F264" t="n">
        <v>0.05795921934699187</v>
      </c>
      <c r="G264" t="n">
        <v>0.1295896403438872</v>
      </c>
      <c r="H264" t="n">
        <v>0.03424268534480205</v>
      </c>
      <c r="J264" t="n">
        <v>0.07797141278892751</v>
      </c>
      <c r="K264" t="n">
        <v>0.1301408798913881</v>
      </c>
      <c r="L264" t="n">
        <v>0.03335571697862708</v>
      </c>
      <c r="M264" t="n">
        <v>0.1649349818204799</v>
      </c>
      <c r="N264" t="n">
        <v>0.129505215807334</v>
      </c>
      <c r="O264" t="n">
        <v>0.03318463291918845</v>
      </c>
      <c r="P264" t="n">
        <v>0.2560602093320229</v>
      </c>
      <c r="Q264" t="n">
        <v>0.1295701543506488</v>
      </c>
      <c r="R264" t="n">
        <v>0.03550799712013374</v>
      </c>
    </row>
    <row r="265">
      <c r="F265" t="n">
        <v>0.05831639850405825</v>
      </c>
      <c r="G265" t="n">
        <v>0.1303136048150821</v>
      </c>
      <c r="H265" t="n">
        <v>0.03400185021260978</v>
      </c>
      <c r="J265" t="n">
        <v>0.07853153834723865</v>
      </c>
      <c r="K265" t="n">
        <v>0.1308679239131277</v>
      </c>
      <c r="L265" t="n">
        <v>0.03335571697862708</v>
      </c>
      <c r="M265" t="n">
        <v>0.1675825804047484</v>
      </c>
      <c r="N265" t="n">
        <v>0.1302287086330733</v>
      </c>
      <c r="O265" t="n">
        <v>0.03318463291918845</v>
      </c>
      <c r="P265" t="n">
        <v>0.2549840683771567</v>
      </c>
      <c r="Q265" t="n">
        <v>0.1302940099615463</v>
      </c>
      <c r="R265" t="n">
        <v>0.03550799712013374</v>
      </c>
    </row>
    <row r="266">
      <c r="F266" t="n">
        <v>0.0580089580664045</v>
      </c>
      <c r="G266" t="n">
        <v>0.131037569286277</v>
      </c>
      <c r="H266" t="n">
        <v>0.03399845816849439</v>
      </c>
      <c r="J266" t="n">
        <v>0.07822586982264863</v>
      </c>
      <c r="K266" t="n">
        <v>0.1315949679348674</v>
      </c>
      <c r="L266" t="n">
        <v>0.03335571697862708</v>
      </c>
      <c r="M266" t="n">
        <v>0.1658282632748443</v>
      </c>
      <c r="N266" t="n">
        <v>0.1309522014588126</v>
      </c>
      <c r="O266" t="n">
        <v>0.03318463291918845</v>
      </c>
      <c r="P266" t="n">
        <v>0.2553409985841182</v>
      </c>
      <c r="Q266" t="n">
        <v>0.1310178655724438</v>
      </c>
      <c r="R266" t="n">
        <v>0.03550799712013374</v>
      </c>
    </row>
    <row r="267">
      <c r="F267" t="n">
        <v>0.05808742524728098</v>
      </c>
      <c r="G267" t="n">
        <v>0.1317615337574719</v>
      </c>
      <c r="H267" t="n">
        <v>0.03401541838907131</v>
      </c>
      <c r="J267" t="n">
        <v>0.07872934449164047</v>
      </c>
      <c r="K267" t="n">
        <v>0.1323220119566069</v>
      </c>
      <c r="L267" t="n">
        <v>0.03473840326809893</v>
      </c>
      <c r="M267" t="n">
        <v>0.169502079452389</v>
      </c>
      <c r="N267" t="n">
        <v>0.1316756942845519</v>
      </c>
      <c r="O267" t="n">
        <v>0.03318463291918845</v>
      </c>
      <c r="P267" t="n">
        <v>0.2543465780502774</v>
      </c>
      <c r="Q267" t="n">
        <v>0.1317417211833412</v>
      </c>
      <c r="R267" t="n">
        <v>0.03550799712013374</v>
      </c>
    </row>
    <row r="268">
      <c r="F268" t="n">
        <v>0.05729982265595466</v>
      </c>
      <c r="G268" t="n">
        <v>0.1324854982286668</v>
      </c>
      <c r="H268" t="n">
        <v>0.03470101536151218</v>
      </c>
      <c r="J268" t="n">
        <v>0.07764300579913434</v>
      </c>
      <c r="K268" t="n">
        <v>0.1330490559783465</v>
      </c>
      <c r="L268" t="n">
        <v>0.03473840326809893</v>
      </c>
      <c r="M268" t="n">
        <v>0.1687501292900957</v>
      </c>
      <c r="N268" t="n">
        <v>0.1323991871102912</v>
      </c>
      <c r="O268" t="n">
        <v>0.03435018704189743</v>
      </c>
      <c r="P268" t="n">
        <v>0.2512473097199477</v>
      </c>
      <c r="Q268" t="n">
        <v>0.1324655767942387</v>
      </c>
      <c r="R268" t="n">
        <v>0.03683215530250112</v>
      </c>
    </row>
    <row r="269">
      <c r="F269" t="n">
        <v>0.05782936092623161</v>
      </c>
      <c r="G269" t="n">
        <v>0.1332094626998617</v>
      </c>
      <c r="H269" t="n">
        <v>0.03499179620704529</v>
      </c>
      <c r="J269" t="n">
        <v>0.07807962493877883</v>
      </c>
      <c r="K269" t="n">
        <v>0.1337761000000861</v>
      </c>
      <c r="L269" t="n">
        <v>0.03473840326809893</v>
      </c>
      <c r="M269" t="n">
        <v>0.1685164335471263</v>
      </c>
      <c r="N269" t="n">
        <v>0.1331226799360305</v>
      </c>
      <c r="O269" t="n">
        <v>0.03435018704189743</v>
      </c>
      <c r="P269" t="n">
        <v>0.2513005828470549</v>
      </c>
      <c r="Q269" t="n">
        <v>0.1331894324051362</v>
      </c>
      <c r="R269" t="n">
        <v>0.03683215530250112</v>
      </c>
    </row>
    <row r="270">
      <c r="F270" t="n">
        <v>0.05669729008668686</v>
      </c>
      <c r="G270" t="n">
        <v>0.1339334271710566</v>
      </c>
      <c r="H270" t="n">
        <v>0.03527206690153503</v>
      </c>
      <c r="J270" t="n">
        <v>0.07638314862817434</v>
      </c>
      <c r="K270" t="n">
        <v>0.1345031440218257</v>
      </c>
      <c r="L270" t="n">
        <v>0.03473840326809893</v>
      </c>
      <c r="M270" t="n">
        <v>0.1647253650642186</v>
      </c>
      <c r="N270" t="n">
        <v>0.1338461727617698</v>
      </c>
      <c r="O270" t="n">
        <v>0.03435018704189743</v>
      </c>
      <c r="P270" t="n">
        <v>0.2590913487348756</v>
      </c>
      <c r="Q270" t="n">
        <v>0.1339132880160337</v>
      </c>
      <c r="R270" t="n">
        <v>0.03683215530250112</v>
      </c>
    </row>
    <row r="271">
      <c r="F271" t="n">
        <v>0.05750005846770716</v>
      </c>
      <c r="G271" t="n">
        <v>0.1346573916422515</v>
      </c>
      <c r="H271" t="n">
        <v>0.03637088157048479</v>
      </c>
      <c r="J271" t="n">
        <v>0.07783577585235406</v>
      </c>
      <c r="K271" t="n">
        <v>0.1352301880435653</v>
      </c>
      <c r="L271" t="n">
        <v>0.03473840326809893</v>
      </c>
      <c r="M271" t="n">
        <v>0.1647404552554602</v>
      </c>
      <c r="N271" t="n">
        <v>0.1345696655875091</v>
      </c>
      <c r="O271" t="n">
        <v>0.03435018704189743</v>
      </c>
      <c r="P271" t="n">
        <v>0.2585708070691166</v>
      </c>
      <c r="Q271" t="n">
        <v>0.1346371436269311</v>
      </c>
      <c r="R271" t="n">
        <v>0.03683215530250112</v>
      </c>
    </row>
    <row r="272">
      <c r="F272" t="n">
        <v>0.05660897035430771</v>
      </c>
      <c r="G272" t="n">
        <v>0.1353813561134464</v>
      </c>
      <c r="H272" t="n">
        <v>0.03679787265454527</v>
      </c>
      <c r="J272" t="n">
        <v>0.07662444800649636</v>
      </c>
      <c r="K272" t="n">
        <v>0.1359572320653049</v>
      </c>
      <c r="L272" t="n">
        <v>0.03539972958286591</v>
      </c>
      <c r="M272" t="n">
        <v>0.1671974708578958</v>
      </c>
      <c r="N272" t="n">
        <v>0.1352931584132484</v>
      </c>
      <c r="O272" t="n">
        <v>0.03533145747345871</v>
      </c>
      <c r="P272" t="n">
        <v>0.2508665123318784</v>
      </c>
      <c r="Q272" t="n">
        <v>0.1353609992378286</v>
      </c>
      <c r="R272" t="n">
        <v>0.03803254133041888</v>
      </c>
    </row>
    <row r="273">
      <c r="F273" t="n">
        <v>0.0572165708681689</v>
      </c>
      <c r="G273" t="n">
        <v>0.1361053205846413</v>
      </c>
      <c r="H273" t="n">
        <v>0.03636358257759487</v>
      </c>
      <c r="J273" t="n">
        <v>0.07708433555623513</v>
      </c>
      <c r="K273" t="n">
        <v>0.1366842760870445</v>
      </c>
      <c r="L273" t="n">
        <v>0.03539972958286591</v>
      </c>
      <c r="M273" t="n">
        <v>0.1655671773394061</v>
      </c>
      <c r="N273" t="n">
        <v>0.1360166512389877</v>
      </c>
      <c r="O273" t="n">
        <v>0.03533145747345871</v>
      </c>
      <c r="P273" t="n">
        <v>0.2514009288561601</v>
      </c>
      <c r="Q273" t="n">
        <v>0.1360848548487261</v>
      </c>
      <c r="R273" t="n">
        <v>0.03803254133041888</v>
      </c>
    </row>
    <row r="274">
      <c r="F274" t="n">
        <v>0.05623987335416438</v>
      </c>
      <c r="G274" t="n">
        <v>0.1368292850558362</v>
      </c>
      <c r="H274" t="n">
        <v>0.03648036646383363</v>
      </c>
      <c r="J274" t="n">
        <v>0.07559701570205939</v>
      </c>
      <c r="K274" t="n">
        <v>0.1374113201087842</v>
      </c>
      <c r="L274" t="n">
        <v>0.03539972958286591</v>
      </c>
      <c r="M274" t="n">
        <v>0.164111081775181</v>
      </c>
      <c r="N274" t="n">
        <v>0.136740144064727</v>
      </c>
      <c r="O274" t="n">
        <v>0.03533145747345871</v>
      </c>
      <c r="P274" t="n">
        <v>0.2530640500989517</v>
      </c>
      <c r="Q274" t="n">
        <v>0.1368087104596236</v>
      </c>
      <c r="R274" t="n">
        <v>0.03803254133041888</v>
      </c>
    </row>
    <row r="275">
      <c r="F275" t="n">
        <v>0.05606344448665199</v>
      </c>
      <c r="G275" t="n">
        <v>0.1375532495270311</v>
      </c>
      <c r="H275" t="n">
        <v>0.0367759756758755</v>
      </c>
      <c r="J275" t="n">
        <v>0.07747785857811797</v>
      </c>
      <c r="K275" t="n">
        <v>0.1381383641305237</v>
      </c>
      <c r="L275" t="n">
        <v>0.03539972958286591</v>
      </c>
      <c r="M275" t="n">
        <v>0.1661037519246945</v>
      </c>
      <c r="N275" t="n">
        <v>0.1374636368904663</v>
      </c>
      <c r="O275" t="n">
        <v>0.03533145747345871</v>
      </c>
      <c r="P275" t="n">
        <v>0.251982558119542</v>
      </c>
      <c r="Q275" t="n">
        <v>0.1375325660705211</v>
      </c>
      <c r="R275" t="n">
        <v>0.03911762023548925</v>
      </c>
    </row>
    <row r="276">
      <c r="F276" t="n">
        <v>0.05736435601295747</v>
      </c>
      <c r="G276" t="n">
        <v>0.138277213998226</v>
      </c>
      <c r="H276" t="n">
        <v>0.03702903686188635</v>
      </c>
      <c r="J276" t="n">
        <v>0.07648822735616757</v>
      </c>
      <c r="K276" t="n">
        <v>0.1388654081522633</v>
      </c>
      <c r="L276" t="n">
        <v>0.0368384230932472</v>
      </c>
      <c r="M276" t="n">
        <v>0.1639250279697386</v>
      </c>
      <c r="N276" t="n">
        <v>0.1381871297162055</v>
      </c>
      <c r="O276" t="n">
        <v>0.03625449443049666</v>
      </c>
      <c r="P276" t="n">
        <v>0.2478603039594584</v>
      </c>
      <c r="Q276" t="n">
        <v>0.1382564216814186</v>
      </c>
      <c r="R276" t="n">
        <v>0.03911762023548925</v>
      </c>
    </row>
    <row r="277">
      <c r="F277" t="n">
        <v>0.05672306810527331</v>
      </c>
      <c r="G277" t="n">
        <v>0.1390011784694209</v>
      </c>
      <c r="H277" t="n">
        <v>0.03704008041597578</v>
      </c>
      <c r="J277" t="n">
        <v>0.07579873822935469</v>
      </c>
      <c r="K277" t="n">
        <v>0.1395924521740029</v>
      </c>
      <c r="L277" t="n">
        <v>0.0368384230932472</v>
      </c>
      <c r="M277" t="n">
        <v>0.162079616838858</v>
      </c>
      <c r="N277" t="n">
        <v>0.1389106225419448</v>
      </c>
      <c r="O277" t="n">
        <v>0.03625449443049666</v>
      </c>
      <c r="P277" t="n">
        <v>0.2499978284084673</v>
      </c>
      <c r="Q277" t="n">
        <v>0.138980277292316</v>
      </c>
      <c r="R277" t="n">
        <v>0.03911762023548925</v>
      </c>
    </row>
    <row r="278">
      <c r="F278" t="n">
        <v>0.05689831090635138</v>
      </c>
      <c r="G278" t="n">
        <v>0.1397251429406158</v>
      </c>
      <c r="H278" t="n">
        <v>0.03716892188035256</v>
      </c>
      <c r="J278" t="n">
        <v>0.07611777665348841</v>
      </c>
      <c r="K278" t="n">
        <v>0.1403194961957425</v>
      </c>
      <c r="L278" t="n">
        <v>0.0368384230932472</v>
      </c>
      <c r="M278" t="n">
        <v>0.1671384846526573</v>
      </c>
      <c r="N278" t="n">
        <v>0.1396341153676841</v>
      </c>
      <c r="O278" t="n">
        <v>0.03625449443049666</v>
      </c>
      <c r="P278" t="n">
        <v>0.2552740956906154</v>
      </c>
      <c r="Q278" t="n">
        <v>0.1397041329032135</v>
      </c>
      <c r="R278" t="n">
        <v>0.03911762023548925</v>
      </c>
    </row>
    <row r="279">
      <c r="F279" t="n">
        <v>0.05601496755967355</v>
      </c>
      <c r="G279" t="n">
        <v>0.1404491074118107</v>
      </c>
      <c r="H279" t="n">
        <v>0.03657993232891586</v>
      </c>
      <c r="J279" t="n">
        <v>0.07753283309361826</v>
      </c>
      <c r="K279" t="n">
        <v>0.1410465402174821</v>
      </c>
      <c r="L279" t="n">
        <v>0.0373895204326301</v>
      </c>
      <c r="M279" t="n">
        <v>0.1664915725087254</v>
      </c>
      <c r="N279" t="n">
        <v>0.1403576081934234</v>
      </c>
      <c r="O279" t="n">
        <v>0.03625449443049666</v>
      </c>
      <c r="P279" t="n">
        <v>0.2533442827798968</v>
      </c>
      <c r="Q279" t="n">
        <v>0.140427988514111</v>
      </c>
      <c r="R279" t="n">
        <v>0.03911762023548925</v>
      </c>
    </row>
    <row r="280">
      <c r="F280" t="n">
        <v>0.05675715248778416</v>
      </c>
      <c r="G280" t="n">
        <v>0.1411730718830056</v>
      </c>
      <c r="H280" t="n">
        <v>0.03812778285119162</v>
      </c>
      <c r="J280" t="n">
        <v>0.07525064387380491</v>
      </c>
      <c r="K280" t="n">
        <v>0.1417735842392217</v>
      </c>
      <c r="L280" t="n">
        <v>0.0373895204326301</v>
      </c>
      <c r="M280" t="n">
        <v>0.1650470371108741</v>
      </c>
      <c r="N280" t="n">
        <v>0.1410811010191627</v>
      </c>
      <c r="O280" t="n">
        <v>0.03679252624266131</v>
      </c>
      <c r="P280" t="n">
        <v>0.2489348035399974</v>
      </c>
      <c r="Q280" t="n">
        <v>0.1411518441250084</v>
      </c>
      <c r="R280" t="n">
        <v>0.0394878598003391</v>
      </c>
    </row>
    <row r="281">
      <c r="F281" t="n">
        <v>0.05686367227585216</v>
      </c>
      <c r="G281" t="n">
        <v>0.1418970363542005</v>
      </c>
      <c r="H281" t="n">
        <v>0.03767032506983375</v>
      </c>
      <c r="J281" t="n">
        <v>0.07641745646341998</v>
      </c>
      <c r="K281" t="n">
        <v>0.1425006282609613</v>
      </c>
      <c r="L281" t="n">
        <v>0.0373895204326301</v>
      </c>
      <c r="M281" t="n">
        <v>0.1653190220876661</v>
      </c>
      <c r="N281" t="n">
        <v>0.141804593844902</v>
      </c>
      <c r="O281" t="n">
        <v>0.03679252624266131</v>
      </c>
      <c r="P281" t="n">
        <v>0.2513319832970032</v>
      </c>
      <c r="Q281" t="n">
        <v>0.1418756997359059</v>
      </c>
      <c r="R281" t="n">
        <v>0.0394878598003391</v>
      </c>
    </row>
    <row r="282">
      <c r="F282" t="n">
        <v>0.05664303527669327</v>
      </c>
      <c r="G282" t="n">
        <v>0.1426210008253954</v>
      </c>
      <c r="H282" t="n">
        <v>0.03785557656806959</v>
      </c>
      <c r="J282" t="n">
        <v>0.0752169902028965</v>
      </c>
      <c r="K282" t="n">
        <v>0.1432276722827009</v>
      </c>
      <c r="L282" t="n">
        <v>0.0373895204326301</v>
      </c>
      <c r="M282" t="n">
        <v>0.16407212951193</v>
      </c>
      <c r="N282" t="n">
        <v>0.1425280866706413</v>
      </c>
      <c r="O282" t="n">
        <v>0.03679252624266131</v>
      </c>
      <c r="P282" t="n">
        <v>0.2517520818714897</v>
      </c>
      <c r="Q282" t="n">
        <v>0.1425995553468034</v>
      </c>
      <c r="R282" t="n">
        <v>0.0394878598003391</v>
      </c>
    </row>
    <row r="283">
      <c r="F283" t="n">
        <v>0.0560780505512754</v>
      </c>
      <c r="G283" t="n">
        <v>0.1433449652965903</v>
      </c>
      <c r="H283" t="n">
        <v>0.03841659688189197</v>
      </c>
      <c r="J283" t="n">
        <v>0.07616235924174204</v>
      </c>
      <c r="K283" t="n">
        <v>0.1439547163044405</v>
      </c>
      <c r="L283" t="n">
        <v>0.03719057813335823</v>
      </c>
      <c r="M283" t="n">
        <v>0.1654214888379739</v>
      </c>
      <c r="N283" t="n">
        <v>0.1432515794963806</v>
      </c>
      <c r="O283" t="n">
        <v>0.03672331750500556</v>
      </c>
      <c r="P283" t="n">
        <v>0.2491436127086097</v>
      </c>
      <c r="Q283" t="n">
        <v>0.1433234109577009</v>
      </c>
      <c r="R283" t="n">
        <v>0.03952569644011176</v>
      </c>
    </row>
    <row r="284">
      <c r="F284" t="n">
        <v>0.0560391293191597</v>
      </c>
      <c r="G284" t="n">
        <v>0.1440689297677852</v>
      </c>
      <c r="H284" t="n">
        <v>0.0380417634993327</v>
      </c>
      <c r="J284" t="n">
        <v>0.07604348380955435</v>
      </c>
      <c r="K284" t="n">
        <v>0.1446817603261801</v>
      </c>
      <c r="L284" t="n">
        <v>0.03719057813335823</v>
      </c>
      <c r="M284" t="n">
        <v>0.163965956035571</v>
      </c>
      <c r="N284" t="n">
        <v>0.1439750723221199</v>
      </c>
      <c r="O284" t="n">
        <v>0.03672331750500556</v>
      </c>
      <c r="P284" t="n">
        <v>0.2532908659451186</v>
      </c>
      <c r="Q284" t="n">
        <v>0.1440472665685984</v>
      </c>
      <c r="R284" t="n">
        <v>0.03952569644011176</v>
      </c>
    </row>
  </sheetData>
  <mergeCells count="28">
    <mergeCell ref="L82:V82"/>
    <mergeCell ref="A82:K82"/>
    <mergeCell ref="L2:V2"/>
    <mergeCell ref="L16:V16"/>
    <mergeCell ref="L7:V7"/>
    <mergeCell ref="A1:K1"/>
    <mergeCell ref="A6:K6"/>
    <mergeCell ref="M81:U81"/>
    <mergeCell ref="L3:V3"/>
    <mergeCell ref="M80:U80"/>
    <mergeCell ref="A7:K7"/>
    <mergeCell ref="P46:Q46"/>
    <mergeCell ref="A16:K16"/>
    <mergeCell ref="P49:Q49"/>
    <mergeCell ref="L5:V5"/>
    <mergeCell ref="A80:K80"/>
    <mergeCell ref="P48:Q48"/>
    <mergeCell ref="A3:K3"/>
    <mergeCell ref="A2:K2"/>
    <mergeCell ref="L1:V1"/>
    <mergeCell ref="A5:K5"/>
    <mergeCell ref="P47:Q47"/>
    <mergeCell ref="L22:V22"/>
    <mergeCell ref="A22:K22"/>
    <mergeCell ref="L9:V9"/>
    <mergeCell ref="L6:V6"/>
    <mergeCell ref="A81:K81"/>
    <mergeCell ref="A9:K9"/>
  </mergeCells>
  <pageMargins left="0.7" right="0.7" top="0.75" bottom="0.75" header="0.3" footer="0.3"/>
  <pageSetup orientation="portrait" paperSize="9" scale="54" fitToWidth="2" horizontalDpi="1200" verticalDpi="1200"/>
  <colBreaks count="1" manualBreakCount="1">
    <brk id="11" min="0" max="92" man="1"/>
  </colBreaks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2023-08-20T08:46:19Z</dcterms:modified>
  <cp:lastModifiedBy>MSI GP66</cp:lastModifiedBy>
  <cp:lastPrinted>2023-08-06T08:35:47Z</cp:lastPrinted>
</cp:coreProperties>
</file>