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'1'!$A$1:$V$82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0.000000"/>
    <numFmt numFmtId="165" formatCode="0.0"/>
    <numFmt numFmtId="166" formatCode="General_)"/>
    <numFmt numFmtId="167" formatCode="0.000"/>
    <numFmt numFmtId="168" formatCode="0.0000"/>
  </numFmts>
  <fonts count="15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  <font>
      <name val="Times New Roman"/>
      <charset val="204"/>
      <family val="1"/>
      <b val="1"/>
      <color theme="1"/>
      <sz val="8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7" fillId="0" borderId="0"/>
    <xf numFmtId="0" fontId="1" fillId="0" borderId="0"/>
  </cellStyleXfs>
  <cellXfs count="84">
    <xf numFmtId="0" fontId="0" fillId="0" borderId="0" pivotButton="0" quotePrefix="0" xfId="0"/>
    <xf numFmtId="0" fontId="3" fillId="0" borderId="0" pivotButton="0" quotePrefix="0" xfId="0"/>
    <xf numFmtId="0" fontId="6" fillId="0" borderId="0" pivotButton="0" quotePrefix="0" xfId="1"/>
    <xf numFmtId="0" fontId="5" fillId="0" borderId="0" applyAlignment="1" pivotButton="0" quotePrefix="1" xfId="2">
      <alignment horizontal="left"/>
    </xf>
    <xf numFmtId="0" fontId="6" fillId="0" borderId="0" applyAlignment="1" pivotButton="0" quotePrefix="1" xfId="2">
      <alignment horizontal="left"/>
    </xf>
    <xf numFmtId="0" fontId="5" fillId="0" borderId="0" applyAlignment="1" pivotButton="0" quotePrefix="0" xfId="2">
      <alignment horizontal="left"/>
    </xf>
    <xf numFmtId="0" fontId="6" fillId="0" borderId="0" applyAlignment="1" pivotButton="0" quotePrefix="0" xfId="2">
      <alignment horizontal="left"/>
    </xf>
    <xf numFmtId="0" fontId="6" fillId="0" borderId="0" applyProtection="1" pivotButton="0" quotePrefix="0" xfId="2">
      <protection locked="0" hidden="0"/>
    </xf>
    <xf numFmtId="0" fontId="6" fillId="0" borderId="0" pivotButton="0" quotePrefix="0" xfId="0"/>
    <xf numFmtId="0" fontId="6" fillId="0" borderId="0" pivotButton="0" quotePrefix="0" xfId="2"/>
    <xf numFmtId="0" fontId="8" fillId="0" borderId="0" pivotButton="0" quotePrefix="0" xfId="1"/>
    <xf numFmtId="0" fontId="10" fillId="0" borderId="0" applyProtection="1" pivotButton="0" quotePrefix="0" xfId="2">
      <protection locked="0" hidden="0"/>
    </xf>
    <xf numFmtId="0" fontId="8" fillId="0" borderId="0" applyAlignment="1" pivotButton="0" quotePrefix="1" xfId="2">
      <alignment horizontal="left"/>
    </xf>
    <xf numFmtId="0" fontId="10" fillId="0" borderId="0" applyAlignment="1" pivotButton="0" quotePrefix="1" xfId="2">
      <alignment horizontal="left"/>
    </xf>
    <xf numFmtId="0" fontId="8" fillId="0" borderId="0" applyAlignment="1" pivotButton="0" quotePrefix="0" xfId="2">
      <alignment horizontal="left"/>
    </xf>
    <xf numFmtId="0" fontId="10" fillId="0" borderId="0" applyAlignment="1" pivotButton="0" quotePrefix="0" xfId="2">
      <alignment horizontal="left"/>
    </xf>
    <xf numFmtId="0" fontId="8" fillId="0" borderId="0" applyAlignment="1" pivotButton="0" quotePrefix="0" xfId="1">
      <alignment horizontal="left"/>
    </xf>
    <xf numFmtId="0" fontId="8" fillId="0" borderId="0" applyAlignment="1" pivotButton="0" quotePrefix="0" xfId="1">
      <alignment wrapText="1"/>
    </xf>
    <xf numFmtId="0" fontId="8" fillId="0" borderId="0" pivotButton="0" quotePrefix="0" xfId="2"/>
    <xf numFmtId="0" fontId="10" fillId="0" borderId="0" pivotButton="0" quotePrefix="0" xfId="2"/>
    <xf numFmtId="0" fontId="8" fillId="0" borderId="0" applyAlignment="1" pivotButton="0" quotePrefix="0" xfId="2">
      <alignment horizontal="right"/>
    </xf>
    <xf numFmtId="0" fontId="10" fillId="0" borderId="0" pivotButton="0" quotePrefix="0" xfId="0"/>
    <xf numFmtId="0" fontId="8" fillId="0" borderId="0" applyAlignment="1" applyProtection="1" pivotButton="0" quotePrefix="0" xfId="0">
      <alignment horizontal="left"/>
      <protection locked="0" hidden="0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0" fontId="8" fillId="0" borderId="0" applyAlignment="1" pivotButton="0" quotePrefix="1" xfId="0">
      <alignment horizontal="left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164" fontId="11" fillId="0" borderId="0" pivotButton="0" quotePrefix="0" xfId="0"/>
    <xf numFmtId="1" fontId="4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0" fillId="2" borderId="0" pivotButton="0" quotePrefix="0" xfId="0"/>
    <xf numFmtId="0" fontId="0" fillId="2" borderId="0" applyAlignment="1" pivotButton="0" quotePrefix="0" xfId="0">
      <alignment horizontal="left"/>
    </xf>
    <xf numFmtId="0" fontId="9" fillId="0" borderId="0" pivotButton="0" quotePrefix="0" xfId="0"/>
    <xf numFmtId="14" fontId="10" fillId="0" borderId="0" pivotButton="0" quotePrefix="0" xfId="2"/>
    <xf numFmtId="14" fontId="10" fillId="0" borderId="0" applyProtection="1" pivotButton="0" quotePrefix="0" xfId="2">
      <protection locked="0" hidden="0"/>
    </xf>
    <xf numFmtId="1" fontId="8" fillId="0" borderId="0" pivotButton="0" quotePrefix="0" xfId="0"/>
    <xf numFmtId="165" fontId="8" fillId="0" borderId="0" applyAlignment="1" pivotButton="0" quotePrefix="0" xfId="0">
      <alignment horizontal="left"/>
    </xf>
    <xf numFmtId="2" fontId="8" fillId="0" borderId="0" pivotButton="0" quotePrefix="0" xfId="0"/>
    <xf numFmtId="0" fontId="8" fillId="0" borderId="0" applyProtection="1" pivotButton="0" quotePrefix="0" xfId="2">
      <protection locked="0" hidden="0"/>
    </xf>
    <xf numFmtId="0" fontId="5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vertical="center"/>
    </xf>
    <xf numFmtId="0" fontId="8" fillId="0" borderId="0" applyAlignment="1" pivotButton="0" quotePrefix="0" xfId="0">
      <alignment horizontal="center" vertical="center"/>
    </xf>
    <xf numFmtId="0" fontId="6" fillId="0" borderId="0" applyAlignment="1" pivotButton="0" quotePrefix="0" xfId="1">
      <alignment horizontal="right" vertical="center"/>
    </xf>
    <xf numFmtId="166" fontId="8" fillId="0" borderId="0" pivotButton="0" quotePrefix="0" xfId="2"/>
    <xf numFmtId="167" fontId="8" fillId="0" borderId="0" pivotButton="0" quotePrefix="0" xfId="0"/>
    <xf numFmtId="167" fontId="0" fillId="0" borderId="1" applyAlignment="1" pivotButton="0" quotePrefix="0" xfId="0">
      <alignment horizontal="center" vertical="center"/>
    </xf>
    <xf numFmtId="167" fontId="4" fillId="0" borderId="0" applyAlignment="1" pivotButton="0" quotePrefix="0" xfId="0">
      <alignment horizontal="left"/>
    </xf>
    <xf numFmtId="167" fontId="9" fillId="0" borderId="0" pivotButton="0" quotePrefix="0" xfId="0"/>
    <xf numFmtId="168" fontId="9" fillId="0" borderId="0" pivotButton="0" quotePrefix="0" xfId="0"/>
    <xf numFmtId="0" fontId="9" fillId="0" borderId="0" applyAlignment="1" pivotButton="0" quotePrefix="0" xfId="0">
      <alignment horizontal="right" vertical="center"/>
    </xf>
    <xf numFmtId="0" fontId="12" fillId="0" borderId="0" pivotButton="0" quotePrefix="0" xfId="0"/>
    <xf numFmtId="0" fontId="12" fillId="0" borderId="0" applyAlignment="1" pivotButton="0" quotePrefix="0" xfId="0">
      <alignment horizontal="right"/>
    </xf>
    <xf numFmtId="2" fontId="12" fillId="0" borderId="0" applyAlignment="1" pivotButton="0" quotePrefix="0" xfId="0">
      <alignment horizontal="left"/>
    </xf>
    <xf numFmtId="0" fontId="13" fillId="0" borderId="0" pivotButton="0" quotePrefix="0" xfId="0"/>
    <xf numFmtId="167" fontId="13" fillId="0" borderId="0" pivotButton="0" quotePrefix="0" xfId="0"/>
    <xf numFmtId="2" fontId="12" fillId="0" borderId="0" applyAlignment="1" pivotButton="0" quotePrefix="0" xfId="0">
      <alignment horizontal="center"/>
    </xf>
    <xf numFmtId="165" fontId="12" fillId="0" borderId="0" applyAlignment="1" pivotButton="0" quotePrefix="0" xfId="0">
      <alignment horizontal="center"/>
    </xf>
    <xf numFmtId="167" fontId="12" fillId="0" borderId="0" applyAlignment="1" pivotButton="0" quotePrefix="0" xfId="0">
      <alignment horizontal="center"/>
    </xf>
    <xf numFmtId="167" fontId="9" fillId="0" borderId="0" applyAlignment="1" pivotButton="0" quotePrefix="0" xfId="0">
      <alignment horizontal="center"/>
    </xf>
    <xf numFmtId="165" fontId="8" fillId="0" borderId="0" pivotButton="0" quotePrefix="0" xfId="0"/>
    <xf numFmtId="0" fontId="6" fillId="0" borderId="0" applyAlignment="1" pivotButton="0" quotePrefix="0" xfId="1">
      <alignment horizontal="center" vertical="center"/>
    </xf>
    <xf numFmtId="0" fontId="5" fillId="0" borderId="0" applyAlignment="1" pivotButton="0" quotePrefix="0" xfId="1">
      <alignment horizontal="center"/>
    </xf>
    <xf numFmtId="0" fontId="9" fillId="0" borderId="0" pivotButton="0" quotePrefix="0" xfId="0"/>
    <xf numFmtId="167" fontId="2" fillId="0" borderId="1" applyAlignment="1" pivotButton="0" quotePrefix="0" xfId="0">
      <alignment horizontal="center" vertical="center" wrapText="1"/>
    </xf>
    <xf numFmtId="0" fontId="8" fillId="0" borderId="0" applyAlignment="1" pivotButton="0" quotePrefix="0" xfId="1">
      <alignment horizontal="center"/>
    </xf>
    <xf numFmtId="0" fontId="9" fillId="0" borderId="0" applyAlignment="1" pivotButton="0" quotePrefix="0" xfId="0">
      <alignment horizontal="center"/>
    </xf>
    <xf numFmtId="0" fontId="5" fillId="0" borderId="0" applyAlignment="1" pivotButton="0" quotePrefix="0" xfId="1">
      <alignment horizontal="center" wrapText="1"/>
    </xf>
    <xf numFmtId="0" fontId="8" fillId="0" borderId="0" applyAlignment="1" pivotButton="0" quotePrefix="0" xfId="0">
      <alignment horizontal="center" vertical="center"/>
    </xf>
    <xf numFmtId="0" fontId="6" fillId="0" borderId="0" applyAlignment="1" pivotButton="0" quotePrefix="0" xfId="1">
      <alignment horizontal="right" vertical="center"/>
    </xf>
    <xf numFmtId="0" fontId="2" fillId="0" borderId="1" applyAlignment="1" pivotButton="0" quotePrefix="0" xfId="0">
      <alignment horizontal="center" vertical="center" wrapText="1"/>
    </xf>
    <xf numFmtId="166" fontId="8" fillId="0" borderId="0" pivotButton="0" quotePrefix="0" xfId="2"/>
    <xf numFmtId="167" fontId="8" fillId="0" borderId="0" pivotButton="0" quotePrefix="0" xfId="0"/>
    <xf numFmtId="0" fontId="0" fillId="0" borderId="4" pivotButton="0" quotePrefix="0" xfId="0"/>
    <xf numFmtId="167" fontId="0" fillId="0" borderId="1" applyAlignment="1" pivotButton="0" quotePrefix="0" xfId="0">
      <alignment horizontal="center" vertical="center"/>
    </xf>
    <xf numFmtId="167" fontId="2" fillId="0" borderId="1" applyAlignment="1" pivotButton="0" quotePrefix="0" xfId="0">
      <alignment horizontal="center" vertical="center" wrapText="1"/>
    </xf>
    <xf numFmtId="167" fontId="13" fillId="0" borderId="0" pivotButton="0" quotePrefix="0" xfId="0"/>
    <xf numFmtId="167" fontId="4" fillId="0" borderId="0" applyAlignment="1" pivotButton="0" quotePrefix="0" xfId="0">
      <alignment horizontal="left"/>
    </xf>
    <xf numFmtId="167" fontId="12" fillId="0" borderId="0" applyAlignment="1" pivotButton="0" quotePrefix="0" xfId="0">
      <alignment horizontal="center"/>
    </xf>
    <xf numFmtId="167" fontId="9" fillId="0" borderId="0" applyAlignment="1" pivotButton="0" quotePrefix="0" xfId="0">
      <alignment horizontal="center"/>
    </xf>
    <xf numFmtId="168" fontId="9" fillId="0" borderId="0" pivotButton="0" quotePrefix="0" xfId="0"/>
    <xf numFmtId="167" fontId="9" fillId="0" borderId="0" pivotButton="0" quotePrefix="0" xfId="0"/>
  </cellXfs>
  <cellStyles count="4">
    <cellStyle name="Обычный" xfId="0" builtinId="0"/>
    <cellStyle name="Обычный 2 2" xfId="1"/>
    <cellStyle name="Обычный 2" xfId="2"/>
    <cellStyle name="Обычный 2 4" xf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General</formatCode>
                <ptCount val="37"/>
                <pt idx="0">
                  <v>42.17827674798846</v>
                </pt>
                <pt idx="1">
                  <v>42.17827674798846</v>
                </pt>
                <pt idx="2">
                  <v>42.17827674798846</v>
                </pt>
                <pt idx="3">
                  <v>42.17827674798846</v>
                </pt>
                <pt idx="4">
                  <v>42.17827674798846</v>
                </pt>
                <pt idx="5">
                  <v>42.17827674798846</v>
                </pt>
                <pt idx="6">
                  <v>42.17827674798846</v>
                </pt>
                <pt idx="7">
                  <v>42.17827674798846</v>
                </pt>
                <pt idx="8">
                  <v>42.17827674798846</v>
                </pt>
                <pt idx="9">
                  <v>42.17827674798846</v>
                </pt>
                <pt idx="10">
                  <v>42.17827674798846</v>
                </pt>
                <pt idx="11">
                  <v>42.17827674798846</v>
                </pt>
                <pt idx="12">
                  <v>42.17827674798846</v>
                </pt>
                <pt idx="13">
                  <v>42.17827674798846</v>
                </pt>
                <pt idx="14">
                  <v>42.17827674798846</v>
                </pt>
                <pt idx="15">
                  <v>42.17827674798846</v>
                </pt>
                <pt idx="16">
                  <v>42.17827674798846</v>
                </pt>
                <pt idx="17">
                  <v>42.17827674798846</v>
                </pt>
                <pt idx="18">
                  <v>42.17827674798846</v>
                </pt>
                <pt idx="19">
                  <v>42.17827674798846</v>
                </pt>
                <pt idx="20">
                  <v>42.17827674798846</v>
                </pt>
                <pt idx="21">
                  <v>42.17827674798846</v>
                </pt>
                <pt idx="22">
                  <v>42.17827674798846</v>
                </pt>
                <pt idx="23">
                  <v>42.17827674798846</v>
                </pt>
                <pt idx="24">
                  <v>42.17827674798846</v>
                </pt>
                <pt idx="25">
                  <v>42.17827674798846</v>
                </pt>
                <pt idx="26">
                  <v>42.17827674798846</v>
                </pt>
                <pt idx="27">
                  <v>42.17827674798846</v>
                </pt>
                <pt idx="28">
                  <v>42.17827674798846</v>
                </pt>
                <pt idx="29">
                  <v>42.17827674798846</v>
                </pt>
                <pt idx="30">
                  <v>42.17827674798846</v>
                </pt>
                <pt idx="31">
                  <v>42.17827674798846</v>
                </pt>
                <pt idx="32">
                  <v>42.17827674798846</v>
                </pt>
                <pt idx="33">
                  <v>42.17827674798846</v>
                </pt>
                <pt idx="34">
                  <v>42.17827674798846</v>
                </pt>
                <pt idx="35">
                  <v>42.17827674798846</v>
                </pt>
                <pt idx="36">
                  <v>42.17827674798846</v>
                </pt>
              </numCache>
            </numRef>
          </xVal>
          <yVal>
            <numRef>
              <f>'1'!$AC$6:$AC$42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Первая прочность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'1'!$K$85:$K$20000</f>
              <numCache>
                <formatCode>General</formatCode>
                <ptCount val="19916"/>
              </numCache>
            </numRef>
          </xVal>
          <yVal>
            <numRef>
              <f>'1'!$J$85:$J$20000</f>
              <numCache>
                <formatCode>General</formatCode>
                <ptCount val="19916"/>
              </numCache>
            </numRef>
          </yVal>
          <smooth val="1"/>
        </ser>
        <ser>
          <idx val="1"/>
          <order val="1"/>
          <tx>
            <v>Вторая прочность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'1'!$N$85:$N$20000</f>
              <numCache>
                <formatCode>General</formatCode>
                <ptCount val="19916"/>
              </numCache>
            </numRef>
          </xVal>
          <yVal>
            <numRef>
              <f>'1'!$M$85:$M$20000</f>
              <numCache>
                <formatCode>General</formatCode>
                <ptCount val="19916"/>
              </numCache>
            </numRef>
          </yVal>
          <smooth val="1"/>
        </ser>
        <ser>
          <idx val="2"/>
          <order val="2"/>
          <tx>
            <v>Третья прочность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'1'!$Q$85:$Q$20000</f>
              <numCache>
                <formatCode>General</formatCode>
                <ptCount val="19916"/>
              </numCache>
            </numRef>
          </xVal>
          <yVal>
            <numRef>
              <f>'1'!$P$85:$P$20000</f>
              <numCache>
                <formatCode>General</formatCode>
                <ptCount val="1991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1000">
                <a:latin typeface="Times New Roman" panose="02020603050405020304" pitchFamily="18" charset="0"/>
                <a:cs typeface="Times New Roman" panose="02020603050405020304" pitchFamily="18" charset="0"/>
              </a:rPr>
              <a:t>Графическое определение  модулей Е0,</a:t>
            </a:r>
            <a:r>
              <a:rPr lang="ru-RU" sz="10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 xml:space="preserve"> Е50</a:t>
            </a:r>
            <a:endParaRPr lang="ru-RU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rich>
      </tx>
      <layout>
        <manualLayout>
          <xMode val="edge"/>
          <yMode val="edge"/>
          <wMode val="factor"/>
          <hMode val="factor"/>
          <x val="0.3502157422790747"/>
          <y val="0.03258017540779785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170513888888889"/>
          <w val="0.7740818658280924"/>
          <h val="0.7338191666666667"/>
        </manualLayout>
      </layout>
      <scatterChart>
        <scatterStyle val="smoothMarker"/>
        <varyColors val="0"/>
        <ser>
          <idx val="0"/>
          <order val="0"/>
          <tx>
            <v>q max, МПа</v>
          </tx>
          <spPr>
            <a:ln w="12700">
              <a:solidFill>
                <a:srgbClr val="00B0F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>
                <a:prstDash val="solid"/>
              </a:ln>
            </spPr>
          </dPt>
          <xVal>
            <numRef>
              <f>'1'!$E$88:$E$89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'1'!$D$88:$D$89</f>
              <numCache>
                <formatCode>General</formatCode>
                <ptCount val="2"/>
                <pt idx="0">
                  <v>0.1006139320975862</v>
                </pt>
                <pt idx="1">
                  <v>0.1006139320975862</v>
                </pt>
              </numCache>
            </numRef>
          </yVal>
          <smooth val="1"/>
        </ser>
        <ser>
          <idx val="1"/>
          <order val="1"/>
          <tx>
            <v>0,5 q max, МПа</v>
          </tx>
          <spPr>
            <a:ln cmpd="sng">
              <a:solidFill>
                <a:srgbClr val="00B05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19050" cmpd="sng">
                <a:solidFill>
                  <a:srgbClr val="00B050"/>
                </a:solidFill>
                <a:prstDash val="sysDash"/>
              </a:ln>
            </spPr>
          </dPt>
          <xVal>
            <numRef>
              <f>'1'!$E$92:$E$93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'1'!$D$92:$D$93</f>
              <numCache>
                <formatCode>General</formatCode>
                <ptCount val="2"/>
                <pt idx="0">
                  <v>0.0503069660487931</v>
                </pt>
                <pt idx="1">
                  <v>0.0503069660487931</v>
                </pt>
              </numCache>
            </numRef>
          </yVal>
          <smooth val="1"/>
        </ser>
        <ser>
          <idx val="2"/>
          <order val="2"/>
          <tx>
            <v>Трехосное испытание</v>
          </tx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'1'!$G$85:$G$200020</f>
              <numCache>
                <formatCode>General</formatCode>
                <ptCount val="199936"/>
              </numCache>
            </numRef>
          </xVal>
          <yVal>
            <numRef>
              <f>'1'!$F$85:$F$200020</f>
              <numCache>
                <formatCode>General</formatCode>
                <ptCount val="199936"/>
              </numCache>
            </numRef>
          </yVal>
          <smooth val="1"/>
        </ser>
        <ser>
          <idx val="3"/>
          <order val="3"/>
          <tx>
            <v>Секущая модуля Е0</v>
          </tx>
          <spPr>
            <a:ln w="12700"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'1'!$B$88:$B$90</f>
              <numCache>
                <formatCode>General</formatCode>
                <ptCount val="3"/>
                <pt idx="0">
                  <v>0</v>
                </pt>
                <pt idx="1">
                  <v>0.0017</v>
                </pt>
                <pt idx="2">
                  <v>0.00608288310074405</v>
                </pt>
              </numCache>
            </numRef>
          </xVal>
          <yVal>
            <numRef>
              <f>'1'!$A$88:$A$90</f>
              <numCache>
                <formatCode>General</formatCode>
                <ptCount val="3"/>
                <pt idx="0">
                  <v>0</v>
                </pt>
                <pt idx="1">
                  <v>0.02530696604879309</v>
                </pt>
                <pt idx="2">
                  <v>0.09055253888782759</v>
                </pt>
              </numCache>
            </numRef>
          </yVal>
          <smooth val="1"/>
        </ser>
        <ser>
          <idx val="4"/>
          <order val="4"/>
          <tx>
            <v>Первая точка Е0, МПа</v>
          </tx>
          <spPr>
            <a:ln>
              <a:noFill/>
              <a:prstDash val="solid"/>
            </a:ln>
          </spPr>
          <marker>
            <symbol val="circle"/>
            <size val="6"/>
            <spPr>
              <a:solidFill>
                <a:schemeClr val="accent2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xVal>
            <numRef>
              <f>'1'!$B$88</f>
              <numCache>
                <formatCode>General</formatCode>
                <ptCount val="1"/>
                <pt idx="0">
                  <v>0</v>
                </pt>
              </numCache>
            </numRef>
          </xVal>
          <yVal>
            <numRef>
              <f>'1'!$A$88</f>
              <numCache>
                <formatCode>General</formatCode>
                <ptCount val="1"/>
                <pt idx="0">
                  <v>0</v>
                </pt>
              </numCache>
            </numRef>
          </yVal>
          <smooth val="1"/>
        </ser>
        <ser>
          <idx val="5"/>
          <order val="5"/>
          <tx>
            <v>Вторая точка Е0, МПа</v>
          </tx>
          <spPr>
            <a:ln>
              <a:noFill/>
              <a:prstDash val="solid"/>
            </a:ln>
          </spPr>
          <marker>
            <symbol val="circle"/>
            <size val="7"/>
            <spPr>
              <a:solidFill>
                <a:srgbClr val="FF0000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xVal>
            <numRef>
              <f>'1'!$B$89</f>
              <numCache>
                <formatCode>General</formatCode>
                <ptCount val="1"/>
                <pt idx="0">
                  <v>0.0017</v>
                </pt>
              </numCache>
            </numRef>
          </xVal>
          <yVal>
            <numRef>
              <f>'1'!$A$89</f>
              <numCache>
                <formatCode>General</formatCode>
                <ptCount val="1"/>
                <pt idx="0">
                  <v>0.02530696604879309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legend>
      <legendPos val="r"/>
      <legendEntry>
        <idx val="2"/>
        <delete val="1"/>
      </legendEntry>
      <legendEntry>
        <idx val="6"/>
        <delete val="1"/>
      </legendEntry>
      <layout>
        <manualLayout>
          <xMode val="edge"/>
          <yMode val="edge"/>
          <wMode val="factor"/>
          <hMode val="factor"/>
          <x val="0.8185323899371069"/>
          <y val="0.2285116666666667"/>
          <w val="0.1748114255765199"/>
          <h val="0.5729624999999999"/>
        </manualLayout>
      </layout>
      <overlay val="0"/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1000"/>
            </a:pPr>
            <a:r>
              <a:rPr lang="ru-RU" sz="1000">
                <a:latin typeface="Times New Roman" panose="02020603050405020304" pitchFamily="18" charset="0"/>
                <a:cs typeface="Times New Roman" panose="02020603050405020304" pitchFamily="18" charset="0"/>
              </a:rPr>
              <a:t>Объемные</a:t>
            </a:r>
            <a:r>
              <a:rPr lang="ru-RU" sz="10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 xml:space="preserve"> деформации образца</a:t>
            </a:r>
            <a:endParaRPr lang="ru-RU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rich>
      </tx>
      <layout>
        <manualLayout>
          <xMode val="edge"/>
          <yMode val="edge"/>
          <wMode val="factor"/>
          <hMode val="factor"/>
          <x val="0.3899392209923467"/>
          <y val="0.04853376177715415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484980546360085"/>
          <w val="0.7713908805031446"/>
          <h val="0.7023726563066757"/>
        </manualLayout>
      </layout>
      <scatterChart>
        <scatterStyle val="smoothMarker"/>
        <varyColors val="0"/>
        <ser>
          <idx val="0"/>
          <order val="0"/>
          <tx>
            <v>Объемные деформации</v>
          </tx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'1'!$G$85:$G$20000</f>
              <numCache>
                <formatCode>General</formatCode>
                <ptCount val="19916"/>
              </numCache>
            </numRef>
          </xVal>
          <yVal>
            <numRef>
              <f>'1'!$H$85:$H$20000</f>
              <numCache>
                <formatCode>General</formatCode>
                <ptCount val="1991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11</col>
      <colOff>86044</colOff>
      <row>22</row>
      <rowOff>31619</rowOff>
    </from>
    <to>
      <col>15</col>
      <colOff>761999</colOff>
      <row>43</row>
      <rowOff>22411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15</col>
      <colOff>826032</colOff>
      <row>22</row>
      <rowOff>27215</rowOff>
    </from>
    <to>
      <col>21</col>
      <colOff>851646</colOff>
      <row>43</row>
      <rowOff>22410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0</col>
      <colOff>79371</colOff>
      <row>22</row>
      <rowOff>54261</rowOff>
    </from>
    <to>
      <col>10</col>
      <colOff>766724</colOff>
      <row>41</row>
      <rowOff>12349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78440</colOff>
      <row>41</row>
      <rowOff>56029</rowOff>
    </from>
    <to>
      <col>10</col>
      <colOff>765793</colOff>
      <row>57</row>
      <rowOff>103764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3</col>
      <colOff>564370</colOff>
      <row>72</row>
      <rowOff>170441</rowOff>
    </from>
    <to>
      <col>5</col>
      <colOff>576688</colOff>
      <row>75</row>
      <rowOff>183818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3668399" y="11813353"/>
          <a:ext cx="1782848" cy="618495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4</col>
      <colOff>692680</colOff>
      <row>68</row>
      <rowOff>115115</rowOff>
    </from>
    <to>
      <col>6</col>
      <colOff>799647</colOff>
      <row>77</row>
      <rowOff>140160</rowOff>
    </to>
    <pic>
      <nvPicPr>
        <cNvPr id="10" name="Рисунок 9"/>
        <cNvPicPr>
          <a:picLocks noChangeAspect="1"/>
        </cNvPicPr>
      </nvPicPr>
      <blipFill>
        <a:blip cstate="print" r:embed="rId6"/>
        <a:stretch>
          <a:fillRect/>
        </a:stretch>
      </blipFill>
      <spPr>
        <a:xfrm>
          <a:off x="4233739" y="13685439"/>
          <a:ext cx="1877496" cy="172833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15</col>
      <colOff>527696</colOff>
      <row>72</row>
      <rowOff>163310</rowOff>
    </from>
    <to>
      <col>17</col>
      <colOff>537978</colOff>
      <row>75</row>
      <rowOff>176687</rowOff>
    </to>
    <pic>
      <nvPicPr>
        <cNvPr id="11" name="image1-4.png"/>
        <cNvPicPr/>
      </nvPicPr>
      <blipFill rotWithShape="1">
        <a:blip cstate="print" r:embed="rId7"/>
        <a:srcRect l="66382" t="40700" r="-3101" b="46296"/>
        <a:stretch>
          <a:fillRect/>
        </a:stretch>
      </blipFill>
      <spPr bwMode="auto">
        <a:xfrm>
          <a:off x="13806667" y="14518045"/>
          <a:ext cx="1780811" cy="618495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689625</colOff>
      <row>68</row>
      <rowOff>51956</rowOff>
    </from>
    <to>
      <col>18</col>
      <colOff>795571</colOff>
      <row>77</row>
      <rowOff>77001</rowOff>
    </to>
    <pic>
      <nvPicPr>
        <cNvPr id="13" name="Рисунок 12"/>
        <cNvPicPr>
          <a:picLocks noChangeAspect="1"/>
        </cNvPicPr>
      </nvPicPr>
      <blipFill>
        <a:blip cstate="print" r:embed="rId8"/>
        <a:stretch>
          <a:fillRect/>
        </a:stretch>
      </blipFill>
      <spPr>
        <a:xfrm>
          <a:off x="14853860" y="13689515"/>
          <a:ext cx="1876476" cy="1728339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F284"/>
  <sheetViews>
    <sheetView tabSelected="1" view="pageBreakPreview" zoomScale="85" zoomScaleNormal="40" zoomScaleSheetLayoutView="85" workbookViewId="0">
      <selection activeCell="K12" sqref="K12"/>
    </sheetView>
  </sheetViews>
  <sheetFormatPr baseColWidth="8" defaultColWidth="9.140625" defaultRowHeight="14.25"/>
  <cols>
    <col width="13.28515625" customWidth="1" style="65" min="1" max="22"/>
    <col width="9.140625" customWidth="1" style="65" min="23" max="39"/>
    <col width="9.140625" customWidth="1" style="65" min="40" max="16384"/>
  </cols>
  <sheetData>
    <row r="1" ht="15" customHeight="1">
      <c r="A1" s="64" t="inlineStr">
        <is>
          <t>Общество с ограниченной ответственностью "Инженерная геология" (ООО "ИнжГео")</t>
        </is>
      </c>
      <c r="L1" s="64" t="inlineStr">
        <is>
          <t>Общество с ограниченной ответственностью "Инженерная геология" (ООО "ИнжГео")</t>
        </is>
      </c>
      <c r="X1" s="65">
        <f>AF51-AH51</f>
        <v/>
      </c>
      <c r="AF1" s="65">
        <f>AF48-AH48</f>
        <v/>
      </c>
      <c r="AN1" s="65">
        <f>AF49-AH49</f>
        <v/>
      </c>
      <c r="AV1" s="65">
        <f>AF50-AH50</f>
        <v/>
      </c>
    </row>
    <row r="2" ht="15" customHeight="1">
      <c r="A2" s="64" t="inlineStr">
        <is>
          <t>Юр. адрес: 117279, г. Москва, ул. Миклухо-Маклая, 36 а, этаж 5, пом. XXIII к. 76-84</t>
        </is>
      </c>
      <c r="L2" s="64" t="inlineStr">
        <is>
          <t>Юр. адрес: 117279, г. Москва, ул. Миклухо-Маклая, 36 а, этаж 5, пом. XXIII к. 76-84</t>
        </is>
      </c>
      <c r="X2" s="65">
        <f>AG51-AH51</f>
        <v/>
      </c>
      <c r="Y2" s="65" t="inlineStr">
        <is>
          <t>нагр</t>
        </is>
      </c>
      <c r="AC2" s="65" t="inlineStr">
        <is>
          <t>X0</t>
        </is>
      </c>
      <c r="AD2" s="65" t="inlineStr">
        <is>
          <t>Y0</t>
        </is>
      </c>
      <c r="AE2" s="65" t="inlineStr">
        <is>
          <t>R</t>
        </is>
      </c>
      <c r="AF2" s="65">
        <f>AG48-AH48</f>
        <v/>
      </c>
      <c r="AG2" s="65" t="inlineStr">
        <is>
          <t>нагр</t>
        </is>
      </c>
      <c r="AK2" s="65" t="inlineStr">
        <is>
          <t>X0</t>
        </is>
      </c>
      <c r="AL2" s="65" t="inlineStr">
        <is>
          <t>Y0</t>
        </is>
      </c>
      <c r="AM2" s="65" t="inlineStr">
        <is>
          <t>R</t>
        </is>
      </c>
      <c r="AN2" s="65">
        <f>AG49-AH49</f>
        <v/>
      </c>
      <c r="AO2" s="65" t="inlineStr">
        <is>
          <t>нагр</t>
        </is>
      </c>
      <c r="AS2" s="65" t="inlineStr">
        <is>
          <t>X0</t>
        </is>
      </c>
      <c r="AT2" s="65" t="inlineStr">
        <is>
          <t>Y0</t>
        </is>
      </c>
      <c r="AU2" s="65" t="inlineStr">
        <is>
          <t>R</t>
        </is>
      </c>
      <c r="AV2" s="65">
        <f>AG50-AH50</f>
        <v/>
      </c>
      <c r="AW2" s="65" t="inlineStr">
        <is>
          <t>нагр</t>
        </is>
      </c>
      <c r="BA2" s="65" t="inlineStr">
        <is>
          <t>X0</t>
        </is>
      </c>
      <c r="BB2" s="65" t="inlineStr">
        <is>
          <t>Y0</t>
        </is>
      </c>
      <c r="BC2" s="65" t="inlineStr">
        <is>
          <t>R</t>
        </is>
      </c>
    </row>
    <row r="3" ht="15" customHeight="1">
      <c r="A3" s="64" t="inlineStr">
        <is>
          <t>Телефон/факс +7 (495) 132-30-00,  Адрес электронной почты inbox@inj-geo.ru</t>
        </is>
      </c>
      <c r="L3" s="64" t="inlineStr">
        <is>
          <t>Телефон/факс +7 (495) 132-30-00,  Адрес электронной почты inbox@inj-geo.ru</t>
        </is>
      </c>
      <c r="AC3" s="65">
        <f>X5</f>
        <v/>
      </c>
      <c r="AD3" s="65" t="n">
        <v>0</v>
      </c>
      <c r="AE3" s="65">
        <f>X4/2</f>
        <v/>
      </c>
      <c r="AK3" s="65">
        <f>AF5</f>
        <v/>
      </c>
      <c r="AL3" s="65" t="n">
        <v>0</v>
      </c>
      <c r="AM3" s="65">
        <f>AF4/2</f>
        <v/>
      </c>
      <c r="AS3" s="65">
        <f>AN5</f>
        <v/>
      </c>
      <c r="AT3" s="65" t="n">
        <v>0</v>
      </c>
      <c r="AU3" s="65">
        <f>AN4/2</f>
        <v/>
      </c>
      <c r="BA3" s="65">
        <f>AV5</f>
        <v/>
      </c>
      <c r="BB3" s="65" t="n">
        <v>0</v>
      </c>
      <c r="BC3" s="65">
        <f>AV4/2</f>
        <v/>
      </c>
    </row>
    <row r="4" ht="15" customHeight="1">
      <c r="A4" s="64" t="n"/>
      <c r="B4" s="64" t="n"/>
      <c r="C4" s="64" t="n"/>
      <c r="D4" s="64" t="n"/>
      <c r="E4" s="64" t="n"/>
      <c r="F4" s="64" t="n"/>
      <c r="G4" s="64" t="n"/>
      <c r="H4" s="64" t="n"/>
      <c r="I4" s="64" t="n"/>
      <c r="J4" s="64" t="n"/>
      <c r="K4" s="64" t="n"/>
      <c r="L4" s="64" t="n"/>
      <c r="M4" s="64" t="n"/>
      <c r="N4" s="64" t="n"/>
      <c r="O4" s="64" t="n"/>
      <c r="P4" s="64" t="n"/>
      <c r="Q4" s="64" t="n"/>
      <c r="R4" s="64" t="n"/>
      <c r="S4" s="64" t="n"/>
      <c r="T4" s="64" t="n"/>
      <c r="U4" s="64" t="n"/>
      <c r="X4" s="65">
        <f>X2-X1</f>
        <v/>
      </c>
      <c r="Y4" s="65" t="inlineStr">
        <is>
          <t>девиатор</t>
        </is>
      </c>
      <c r="AF4" s="65">
        <f>AF2-AF1</f>
        <v/>
      </c>
      <c r="AG4" s="65" t="inlineStr">
        <is>
          <t>девиатор</t>
        </is>
      </c>
      <c r="AN4" s="65">
        <f>AN2-AN1</f>
        <v/>
      </c>
      <c r="AO4" s="65" t="inlineStr">
        <is>
          <t>девиатор</t>
        </is>
      </c>
      <c r="AV4" s="65">
        <f>AV2-AV1</f>
        <v/>
      </c>
      <c r="AW4" s="65" t="inlineStr">
        <is>
          <t>девиатор</t>
        </is>
      </c>
    </row>
    <row r="5" ht="15" customHeight="1">
      <c r="A5" s="64" t="inlineStr">
        <is>
          <t>Испытательная лаборатория ООО «ИнжГео»</t>
        </is>
      </c>
      <c r="L5" s="64" t="inlineStr">
        <is>
          <t>Испытательная лаборатория ООО «ИнжГео»</t>
        </is>
      </c>
      <c r="X5" s="65">
        <f>X4/2+X1</f>
        <v/>
      </c>
      <c r="Y5" s="65" t="inlineStr">
        <is>
          <t>x0</t>
        </is>
      </c>
      <c r="AA5" s="65" t="inlineStr">
        <is>
          <t>Угол</t>
        </is>
      </c>
      <c r="AB5" s="65" t="inlineStr">
        <is>
          <t>X</t>
        </is>
      </c>
      <c r="AC5" s="65" t="inlineStr">
        <is>
          <t>Y</t>
        </is>
      </c>
      <c r="AF5" s="65">
        <f>AF4/2+AF1</f>
        <v/>
      </c>
      <c r="AG5" s="65" t="inlineStr">
        <is>
          <t>x0</t>
        </is>
      </c>
      <c r="AI5" s="65" t="inlineStr">
        <is>
          <t>Угол</t>
        </is>
      </c>
      <c r="AJ5" s="65" t="inlineStr">
        <is>
          <t>X</t>
        </is>
      </c>
      <c r="AK5" s="65" t="inlineStr">
        <is>
          <t>Y</t>
        </is>
      </c>
      <c r="AN5" s="65">
        <f>AN4/2+AN1</f>
        <v/>
      </c>
      <c r="AO5" s="65" t="inlineStr">
        <is>
          <t>x0</t>
        </is>
      </c>
      <c r="AQ5" s="65" t="inlineStr">
        <is>
          <t>Угол</t>
        </is>
      </c>
      <c r="AR5" s="65" t="inlineStr">
        <is>
          <t>X</t>
        </is>
      </c>
      <c r="AS5" s="65" t="inlineStr">
        <is>
          <t>Y</t>
        </is>
      </c>
      <c r="AV5" s="65">
        <f>AV4/2+AV1</f>
        <v/>
      </c>
      <c r="AW5" s="65" t="inlineStr">
        <is>
          <t>x0</t>
        </is>
      </c>
      <c r="AY5" s="65" t="inlineStr">
        <is>
          <t>Угол</t>
        </is>
      </c>
      <c r="AZ5" s="65" t="inlineStr">
        <is>
          <t>X</t>
        </is>
      </c>
      <c r="BA5" s="65" t="inlineStr">
        <is>
          <t>Y</t>
        </is>
      </c>
    </row>
    <row r="6" ht="15" customHeight="1">
      <c r="A6" s="69" t="inlineStr">
        <is>
          <t>Адрес места осуществления деятельности лаборатории: г. Москва, просп. Вернадского, д. 51, стр. 1</t>
        </is>
      </c>
      <c r="L6" s="69" t="inlineStr">
        <is>
          <t>Адрес места осуществления деятельности лаборатории: г. Москва, просп. Вернадского, д. 51, стр. 1</t>
        </is>
      </c>
      <c r="AA6" s="65" t="n">
        <v>0</v>
      </c>
      <c r="AB6" s="65">
        <f>$AC$3+$AE$3*COS(AA6*PI()/180)</f>
        <v/>
      </c>
      <c r="AC6" s="65">
        <f>$AD$3+$AE$3*SIN(AA6*PI()/180)</f>
        <v/>
      </c>
      <c r="AI6" s="65" t="n">
        <v>0</v>
      </c>
      <c r="AJ6" s="65">
        <f>$AK$3+$AM$3*COS(AI6*PI()/180)</f>
        <v/>
      </c>
      <c r="AK6" s="65">
        <f>$AL$3+$AM$3*SIN(AI6*PI()/180)</f>
        <v/>
      </c>
      <c r="AQ6" s="65" t="n">
        <v>0</v>
      </c>
      <c r="AR6" s="65">
        <f>$AS$3+$AU$3*COS(AQ6*PI()/180)</f>
        <v/>
      </c>
      <c r="AS6" s="65">
        <f>$AT$3+$AU$3*SIN(AQ6*PI()/180)</f>
        <v/>
      </c>
      <c r="AY6" s="65" t="n">
        <v>0</v>
      </c>
      <c r="AZ6" s="65">
        <f>$BA$3+$BC$3*COS(AY6*PI()/180)</f>
        <v/>
      </c>
      <c r="BA6" s="65">
        <f>$BB$3+$BC$3*SIN(AY6*PI()/180)</f>
        <v/>
      </c>
      <c r="BF6" s="33" t="n"/>
    </row>
    <row r="7" ht="15" customHeight="1">
      <c r="A7" s="64" t="inlineStr">
        <is>
          <t>Телефон +7(910)4557682, E-mail: slg85@mail.ru</t>
        </is>
      </c>
      <c r="L7" s="64" t="inlineStr">
        <is>
          <t>Телефон +7(910)4557682, E-mail: slg85@mail.ru</t>
        </is>
      </c>
      <c r="AA7" s="65" t="n">
        <v>5</v>
      </c>
      <c r="AB7" s="65">
        <f>$AC$3+$AE$3*COS(AA7*PI()/180)</f>
        <v/>
      </c>
      <c r="AC7" s="65">
        <f>$AD$3+$AE$3*SIN(AA7*PI()/180)</f>
        <v/>
      </c>
      <c r="AI7" s="65" t="n">
        <v>5</v>
      </c>
      <c r="AJ7" s="65">
        <f>$AK$3+$AM$3*COS(AI7*PI()/180)</f>
        <v/>
      </c>
      <c r="AK7" s="65">
        <f>$AL$3+$AM$3*SIN(AI7*PI()/180)</f>
        <v/>
      </c>
      <c r="AQ7" s="65" t="n">
        <v>5</v>
      </c>
      <c r="AR7" s="65">
        <f>$AS$3+$AU$3*COS(AQ7*PI()/180)</f>
        <v/>
      </c>
      <c r="AS7" s="65">
        <f>$AT$3+$AU$3*SIN(AQ7*PI()/180)</f>
        <v/>
      </c>
      <c r="AY7" s="65" t="n">
        <v>5</v>
      </c>
      <c r="AZ7" s="65">
        <f>$BA$3+$BC$3*COS(AY7*PI()/180)</f>
        <v/>
      </c>
      <c r="BA7" s="65">
        <f>$BB$3+$BC$3*SIN(AY7*PI()/180)</f>
        <v/>
      </c>
      <c r="BF7" s="34" t="n"/>
    </row>
    <row r="8" ht="15" customHeight="1">
      <c r="A8" s="2" t="n"/>
      <c r="B8" s="7" t="n"/>
      <c r="C8" s="7" t="n"/>
      <c r="D8" s="7" t="n"/>
      <c r="E8" s="7" t="n"/>
      <c r="F8" s="9" t="n"/>
      <c r="G8" s="9" t="n"/>
      <c r="H8" s="3" t="n"/>
      <c r="I8" s="4" t="n"/>
      <c r="J8" s="5" t="n"/>
      <c r="K8" s="6" t="n"/>
      <c r="L8" s="6" t="n"/>
      <c r="M8" s="2" t="n"/>
      <c r="N8" s="7" t="n"/>
      <c r="O8" s="7" t="n"/>
      <c r="P8" s="7" t="n"/>
      <c r="Q8" s="7" t="n"/>
      <c r="R8" s="9" t="n"/>
      <c r="S8" s="9" t="n"/>
      <c r="T8" s="3" t="n"/>
      <c r="U8" s="4" t="n"/>
      <c r="AA8" s="65" t="n">
        <v>10</v>
      </c>
      <c r="AB8" s="65">
        <f>$AC$3+$AE$3*COS(AA8*PI()/180)</f>
        <v/>
      </c>
      <c r="AC8" s="65">
        <f>$AD$3+$AE$3*SIN(AA8*PI()/180)</f>
        <v/>
      </c>
      <c r="AI8" s="65" t="n">
        <v>10</v>
      </c>
      <c r="AJ8" s="65">
        <f>$AK$3+$AM$3*COS(AI8*PI()/180)</f>
        <v/>
      </c>
      <c r="AK8" s="65">
        <f>$AL$3+$AM$3*SIN(AI8*PI()/180)</f>
        <v/>
      </c>
      <c r="AQ8" s="65" t="n">
        <v>10</v>
      </c>
      <c r="AR8" s="65">
        <f>$AS$3+$AU$3*COS(AQ8*PI()/180)</f>
        <v/>
      </c>
      <c r="AS8" s="65">
        <f>$AT$3+$AU$3*SIN(AQ8*PI()/180)</f>
        <v/>
      </c>
      <c r="AY8" s="65" t="n">
        <v>10</v>
      </c>
      <c r="AZ8" s="65">
        <f>$BA$3+$BC$3*COS(AY8*PI()/180)</f>
        <v/>
      </c>
      <c r="BA8" s="65">
        <f>$BB$3+$BC$3*SIN(AY8*PI()/180)</f>
        <v/>
      </c>
      <c r="BF8" s="33" t="n"/>
    </row>
    <row r="9" ht="15" customHeight="1">
      <c r="A9" s="67" t="inlineStr">
        <is>
          <t>Протокол испытаний № 13-63/26 от 24-11-2022</t>
        </is>
      </c>
      <c r="L9" s="68" t="n"/>
      <c r="AA9" s="65" t="n">
        <v>15</v>
      </c>
      <c r="AB9" s="65">
        <f>$AC$3+$AE$3*COS(AA9*PI()/180)</f>
        <v/>
      </c>
      <c r="AC9" s="65">
        <f>$AD$3+$AE$3*SIN(AA9*PI()/180)</f>
        <v/>
      </c>
      <c r="AI9" s="65" t="n">
        <v>15</v>
      </c>
      <c r="AJ9" s="65">
        <f>$AK$3+$AM$3*COS(AI9*PI()/180)</f>
        <v/>
      </c>
      <c r="AK9" s="65">
        <f>$AL$3+$AM$3*SIN(AI9*PI()/180)</f>
        <v/>
      </c>
      <c r="AQ9" s="65" t="n">
        <v>15</v>
      </c>
      <c r="AR9" s="65">
        <f>$AS$3+$AU$3*COS(AQ9*PI()/180)</f>
        <v/>
      </c>
      <c r="AS9" s="65">
        <f>$AT$3+$AU$3*SIN(AQ9*PI()/180)</f>
        <v/>
      </c>
      <c r="AY9" s="65" t="n">
        <v>15</v>
      </c>
      <c r="AZ9" s="65">
        <f>$BA$3+$BC$3*COS(AY9*PI()/180)</f>
        <v/>
      </c>
      <c r="BA9" s="65">
        <f>$BB$3+$BC$3*SIN(AY9*PI()/180)</f>
        <v/>
      </c>
      <c r="BF9" s="33" t="n"/>
    </row>
    <row r="10" ht="15" customHeight="1">
      <c r="A10" s="16" t="inlineStr">
        <is>
          <t>Наименование и адрес заказчика: ООО Регионстрой</t>
        </is>
      </c>
      <c r="B10" s="11" t="n"/>
      <c r="C10" s="11" t="n"/>
      <c r="D10" s="11" t="n"/>
      <c r="E10" s="11" t="n"/>
      <c r="F10" s="19" t="n"/>
      <c r="G10" s="19" t="n"/>
      <c r="H10" s="12" t="n"/>
      <c r="I10" s="13" t="n"/>
      <c r="J10" s="14" t="n"/>
      <c r="K10" s="15" t="n"/>
      <c r="L10" s="16">
        <f>A10</f>
        <v/>
      </c>
      <c r="M10" s="11" t="n"/>
      <c r="N10" s="11" t="n"/>
      <c r="O10" s="11" t="n"/>
      <c r="P10" s="11" t="n"/>
      <c r="Q10" s="19" t="n"/>
      <c r="R10" s="19" t="n"/>
      <c r="S10" s="12" t="n"/>
      <c r="T10" s="13" t="n"/>
      <c r="U10" s="13" t="n"/>
      <c r="AA10" s="65" t="n">
        <v>20</v>
      </c>
      <c r="AB10" s="65">
        <f>$AC$3+$AE$3*COS(AA10*PI()/180)</f>
        <v/>
      </c>
      <c r="AC10" s="65">
        <f>$AD$3+$AE$3*SIN(AA10*PI()/180)</f>
        <v/>
      </c>
      <c r="AI10" s="65" t="n">
        <v>20</v>
      </c>
      <c r="AJ10" s="65">
        <f>$AK$3+$AM$3*COS(AI10*PI()/180)</f>
        <v/>
      </c>
      <c r="AK10" s="65">
        <f>$AL$3+$AM$3*SIN(AI10*PI()/180)</f>
        <v/>
      </c>
      <c r="AQ10" s="65" t="n">
        <v>20</v>
      </c>
      <c r="AR10" s="65">
        <f>$AS$3+$AU$3*COS(AQ10*PI()/180)</f>
        <v/>
      </c>
      <c r="AS10" s="65">
        <f>$AT$3+$AU$3*SIN(AQ10*PI()/180)</f>
        <v/>
      </c>
      <c r="AY10" s="65" t="n">
        <v>20</v>
      </c>
      <c r="AZ10" s="65">
        <f>$BA$3+$BC$3*COS(AY10*PI()/180)</f>
        <v/>
      </c>
      <c r="BA10" s="65">
        <f>$BB$3+$BC$3*SIN(AY10*PI()/180)</f>
        <v/>
      </c>
      <c r="BF10" s="33" t="n"/>
    </row>
    <row r="11" ht="15" customHeight="1">
      <c r="A11" s="10" t="inlineStr">
        <is>
          <t>Наименование объекта: Переход трубопровода через р. Енисей</t>
        </is>
      </c>
      <c r="B11" s="11" t="n"/>
      <c r="C11" s="11" t="n"/>
      <c r="D11" s="41" t="n"/>
      <c r="E11" s="11" t="n"/>
      <c r="F11" s="19" t="n"/>
      <c r="G11" s="19" t="n"/>
      <c r="H11" s="12" t="n"/>
      <c r="I11" s="13" t="n"/>
      <c r="J11" s="14" t="n"/>
      <c r="K11" s="15" t="n"/>
      <c r="L11" s="16">
        <f>A11</f>
        <v/>
      </c>
      <c r="M11" s="17" t="n"/>
      <c r="N11" s="17" t="n"/>
      <c r="O11" s="17" t="n"/>
      <c r="P11" s="17" t="n"/>
      <c r="Q11" s="17" t="n"/>
      <c r="R11" s="17" t="n"/>
      <c r="S11" s="17" t="n"/>
      <c r="T11" s="17" t="n"/>
      <c r="AA11" s="65" t="n">
        <v>25</v>
      </c>
      <c r="AB11" s="65">
        <f>$AC$3+$AE$3*COS(AA11*PI()/180)</f>
        <v/>
      </c>
      <c r="AC11" s="65">
        <f>$AD$3+$AE$3*SIN(AA11*PI()/180)</f>
        <v/>
      </c>
      <c r="AI11" s="65" t="n">
        <v>25</v>
      </c>
      <c r="AJ11" s="65">
        <f>$AK$3+$AM$3*COS(AI11*PI()/180)</f>
        <v/>
      </c>
      <c r="AK11" s="65">
        <f>$AL$3+$AM$3*SIN(AI11*PI()/180)</f>
        <v/>
      </c>
      <c r="AQ11" s="65" t="n">
        <v>25</v>
      </c>
      <c r="AR11" s="65">
        <f>$AS$3+$AU$3*COS(AQ11*PI()/180)</f>
        <v/>
      </c>
      <c r="AS11" s="65">
        <f>$AT$3+$AU$3*SIN(AQ11*PI()/180)</f>
        <v/>
      </c>
      <c r="AY11" s="65" t="n">
        <v>25</v>
      </c>
      <c r="AZ11" s="65">
        <f>$BA$3+$BC$3*COS(AY11*PI()/180)</f>
        <v/>
      </c>
      <c r="BA11" s="65">
        <f>$BB$3+$BC$3*SIN(AY11*PI()/180)</f>
        <v/>
      </c>
      <c r="BF11" s="33" t="n"/>
    </row>
    <row r="12" ht="15" customHeight="1">
      <c r="A12" s="16" t="inlineStr">
        <is>
          <t xml:space="preserve">Наименование используемого метода/методики: ГОСТ 12248.4-2020 </t>
        </is>
      </c>
      <c r="B12" s="17" t="n"/>
      <c r="C12" s="17" t="n"/>
      <c r="D12" s="10" t="n"/>
      <c r="E12" s="17" t="n"/>
      <c r="F12" s="17" t="n"/>
      <c r="G12" s="17" t="n"/>
      <c r="H12" s="17" t="n"/>
      <c r="I12" s="17" t="n"/>
      <c r="J12" s="17" t="n"/>
      <c r="K12" s="17" t="n"/>
      <c r="L12" s="16">
        <f>A12</f>
        <v/>
      </c>
      <c r="M12" s="11" t="n"/>
      <c r="N12" s="11" t="n"/>
      <c r="O12" s="11" t="n"/>
      <c r="P12" s="11" t="n"/>
      <c r="Q12" s="19" t="n"/>
      <c r="R12" s="19" t="n"/>
      <c r="S12" s="18" t="n"/>
      <c r="T12" s="18" t="n"/>
      <c r="V12" s="17" t="n"/>
      <c r="AA12" s="65" t="n">
        <v>30</v>
      </c>
      <c r="AB12" s="65">
        <f>$AC$3+$AE$3*COS(AA12*PI()/180)</f>
        <v/>
      </c>
      <c r="AC12" s="65">
        <f>$AD$3+$AE$3*SIN(AA12*PI()/180)</f>
        <v/>
      </c>
      <c r="AI12" s="65" t="n">
        <v>30</v>
      </c>
      <c r="AJ12" s="65">
        <f>$AK$3+$AM$3*COS(AI12*PI()/180)</f>
        <v/>
      </c>
      <c r="AK12" s="65">
        <f>$AL$3+$AM$3*SIN(AI12*PI()/180)</f>
        <v/>
      </c>
      <c r="AQ12" s="65" t="n">
        <v>30</v>
      </c>
      <c r="AR12" s="65">
        <f>$AS$3+$AU$3*COS(AQ12*PI()/180)</f>
        <v/>
      </c>
      <c r="AS12" s="65">
        <f>$AT$3+$AU$3*SIN(AQ12*PI()/180)</f>
        <v/>
      </c>
      <c r="AY12" s="65" t="n">
        <v>30</v>
      </c>
      <c r="AZ12" s="65">
        <f>$BA$3+$BC$3*COS(AY12*PI()/180)</f>
        <v/>
      </c>
      <c r="BA12" s="65">
        <f>$BB$3+$BC$3*SIN(AY12*PI()/180)</f>
        <v/>
      </c>
    </row>
    <row r="13" ht="15" customHeight="1">
      <c r="A13" s="16" t="inlineStr">
        <is>
          <t>Условия проведения испытания: температура окружающей среды (18 - 25)0С, влажность воздуха (40 - 75)%</t>
        </is>
      </c>
      <c r="B13" s="11" t="n"/>
      <c r="C13" s="11" t="n"/>
      <c r="D13" s="11" t="n"/>
      <c r="E13" s="11" t="n"/>
      <c r="F13" s="19" t="n"/>
      <c r="G13" s="19" t="n"/>
      <c r="H13" s="18" t="n"/>
      <c r="I13" s="18" t="n"/>
      <c r="J13" s="18" t="n"/>
      <c r="K13" s="19" t="n"/>
      <c r="L13" s="16">
        <f>A13</f>
        <v/>
      </c>
      <c r="M13" s="11" t="n"/>
      <c r="N13" s="11" t="n"/>
      <c r="O13" s="11" t="n"/>
      <c r="P13" s="11" t="n"/>
      <c r="Q13" s="19" t="n"/>
      <c r="R13" s="19" t="n"/>
      <c r="S13" s="14" t="n"/>
      <c r="T13" s="14" t="n"/>
      <c r="AA13" s="65" t="n">
        <v>35</v>
      </c>
      <c r="AB13" s="65">
        <f>$AC$3+$AE$3*COS(AA13*PI()/180)</f>
        <v/>
      </c>
      <c r="AC13" s="65">
        <f>$AD$3+$AE$3*SIN(AA13*PI()/180)</f>
        <v/>
      </c>
      <c r="AI13" s="65" t="n">
        <v>35</v>
      </c>
      <c r="AJ13" s="65">
        <f>$AK$3+$AM$3*COS(AI13*PI()/180)</f>
        <v/>
      </c>
      <c r="AK13" s="65">
        <f>$AL$3+$AM$3*SIN(AI13*PI()/180)</f>
        <v/>
      </c>
      <c r="AQ13" s="65" t="n">
        <v>35</v>
      </c>
      <c r="AR13" s="65">
        <f>$AS$3+$AU$3*COS(AQ13*PI()/180)</f>
        <v/>
      </c>
      <c r="AS13" s="65">
        <f>$AT$3+$AU$3*SIN(AQ13*PI()/180)</f>
        <v/>
      </c>
      <c r="AY13" s="65" t="n">
        <v>35</v>
      </c>
      <c r="AZ13" s="65">
        <f>$BA$3+$BC$3*COS(AY13*PI()/180)</f>
        <v/>
      </c>
      <c r="BA13" s="65">
        <f>$BB$3+$BC$3*SIN(AY13*PI()/180)</f>
        <v/>
      </c>
    </row>
    <row r="14" ht="17.65" customHeight="1">
      <c r="A14" s="16" t="inlineStr">
        <is>
          <t>Дата получение объекта подлежащего испытаниям: 28.10.2022</t>
        </is>
      </c>
      <c r="B14" s="11" t="n"/>
      <c r="C14" s="11" t="n"/>
      <c r="D14" s="11" t="n"/>
      <c r="E14" s="11" t="n"/>
      <c r="F14" s="19" t="n"/>
      <c r="G14" s="19" t="n"/>
      <c r="H14" s="14" t="n"/>
      <c r="I14" s="14" t="n"/>
      <c r="J14" s="20" t="n"/>
      <c r="K14" s="18" t="n"/>
      <c r="L14" s="16">
        <f>A14</f>
        <v/>
      </c>
      <c r="M14" s="11" t="n"/>
      <c r="N14" s="11" t="n"/>
      <c r="O14" s="11" t="n"/>
      <c r="P14" s="37" t="n"/>
      <c r="Q14" s="19" t="n"/>
      <c r="R14" s="19" t="n"/>
      <c r="S14" s="14" t="n"/>
      <c r="T14" s="14" t="n"/>
      <c r="AA14" s="65" t="n">
        <v>40</v>
      </c>
      <c r="AB14" s="65">
        <f>$AC$3+$AE$3*COS(AA14*PI()/180)</f>
        <v/>
      </c>
      <c r="AC14" s="65">
        <f>$AD$3+$AE$3*SIN(AA14*PI()/180)</f>
        <v/>
      </c>
      <c r="AI14" s="65" t="n">
        <v>40</v>
      </c>
      <c r="AJ14" s="65">
        <f>$AK$3+$AM$3*COS(AI14*PI()/180)</f>
        <v/>
      </c>
      <c r="AK14" s="65">
        <f>$AL$3+$AM$3*SIN(AI14*PI()/180)</f>
        <v/>
      </c>
      <c r="AQ14" s="65" t="n">
        <v>40</v>
      </c>
      <c r="AR14" s="65">
        <f>$AS$3+$AU$3*COS(AQ14*PI()/180)</f>
        <v/>
      </c>
      <c r="AS14" s="65">
        <f>$AT$3+$AU$3*SIN(AQ14*PI()/180)</f>
        <v/>
      </c>
      <c r="AY14" s="65" t="n">
        <v>40</v>
      </c>
      <c r="AZ14" s="65">
        <f>$BA$3+$BC$3*COS(AY14*PI()/180)</f>
        <v/>
      </c>
      <c r="BA14" s="65">
        <f>$BB$3+$BC$3*SIN(AY14*PI()/180)</f>
        <v/>
      </c>
    </row>
    <row r="15" ht="15" customHeight="1">
      <c r="A15" s="16" t="inlineStr">
        <is>
          <t>Дата испытания: 25.10.2022-19.11.2026</t>
        </is>
      </c>
      <c r="B15" s="11" t="n"/>
      <c r="C15" s="11" t="n"/>
      <c r="D15" s="11" t="n"/>
      <c r="E15" s="11" t="n"/>
      <c r="F15" s="36" t="n"/>
      <c r="G15" s="19" t="n"/>
      <c r="H15" s="14" t="n"/>
      <c r="I15" s="14" t="n"/>
      <c r="J15" s="20" t="n"/>
      <c r="K15" s="18" t="n"/>
      <c r="L15" s="16">
        <f>A15</f>
        <v/>
      </c>
      <c r="M15" s="11" t="n"/>
      <c r="N15" s="37" t="n"/>
      <c r="O15" s="11" t="n"/>
      <c r="P15" s="11" t="n"/>
      <c r="Q15" s="19" t="n"/>
      <c r="R15" s="19" t="n"/>
      <c r="S15" s="73" t="n"/>
      <c r="T15" s="14" t="n"/>
      <c r="AA15" s="65" t="n">
        <v>45</v>
      </c>
      <c r="AB15" s="65">
        <f>$AC$3+$AE$3*COS(AA15*PI()/180)</f>
        <v/>
      </c>
      <c r="AC15" s="65">
        <f>$AD$3+$AE$3*SIN(AA15*PI()/180)</f>
        <v/>
      </c>
      <c r="AI15" s="65" t="n">
        <v>45</v>
      </c>
      <c r="AJ15" s="65">
        <f>$AK$3+$AM$3*COS(AI15*PI()/180)</f>
        <v/>
      </c>
      <c r="AK15" s="65">
        <f>$AL$3+$AM$3*SIN(AI15*PI()/180)</f>
        <v/>
      </c>
      <c r="AQ15" s="65" t="n">
        <v>45</v>
      </c>
      <c r="AR15" s="65">
        <f>$AS$3+$AU$3*COS(AQ15*PI()/180)</f>
        <v/>
      </c>
      <c r="AS15" s="65">
        <f>$AT$3+$AU$3*SIN(AQ15*PI()/180)</f>
        <v/>
      </c>
      <c r="AY15" s="65" t="n">
        <v>45</v>
      </c>
      <c r="AZ15" s="65">
        <f>$BA$3+$BC$3*COS(AY15*PI()/180)</f>
        <v/>
      </c>
      <c r="BA15" s="65">
        <f>$BB$3+$BC$3*SIN(AY15*PI()/180)</f>
        <v/>
      </c>
    </row>
    <row r="16" ht="15.6" customHeight="1">
      <c r="A16" s="70" t="inlineStr">
        <is>
          <t>Испытание грунтов методом трехосного сжатия</t>
        </is>
      </c>
      <c r="L16" s="70" t="inlineStr">
        <is>
          <t>Испытание грунтов методом трехосного сжатия</t>
        </is>
      </c>
      <c r="AA16" s="65" t="n">
        <v>50</v>
      </c>
      <c r="AB16" s="65">
        <f>$AC$3+$AE$3*COS(AA16*PI()/180)</f>
        <v/>
      </c>
      <c r="AC16" s="65">
        <f>$AD$3+$AE$3*SIN(AA16*PI()/180)</f>
        <v/>
      </c>
      <c r="AI16" s="65" t="n">
        <v>50</v>
      </c>
      <c r="AJ16" s="65">
        <f>$AK$3+$AM$3*COS(AI16*PI()/180)</f>
        <v/>
      </c>
      <c r="AK16" s="65">
        <f>$AL$3+$AM$3*SIN(AI16*PI()/180)</f>
        <v/>
      </c>
      <c r="AQ16" s="65" t="n">
        <v>50</v>
      </c>
      <c r="AR16" s="65">
        <f>$AS$3+$AU$3*COS(AQ16*PI()/180)</f>
        <v/>
      </c>
      <c r="AS16" s="65">
        <f>$AT$3+$AU$3*SIN(AQ16*PI()/180)</f>
        <v/>
      </c>
      <c r="AY16" s="65" t="n">
        <v>50</v>
      </c>
      <c r="AZ16" s="65">
        <f>$BA$3+$BC$3*COS(AY16*PI()/180)</f>
        <v/>
      </c>
      <c r="BA16" s="65">
        <f>$BB$3+$BC$3*SIN(AY16*PI()/180)</f>
        <v/>
      </c>
    </row>
    <row r="17" ht="15" customHeight="1">
      <c r="A17" s="22" t="inlineStr">
        <is>
          <t xml:space="preserve">Лабораторный номер: </t>
        </is>
      </c>
      <c r="B17" s="23" t="n"/>
      <c r="C17" s="32" t="inlineStr">
        <is>
          <t>1061</t>
        </is>
      </c>
      <c r="D17" s="23" t="n"/>
      <c r="E17" s="23" t="n"/>
      <c r="F17" s="23" t="n"/>
      <c r="G17" s="23" t="n"/>
      <c r="H17" s="18" t="n"/>
      <c r="I17" s="24" t="inlineStr">
        <is>
          <t>We, % =</t>
        </is>
      </c>
      <c r="J17" s="62" t="n">
        <v>0.40178518</v>
      </c>
      <c r="K17" s="21" t="n"/>
      <c r="L17" s="22" t="inlineStr">
        <is>
          <t xml:space="preserve">Лабораторный номер: </t>
        </is>
      </c>
      <c r="M17" s="23" t="n"/>
      <c r="N17" s="32">
        <f>C17</f>
        <v/>
      </c>
      <c r="O17" s="23" t="n"/>
      <c r="P17" s="23" t="n"/>
      <c r="Q17" s="23" t="n"/>
      <c r="R17" s="23" t="n"/>
      <c r="T17" s="24" t="inlineStr">
        <is>
          <t>We, % =</t>
        </is>
      </c>
      <c r="U17" s="62">
        <f>J17</f>
        <v/>
      </c>
      <c r="AA17" s="65" t="n">
        <v>55</v>
      </c>
      <c r="AB17" s="65">
        <f>$AC$3+$AE$3*COS(AA17*PI()/180)</f>
        <v/>
      </c>
      <c r="AC17" s="65">
        <f>$AD$3+$AE$3*SIN(AA17*PI()/180)</f>
        <v/>
      </c>
      <c r="AI17" s="65" t="n">
        <v>55</v>
      </c>
      <c r="AJ17" s="65">
        <f>$AK$3+$AM$3*COS(AI17*PI()/180)</f>
        <v/>
      </c>
      <c r="AK17" s="65">
        <f>$AL$3+$AM$3*SIN(AI17*PI()/180)</f>
        <v/>
      </c>
      <c r="AQ17" s="65" t="n">
        <v>55</v>
      </c>
      <c r="AR17" s="65">
        <f>$AS$3+$AU$3*COS(AQ17*PI()/180)</f>
        <v/>
      </c>
      <c r="AS17" s="65">
        <f>$AT$3+$AU$3*SIN(AQ17*PI()/180)</f>
        <v/>
      </c>
      <c r="AY17" s="65" t="n">
        <v>55</v>
      </c>
      <c r="AZ17" s="65">
        <f>$BA$3+$BC$3*COS(AY17*PI()/180)</f>
        <v/>
      </c>
      <c r="BA17" s="65">
        <f>$BB$3+$BC$3*SIN(AY17*PI()/180)</f>
        <v/>
      </c>
    </row>
    <row r="18" ht="15" customHeight="1">
      <c r="A18" s="22" t="inlineStr">
        <is>
          <t xml:space="preserve">Номер скважины: </t>
        </is>
      </c>
      <c r="B18" s="23" t="n"/>
      <c r="C18" s="32" t="inlineStr">
        <is>
          <t>BH-052</t>
        </is>
      </c>
      <c r="D18" s="23" t="n"/>
      <c r="E18" s="23" t="n"/>
      <c r="F18" s="23" t="n"/>
      <c r="G18" s="23" t="n"/>
      <c r="H18" s="18" t="n"/>
      <c r="I18" s="24" t="inlineStr">
        <is>
          <t>ρ, г/см3 =</t>
        </is>
      </c>
      <c r="J18" s="40" t="n">
        <v>1.9</v>
      </c>
      <c r="L18" s="22" t="inlineStr">
        <is>
          <t xml:space="preserve">Номер скважины: </t>
        </is>
      </c>
      <c r="M18" s="23" t="n"/>
      <c r="N18" s="32">
        <f>C18</f>
        <v/>
      </c>
      <c r="O18" s="23" t="n"/>
      <c r="P18" s="23" t="n"/>
      <c r="Q18" s="23" t="n"/>
      <c r="R18" s="23" t="n"/>
      <c r="T18" s="24" t="inlineStr">
        <is>
          <t>ρ, г/см3 =</t>
        </is>
      </c>
      <c r="U18" s="40">
        <f>J18</f>
        <v/>
      </c>
      <c r="AA18" s="65" t="n">
        <v>60</v>
      </c>
      <c r="AB18" s="65">
        <f>$AC$3+$AE$3*COS(AA18*PI()/180)</f>
        <v/>
      </c>
      <c r="AC18" s="65">
        <f>$AD$3+$AE$3*SIN(AA18*PI()/180)</f>
        <v/>
      </c>
      <c r="AI18" s="65" t="n">
        <v>60</v>
      </c>
      <c r="AJ18" s="65">
        <f>$AK$3+$AM$3*COS(AI18*PI()/180)</f>
        <v/>
      </c>
      <c r="AK18" s="65">
        <f>$AL$3+$AM$3*SIN(AI18*PI()/180)</f>
        <v/>
      </c>
      <c r="AQ18" s="65" t="n">
        <v>60</v>
      </c>
      <c r="AR18" s="65">
        <f>$AS$3+$AU$3*COS(AQ18*PI()/180)</f>
        <v/>
      </c>
      <c r="AS18" s="65">
        <f>$AT$3+$AU$3*SIN(AQ18*PI()/180)</f>
        <v/>
      </c>
      <c r="AY18" s="65" t="n">
        <v>60</v>
      </c>
      <c r="AZ18" s="65">
        <f>$BA$3+$BC$3*COS(AY18*PI()/180)</f>
        <v/>
      </c>
      <c r="BA18" s="65">
        <f>$BB$3+$BC$3*SIN(AY18*PI()/180)</f>
        <v/>
      </c>
    </row>
    <row r="19" ht="15" customHeight="1">
      <c r="A19" s="22" t="inlineStr">
        <is>
          <t xml:space="preserve">Глубина отбора, м: </t>
        </is>
      </c>
      <c r="B19" s="23" t="n"/>
      <c r="C19" s="39" t="n">
        <v>0.7</v>
      </c>
      <c r="D19" s="23" t="n"/>
      <c r="E19" s="23" t="n"/>
      <c r="F19" s="23" t="n"/>
      <c r="G19" s="23" t="n"/>
      <c r="H19" s="18" t="n"/>
      <c r="I19" s="24" t="inlineStr">
        <is>
          <t>ρs, г/см3 =</t>
        </is>
      </c>
      <c r="J19" s="40" t="n">
        <v>2.73</v>
      </c>
      <c r="K19" s="21" t="n"/>
      <c r="L19" s="22" t="inlineStr">
        <is>
          <t xml:space="preserve">Глубина отбора, м: </t>
        </is>
      </c>
      <c r="M19" s="23" t="n"/>
      <c r="N19" s="39">
        <f>C19</f>
        <v/>
      </c>
      <c r="O19" s="23" t="n"/>
      <c r="P19" s="23" t="n"/>
      <c r="Q19" s="23" t="n"/>
      <c r="R19" s="23" t="n"/>
      <c r="T19" s="24" t="inlineStr">
        <is>
          <t>ρs, г/см3 =</t>
        </is>
      </c>
      <c r="U19" s="40">
        <f>J19</f>
        <v/>
      </c>
      <c r="AA19" s="65" t="n">
        <v>65</v>
      </c>
      <c r="AB19" s="65">
        <f>$AC$3+$AE$3*COS(AA19*PI()/180)</f>
        <v/>
      </c>
      <c r="AC19" s="65">
        <f>$AD$3+$AE$3*SIN(AA19*PI()/180)</f>
        <v/>
      </c>
      <c r="AI19" s="65" t="n">
        <v>65</v>
      </c>
      <c r="AJ19" s="65">
        <f>$AK$3+$AM$3*COS(AI19*PI()/180)</f>
        <v/>
      </c>
      <c r="AK19" s="65">
        <f>$AL$3+$AM$3*SIN(AI19*PI()/180)</f>
        <v/>
      </c>
      <c r="AQ19" s="65" t="n">
        <v>65</v>
      </c>
      <c r="AR19" s="65">
        <f>$AS$3+$AU$3*COS(AQ19*PI()/180)</f>
        <v/>
      </c>
      <c r="AS19" s="65">
        <f>$AT$3+$AU$3*SIN(AQ19*PI()/180)</f>
        <v/>
      </c>
      <c r="AY19" s="65" t="n">
        <v>65</v>
      </c>
      <c r="AZ19" s="65">
        <f>$BA$3+$BC$3*COS(AY19*PI()/180)</f>
        <v/>
      </c>
      <c r="BA19" s="65">
        <f>$BB$3+$BC$3*SIN(AY19*PI()/180)</f>
        <v/>
      </c>
    </row>
    <row r="20" ht="16.9" customHeight="1">
      <c r="A20" s="22" t="inlineStr">
        <is>
          <t xml:space="preserve">Наименование грунта: </t>
        </is>
      </c>
      <c r="B20" s="23" t="n"/>
      <c r="C20" s="32" t="inlineStr">
        <is>
          <t>Суглинок, после оттаивания текучий, легкий пылеватый</t>
        </is>
      </c>
      <c r="D20" s="23" t="n"/>
      <c r="E20" s="23" t="n"/>
      <c r="F20" s="23" t="n"/>
      <c r="G20" s="23" t="n"/>
      <c r="H20" s="18" t="n"/>
      <c r="I20" s="24" t="inlineStr">
        <is>
          <t>e, д.е. =</t>
        </is>
      </c>
      <c r="J20" s="74" t="n">
        <v>1.1</v>
      </c>
      <c r="K20" s="23" t="n"/>
      <c r="L20" s="22" t="inlineStr">
        <is>
          <t xml:space="preserve">Наименование грунта: </t>
        </is>
      </c>
      <c r="M20" s="23" t="n"/>
      <c r="N20" s="32">
        <f>C20</f>
        <v/>
      </c>
      <c r="O20" s="23" t="n"/>
      <c r="P20" s="23" t="n"/>
      <c r="Q20" s="23" t="n"/>
      <c r="R20" s="23" t="n"/>
      <c r="T20" s="24" t="inlineStr">
        <is>
          <t>e, д.е. =</t>
        </is>
      </c>
      <c r="U20" s="74">
        <f>J20</f>
        <v/>
      </c>
      <c r="AA20" s="65" t="n">
        <v>70</v>
      </c>
      <c r="AB20" s="65">
        <f>$AC$3+$AE$3*COS(AA20*PI()/180)</f>
        <v/>
      </c>
      <c r="AC20" s="65">
        <f>$AD$3+$AE$3*SIN(AA20*PI()/180)</f>
        <v/>
      </c>
      <c r="AI20" s="65" t="n">
        <v>70</v>
      </c>
      <c r="AJ20" s="65">
        <f>$AK$3+$AM$3*COS(AI20*PI()/180)</f>
        <v/>
      </c>
      <c r="AK20" s="65">
        <f>$AL$3+$AM$3*SIN(AI20*PI()/180)</f>
        <v/>
      </c>
      <c r="AQ20" s="65" t="n">
        <v>70</v>
      </c>
      <c r="AR20" s="65">
        <f>$AS$3+$AU$3*COS(AQ20*PI()/180)</f>
        <v/>
      </c>
      <c r="AS20" s="65">
        <f>$AT$3+$AU$3*SIN(AQ20*PI()/180)</f>
        <v/>
      </c>
      <c r="AY20" s="65" t="n">
        <v>70</v>
      </c>
      <c r="AZ20" s="65">
        <f>$BA$3+$BC$3*COS(AY20*PI()/180)</f>
        <v/>
      </c>
      <c r="BA20" s="65">
        <f>$BB$3+$BC$3*SIN(AY20*PI()/180)</f>
        <v/>
      </c>
    </row>
    <row r="21" ht="15" customHeight="1">
      <c r="A21" s="23" t="inlineStr">
        <is>
          <t>Схема проведения опыта:</t>
        </is>
      </c>
      <c r="B21" s="23" t="n"/>
      <c r="C21" s="32" t="inlineStr">
        <is>
          <t>КД</t>
        </is>
      </c>
      <c r="D21" s="23" t="n"/>
      <c r="E21" s="23" t="n"/>
      <c r="F21" s="23" t="n"/>
      <c r="G21" s="23" t="n"/>
      <c r="H21" s="18" t="n"/>
      <c r="I21" s="24" t="inlineStr">
        <is>
          <t>IL, д.е. =</t>
        </is>
      </c>
      <c r="J21" s="40" t="n">
        <v>1.038</v>
      </c>
      <c r="K21" s="23" t="n"/>
      <c r="L21" s="23" t="inlineStr">
        <is>
          <t>Схема проведения опыта:</t>
        </is>
      </c>
      <c r="M21" s="23" t="n"/>
      <c r="N21" s="32">
        <f>C21</f>
        <v/>
      </c>
      <c r="O21" s="23" t="n"/>
      <c r="P21" s="23" t="n"/>
      <c r="Q21" s="23" t="n"/>
      <c r="R21" s="23" t="n"/>
      <c r="T21" s="24" t="inlineStr">
        <is>
          <t>IL, д.е. =</t>
        </is>
      </c>
      <c r="U21" s="40">
        <f>J21</f>
        <v/>
      </c>
      <c r="AA21" s="65" t="n">
        <v>75</v>
      </c>
      <c r="AB21" s="65">
        <f>$AC$3+$AE$3*COS(AA21*PI()/180)</f>
        <v/>
      </c>
      <c r="AC21" s="65">
        <f>$AD$3+$AE$3*SIN(AA21*PI()/180)</f>
        <v/>
      </c>
      <c r="AI21" s="65" t="n">
        <v>75</v>
      </c>
      <c r="AJ21" s="65">
        <f>$AK$3+$AM$3*COS(AI21*PI()/180)</f>
        <v/>
      </c>
      <c r="AK21" s="65">
        <f>$AL$3+$AM$3*SIN(AI21*PI()/180)</f>
        <v/>
      </c>
      <c r="AQ21" s="65" t="n">
        <v>75</v>
      </c>
      <c r="AR21" s="65">
        <f>$AS$3+$AU$3*COS(AQ21*PI()/180)</f>
        <v/>
      </c>
      <c r="AS21" s="65">
        <f>$AT$3+$AU$3*SIN(AQ21*PI()/180)</f>
        <v/>
      </c>
      <c r="AY21" s="65" t="n">
        <v>75</v>
      </c>
      <c r="AZ21" s="65">
        <f>$BA$3+$BC$3*COS(AY21*PI()/180)</f>
        <v/>
      </c>
      <c r="BA21" s="65">
        <f>$BB$3+$BC$3*SIN(AY21*PI()/180)</f>
        <v/>
      </c>
    </row>
    <row r="22" ht="16.9" customHeight="1">
      <c r="A22" s="70" t="inlineStr">
        <is>
          <t xml:space="preserve">Результаты испытаний </t>
        </is>
      </c>
      <c r="L22" s="70" t="inlineStr">
        <is>
          <t xml:space="preserve">Результаты испытаний </t>
        </is>
      </c>
      <c r="AA22" s="65" t="n">
        <v>80</v>
      </c>
      <c r="AB22" s="65">
        <f>$AC$3+$AE$3*COS(AA22*PI()/180)</f>
        <v/>
      </c>
      <c r="AC22" s="65">
        <f>$AD$3+$AE$3*SIN(AA22*PI()/180)</f>
        <v/>
      </c>
      <c r="AI22" s="65" t="n">
        <v>80</v>
      </c>
      <c r="AJ22" s="65">
        <f>$AK$3+$AM$3*COS(AI22*PI()/180)</f>
        <v/>
      </c>
      <c r="AK22" s="65">
        <f>$AL$3+$AM$3*SIN(AI22*PI()/180)</f>
        <v/>
      </c>
      <c r="AQ22" s="65" t="n">
        <v>80</v>
      </c>
      <c r="AR22" s="65">
        <f>$AS$3+$AU$3*COS(AQ22*PI()/180)</f>
        <v/>
      </c>
      <c r="AS22" s="65">
        <f>$AT$3+$AU$3*SIN(AQ22*PI()/180)</f>
        <v/>
      </c>
      <c r="AY22" s="65" t="n">
        <v>80</v>
      </c>
      <c r="AZ22" s="65">
        <f>$BA$3+$BC$3*COS(AY22*PI()/180)</f>
        <v/>
      </c>
      <c r="BA22" s="65">
        <f>$BB$3+$BC$3*SIN(AY22*PI()/180)</f>
        <v/>
      </c>
    </row>
    <row r="23" ht="15.6" customHeight="1">
      <c r="J23" s="23" t="n"/>
      <c r="K23" s="23" t="n"/>
      <c r="AA23" s="65" t="n">
        <v>85</v>
      </c>
      <c r="AB23" s="65">
        <f>$AC$3+$AE$3*COS(AA23*PI()/180)</f>
        <v/>
      </c>
      <c r="AC23" s="65">
        <f>$AD$3+$AE$3*SIN(AA23*PI()/180)</f>
        <v/>
      </c>
      <c r="AI23" s="65" t="n">
        <v>85</v>
      </c>
      <c r="AJ23" s="65">
        <f>$AK$3+$AM$3*COS(AI23*PI()/180)</f>
        <v/>
      </c>
      <c r="AK23" s="65">
        <f>$AL$3+$AM$3*SIN(AI23*PI()/180)</f>
        <v/>
      </c>
      <c r="AQ23" s="65" t="n">
        <v>85</v>
      </c>
      <c r="AR23" s="65">
        <f>$AS$3+$AU$3*COS(AQ23*PI()/180)</f>
        <v/>
      </c>
      <c r="AS23" s="65">
        <f>$AT$3+$AU$3*SIN(AQ23*PI()/180)</f>
        <v/>
      </c>
      <c r="AY23" s="65" t="n">
        <v>85</v>
      </c>
      <c r="AZ23" s="65">
        <f>$BA$3+$BC$3*COS(AY23*PI()/180)</f>
        <v/>
      </c>
      <c r="BA23" s="65">
        <f>$BB$3+$BC$3*SIN(AY23*PI()/180)</f>
        <v/>
      </c>
    </row>
    <row r="24" ht="16.9" customHeight="1">
      <c r="J24" s="38" t="n"/>
      <c r="K24" s="23" t="n"/>
      <c r="L24" s="23" t="n"/>
      <c r="AA24" s="65" t="n">
        <v>90</v>
      </c>
      <c r="AB24" s="65">
        <f>$AC$3+$AE$3*COS(AA24*PI()/180)</f>
        <v/>
      </c>
      <c r="AC24" s="65">
        <f>$AD$3+$AE$3*SIN(AA24*PI()/180)</f>
        <v/>
      </c>
      <c r="AI24" s="65" t="n">
        <v>90</v>
      </c>
      <c r="AJ24" s="65">
        <f>$AK$3+$AM$3*COS(AI24*PI()/180)</f>
        <v/>
      </c>
      <c r="AK24" s="65">
        <f>$AL$3+$AM$3*SIN(AI24*PI()/180)</f>
        <v/>
      </c>
      <c r="AQ24" s="65" t="n">
        <v>90</v>
      </c>
      <c r="AR24" s="65">
        <f>$AS$3+$AU$3*COS(AQ24*PI()/180)</f>
        <v/>
      </c>
      <c r="AS24" s="65">
        <f>$AT$3+$AU$3*SIN(AQ24*PI()/180)</f>
        <v/>
      </c>
      <c r="AY24" s="65" t="n">
        <v>90</v>
      </c>
      <c r="AZ24" s="65">
        <f>$BA$3+$BC$3*COS(AY24*PI()/180)</f>
        <v/>
      </c>
      <c r="BA24" s="65">
        <f>$BB$3+$BC$3*SIN(AY24*PI()/180)</f>
        <v/>
      </c>
    </row>
    <row r="25" ht="15" customHeight="1">
      <c r="A25" s="23" t="n"/>
      <c r="B25" s="23" t="n"/>
      <c r="C25" s="32" t="n"/>
      <c r="D25" s="23" t="n"/>
      <c r="E25" s="23" t="n"/>
      <c r="F25" s="23" t="n"/>
      <c r="G25" s="25" t="n"/>
      <c r="H25" s="23" t="n"/>
      <c r="I25" s="32" t="n"/>
      <c r="J25" s="23" t="n"/>
      <c r="K25" s="23" t="n"/>
      <c r="L25" s="23" t="n"/>
      <c r="M25" s="23" t="n"/>
      <c r="N25" s="23" t="n"/>
      <c r="O25" s="23" t="n"/>
      <c r="P25" s="23" t="n"/>
      <c r="Q25" s="23" t="n"/>
      <c r="R25" s="23" t="n"/>
      <c r="S25" s="25" t="n"/>
      <c r="T25" s="23" t="n"/>
      <c r="U25" s="23" t="n"/>
      <c r="AA25" s="65" t="n">
        <v>95</v>
      </c>
      <c r="AB25" s="65">
        <f>$AC$3+$AE$3*COS(AA25*PI()/180)</f>
        <v/>
      </c>
      <c r="AC25" s="65">
        <f>$AD$3+$AE$3*SIN(AA25*PI()/180)</f>
        <v/>
      </c>
      <c r="AI25" s="65" t="n">
        <v>95</v>
      </c>
      <c r="AJ25" s="65">
        <f>$AK$3+$AM$3*COS(AI25*PI()/180)</f>
        <v/>
      </c>
      <c r="AK25" s="65">
        <f>$AL$3+$AM$3*SIN(AI25*PI()/180)</f>
        <v/>
      </c>
      <c r="AQ25" s="65" t="n">
        <v>95</v>
      </c>
      <c r="AR25" s="65">
        <f>$AS$3+$AU$3*COS(AQ25*PI()/180)</f>
        <v/>
      </c>
      <c r="AS25" s="65">
        <f>$AT$3+$AU$3*SIN(AQ25*PI()/180)</f>
        <v/>
      </c>
      <c r="AY25" s="65" t="n">
        <v>95</v>
      </c>
      <c r="AZ25" s="65">
        <f>$BA$3+$BC$3*COS(AY25*PI()/180)</f>
        <v/>
      </c>
      <c r="BA25" s="65">
        <f>$BB$3+$BC$3*SIN(AY25*PI()/180)</f>
        <v/>
      </c>
    </row>
    <row r="26" ht="15" customHeight="1">
      <c r="AA26" s="65" t="n">
        <v>100</v>
      </c>
      <c r="AB26" s="65">
        <f>$AC$3+$AE$3*COS(AA26*PI()/180)</f>
        <v/>
      </c>
      <c r="AC26" s="65">
        <f>$AD$3+$AE$3*SIN(AA26*PI()/180)</f>
        <v/>
      </c>
      <c r="AI26" s="65" t="n">
        <v>100</v>
      </c>
      <c r="AJ26" s="65">
        <f>$AK$3+$AM$3*COS(AI26*PI()/180)</f>
        <v/>
      </c>
      <c r="AK26" s="65">
        <f>$AL$3+$AM$3*SIN(AI26*PI()/180)</f>
        <v/>
      </c>
      <c r="AQ26" s="65" t="n">
        <v>100</v>
      </c>
      <c r="AR26" s="65">
        <f>$AS$3+$AU$3*COS(AQ26*PI()/180)</f>
        <v/>
      </c>
      <c r="AS26" s="65">
        <f>$AT$3+$AU$3*SIN(AQ26*PI()/180)</f>
        <v/>
      </c>
      <c r="AY26" s="65" t="n">
        <v>100</v>
      </c>
      <c r="AZ26" s="65">
        <f>$BA$3+$BC$3*COS(AY26*PI()/180)</f>
        <v/>
      </c>
      <c r="BA26" s="65">
        <f>$BB$3+$BC$3*SIN(AY26*PI()/180)</f>
        <v/>
      </c>
    </row>
    <row r="27" ht="15" customHeight="1">
      <c r="L27" s="70" t="n"/>
      <c r="AA27" s="65" t="n">
        <v>105</v>
      </c>
      <c r="AB27" s="65">
        <f>$AC$3+$AE$3*COS(AA27*PI()/180)</f>
        <v/>
      </c>
      <c r="AC27" s="65">
        <f>$AD$3+$AE$3*SIN(AA27*PI()/180)</f>
        <v/>
      </c>
      <c r="AI27" s="65" t="n">
        <v>105</v>
      </c>
      <c r="AJ27" s="65">
        <f>$AK$3+$AM$3*COS(AI27*PI()/180)</f>
        <v/>
      </c>
      <c r="AK27" s="65">
        <f>$AL$3+$AM$3*SIN(AI27*PI()/180)</f>
        <v/>
      </c>
      <c r="AQ27" s="65" t="n">
        <v>105</v>
      </c>
      <c r="AR27" s="65">
        <f>$AS$3+$AU$3*COS(AQ27*PI()/180)</f>
        <v/>
      </c>
      <c r="AS27" s="65">
        <f>$AT$3+$AU$3*SIN(AQ27*PI()/180)</f>
        <v/>
      </c>
      <c r="AY27" s="65" t="n">
        <v>105</v>
      </c>
      <c r="AZ27" s="65">
        <f>$BA$3+$BC$3*COS(AY27*PI()/180)</f>
        <v/>
      </c>
      <c r="BA27" s="65">
        <f>$BB$3+$BC$3*SIN(AY27*PI()/180)</f>
        <v/>
      </c>
    </row>
    <row r="28" ht="15" customHeight="1">
      <c r="AA28" s="65" t="n">
        <v>110</v>
      </c>
      <c r="AB28" s="65">
        <f>$AC$3+$AE$3*COS(AA28*PI()/180)</f>
        <v/>
      </c>
      <c r="AC28" s="65">
        <f>$AD$3+$AE$3*SIN(AA28*PI()/180)</f>
        <v/>
      </c>
      <c r="AI28" s="65" t="n">
        <v>110</v>
      </c>
      <c r="AJ28" s="65">
        <f>$AK$3+$AM$3*COS(AI28*PI()/180)</f>
        <v/>
      </c>
      <c r="AK28" s="65">
        <f>$AL$3+$AM$3*SIN(AI28*PI()/180)</f>
        <v/>
      </c>
      <c r="AQ28" s="65" t="n">
        <v>110</v>
      </c>
      <c r="AR28" s="65">
        <f>$AS$3+$AU$3*COS(AQ28*PI()/180)</f>
        <v/>
      </c>
      <c r="AS28" s="65">
        <f>$AT$3+$AU$3*SIN(AQ28*PI()/180)</f>
        <v/>
      </c>
      <c r="AY28" s="65" t="n">
        <v>110</v>
      </c>
      <c r="AZ28" s="65">
        <f>$BA$3+$BC$3*COS(AY28*PI()/180)</f>
        <v/>
      </c>
      <c r="BA28" s="65">
        <f>$BB$3+$BC$3*SIN(AY28*PI()/180)</f>
        <v/>
      </c>
    </row>
    <row r="29" ht="15" customHeight="1">
      <c r="AA29" s="65" t="n">
        <v>115</v>
      </c>
      <c r="AB29" s="65">
        <f>$AC$3+$AE$3*COS(AA29*PI()/180)</f>
        <v/>
      </c>
      <c r="AC29" s="65">
        <f>$AD$3+$AE$3*SIN(AA29*PI()/180)</f>
        <v/>
      </c>
      <c r="AI29" s="65" t="n">
        <v>115</v>
      </c>
      <c r="AJ29" s="65">
        <f>$AK$3+$AM$3*COS(AI29*PI()/180)</f>
        <v/>
      </c>
      <c r="AK29" s="65">
        <f>$AL$3+$AM$3*SIN(AI29*PI()/180)</f>
        <v/>
      </c>
      <c r="AQ29" s="65" t="n">
        <v>115</v>
      </c>
      <c r="AR29" s="65">
        <f>$AS$3+$AU$3*COS(AQ29*PI()/180)</f>
        <v/>
      </c>
      <c r="AS29" s="65">
        <f>$AT$3+$AU$3*SIN(AQ29*PI()/180)</f>
        <v/>
      </c>
      <c r="AY29" s="65" t="n">
        <v>115</v>
      </c>
      <c r="AZ29" s="65">
        <f>$BA$3+$BC$3*COS(AY29*PI()/180)</f>
        <v/>
      </c>
      <c r="BA29" s="65">
        <f>$BB$3+$BC$3*SIN(AY29*PI()/180)</f>
        <v/>
      </c>
    </row>
    <row r="30" ht="15.6" customHeight="1">
      <c r="AA30" s="65" t="n">
        <v>120</v>
      </c>
      <c r="AB30" s="65">
        <f>$AC$3+$AE$3*COS(AA30*PI()/180)</f>
        <v/>
      </c>
      <c r="AC30" s="65">
        <f>$AD$3+$AE$3*SIN(AA30*PI()/180)</f>
        <v/>
      </c>
      <c r="AI30" s="65" t="n">
        <v>120</v>
      </c>
      <c r="AJ30" s="65">
        <f>$AK$3+$AM$3*COS(AI30*PI()/180)</f>
        <v/>
      </c>
      <c r="AK30" s="65">
        <f>$AL$3+$AM$3*SIN(AI30*PI()/180)</f>
        <v/>
      </c>
      <c r="AQ30" s="65" t="n">
        <v>120</v>
      </c>
      <c r="AR30" s="65">
        <f>$AS$3+$AU$3*COS(AQ30*PI()/180)</f>
        <v/>
      </c>
      <c r="AS30" s="65">
        <f>$AT$3+$AU$3*SIN(AQ30*PI()/180)</f>
        <v/>
      </c>
      <c r="AY30" s="65" t="n">
        <v>120</v>
      </c>
      <c r="AZ30" s="65">
        <f>$BA$3+$BC$3*COS(AY30*PI()/180)</f>
        <v/>
      </c>
      <c r="BA30" s="65">
        <f>$BB$3+$BC$3*SIN(AY30*PI()/180)</f>
        <v/>
      </c>
    </row>
    <row r="31" ht="15" customHeight="1">
      <c r="AA31" s="65" t="n">
        <v>125</v>
      </c>
      <c r="AB31" s="65">
        <f>$AC$3+$AE$3*COS(AA31*PI()/180)</f>
        <v/>
      </c>
      <c r="AC31" s="65">
        <f>$AD$3+$AE$3*SIN(AA31*PI()/180)</f>
        <v/>
      </c>
      <c r="AI31" s="65" t="n">
        <v>125</v>
      </c>
      <c r="AJ31" s="65">
        <f>$AK$3+$AM$3*COS(AI31*PI()/180)</f>
        <v/>
      </c>
      <c r="AK31" s="65">
        <f>$AL$3+$AM$3*SIN(AI31*PI()/180)</f>
        <v/>
      </c>
      <c r="AQ31" s="65" t="n">
        <v>125</v>
      </c>
      <c r="AR31" s="65">
        <f>$AS$3+$AU$3*COS(AQ31*PI()/180)</f>
        <v/>
      </c>
      <c r="AS31" s="65">
        <f>$AT$3+$AU$3*SIN(AQ31*PI()/180)</f>
        <v/>
      </c>
      <c r="AY31" s="65" t="n">
        <v>125</v>
      </c>
      <c r="AZ31" s="65">
        <f>$BA$3+$BC$3*COS(AY31*PI()/180)</f>
        <v/>
      </c>
      <c r="BA31" s="65">
        <f>$BB$3+$BC$3*SIN(AY31*PI()/180)</f>
        <v/>
      </c>
    </row>
    <row r="32" ht="15" customHeight="1">
      <c r="AA32" s="65" t="n">
        <v>130</v>
      </c>
      <c r="AB32" s="65">
        <f>$AC$3+$AE$3*COS(AA32*PI()/180)</f>
        <v/>
      </c>
      <c r="AC32" s="65">
        <f>$AD$3+$AE$3*SIN(AA32*PI()/180)</f>
        <v/>
      </c>
      <c r="AI32" s="65" t="n">
        <v>130</v>
      </c>
      <c r="AJ32" s="65">
        <f>$AK$3+$AM$3*COS(AI32*PI()/180)</f>
        <v/>
      </c>
      <c r="AK32" s="65">
        <f>$AL$3+$AM$3*SIN(AI32*PI()/180)</f>
        <v/>
      </c>
      <c r="AQ32" s="65" t="n">
        <v>130</v>
      </c>
      <c r="AR32" s="65">
        <f>$AS$3+$AU$3*COS(AQ32*PI()/180)</f>
        <v/>
      </c>
      <c r="AS32" s="65">
        <f>$AT$3+$AU$3*SIN(AQ32*PI()/180)</f>
        <v/>
      </c>
      <c r="AY32" s="65" t="n">
        <v>130</v>
      </c>
      <c r="AZ32" s="65">
        <f>$BA$3+$BC$3*COS(AY32*PI()/180)</f>
        <v/>
      </c>
      <c r="BA32" s="65">
        <f>$BB$3+$BC$3*SIN(AY32*PI()/180)</f>
        <v/>
      </c>
    </row>
    <row r="33" ht="15" customHeight="1">
      <c r="AA33" s="65" t="n">
        <v>135</v>
      </c>
      <c r="AB33" s="65">
        <f>$AC$3+$AE$3*COS(AA33*PI()/180)</f>
        <v/>
      </c>
      <c r="AC33" s="65">
        <f>$AD$3+$AE$3*SIN(AA33*PI()/180)</f>
        <v/>
      </c>
      <c r="AI33" s="65" t="n">
        <v>135</v>
      </c>
      <c r="AJ33" s="65">
        <f>$AK$3+$AM$3*COS(AI33*PI()/180)</f>
        <v/>
      </c>
      <c r="AK33" s="65">
        <f>$AL$3+$AM$3*SIN(AI33*PI()/180)</f>
        <v/>
      </c>
      <c r="AQ33" s="65" t="n">
        <v>135</v>
      </c>
      <c r="AR33" s="65">
        <f>$AS$3+$AU$3*COS(AQ33*PI()/180)</f>
        <v/>
      </c>
      <c r="AS33" s="65">
        <f>$AT$3+$AU$3*SIN(AQ33*PI()/180)</f>
        <v/>
      </c>
      <c r="AY33" s="65" t="n">
        <v>135</v>
      </c>
      <c r="AZ33" s="65">
        <f>$BA$3+$BC$3*COS(AY33*PI()/180)</f>
        <v/>
      </c>
      <c r="BA33" s="65">
        <f>$BB$3+$BC$3*SIN(AY33*PI()/180)</f>
        <v/>
      </c>
    </row>
    <row r="34" ht="15" customHeight="1">
      <c r="AA34" s="65" t="n">
        <v>140</v>
      </c>
      <c r="AB34" s="65">
        <f>$AC$3+$AE$3*COS(AA34*PI()/180)</f>
        <v/>
      </c>
      <c r="AC34" s="65">
        <f>$AD$3+$AE$3*SIN(AA34*PI()/180)</f>
        <v/>
      </c>
      <c r="AI34" s="65" t="n">
        <v>140</v>
      </c>
      <c r="AJ34" s="65">
        <f>$AK$3+$AM$3*COS(AI34*PI()/180)</f>
        <v/>
      </c>
      <c r="AK34" s="65">
        <f>$AL$3+$AM$3*SIN(AI34*PI()/180)</f>
        <v/>
      </c>
      <c r="AQ34" s="65" t="n">
        <v>140</v>
      </c>
      <c r="AR34" s="65">
        <f>$AS$3+$AU$3*COS(AQ34*PI()/180)</f>
        <v/>
      </c>
      <c r="AS34" s="65">
        <f>$AT$3+$AU$3*SIN(AQ34*PI()/180)</f>
        <v/>
      </c>
      <c r="AY34" s="65" t="n">
        <v>140</v>
      </c>
      <c r="AZ34" s="65">
        <f>$BA$3+$BC$3*COS(AY34*PI()/180)</f>
        <v/>
      </c>
      <c r="BA34" s="65">
        <f>$BB$3+$BC$3*SIN(AY34*PI()/180)</f>
        <v/>
      </c>
    </row>
    <row r="35" ht="15" customHeight="1">
      <c r="AA35" s="65" t="n">
        <v>145</v>
      </c>
      <c r="AB35" s="65">
        <f>$AC$3+$AE$3*COS(AA35*PI()/180)</f>
        <v/>
      </c>
      <c r="AC35" s="65">
        <f>$AD$3+$AE$3*SIN(AA35*PI()/180)</f>
        <v/>
      </c>
      <c r="AI35" s="65" t="n">
        <v>145</v>
      </c>
      <c r="AJ35" s="65">
        <f>$AK$3+$AM$3*COS(AI35*PI()/180)</f>
        <v/>
      </c>
      <c r="AK35" s="65">
        <f>$AL$3+$AM$3*SIN(AI35*PI()/180)</f>
        <v/>
      </c>
      <c r="AQ35" s="65" t="n">
        <v>145</v>
      </c>
      <c r="AR35" s="65">
        <f>$AS$3+$AU$3*COS(AQ35*PI()/180)</f>
        <v/>
      </c>
      <c r="AS35" s="65">
        <f>$AT$3+$AU$3*SIN(AQ35*PI()/180)</f>
        <v/>
      </c>
      <c r="AY35" s="65" t="n">
        <v>145</v>
      </c>
      <c r="AZ35" s="65">
        <f>$BA$3+$BC$3*COS(AY35*PI()/180)</f>
        <v/>
      </c>
      <c r="BA35" s="65">
        <f>$BB$3+$BC$3*SIN(AY35*PI()/180)</f>
        <v/>
      </c>
    </row>
    <row r="36" ht="15" customHeight="1">
      <c r="AA36" s="65" t="n">
        <v>150</v>
      </c>
      <c r="AB36" s="65">
        <f>$AC$3+$AE$3*COS(AA36*PI()/180)</f>
        <v/>
      </c>
      <c r="AC36" s="65">
        <f>$AD$3+$AE$3*SIN(AA36*PI()/180)</f>
        <v/>
      </c>
      <c r="AI36" s="65" t="n">
        <v>150</v>
      </c>
      <c r="AJ36" s="65">
        <f>$AK$3+$AM$3*COS(AI36*PI()/180)</f>
        <v/>
      </c>
      <c r="AK36" s="65">
        <f>$AL$3+$AM$3*SIN(AI36*PI()/180)</f>
        <v/>
      </c>
      <c r="AQ36" s="65" t="n">
        <v>150</v>
      </c>
      <c r="AR36" s="65">
        <f>$AS$3+$AU$3*COS(AQ36*PI()/180)</f>
        <v/>
      </c>
      <c r="AS36" s="65">
        <f>$AT$3+$AU$3*SIN(AQ36*PI()/180)</f>
        <v/>
      </c>
      <c r="AY36" s="65" t="n">
        <v>150</v>
      </c>
      <c r="AZ36" s="65">
        <f>$BA$3+$BC$3*COS(AY36*PI()/180)</f>
        <v/>
      </c>
      <c r="BA36" s="65">
        <f>$BB$3+$BC$3*SIN(AY36*PI()/180)</f>
        <v/>
      </c>
    </row>
    <row r="37" ht="15" customHeight="1">
      <c r="AA37" s="65" t="n">
        <v>155</v>
      </c>
      <c r="AB37" s="65">
        <f>$AC$3+$AE$3*COS(AA37*PI()/180)</f>
        <v/>
      </c>
      <c r="AC37" s="65">
        <f>$AD$3+$AE$3*SIN(AA37*PI()/180)</f>
        <v/>
      </c>
      <c r="AI37" s="65" t="n">
        <v>155</v>
      </c>
      <c r="AJ37" s="65">
        <f>$AK$3+$AM$3*COS(AI37*PI()/180)</f>
        <v/>
      </c>
      <c r="AK37" s="65">
        <f>$AL$3+$AM$3*SIN(AI37*PI()/180)</f>
        <v/>
      </c>
      <c r="AQ37" s="65" t="n">
        <v>155</v>
      </c>
      <c r="AR37" s="65">
        <f>$AS$3+$AU$3*COS(AQ37*PI()/180)</f>
        <v/>
      </c>
      <c r="AS37" s="65">
        <f>$AT$3+$AU$3*SIN(AQ37*PI()/180)</f>
        <v/>
      </c>
      <c r="AY37" s="65" t="n">
        <v>155</v>
      </c>
      <c r="AZ37" s="65">
        <f>$BA$3+$BC$3*COS(AY37*PI()/180)</f>
        <v/>
      </c>
      <c r="BA37" s="65">
        <f>$BB$3+$BC$3*SIN(AY37*PI()/180)</f>
        <v/>
      </c>
    </row>
    <row r="38" ht="15" customHeight="1">
      <c r="AA38" s="65" t="n">
        <v>160</v>
      </c>
      <c r="AB38" s="65">
        <f>$AC$3+$AE$3*COS(AA38*PI()/180)</f>
        <v/>
      </c>
      <c r="AC38" s="65">
        <f>$AD$3+$AE$3*SIN(AA38*PI()/180)</f>
        <v/>
      </c>
      <c r="AI38" s="65" t="n">
        <v>160</v>
      </c>
      <c r="AJ38" s="65">
        <f>$AK$3+$AM$3*COS(AI38*PI()/180)</f>
        <v/>
      </c>
      <c r="AK38" s="65">
        <f>$AL$3+$AM$3*SIN(AI38*PI()/180)</f>
        <v/>
      </c>
      <c r="AQ38" s="65" t="n">
        <v>160</v>
      </c>
      <c r="AR38" s="65">
        <f>$AS$3+$AU$3*COS(AQ38*PI()/180)</f>
        <v/>
      </c>
      <c r="AS38" s="65">
        <f>$AT$3+$AU$3*SIN(AQ38*PI()/180)</f>
        <v/>
      </c>
      <c r="AY38" s="65" t="n">
        <v>160</v>
      </c>
      <c r="AZ38" s="65">
        <f>$BA$3+$BC$3*COS(AY38*PI()/180)</f>
        <v/>
      </c>
      <c r="BA38" s="65">
        <f>$BB$3+$BC$3*SIN(AY38*PI()/180)</f>
        <v/>
      </c>
    </row>
    <row r="39" ht="15" customHeight="1">
      <c r="AA39" s="65" t="n">
        <v>165</v>
      </c>
      <c r="AB39" s="65">
        <f>$AC$3+$AE$3*COS(AA39*PI()/180)</f>
        <v/>
      </c>
      <c r="AC39" s="65">
        <f>$AD$3+$AE$3*SIN(AA39*PI()/180)</f>
        <v/>
      </c>
      <c r="AI39" s="65" t="n">
        <v>165</v>
      </c>
      <c r="AJ39" s="65">
        <f>$AK$3+$AM$3*COS(AI39*PI()/180)</f>
        <v/>
      </c>
      <c r="AK39" s="65">
        <f>$AL$3+$AM$3*SIN(AI39*PI()/180)</f>
        <v/>
      </c>
      <c r="AQ39" s="65" t="n">
        <v>165</v>
      </c>
      <c r="AR39" s="65">
        <f>$AS$3+$AU$3*COS(AQ39*PI()/180)</f>
        <v/>
      </c>
      <c r="AS39" s="65">
        <f>$AT$3+$AU$3*SIN(AQ39*PI()/180)</f>
        <v/>
      </c>
      <c r="AY39" s="65" t="n">
        <v>165</v>
      </c>
      <c r="AZ39" s="65">
        <f>$BA$3+$BC$3*COS(AY39*PI()/180)</f>
        <v/>
      </c>
      <c r="BA39" s="65">
        <f>$BB$3+$BC$3*SIN(AY39*PI()/180)</f>
        <v/>
      </c>
    </row>
    <row r="40" ht="15" customHeight="1">
      <c r="AA40" s="65" t="n">
        <v>170</v>
      </c>
      <c r="AB40" s="65">
        <f>$AC$3+$AE$3*COS(AA40*PI()/180)</f>
        <v/>
      </c>
      <c r="AC40" s="65">
        <f>$AD$3+$AE$3*SIN(AA40*PI()/180)</f>
        <v/>
      </c>
      <c r="AI40" s="65" t="n">
        <v>170</v>
      </c>
      <c r="AJ40" s="65">
        <f>$AK$3+$AM$3*COS(AI40*PI()/180)</f>
        <v/>
      </c>
      <c r="AK40" s="65">
        <f>$AL$3+$AM$3*SIN(AI40*PI()/180)</f>
        <v/>
      </c>
      <c r="AQ40" s="65" t="n">
        <v>170</v>
      </c>
      <c r="AR40" s="65">
        <f>$AS$3+$AU$3*COS(AQ40*PI()/180)</f>
        <v/>
      </c>
      <c r="AS40" s="65">
        <f>$AT$3+$AU$3*SIN(AQ40*PI()/180)</f>
        <v/>
      </c>
      <c r="AY40" s="65" t="n">
        <v>170</v>
      </c>
      <c r="AZ40" s="65">
        <f>$BA$3+$BC$3*COS(AY40*PI()/180)</f>
        <v/>
      </c>
      <c r="BA40" s="65">
        <f>$BB$3+$BC$3*SIN(AY40*PI()/180)</f>
        <v/>
      </c>
    </row>
    <row r="41" ht="15" customHeight="1">
      <c r="AA41" s="65" t="n">
        <v>175</v>
      </c>
      <c r="AB41" s="65">
        <f>$AC$3+$AE$3*COS(AA41*PI()/180)</f>
        <v/>
      </c>
      <c r="AC41" s="65">
        <f>$AD$3+$AE$3*SIN(AA41*PI()/180)</f>
        <v/>
      </c>
      <c r="AI41" s="65" t="n">
        <v>175</v>
      </c>
      <c r="AJ41" s="65">
        <f>$AK$3+$AM$3*COS(AI41*PI()/180)</f>
        <v/>
      </c>
      <c r="AK41" s="65">
        <f>$AL$3+$AM$3*SIN(AI41*PI()/180)</f>
        <v/>
      </c>
      <c r="AQ41" s="65" t="n">
        <v>175</v>
      </c>
      <c r="AR41" s="65">
        <f>$AS$3+$AU$3*COS(AQ41*PI()/180)</f>
        <v/>
      </c>
      <c r="AS41" s="65">
        <f>$AT$3+$AU$3*SIN(AQ41*PI()/180)</f>
        <v/>
      </c>
      <c r="AY41" s="65" t="n">
        <v>175</v>
      </c>
      <c r="AZ41" s="65">
        <f>$BA$3+$BC$3*COS(AY41*PI()/180)</f>
        <v/>
      </c>
      <c r="BA41" s="65">
        <f>$BB$3+$BC$3*SIN(AY41*PI()/180)</f>
        <v/>
      </c>
    </row>
    <row r="42" ht="15" customHeight="1">
      <c r="D42" s="53" t="n"/>
      <c r="E42" s="53" t="n"/>
      <c r="F42" s="53" t="n"/>
      <c r="G42" s="53" t="n"/>
      <c r="K42" s="53" t="n"/>
      <c r="AA42" s="65" t="n">
        <v>180</v>
      </c>
      <c r="AB42" s="65">
        <f>$AC$3+$AE$3*COS(AA42*PI()/180)</f>
        <v/>
      </c>
      <c r="AC42" s="65">
        <f>$AD$3+$AE$3*SIN(AA42*PI()/180)</f>
        <v/>
      </c>
      <c r="AI42" s="65" t="n">
        <v>180</v>
      </c>
      <c r="AJ42" s="65">
        <f>$AK$3+$AM$3*COS(AI42*PI()/180)</f>
        <v/>
      </c>
      <c r="AK42" s="65">
        <f>$AL$3+$AM$3*SIN(AI42*PI()/180)</f>
        <v/>
      </c>
      <c r="AQ42" s="65" t="n">
        <v>180</v>
      </c>
      <c r="AR42" s="65">
        <f>$AS$3+$AU$3*COS(AQ42*PI()/180)</f>
        <v/>
      </c>
      <c r="AS42" s="65">
        <f>$AT$3+$AU$3*SIN(AQ42*PI()/180)</f>
        <v/>
      </c>
      <c r="AY42" s="65" t="n">
        <v>180</v>
      </c>
      <c r="AZ42" s="65">
        <f>$BA$3+$BC$3*COS(AY42*PI()/180)</f>
        <v/>
      </c>
      <c r="BA42" s="65">
        <f>$BB$3+$BC$3*SIN(AY42*PI()/180)</f>
        <v/>
      </c>
    </row>
    <row r="43" ht="15.75" customHeight="1">
      <c r="D43" s="53" t="n"/>
      <c r="E43" s="53" t="n"/>
      <c r="F43" s="53" t="n"/>
      <c r="G43" s="53" t="n"/>
      <c r="H43" s="53" t="n"/>
      <c r="I43" s="53" t="n"/>
      <c r="J43" s="53" t="n"/>
      <c r="K43" s="53" t="n"/>
    </row>
    <row r="44" ht="15.75" customHeight="1">
      <c r="B44" s="53" t="n"/>
      <c r="C44" s="53" t="n"/>
      <c r="D44" s="54" t="n"/>
      <c r="E44" s="53" t="n"/>
      <c r="F44" s="53" t="n"/>
      <c r="G44" s="53" t="n"/>
      <c r="H44" s="53" t="n"/>
      <c r="I44" s="53" t="n"/>
      <c r="J44" s="53" t="n"/>
      <c r="K44" s="53" t="n"/>
    </row>
    <row r="45" ht="15.75" customHeight="1">
      <c r="B45" s="53" t="n"/>
      <c r="C45" s="53" t="n"/>
      <c r="D45" s="54" t="n"/>
    </row>
    <row r="46" ht="43.5" customHeight="1">
      <c r="B46" s="53" t="n"/>
      <c r="C46" s="53" t="n"/>
      <c r="D46" s="54" t="n"/>
      <c r="K46" s="53" t="n"/>
      <c r="N46" s="72" t="inlineStr">
        <is>
          <t xml:space="preserve">Давление в камере, Мпа
σ3 </t>
        </is>
      </c>
      <c r="O46" s="72" t="inlineStr">
        <is>
          <t>Вертикальная нагрузка, Мпа
σ1</t>
        </is>
      </c>
      <c r="P46" s="72" t="inlineStr">
        <is>
          <t>Поровое давление, Мпа
u</t>
        </is>
      </c>
      <c r="Q46" s="75" t="n"/>
    </row>
    <row r="47" ht="16.5" customHeight="1">
      <c r="A47" s="53" t="n"/>
      <c r="B47" s="53" t="n"/>
      <c r="C47" s="53" t="n"/>
      <c r="D47" s="54" t="n"/>
      <c r="E47" s="55" t="n"/>
      <c r="F47" s="53" t="n"/>
      <c r="G47" s="53" t="n"/>
      <c r="H47" s="53" t="n"/>
      <c r="I47" s="53" t="n"/>
      <c r="J47" s="53" t="n"/>
      <c r="K47" s="53" t="n"/>
      <c r="L47" s="53" t="n"/>
      <c r="N47" s="76" t="n">
        <v>0.05</v>
      </c>
      <c r="O47" s="76" t="n">
        <v>0.1647551542536218</v>
      </c>
      <c r="P47" s="77" t="n"/>
      <c r="Q47" s="75" t="n"/>
      <c r="W47" s="65" t="n">
        <v>1</v>
      </c>
      <c r="AF47" s="65" t="inlineStr">
        <is>
          <t>σ3,кПа</t>
        </is>
      </c>
      <c r="AG47" s="65" t="inlineStr">
        <is>
          <t>σ1,кПа</t>
        </is>
      </c>
      <c r="AH47" s="65" t="inlineStr">
        <is>
          <t>u, кПа</t>
        </is>
      </c>
      <c r="AL47" s="65" t="n">
        <v>4</v>
      </c>
    </row>
    <row r="48" ht="16.5" customHeight="1">
      <c r="A48" s="53" t="n"/>
      <c r="L48" s="53" t="n"/>
      <c r="N48" s="76" t="n">
        <v>0.15</v>
      </c>
      <c r="O48" s="76" t="n">
        <v>0.4018735649319904</v>
      </c>
      <c r="P48" s="77" t="n"/>
      <c r="Q48" s="75" t="n"/>
      <c r="AF48" s="65">
        <f>N47*1000</f>
        <v/>
      </c>
      <c r="AG48" s="65">
        <f>O47*1000</f>
        <v/>
      </c>
      <c r="AH48" s="65">
        <f>P47*1000</f>
        <v/>
      </c>
      <c r="AV48" s="65" t="inlineStr">
        <is>
          <t>δ3, Мпа</t>
        </is>
      </c>
      <c r="AW48" s="65" t="inlineStr">
        <is>
          <t>δ1-δ3, МПа</t>
        </is>
      </c>
      <c r="AX48" s="65" t="inlineStr">
        <is>
          <t>δ1, МПа</t>
        </is>
      </c>
      <c r="AY48" s="65" t="inlineStr">
        <is>
          <t>δ1, КПа</t>
        </is>
      </c>
    </row>
    <row r="49" ht="16.5" customHeight="1">
      <c r="A49" s="53" t="n"/>
      <c r="L49" s="53" t="n"/>
      <c r="N49" s="76" t="n">
        <v>0.25</v>
      </c>
      <c r="O49" s="76" t="n">
        <v>0.638991975610359</v>
      </c>
      <c r="P49" s="77" t="n"/>
      <c r="Q49" s="75" t="n"/>
      <c r="AF49" s="65">
        <f>N48*1000</f>
        <v/>
      </c>
      <c r="AG49" s="65">
        <f>O48*1000</f>
        <v/>
      </c>
      <c r="AH49" s="65">
        <f>P48*1000</f>
        <v/>
      </c>
      <c r="AP49" s="65" t="inlineStr">
        <is>
          <t>С, МПа:</t>
        </is>
      </c>
      <c r="AQ49" s="65">
        <f>O57</f>
        <v/>
      </c>
      <c r="AU49" s="65">
        <f>CONCATENATE(ROUND(AV49,2)," МПа")</f>
        <v/>
      </c>
      <c r="AV49" s="65">
        <f>N47</f>
        <v/>
      </c>
      <c r="AW49" s="65">
        <f>2*(AV49+AQ49/TAN(RADIANS(AQ50)))*SIN(RADIANS(AQ50))/(1-SIN(RADIANS(AQ50)))+AZ49</f>
        <v/>
      </c>
      <c r="AX49" s="65">
        <f>AW49+AV49</f>
        <v/>
      </c>
      <c r="AY49" s="65">
        <f>AX49*1000</f>
        <v/>
      </c>
      <c r="AZ49" s="65">
        <f>-AZ50-AZ51</f>
        <v/>
      </c>
    </row>
    <row r="50" ht="16.5" customHeight="1">
      <c r="A50" s="53" t="n"/>
      <c r="L50" s="53" t="n"/>
      <c r="N50" s="56">
        <f>J63</f>
        <v/>
      </c>
      <c r="O50" s="78">
        <f>MAX(F85:F553)+N50</f>
        <v/>
      </c>
      <c r="Q50" s="26" t="n"/>
      <c r="AF50" s="65">
        <f>N49*1000</f>
        <v/>
      </c>
      <c r="AG50" s="65">
        <f>O49*1000</f>
        <v/>
      </c>
      <c r="AH50" s="65">
        <f>P49*1000</f>
        <v/>
      </c>
      <c r="AP50" s="65" t="inlineStr">
        <is>
          <t>φ, град:</t>
        </is>
      </c>
      <c r="AQ50" s="65">
        <f>O56</f>
        <v/>
      </c>
      <c r="AU50" s="65">
        <f>CONCATENATE(ROUND(AV50,2)," МПа")</f>
        <v/>
      </c>
      <c r="AV50" s="65">
        <f>N48</f>
        <v/>
      </c>
      <c r="AW50" s="65">
        <f>2*(AV50+AQ49/TAN(RADIANS(AQ50)))*SIN(RADIANS(AQ50))/(1-SIN(RADIANS(AQ50)))+AZ50</f>
        <v/>
      </c>
      <c r="AX50" s="65">
        <f>AW50+AV50</f>
        <v/>
      </c>
      <c r="AY50" s="65">
        <f>AX50*1000</f>
        <v/>
      </c>
      <c r="AZ50" s="65">
        <f>RANDBETWEEN(-3,3)*0.01</f>
        <v/>
      </c>
    </row>
    <row r="51" ht="16.5" customHeight="1">
      <c r="A51" s="53" t="n"/>
      <c r="L51" s="53" t="n"/>
      <c r="M51" s="1" t="n"/>
      <c r="N51" s="1" t="n"/>
      <c r="O51" s="1" t="n"/>
      <c r="P51" s="1" t="n"/>
      <c r="Q51" s="30" t="n"/>
      <c r="R51" s="1" t="n"/>
      <c r="S51" s="1" t="n"/>
      <c r="T51" s="1" t="n"/>
      <c r="U51" s="1" t="n"/>
      <c r="AF51" s="65">
        <f>N50*1000</f>
        <v/>
      </c>
      <c r="AG51" s="65">
        <f>O50*1000</f>
        <v/>
      </c>
      <c r="AH51" s="65">
        <f>P50*1000</f>
        <v/>
      </c>
      <c r="AP51" s="65" t="inlineStr">
        <is>
          <t>E, Мпа</t>
        </is>
      </c>
      <c r="AQ51" s="65">
        <f>D63</f>
        <v/>
      </c>
      <c r="AU51" s="65">
        <f>CONCATENATE(ROUND(AV51,2)," МПа")</f>
        <v/>
      </c>
      <c r="AV51" s="65">
        <f>N49</f>
        <v/>
      </c>
      <c r="AW51" s="65">
        <f>2*(AV51+AQ49/TAN(RADIANS(AQ50)))*SIN(RADIANS(AQ50))/(1-SIN(RADIANS(AQ50)))+AZ51</f>
        <v/>
      </c>
      <c r="AX51" s="65">
        <f>AW51+AV51</f>
        <v/>
      </c>
      <c r="AY51" s="65">
        <f>AX51*1000</f>
        <v/>
      </c>
      <c r="AZ51" s="65">
        <f>RANDBETWEEN(-3,3)*0.01</f>
        <v/>
      </c>
    </row>
    <row r="52" ht="16.5" customHeight="1">
      <c r="A52" s="53" t="n"/>
      <c r="L52" s="53" t="n"/>
      <c r="M52" s="1" t="n"/>
      <c r="U52" s="1" t="n"/>
      <c r="AF52" s="65" t="inlineStr">
        <is>
          <t>x</t>
        </is>
      </c>
      <c r="AG52" s="65" t="n">
        <v>0</v>
      </c>
      <c r="AH52" s="65">
        <f>AG50</f>
        <v/>
      </c>
    </row>
    <row r="53" ht="16.5" customHeight="1">
      <c r="L53" s="53" t="n"/>
      <c r="M53" s="1" t="n"/>
      <c r="U53" s="1" t="n"/>
      <c r="AF53" s="65" t="inlineStr">
        <is>
          <t>y</t>
        </is>
      </c>
      <c r="AG53" s="65">
        <f>AQ49*1000</f>
        <v/>
      </c>
      <c r="AH53" s="65">
        <f>((AH52)*TAN(RADIANS(AQ50))+AQ49*1000)</f>
        <v/>
      </c>
      <c r="AJ53" s="65" t="inlineStr">
        <is>
          <t>С, кПа</t>
        </is>
      </c>
      <c r="AK53" s="65" t="inlineStr">
        <is>
          <t>φ,°</t>
        </is>
      </c>
    </row>
    <row r="54" ht="16.5" customHeight="1">
      <c r="L54" s="53" t="n"/>
      <c r="M54" s="1" t="n"/>
      <c r="U54" s="1" t="n"/>
      <c r="AJ54" s="65">
        <f>AQ49*1000</f>
        <v/>
      </c>
      <c r="AK54" s="65">
        <f>AQ50</f>
        <v/>
      </c>
    </row>
    <row r="55" ht="15" customHeight="1">
      <c r="N55" s="28" t="inlineStr">
        <is>
          <t>Эффективные значения угла внутреннего трения и удельного сцепления ϕ', С'</t>
        </is>
      </c>
      <c r="O55" s="1" t="n"/>
      <c r="P55" s="1" t="n"/>
      <c r="Q55" s="1" t="n"/>
      <c r="R55" s="1" t="n"/>
      <c r="S55" s="1" t="n"/>
      <c r="T55" s="1" t="n"/>
    </row>
    <row r="56" ht="15" customHeight="1">
      <c r="N56" s="29" t="inlineStr">
        <is>
          <t>ϕ', град. =</t>
        </is>
      </c>
      <c r="O56" s="31" t="n">
        <v>24</v>
      </c>
      <c r="P56" s="1" t="n"/>
      <c r="Q56" s="1" t="n"/>
      <c r="R56" s="1" t="n"/>
      <c r="S56" s="1" t="n"/>
      <c r="T56" s="1" t="n"/>
    </row>
    <row r="57" ht="15" customHeight="1">
      <c r="N57" s="29" t="inlineStr">
        <is>
          <t>С', МПа =</t>
        </is>
      </c>
      <c r="O57" s="79" t="n">
        <v>0.015</v>
      </c>
      <c r="P57" s="1" t="n"/>
      <c r="Q57" s="1" t="n"/>
      <c r="R57" s="1" t="n"/>
      <c r="S57" s="1" t="n"/>
      <c r="T57" s="1" t="n"/>
    </row>
    <row r="59" ht="15.75" customHeight="1">
      <c r="L59" s="53" t="n"/>
    </row>
    <row r="60" ht="15.75" customHeight="1">
      <c r="L60" s="53" t="n"/>
    </row>
    <row r="61">
      <c r="L61" s="6" t="n"/>
    </row>
    <row r="62" ht="15.75" customHeight="1">
      <c r="A62" s="53" t="n"/>
      <c r="C62" s="53" t="inlineStr">
        <is>
          <t>K0, д.е.</t>
        </is>
      </c>
      <c r="D62" s="58" t="n">
        <v>0.5932633569241998</v>
      </c>
      <c r="E62" s="53" t="inlineStr">
        <is>
          <t>Эффективное напряжение, Мпа:</t>
        </is>
      </c>
      <c r="G62" s="54" t="n"/>
      <c r="J62" s="80" t="n">
        <v>0.02966316784621</v>
      </c>
      <c r="K62" s="81" t="n"/>
      <c r="L62" s="6" t="n"/>
    </row>
    <row r="63" ht="15.75" customHeight="1">
      <c r="A63" s="53" t="n"/>
      <c r="C63" s="54" t="inlineStr">
        <is>
          <t>Модуль деформации E0, МПа:</t>
        </is>
      </c>
      <c r="D63" s="59">
        <f>A85/B85</f>
        <v/>
      </c>
      <c r="E63" s="53" t="inlineStr">
        <is>
          <t>Точки нахождения модуля Е0, Мпа (полное напряжение):</t>
        </is>
      </c>
      <c r="F63" s="53" t="n"/>
      <c r="G63" s="53" t="n"/>
      <c r="H63" s="53" t="n"/>
      <c r="J63" s="80" t="n">
        <v>0.02966316784621</v>
      </c>
      <c r="K63" s="80" t="n">
        <v>0.047461068553936</v>
      </c>
      <c r="L63" s="9" t="n"/>
    </row>
    <row r="64" ht="15.75" customHeight="1">
      <c r="C64" s="54" t="inlineStr">
        <is>
          <t>Модуль деформации E50, МПа:</t>
        </is>
      </c>
      <c r="D64" s="59">
        <f>D85/E85</f>
        <v/>
      </c>
      <c r="E64" s="53" t="inlineStr">
        <is>
          <t>qmax Давление при разрушении образца, Мпа (девиатор):</t>
        </is>
      </c>
      <c r="F64" s="53" t="n"/>
      <c r="G64" s="53" t="n"/>
      <c r="H64" s="53" t="n"/>
      <c r="J64" s="80" t="n">
        <v>0.07537934417389835</v>
      </c>
      <c r="K64" s="81" t="n"/>
      <c r="L64" s="71" t="n"/>
    </row>
    <row r="65" ht="15.75" customHeight="1">
      <c r="B65" s="54" t="n"/>
      <c r="C65" s="54" t="inlineStr">
        <is>
          <t>Коэф. Поперечной деформации, ϑ:</t>
        </is>
      </c>
      <c r="E65" s="53" t="inlineStr">
        <is>
          <t>0,5 qmax, Мпа (девиатор):</t>
        </is>
      </c>
      <c r="J65" s="80" t="n">
        <v>0.03768967208694918</v>
      </c>
      <c r="K65" s="81" t="n"/>
      <c r="L65" s="63" t="n"/>
    </row>
    <row r="66">
      <c r="L66" s="63" t="n"/>
    </row>
    <row r="67">
      <c r="L67" s="63" t="n"/>
    </row>
    <row r="68">
      <c r="L68" s="63" t="n"/>
    </row>
    <row r="69">
      <c r="L69" s="63" t="n"/>
    </row>
    <row r="70">
      <c r="A70" s="63" t="n"/>
      <c r="L70" s="63" t="n"/>
    </row>
    <row r="71">
      <c r="L71" s="63" t="n"/>
    </row>
    <row r="72">
      <c r="L72" s="63" t="n"/>
    </row>
    <row r="73" ht="15.75" customHeight="1">
      <c r="B73" s="53" t="n"/>
      <c r="C73" s="53" t="n"/>
      <c r="D73" s="53" t="n"/>
      <c r="E73" s="53" t="n"/>
      <c r="F73" s="53" t="n"/>
      <c r="G73" s="53" t="n"/>
      <c r="H73" s="53" t="n"/>
      <c r="I73" s="53" t="n"/>
      <c r="J73" s="53" t="n"/>
      <c r="K73" s="53" t="n"/>
      <c r="L73" s="63" t="n"/>
    </row>
    <row r="74" ht="15.75" customHeight="1">
      <c r="B74" s="53" t="n"/>
      <c r="C74" s="53" t="n"/>
      <c r="D74" s="53" t="n"/>
      <c r="E74" s="53" t="n"/>
      <c r="F74" s="53" t="n"/>
      <c r="G74" s="53" t="n"/>
      <c r="H74" s="53" t="n"/>
      <c r="I74" s="53" t="n"/>
      <c r="J74" s="53" t="n"/>
      <c r="K74" s="53" t="n"/>
      <c r="L74" s="63" t="n"/>
    </row>
    <row r="75" ht="15.75" customHeight="1">
      <c r="A75" s="53" t="n"/>
      <c r="B75" s="7" t="n"/>
      <c r="C75" s="8" t="n"/>
      <c r="D75" s="7" t="n"/>
      <c r="E75" s="7" t="n"/>
      <c r="F75" s="7" t="n"/>
      <c r="G75" s="7" t="n"/>
      <c r="H75" s="7" t="n"/>
      <c r="I75" s="9" t="n"/>
      <c r="J75" s="9" t="n"/>
      <c r="K75" s="6" t="n"/>
      <c r="L75" s="63" t="n"/>
      <c r="M75" s="9" t="n"/>
      <c r="N75" s="7" t="n"/>
      <c r="O75" s="8" t="n"/>
      <c r="P75" s="7" t="n"/>
      <c r="Q75" s="7" t="n"/>
      <c r="R75" s="7" t="n"/>
      <c r="S75" s="7" t="n"/>
      <c r="T75" s="9" t="n"/>
    </row>
    <row r="76" ht="15.75" customHeight="1">
      <c r="A76" s="53" t="n"/>
      <c r="B76" s="7" t="inlineStr">
        <is>
          <t>Начальник исп. лаборатории:</t>
        </is>
      </c>
      <c r="C76" s="8" t="n"/>
      <c r="D76" s="7" t="n"/>
      <c r="E76" s="7" t="n"/>
      <c r="F76" s="7" t="n"/>
      <c r="G76" s="7" t="n"/>
      <c r="H76" s="7" t="n"/>
      <c r="I76" s="7" t="inlineStr">
        <is>
          <t>Семиколенова Л.Г.</t>
        </is>
      </c>
      <c r="J76" s="9" t="n"/>
      <c r="K76" s="6" t="n"/>
      <c r="L76" s="63" t="n"/>
      <c r="M76" s="9" t="n"/>
      <c r="N76" s="7" t="inlineStr">
        <is>
          <t>Начальник исп. лаборатории:</t>
        </is>
      </c>
      <c r="O76" s="8" t="n"/>
      <c r="P76" s="7" t="n"/>
      <c r="Q76" s="7" t="n"/>
      <c r="R76" s="7" t="n"/>
      <c r="S76" s="7" t="n"/>
      <c r="T76" s="7" t="inlineStr">
        <is>
          <t>Семиколенова Л.Г.</t>
        </is>
      </c>
    </row>
    <row r="77">
      <c r="A77" s="9" t="n"/>
      <c r="B77" s="9" t="n"/>
      <c r="C77" s="7" t="n"/>
      <c r="D77" s="7" t="n"/>
      <c r="E77" s="7" t="n"/>
      <c r="F77" s="7" t="n"/>
      <c r="G77" s="7" t="n"/>
      <c r="H77" s="7" t="n"/>
      <c r="I77" s="9" t="n"/>
      <c r="J77" s="9" t="n"/>
      <c r="K77" s="9" t="n"/>
      <c r="L77" s="63" t="n"/>
      <c r="M77" s="9" t="n"/>
      <c r="N77" s="9" t="n"/>
      <c r="O77" s="7" t="n"/>
      <c r="P77" s="7" t="n"/>
      <c r="Q77" s="7" t="n"/>
      <c r="R77" s="7" t="n"/>
      <c r="S77" s="7" t="n"/>
      <c r="T77" s="7" t="n"/>
      <c r="U77" s="9" t="n"/>
    </row>
    <row r="78">
      <c r="A78" s="9" t="n"/>
      <c r="L78" s="63" t="n"/>
    </row>
    <row r="79">
      <c r="A79" s="9" t="n"/>
      <c r="L79" s="63" t="n"/>
    </row>
    <row r="80">
      <c r="A80" s="71" t="inlineStr">
        <is>
          <t>Лист 1 , всего листов 2</t>
        </is>
      </c>
      <c r="L80" s="63" t="n"/>
      <c r="M80" s="71" t="inlineStr">
        <is>
          <t>Лист 2 , всего листов 2</t>
        </is>
      </c>
    </row>
    <row r="81">
      <c r="A81" s="63" t="inlineStr">
        <is>
          <t>Частичное воспроизведение протокола испытаний без письменного разрешения  ООО «ИнжГео» ЗАПРЕЩАЕТСЯ</t>
        </is>
      </c>
      <c r="L81" s="63" t="n"/>
      <c r="M81" s="6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82">
      <c r="A82" s="63" t="n"/>
      <c r="L82" s="63" t="n"/>
    </row>
    <row r="83" ht="18.75" customHeight="1">
      <c r="A83" s="65" t="inlineStr">
        <is>
          <t>E0</t>
        </is>
      </c>
      <c r="D83" s="65" t="inlineStr">
        <is>
          <t>E50</t>
        </is>
      </c>
      <c r="F83" s="65" t="inlineStr">
        <is>
          <t>Деформация</t>
        </is>
      </c>
      <c r="J83" s="65" t="inlineStr">
        <is>
          <t>Первая прочность</t>
        </is>
      </c>
      <c r="M83" s="65" t="inlineStr">
        <is>
          <t>Вторая прочность</t>
        </is>
      </c>
      <c r="P83" s="65" t="inlineStr">
        <is>
          <t>Третья прочность</t>
        </is>
      </c>
    </row>
    <row r="84">
      <c r="A84" s="65" t="inlineStr">
        <is>
          <t>devE0</t>
        </is>
      </c>
      <c r="B84" s="65" t="inlineStr">
        <is>
          <t>epsE0</t>
        </is>
      </c>
      <c r="D84" s="65" t="inlineStr">
        <is>
          <t>dev50</t>
        </is>
      </c>
      <c r="E84" s="65" t="inlineStr">
        <is>
          <t>epsE50</t>
        </is>
      </c>
      <c r="F84" s="65" t="inlineStr">
        <is>
          <t>dev</t>
        </is>
      </c>
      <c r="G84" s="65" t="inlineStr">
        <is>
          <t>eps</t>
        </is>
      </c>
      <c r="H84" s="65" t="inlineStr">
        <is>
          <t>ev</t>
        </is>
      </c>
      <c r="J84" s="65" t="inlineStr">
        <is>
          <t>dev1</t>
        </is>
      </c>
      <c r="K84" s="65" t="inlineStr">
        <is>
          <t>eps1</t>
        </is>
      </c>
      <c r="L84" s="65" t="inlineStr">
        <is>
          <t>ev1</t>
        </is>
      </c>
      <c r="M84" s="65" t="inlineStr">
        <is>
          <t>dev1</t>
        </is>
      </c>
      <c r="N84" s="65" t="inlineStr">
        <is>
          <t>eps1</t>
        </is>
      </c>
      <c r="O84" s="65" t="inlineStr">
        <is>
          <t>ev2</t>
        </is>
      </c>
      <c r="P84" s="65" t="inlineStr">
        <is>
          <t>dev1</t>
        </is>
      </c>
      <c r="Q84" s="65" t="inlineStr">
        <is>
          <t>eps1</t>
        </is>
      </c>
      <c r="R84" s="65" t="inlineStr">
        <is>
          <t>ev3</t>
        </is>
      </c>
    </row>
    <row r="85">
      <c r="A85" s="65" t="n">
        <v>0.017797900707726</v>
      </c>
      <c r="B85" s="65" t="n">
        <v>0.0005230951672098568</v>
      </c>
      <c r="D85" s="65" t="n">
        <v>0.03768967208694918</v>
      </c>
      <c r="E85" s="65" t="n">
        <v>0.00156928550162957</v>
      </c>
      <c r="F85" t="n">
        <v>0</v>
      </c>
      <c r="G85" t="n">
        <v>0</v>
      </c>
      <c r="H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t="n">
        <v>0</v>
      </c>
    </row>
    <row r="86">
      <c r="F86" t="n">
        <v>0.017797900707726</v>
      </c>
      <c r="G86" t="n">
        <v>0.0005230951672098568</v>
      </c>
      <c r="H86" t="n">
        <v>0</v>
      </c>
      <c r="J86" t="n">
        <v>0.03000000000000001</v>
      </c>
      <c r="K86" t="n">
        <v>0.0008817250570166121</v>
      </c>
      <c r="L86" t="n">
        <v>0</v>
      </c>
      <c r="M86" t="n">
        <v>0.05541218428503789</v>
      </c>
      <c r="N86" t="n">
        <v>0.0005654897146775464</v>
      </c>
      <c r="O86" t="n">
        <v>0</v>
      </c>
      <c r="P86" t="n">
        <v>0.07974335500012358</v>
      </c>
      <c r="Q86" t="n">
        <v>0.0004986646399587224</v>
      </c>
      <c r="R86" t="n">
        <v>0</v>
      </c>
    </row>
    <row r="87">
      <c r="A87" s="65" t="inlineStr">
        <is>
          <t>Секущая модуля Е0</t>
        </is>
      </c>
      <c r="D87" s="65" t="inlineStr">
        <is>
          <t>Линия Q max</t>
        </is>
      </c>
      <c r="F87" t="n">
        <v>0.03768967208694918</v>
      </c>
      <c r="G87" t="n">
        <v>0.00156928550162957</v>
      </c>
      <c r="H87" t="n">
        <v>0</v>
      </c>
      <c r="J87" t="n">
        <v>0.04406306590887638</v>
      </c>
      <c r="K87" t="n">
        <v>0.001454274307460549</v>
      </c>
      <c r="L87" t="n">
        <v>0</v>
      </c>
      <c r="M87" t="n">
        <v>0.1129188264112488</v>
      </c>
      <c r="N87" t="n">
        <v>0.001448562492289856</v>
      </c>
      <c r="O87" t="n">
        <v>0</v>
      </c>
      <c r="P87" t="n">
        <v>0.1944959878051795</v>
      </c>
      <c r="Q87" t="n">
        <v>0.001723028227499651</v>
      </c>
      <c r="R87" t="n">
        <v>0</v>
      </c>
    </row>
    <row r="88">
      <c r="A88" s="65">
        <f>J63-J62</f>
        <v/>
      </c>
      <c r="B88" s="65" t="n">
        <v>0</v>
      </c>
      <c r="D88" s="65">
        <f>J64</f>
        <v/>
      </c>
      <c r="E88" s="65" t="n">
        <v>0</v>
      </c>
      <c r="F88" t="n">
        <v>0.04055797726430864</v>
      </c>
      <c r="G88" t="n">
        <v>0.002169053486890374</v>
      </c>
      <c r="H88" t="n">
        <v>-0.008925140513691856</v>
      </c>
      <c r="J88" t="n">
        <v>0.05737757712681089</v>
      </c>
      <c r="K88" t="n">
        <v>0.002389031130226139</v>
      </c>
      <c r="L88" t="n">
        <v>-0.008670723265386069</v>
      </c>
      <c r="M88" t="n">
        <v>0.1259367824659952</v>
      </c>
      <c r="N88" t="n">
        <v>0.0018207055207421</v>
      </c>
      <c r="O88" t="n">
        <v>-0.008867790293730306</v>
      </c>
      <c r="P88" t="n">
        <v>0.202890216022264</v>
      </c>
      <c r="Q88" t="n">
        <v>0.002171371216426103</v>
      </c>
      <c r="R88" t="n">
        <v>-0.008844575904540273</v>
      </c>
    </row>
    <row r="89">
      <c r="A89" s="65">
        <f>A85</f>
        <v/>
      </c>
      <c r="B89" s="65">
        <f>B85</f>
        <v/>
      </c>
      <c r="D89" s="65">
        <f>J64</f>
        <v/>
      </c>
      <c r="E89" s="65">
        <f>MAX(G85:G20000)</f>
        <v/>
      </c>
      <c r="F89" t="n">
        <v>0.04198209262537887</v>
      </c>
      <c r="G89" t="n">
        <v>0.002892071315853831</v>
      </c>
      <c r="H89" t="n">
        <v>-0.008906509504667251</v>
      </c>
      <c r="J89" t="n">
        <v>0.06058855194358755</v>
      </c>
      <c r="K89" t="n">
        <v>0.002908548614921099</v>
      </c>
      <c r="L89" t="n">
        <v>-0.008670723265386069</v>
      </c>
      <c r="M89" t="n">
        <v>0.1369755678680447</v>
      </c>
      <c r="N89" t="n">
        <v>0.002897124984579712</v>
      </c>
      <c r="O89" t="n">
        <v>-0.008867790293730306</v>
      </c>
      <c r="P89" t="n">
        <v>0.2178237094686845</v>
      </c>
      <c r="Q89" t="n">
        <v>0.002895161621901471</v>
      </c>
      <c r="R89" t="n">
        <v>-0.008844575904540273</v>
      </c>
    </row>
    <row r="90" ht="15" customHeight="1">
      <c r="A90" s="65">
        <f>J64*0.9</f>
        <v/>
      </c>
      <c r="B90" s="65">
        <f>_xlfn.FORECAST.LINEAR(A90,B88:B89,A88:A89)</f>
        <v/>
      </c>
      <c r="F90" t="n">
        <v>0.04460471971651019</v>
      </c>
      <c r="G90" t="n">
        <v>0.003615089144817289</v>
      </c>
      <c r="H90" t="n">
        <v>-0.008784964350554349</v>
      </c>
      <c r="J90" t="n">
        <v>0.06409719431524216</v>
      </c>
      <c r="K90" t="n">
        <v>0.003635685768651374</v>
      </c>
      <c r="L90" t="n">
        <v>-0.008670723265386069</v>
      </c>
      <c r="M90" t="n">
        <v>0.143630081981456</v>
      </c>
      <c r="N90" t="n">
        <v>0.003621406230724639</v>
      </c>
      <c r="O90" t="n">
        <v>-0.008867790293730306</v>
      </c>
      <c r="P90" t="n">
        <v>0.2324470268494096</v>
      </c>
      <c r="Q90" t="n">
        <v>0.003618952027376839</v>
      </c>
      <c r="R90" t="n">
        <v>-0.008844575904540273</v>
      </c>
    </row>
    <row r="91">
      <c r="D91" s="65" t="inlineStr">
        <is>
          <t>Линия 0,5 Q max</t>
        </is>
      </c>
      <c r="F91" t="n">
        <v>0.04625270231519392</v>
      </c>
      <c r="G91" t="n">
        <v>0.004338106973780747</v>
      </c>
      <c r="H91" t="n">
        <v>-0.008855052432123103</v>
      </c>
      <c r="J91" t="n">
        <v>0.06789271593425229</v>
      </c>
      <c r="K91" t="n">
        <v>0.004362822922381648</v>
      </c>
      <c r="L91" t="n">
        <v>-0.008670723265386069</v>
      </c>
      <c r="M91" t="n">
        <v>0.1533556388392977</v>
      </c>
      <c r="N91" t="n">
        <v>0.004345687476869567</v>
      </c>
      <c r="O91" t="n">
        <v>-0.008867790293730306</v>
      </c>
      <c r="P91" t="n">
        <v>0.2397619948850026</v>
      </c>
      <c r="Q91" t="n">
        <v>0.004342742432852206</v>
      </c>
      <c r="R91" t="n">
        <v>-0.008844575904540273</v>
      </c>
    </row>
    <row r="92">
      <c r="D92" s="65">
        <f>J65</f>
        <v/>
      </c>
      <c r="E92" s="65" t="n">
        <v>0</v>
      </c>
      <c r="F92" t="n">
        <v>0.04956571310207608</v>
      </c>
      <c r="G92" t="n">
        <v>0.005061124802744205</v>
      </c>
      <c r="H92" t="n">
        <v>-0.009887028625509888</v>
      </c>
      <c r="J92" t="n">
        <v>0.0691876538952326</v>
      </c>
      <c r="K92" t="n">
        <v>0.005089960076111923</v>
      </c>
      <c r="L92" t="n">
        <v>-0.009679184239829235</v>
      </c>
      <c r="M92" t="n">
        <v>0.1620111304384662</v>
      </c>
      <c r="N92" t="n">
        <v>0.005069968723014495</v>
      </c>
      <c r="O92" t="n">
        <v>-0.009877933651756496</v>
      </c>
      <c r="P92" t="n">
        <v>0.2494996094177239</v>
      </c>
      <c r="Q92" t="n">
        <v>0.005066532838327574</v>
      </c>
      <c r="R92" t="n">
        <v>-0.009744549327001997</v>
      </c>
    </row>
    <row r="93">
      <c r="D93" s="65">
        <f>J65</f>
        <v/>
      </c>
      <c r="E93" s="65">
        <f>MAX(G85:G20000)</f>
        <v/>
      </c>
      <c r="F93" t="n">
        <v>0.05012315775777042</v>
      </c>
      <c r="G93" t="n">
        <v>0.005784142631707662</v>
      </c>
      <c r="H93" t="n">
        <v>-0.01004849018169261</v>
      </c>
      <c r="J93" t="n">
        <v>0.07277295462087066</v>
      </c>
      <c r="K93" t="n">
        <v>0.005817097229842198</v>
      </c>
      <c r="L93" t="n">
        <v>-0.009679184239829235</v>
      </c>
      <c r="M93" t="n">
        <v>0.1674041055527982</v>
      </c>
      <c r="N93" t="n">
        <v>0.005794249969159423</v>
      </c>
      <c r="O93" t="n">
        <v>-0.009877933651756496</v>
      </c>
      <c r="P93" t="n">
        <v>0.2586437615569398</v>
      </c>
      <c r="Q93" t="n">
        <v>0.005790323243802942</v>
      </c>
      <c r="R93" t="n">
        <v>-0.009744549327001997</v>
      </c>
    </row>
    <row r="94">
      <c r="F94" t="n">
        <v>0.05266526454582628</v>
      </c>
      <c r="G94" t="n">
        <v>0.00650716046067112</v>
      </c>
      <c r="H94" t="n">
        <v>-0.009974736137510378</v>
      </c>
      <c r="J94" t="n">
        <v>0.07517644196971175</v>
      </c>
      <c r="K94" t="n">
        <v>0.006544234383572473</v>
      </c>
      <c r="L94" t="n">
        <v>-0.009679184239829235</v>
      </c>
      <c r="M94" t="n">
        <v>0.1745483976594839</v>
      </c>
      <c r="N94" t="n">
        <v>0.006518531215304351</v>
      </c>
      <c r="O94" t="n">
        <v>-0.009877933651756496</v>
      </c>
      <c r="P94" t="n">
        <v>0.2734088021970937</v>
      </c>
      <c r="Q94" t="n">
        <v>0.00651411364927831</v>
      </c>
      <c r="R94" t="n">
        <v>-0.009744549327001997</v>
      </c>
    </row>
    <row r="95">
      <c r="F95" t="n">
        <v>0.05461720814048104</v>
      </c>
      <c r="G95" t="n">
        <v>0.007230178289634577</v>
      </c>
      <c r="H95" t="n">
        <v>-0.01003653006641981</v>
      </c>
      <c r="J95" t="n">
        <v>0.07748088031554988</v>
      </c>
      <c r="K95" t="n">
        <v>0.007271371537302748</v>
      </c>
      <c r="L95" t="n">
        <v>-0.009679184239829235</v>
      </c>
      <c r="M95" t="n">
        <v>0.1791471110333178</v>
      </c>
      <c r="N95" t="n">
        <v>0.007242812461449278</v>
      </c>
      <c r="O95" t="n">
        <v>-0.009877933651756496</v>
      </c>
      <c r="P95" t="n">
        <v>0.278266205325839</v>
      </c>
      <c r="Q95" t="n">
        <v>0.007237904054753678</v>
      </c>
      <c r="R95" t="n">
        <v>-0.009744549327001997</v>
      </c>
    </row>
    <row r="96">
      <c r="F96" t="n">
        <v>0.05638129718150292</v>
      </c>
      <c r="G96" t="n">
        <v>0.007953196118598035</v>
      </c>
      <c r="H96" t="n">
        <v>-0.0105251885925722</v>
      </c>
      <c r="J96" t="n">
        <v>0.08168918628884288</v>
      </c>
      <c r="K96" t="n">
        <v>0.007998508691033022</v>
      </c>
      <c r="L96" t="n">
        <v>-0.01040346405331459</v>
      </c>
      <c r="M96" t="n">
        <v>0.1868500799365688</v>
      </c>
      <c r="N96" t="n">
        <v>0.007967093707594207</v>
      </c>
      <c r="O96" t="n">
        <v>-0.01053883943172642</v>
      </c>
      <c r="P96" t="n">
        <v>0.2805074948952615</v>
      </c>
      <c r="Q96" t="n">
        <v>0.007961694460229046</v>
      </c>
      <c r="R96" t="n">
        <v>-0.01050192812412454</v>
      </c>
    </row>
    <row r="97" ht="15" customHeight="1">
      <c r="A97" s="65" t="inlineStr">
        <is>
          <t>Коэфф. Точки</t>
        </is>
      </c>
      <c r="B97" s="65">
        <f>(J62+A85)/J62</f>
        <v/>
      </c>
      <c r="F97" t="n">
        <v>0.05684781794886927</v>
      </c>
      <c r="G97" t="n">
        <v>0.008676213947561495</v>
      </c>
      <c r="H97" t="n">
        <v>-0.01055887256446562</v>
      </c>
      <c r="J97" t="n">
        <v>0.08287013601130126</v>
      </c>
      <c r="K97" t="n">
        <v>0.008725645844763296</v>
      </c>
      <c r="L97" t="n">
        <v>-0.01040346405331459</v>
      </c>
      <c r="M97" t="n">
        <v>0.1863931784628051</v>
      </c>
      <c r="N97" t="n">
        <v>0.008691374953739135</v>
      </c>
      <c r="O97" t="n">
        <v>-0.01053883943172642</v>
      </c>
      <c r="P97" t="n">
        <v>0.294745967989065</v>
      </c>
      <c r="Q97" t="n">
        <v>0.008685484865704413</v>
      </c>
      <c r="R97" t="n">
        <v>-0.01050192812412454</v>
      </c>
    </row>
    <row r="98" ht="15" customHeight="1">
      <c r="F98" t="n">
        <v>0.05751840371264215</v>
      </c>
      <c r="G98" t="n">
        <v>0.009399231776524951</v>
      </c>
      <c r="H98" t="n">
        <v>-0.01044729440756866</v>
      </c>
      <c r="J98" t="n">
        <v>0.08630963958606837</v>
      </c>
      <c r="K98" t="n">
        <v>0.009452782998493572</v>
      </c>
      <c r="L98" t="n">
        <v>-0.01040346405331459</v>
      </c>
      <c r="M98" t="n">
        <v>0.1955105084203466</v>
      </c>
      <c r="N98" t="n">
        <v>0.009415656199884062</v>
      </c>
      <c r="O98" t="n">
        <v>-0.01053883943172642</v>
      </c>
      <c r="P98" t="n">
        <v>0.2950293584287826</v>
      </c>
      <c r="Q98" t="n">
        <v>0.009409275271179782</v>
      </c>
      <c r="R98" t="n">
        <v>-0.01050192812412454</v>
      </c>
    </row>
    <row r="99" ht="15" customHeight="1">
      <c r="F99" t="n">
        <v>0.06028061931454311</v>
      </c>
      <c r="G99" t="n">
        <v>0.01012224960548841</v>
      </c>
      <c r="H99" t="n">
        <v>-0.01054097795439724</v>
      </c>
      <c r="J99" t="n">
        <v>0.0861529401005723</v>
      </c>
      <c r="K99" t="n">
        <v>0.01017992015222385</v>
      </c>
      <c r="L99" t="n">
        <v>-0.01040346405331459</v>
      </c>
      <c r="M99" t="n">
        <v>0.1940258231587588</v>
      </c>
      <c r="N99" t="n">
        <v>0.01013993744602899</v>
      </c>
      <c r="O99" t="n">
        <v>-0.01053883943172642</v>
      </c>
      <c r="P99" t="n">
        <v>0.3047908730586733</v>
      </c>
      <c r="Q99" t="n">
        <v>0.01013306567665515</v>
      </c>
      <c r="R99" t="n">
        <v>-0.01050192812412454</v>
      </c>
    </row>
    <row r="100" ht="15" customHeight="1">
      <c r="F100" t="n">
        <v>0.06143934623546488</v>
      </c>
      <c r="G100" t="n">
        <v>0.01084526743445187</v>
      </c>
      <c r="H100" t="n">
        <v>-0.01104674713849814</v>
      </c>
      <c r="J100" t="n">
        <v>0.09024919607172645</v>
      </c>
      <c r="K100" t="n">
        <v>0.01090705730595412</v>
      </c>
      <c r="L100" t="n">
        <v>-0.01099253730054155</v>
      </c>
      <c r="M100" t="n">
        <v>0.199664451995779</v>
      </c>
      <c r="N100" t="n">
        <v>0.01086421869217392</v>
      </c>
      <c r="O100" t="n">
        <v>-0.01092791100267287</v>
      </c>
      <c r="P100" t="n">
        <v>0.3118202730811943</v>
      </c>
      <c r="Q100" t="n">
        <v>0.01085685608213052</v>
      </c>
      <c r="R100" t="n">
        <v>-0.01093848461958077</v>
      </c>
    </row>
    <row r="101" ht="15" customHeight="1">
      <c r="F101" t="n">
        <v>0.06095396402106516</v>
      </c>
      <c r="G101" t="n">
        <v>0.01156828526341532</v>
      </c>
      <c r="H101" t="n">
        <v>-0.0109058700204621</v>
      </c>
      <c r="J101" t="n">
        <v>0.08998581217927416</v>
      </c>
      <c r="K101" t="n">
        <v>0.0116341944596844</v>
      </c>
      <c r="L101" t="n">
        <v>-0.01099253730054155</v>
      </c>
      <c r="M101" t="n">
        <v>0.2046451319134123</v>
      </c>
      <c r="N101" t="n">
        <v>0.01158849993831885</v>
      </c>
      <c r="O101" t="n">
        <v>-0.01092791100267287</v>
      </c>
      <c r="P101" t="n">
        <v>0.3195276200042468</v>
      </c>
      <c r="Q101" t="n">
        <v>0.01158064648760588</v>
      </c>
      <c r="R101" t="n">
        <v>-0.01093848461958077</v>
      </c>
    </row>
    <row r="102" ht="15" customHeight="1">
      <c r="F102" t="n">
        <v>0.06296895726669183</v>
      </c>
      <c r="G102" t="n">
        <v>0.01229130309237878</v>
      </c>
      <c r="H102" t="n">
        <v>-0.01094659231239439</v>
      </c>
      <c r="J102" t="n">
        <v>0.09369402356744334</v>
      </c>
      <c r="K102" t="n">
        <v>0.01236133161341467</v>
      </c>
      <c r="L102" t="n">
        <v>-0.01099253730054155</v>
      </c>
      <c r="M102" t="n">
        <v>0.2055059177795674</v>
      </c>
      <c r="N102" t="n">
        <v>0.01231278118446377</v>
      </c>
      <c r="O102" t="n">
        <v>-0.01092791100267287</v>
      </c>
      <c r="P102" t="n">
        <v>0.3249973356065042</v>
      </c>
      <c r="Q102" t="n">
        <v>0.01230443689308125</v>
      </c>
      <c r="R102" t="n">
        <v>-0.01093848461958077</v>
      </c>
    </row>
    <row r="103" ht="15" customHeight="1">
      <c r="F103" t="n">
        <v>0.06388135862170301</v>
      </c>
      <c r="G103" t="n">
        <v>0.01301432092134224</v>
      </c>
      <c r="H103" t="n">
        <v>-0.01108857003291509</v>
      </c>
      <c r="J103" t="n">
        <v>0.09355532627658188</v>
      </c>
      <c r="K103" t="n">
        <v>0.01308846876714495</v>
      </c>
      <c r="L103" t="n">
        <v>-0.01099253730054155</v>
      </c>
      <c r="M103" t="n">
        <v>0.2078571163940001</v>
      </c>
      <c r="N103" t="n">
        <v>0.0130370624306087</v>
      </c>
      <c r="O103" t="n">
        <v>-0.01125521517357332</v>
      </c>
      <c r="P103" t="n">
        <v>0.32930456448472</v>
      </c>
      <c r="Q103" t="n">
        <v>0.01302822729855662</v>
      </c>
      <c r="R103" t="n">
        <v>-0.01093848461958077</v>
      </c>
    </row>
    <row r="104" ht="15" customHeight="1">
      <c r="F104" t="n">
        <v>0.06405359680344189</v>
      </c>
      <c r="G104" t="n">
        <v>0.0137373387503057</v>
      </c>
      <c r="H104" t="n">
        <v>-0.01119366611860715</v>
      </c>
      <c r="J104" t="n">
        <v>0.09488299947915092</v>
      </c>
      <c r="K104" t="n">
        <v>0.01381560592087522</v>
      </c>
      <c r="L104" t="n">
        <v>-0.0111795363800427</v>
      </c>
      <c r="M104" t="n">
        <v>0.2145171909689612</v>
      </c>
      <c r="N104" t="n">
        <v>0.01376134367675363</v>
      </c>
      <c r="O104" t="n">
        <v>-0.01125521517357332</v>
      </c>
      <c r="P104" t="n">
        <v>0.3347791943101943</v>
      </c>
      <c r="Q104" t="n">
        <v>0.01375201770403199</v>
      </c>
      <c r="R104" t="n">
        <v>-0.01144475867575556</v>
      </c>
    </row>
    <row r="105" ht="15" customHeight="1">
      <c r="F105" t="n">
        <v>0.06560094866691288</v>
      </c>
      <c r="G105" t="n">
        <v>0.01446035657926915</v>
      </c>
      <c r="H105" t="n">
        <v>-0.01125128971526092</v>
      </c>
      <c r="J105" t="n">
        <v>0.09515038092738472</v>
      </c>
      <c r="K105" t="n">
        <v>0.0145427430746055</v>
      </c>
      <c r="L105" t="n">
        <v>-0.0111795363800427</v>
      </c>
      <c r="M105" t="n">
        <v>0.2120883096750332</v>
      </c>
      <c r="N105" t="n">
        <v>0.01448562492289856</v>
      </c>
      <c r="O105" t="n">
        <v>-0.01125521517357332</v>
      </c>
      <c r="P105" t="n">
        <v>0.3306945485665594</v>
      </c>
      <c r="Q105" t="n">
        <v>0.01447580810950736</v>
      </c>
      <c r="R105" t="n">
        <v>-0.01144475867575556</v>
      </c>
    </row>
    <row r="106" ht="15" customHeight="1">
      <c r="F106" t="n">
        <v>0.06505286915687253</v>
      </c>
      <c r="G106" t="n">
        <v>0.01518337440823261</v>
      </c>
      <c r="H106" t="n">
        <v>-0.01119931549082811</v>
      </c>
      <c r="J106" t="n">
        <v>0.09776665412311504</v>
      </c>
      <c r="K106" t="n">
        <v>0.01526988022833577</v>
      </c>
      <c r="L106" t="n">
        <v>-0.0111795363800427</v>
      </c>
      <c r="M106" t="n">
        <v>0.2160292148242483</v>
      </c>
      <c r="N106" t="n">
        <v>0.01520990616904348</v>
      </c>
      <c r="O106" t="n">
        <v>-0.01125521517357332</v>
      </c>
      <c r="P106" t="n">
        <v>0.3337477211420699</v>
      </c>
      <c r="Q106" t="n">
        <v>0.01519959851498272</v>
      </c>
      <c r="R106" t="n">
        <v>-0.01144475867575556</v>
      </c>
    </row>
    <row r="107" ht="15" customHeight="1">
      <c r="F107" t="n">
        <v>0.06585621271321077</v>
      </c>
      <c r="G107" t="n">
        <v>0.01590639223719607</v>
      </c>
      <c r="H107" t="n">
        <v>-0.01120835448638164</v>
      </c>
      <c r="J107" t="n">
        <v>0.09790146926348352</v>
      </c>
      <c r="K107" t="n">
        <v>0.01599701738206604</v>
      </c>
      <c r="L107" t="n">
        <v>-0.0111795363800427</v>
      </c>
      <c r="M107" t="n">
        <v>0.2192367556571229</v>
      </c>
      <c r="N107" t="n">
        <v>0.01593418741518841</v>
      </c>
      <c r="O107" t="n">
        <v>-0.01125521517357332</v>
      </c>
      <c r="P107" t="n">
        <v>0.3414425100999176</v>
      </c>
      <c r="Q107" t="n">
        <v>0.01592338892045809</v>
      </c>
      <c r="R107" t="n">
        <v>-0.01144475867575556</v>
      </c>
    </row>
    <row r="108" ht="15" customHeight="1">
      <c r="F108" t="n">
        <v>0.0670708452570969</v>
      </c>
      <c r="G108" t="n">
        <v>0.01662941006615953</v>
      </c>
      <c r="H108" t="n">
        <v>-0.01144564204725235</v>
      </c>
      <c r="J108" t="n">
        <v>0.1010479995902257</v>
      </c>
      <c r="K108" t="n">
        <v>0.01672415453579632</v>
      </c>
      <c r="L108" t="n">
        <v>-0.01145726839977363</v>
      </c>
      <c r="M108" t="n">
        <v>0.21845390487696</v>
      </c>
      <c r="N108" t="n">
        <v>0.01665846866133334</v>
      </c>
      <c r="O108" t="n">
        <v>-0.01155973455762881</v>
      </c>
      <c r="P108" t="n">
        <v>0.3419205650707681</v>
      </c>
      <c r="Q108" t="n">
        <v>0.01664717932593346</v>
      </c>
      <c r="R108" t="n">
        <v>-0.01153028139799609</v>
      </c>
    </row>
    <row r="109" ht="15" customHeight="1">
      <c r="F109" t="n">
        <v>0.06620953717651572</v>
      </c>
      <c r="G109" t="n">
        <v>0.01735242789512299</v>
      </c>
      <c r="H109" t="n">
        <v>-0.01149877551522829</v>
      </c>
      <c r="J109" t="n">
        <v>0.09935325433791579</v>
      </c>
      <c r="K109" t="n">
        <v>0.01745129168952659</v>
      </c>
      <c r="L109" t="n">
        <v>-0.01145726839977363</v>
      </c>
      <c r="M109" t="n">
        <v>0.2241531198465832</v>
      </c>
      <c r="N109" t="n">
        <v>0.01738274990747827</v>
      </c>
      <c r="O109" t="n">
        <v>-0.01155973455762881</v>
      </c>
      <c r="P109" t="n">
        <v>0.3402890408004673</v>
      </c>
      <c r="Q109" t="n">
        <v>0.01737096973140883</v>
      </c>
      <c r="R109" t="n">
        <v>-0.01153028139799609</v>
      </c>
    </row>
    <row r="110" ht="15" customHeight="1">
      <c r="F110" t="n">
        <v>0.06760210876510839</v>
      </c>
      <c r="G110" t="n">
        <v>0.01807544572408645</v>
      </c>
      <c r="H110" t="n">
        <v>-0.01144102174568922</v>
      </c>
      <c r="J110" t="n">
        <v>0.1002933118599403</v>
      </c>
      <c r="K110" t="n">
        <v>0.01817842884325687</v>
      </c>
      <c r="L110" t="n">
        <v>-0.01145726839977363</v>
      </c>
      <c r="M110" t="n">
        <v>0.224465658619484</v>
      </c>
      <c r="N110" t="n">
        <v>0.0181070311536232</v>
      </c>
      <c r="O110" t="n">
        <v>-0.01155973455762881</v>
      </c>
      <c r="P110" t="n">
        <v>0.3428212818186953</v>
      </c>
      <c r="Q110" t="n">
        <v>0.01809476013688419</v>
      </c>
      <c r="R110" t="n">
        <v>-0.01153028139799609</v>
      </c>
    </row>
    <row r="111" ht="15" customHeight="1">
      <c r="F111" t="n">
        <v>0.06761535783504495</v>
      </c>
      <c r="G111" t="n">
        <v>0.0187984635530499</v>
      </c>
      <c r="H111" t="n">
        <v>-0.01151379149530845</v>
      </c>
      <c r="J111" t="n">
        <v>0.1034769281290674</v>
      </c>
      <c r="K111" t="n">
        <v>0.01890556599698714</v>
      </c>
      <c r="L111" t="n">
        <v>-0.01145726839977363</v>
      </c>
      <c r="M111" t="n">
        <v>0.22674313215819</v>
      </c>
      <c r="N111" t="n">
        <v>0.01883131239976812</v>
      </c>
      <c r="O111" t="n">
        <v>-0.01155973455762881</v>
      </c>
      <c r="P111" t="n">
        <v>0.3471410639782403</v>
      </c>
      <c r="Q111" t="n">
        <v>0.01881855054235956</v>
      </c>
      <c r="R111" t="n">
        <v>-0.01153028139799609</v>
      </c>
    </row>
    <row r="112" ht="15" customHeight="1">
      <c r="F112" t="n">
        <v>0.06881682422664925</v>
      </c>
      <c r="G112" t="n">
        <v>0.01952148138201336</v>
      </c>
      <c r="H112" t="n">
        <v>-0.01166033716781559</v>
      </c>
      <c r="J112" t="n">
        <v>0.103292033837241</v>
      </c>
      <c r="K112" t="n">
        <v>0.01963270315071742</v>
      </c>
      <c r="L112" t="n">
        <v>-0.01165949641851796</v>
      </c>
      <c r="M112" t="n">
        <v>0.2260544419880958</v>
      </c>
      <c r="N112" t="n">
        <v>0.01955559364591305</v>
      </c>
      <c r="O112" t="n">
        <v>-0.01158353703674319</v>
      </c>
      <c r="P112" t="n">
        <v>0.3556359463175449</v>
      </c>
      <c r="Q112" t="n">
        <v>0.01954234094783493</v>
      </c>
      <c r="R112" t="n">
        <v>-0.01162587352869382</v>
      </c>
    </row>
    <row r="113" ht="15" customHeight="1">
      <c r="F113" t="n">
        <v>0.0686098313601954</v>
      </c>
      <c r="G113" t="n">
        <v>0.02024449921097682</v>
      </c>
      <c r="H113" t="n">
        <v>-0.01163249435694825</v>
      </c>
      <c r="J113" t="n">
        <v>0.1027068455077308</v>
      </c>
      <c r="K113" t="n">
        <v>0.02035984030444769</v>
      </c>
      <c r="L113" t="n">
        <v>-0.01165949641851796</v>
      </c>
      <c r="M113" t="n">
        <v>0.2288500526659601</v>
      </c>
      <c r="N113" t="n">
        <v>0.02027987489205798</v>
      </c>
      <c r="O113" t="n">
        <v>-0.01158353703674319</v>
      </c>
      <c r="P113" t="n">
        <v>0.3562108125091663</v>
      </c>
      <c r="Q113" t="n">
        <v>0.0202661313533103</v>
      </c>
      <c r="R113" t="n">
        <v>-0.01162587352869382</v>
      </c>
    </row>
    <row r="114" ht="15" customHeight="1">
      <c r="F114" t="n">
        <v>0.06768433713645812</v>
      </c>
      <c r="G114" t="n">
        <v>0.02096751703994027</v>
      </c>
      <c r="H114" t="n">
        <v>-0.01169166033004134</v>
      </c>
      <c r="J114" t="n">
        <v>0.1045710218769968</v>
      </c>
      <c r="K114" t="n">
        <v>0.02108697745817797</v>
      </c>
      <c r="L114" t="n">
        <v>-0.01165949641851796</v>
      </c>
      <c r="M114" t="n">
        <v>0.2300280840484987</v>
      </c>
      <c r="N114" t="n">
        <v>0.02100415613820291</v>
      </c>
      <c r="O114" t="n">
        <v>-0.01158353703674319</v>
      </c>
      <c r="P114" t="n">
        <v>0.3486476597258877</v>
      </c>
      <c r="Q114" t="n">
        <v>0.02098992175878566</v>
      </c>
      <c r="R114" t="n">
        <v>-0.01162587352869382</v>
      </c>
    </row>
    <row r="115" ht="15" customHeight="1">
      <c r="A115" s="52" t="n"/>
      <c r="B115" s="52" t="n"/>
      <c r="F115" t="n">
        <v>0.06947862105952442</v>
      </c>
      <c r="G115" t="n">
        <v>0.02169053486890373</v>
      </c>
      <c r="H115" t="n">
        <v>-0.01151532252788156</v>
      </c>
      <c r="J115" t="n">
        <v>0.1031447340860621</v>
      </c>
      <c r="K115" t="n">
        <v>0.02181411461190824</v>
      </c>
      <c r="L115" t="n">
        <v>-0.01165949641851796</v>
      </c>
      <c r="M115" t="n">
        <v>0.2316822741434434</v>
      </c>
      <c r="N115" t="n">
        <v>0.02172843738434783</v>
      </c>
      <c r="O115" t="n">
        <v>-0.01158353703674319</v>
      </c>
      <c r="P115" t="n">
        <v>0.3560891295374619</v>
      </c>
      <c r="Q115" t="n">
        <v>0.02171371216426103</v>
      </c>
      <c r="R115" t="n">
        <v>-0.01163328672440314</v>
      </c>
    </row>
    <row r="116" ht="15" customHeight="1">
      <c r="F116" t="n">
        <v>0.06888454969283421</v>
      </c>
      <c r="G116" t="n">
        <v>0.02241355269786719</v>
      </c>
      <c r="H116" t="n">
        <v>-0.01162382667084256</v>
      </c>
      <c r="J116" t="n">
        <v>0.1036673820190771</v>
      </c>
      <c r="K116" t="n">
        <v>0.02254125176563852</v>
      </c>
      <c r="L116" t="n">
        <v>-0.01172888987744396</v>
      </c>
      <c r="M116" t="n">
        <v>0.2330351874713128</v>
      </c>
      <c r="N116" t="n">
        <v>0.02245271863049276</v>
      </c>
      <c r="O116" t="n">
        <v>-0.01154835230818772</v>
      </c>
      <c r="P116" t="n">
        <v>0.3545977558826154</v>
      </c>
      <c r="Q116" t="n">
        <v>0.0224375025697364</v>
      </c>
      <c r="R116" t="n">
        <v>-0.01163328672440314</v>
      </c>
    </row>
    <row r="117" ht="15" customHeight="1">
      <c r="F117" t="n">
        <v>0.06914527839348406</v>
      </c>
      <c r="G117" t="n">
        <v>0.02313657052683065</v>
      </c>
      <c r="H117" t="n">
        <v>-0.01154341319176815</v>
      </c>
      <c r="J117" t="n">
        <v>0.1067541569739949</v>
      </c>
      <c r="K117" t="n">
        <v>0.02326838891936879</v>
      </c>
      <c r="L117" t="n">
        <v>-0.01172888987744396</v>
      </c>
      <c r="M117" t="n">
        <v>0.2331477046965396</v>
      </c>
      <c r="N117" t="n">
        <v>0.02317699987663769</v>
      </c>
      <c r="O117" t="n">
        <v>-0.01154835230818772</v>
      </c>
      <c r="P117" t="n">
        <v>0.354043756174108</v>
      </c>
      <c r="Q117" t="n">
        <v>0.02316129297521177</v>
      </c>
      <c r="R117" t="n">
        <v>-0.01163328672440314</v>
      </c>
    </row>
    <row r="118" ht="15" customHeight="1">
      <c r="A118" s="82" t="n"/>
      <c r="F118" t="n">
        <v>0.06954017467851224</v>
      </c>
      <c r="G118" t="n">
        <v>0.02385958835579411</v>
      </c>
      <c r="H118" t="n">
        <v>-0.01173803711938302</v>
      </c>
      <c r="J118" t="n">
        <v>0.1042774643085472</v>
      </c>
      <c r="K118" t="n">
        <v>0.02399552607309906</v>
      </c>
      <c r="L118" t="n">
        <v>-0.01172888987744396</v>
      </c>
      <c r="M118" t="n">
        <v>0.2357650789192327</v>
      </c>
      <c r="N118" t="n">
        <v>0.02390128112278262</v>
      </c>
      <c r="O118" t="n">
        <v>-0.01154835230818772</v>
      </c>
      <c r="P118" t="n">
        <v>0.3563204055560105</v>
      </c>
      <c r="Q118" t="n">
        <v>0.02388508338068714</v>
      </c>
      <c r="R118" t="n">
        <v>-0.01163328672440314</v>
      </c>
    </row>
    <row r="119" ht="15" customHeight="1">
      <c r="F119" t="n">
        <v>0.07061802640964845</v>
      </c>
      <c r="G119" t="n">
        <v>0.02458260618475756</v>
      </c>
      <c r="H119" t="n">
        <v>-0.01157837557397442</v>
      </c>
      <c r="J119" t="n">
        <v>0.1059298096359454</v>
      </c>
      <c r="K119" t="n">
        <v>0.02472266322682934</v>
      </c>
      <c r="L119" t="n">
        <v>-0.01172888987744396</v>
      </c>
      <c r="M119" t="n">
        <v>0.2365321572682749</v>
      </c>
      <c r="N119" t="n">
        <v>0.02462556236892755</v>
      </c>
      <c r="O119" t="n">
        <v>-0.01154835230818772</v>
      </c>
      <c r="P119" t="n">
        <v>0.3652936470364905</v>
      </c>
      <c r="Q119" t="n">
        <v>0.0246088737861625</v>
      </c>
      <c r="R119" t="n">
        <v>-0.01163328672440314</v>
      </c>
    </row>
    <row r="120" ht="15" customHeight="1">
      <c r="A120" s="82" t="n"/>
      <c r="F120" t="n">
        <v>0.07023637244110661</v>
      </c>
      <c r="G120" t="n">
        <v>0.02530562401372102</v>
      </c>
      <c r="H120" t="n">
        <v>-0.01158098754076065</v>
      </c>
      <c r="J120" t="n">
        <v>0.1061092463931599</v>
      </c>
      <c r="K120" t="n">
        <v>0.02544980038055962</v>
      </c>
      <c r="L120" t="n">
        <v>-0.01159715195477496</v>
      </c>
      <c r="M120" t="n">
        <v>0.2314373167504774</v>
      </c>
      <c r="N120" t="n">
        <v>0.02534984361507248</v>
      </c>
      <c r="O120" t="n">
        <v>-0.0116448275185543</v>
      </c>
      <c r="P120" t="n">
        <v>0.3565809994346133</v>
      </c>
      <c r="Q120" t="n">
        <v>0.02533266419163787</v>
      </c>
      <c r="R120" t="n">
        <v>-0.01155543747427383</v>
      </c>
    </row>
    <row r="121" ht="15" customHeight="1">
      <c r="A121" s="82" t="n"/>
      <c r="F121" t="n">
        <v>0.06958548249448768</v>
      </c>
      <c r="G121" t="n">
        <v>0.02602864184268448</v>
      </c>
      <c r="H121" t="n">
        <v>-0.01170035526984084</v>
      </c>
      <c r="J121" t="n">
        <v>0.1070013077759783</v>
      </c>
      <c r="K121" t="n">
        <v>0.02617693753428989</v>
      </c>
      <c r="L121" t="n">
        <v>-0.01159715195477496</v>
      </c>
      <c r="M121" t="n">
        <v>0.2372398652772182</v>
      </c>
      <c r="N121" t="n">
        <v>0.0260741248612174</v>
      </c>
      <c r="O121" t="n">
        <v>-0.0116448275185543</v>
      </c>
      <c r="P121" t="n">
        <v>0.3649755538014291</v>
      </c>
      <c r="Q121" t="n">
        <v>0.02605645459711324</v>
      </c>
      <c r="R121" t="n">
        <v>-0.01155543747427383</v>
      </c>
    </row>
    <row r="122" ht="15" customHeight="1">
      <c r="F122" t="n">
        <v>0.06989847256635853</v>
      </c>
      <c r="G122" t="n">
        <v>0.02675165967164794</v>
      </c>
      <c r="H122" t="n">
        <v>-0.01156128607091246</v>
      </c>
      <c r="J122" t="n">
        <v>0.1084854793745856</v>
      </c>
      <c r="K122" t="n">
        <v>0.02690407468802017</v>
      </c>
      <c r="L122" t="n">
        <v>-0.01159715195477496</v>
      </c>
      <c r="M122" t="n">
        <v>0.2352455111848555</v>
      </c>
      <c r="N122" t="n">
        <v>0.02679840610736233</v>
      </c>
      <c r="O122" t="n">
        <v>-0.0116448275185543</v>
      </c>
      <c r="P122" t="n">
        <v>0.3632267823704328</v>
      </c>
      <c r="Q122" t="n">
        <v>0.0267802450025886</v>
      </c>
      <c r="R122" t="n">
        <v>-0.01155543747427383</v>
      </c>
    </row>
    <row r="123" ht="15" customHeight="1">
      <c r="F123" t="n">
        <v>0.07128331172800652</v>
      </c>
      <c r="G123" t="n">
        <v>0.0274746775006114</v>
      </c>
      <c r="H123" t="n">
        <v>-0.01147436782158223</v>
      </c>
      <c r="J123" t="n">
        <v>0.1083575667183167</v>
      </c>
      <c r="K123" t="n">
        <v>0.02763121184175044</v>
      </c>
      <c r="L123" t="n">
        <v>-0.01159715195477496</v>
      </c>
      <c r="M123" t="n">
        <v>0.2408053567211121</v>
      </c>
      <c r="N123" t="n">
        <v>0.02752268735350726</v>
      </c>
      <c r="O123" t="n">
        <v>-0.0116448275185543</v>
      </c>
      <c r="P123" t="n">
        <v>0.3629149112791149</v>
      </c>
      <c r="Q123" t="n">
        <v>0.02750403540806397</v>
      </c>
      <c r="R123" t="n">
        <v>-0.01155543747427383</v>
      </c>
    </row>
    <row r="124" ht="15" customHeight="1">
      <c r="A124" s="82" t="n"/>
      <c r="B124" s="82" t="n"/>
      <c r="F124" t="n">
        <v>0.07026636862117842</v>
      </c>
      <c r="G124" t="n">
        <v>0.02819769532957485</v>
      </c>
      <c r="H124" t="n">
        <v>-0.0117250541069474</v>
      </c>
      <c r="J124" t="n">
        <v>0.1076175504808019</v>
      </c>
      <c r="K124" t="n">
        <v>0.02835834899548071</v>
      </c>
      <c r="L124" t="n">
        <v>-0.01161249326679981</v>
      </c>
      <c r="M124" t="n">
        <v>0.2382604785666463</v>
      </c>
      <c r="N124" t="n">
        <v>0.02824696859965219</v>
      </c>
      <c r="O124" t="n">
        <v>-0.01170972083068587</v>
      </c>
      <c r="P124" t="n">
        <v>0.3625053138238041</v>
      </c>
      <c r="Q124" t="n">
        <v>0.02822782581353934</v>
      </c>
      <c r="R124" t="n">
        <v>-0.01161345588458077</v>
      </c>
    </row>
    <row r="125" ht="15" customHeight="1">
      <c r="F125" t="n">
        <v>0.07162468488995057</v>
      </c>
      <c r="G125" t="n">
        <v>0.02892071315853831</v>
      </c>
      <c r="H125" t="n">
        <v>-0.01155595396317305</v>
      </c>
      <c r="J125" t="n">
        <v>0.109763864476418</v>
      </c>
      <c r="K125" t="n">
        <v>0.02908548614921099</v>
      </c>
      <c r="L125" t="n">
        <v>-0.01161249326679981</v>
      </c>
      <c r="M125" t="n">
        <v>0.2383636030859466</v>
      </c>
      <c r="N125" t="n">
        <v>0.02897124984579711</v>
      </c>
      <c r="O125" t="n">
        <v>-0.01170972083068587</v>
      </c>
      <c r="P125" t="n">
        <v>0.3657712398869167</v>
      </c>
      <c r="Q125" t="n">
        <v>0.02895161621901471</v>
      </c>
      <c r="R125" t="n">
        <v>-0.01161345588458077</v>
      </c>
    </row>
    <row r="126" ht="15" customHeight="1">
      <c r="F126" t="n">
        <v>0.07131966967158125</v>
      </c>
      <c r="G126" t="n">
        <v>0.02964373098750177</v>
      </c>
      <c r="H126" t="n">
        <v>-0.01175770792781418</v>
      </c>
      <c r="J126" t="n">
        <v>0.1097012130998029</v>
      </c>
      <c r="K126" t="n">
        <v>0.02981262330294126</v>
      </c>
      <c r="L126" t="n">
        <v>-0.01161249326679981</v>
      </c>
      <c r="M126" t="n">
        <v>0.2378210188651524</v>
      </c>
      <c r="N126" t="n">
        <v>0.02969553109194204</v>
      </c>
      <c r="O126" t="n">
        <v>-0.01170972083068587</v>
      </c>
      <c r="P126" t="n">
        <v>0.3691387274819502</v>
      </c>
      <c r="Q126" t="n">
        <v>0.02967540662449008</v>
      </c>
      <c r="R126" t="n">
        <v>-0.01161345588458077</v>
      </c>
    </row>
    <row r="127" ht="15" customHeight="1">
      <c r="A127" s="83" t="n"/>
      <c r="B127" s="83" t="n"/>
      <c r="F127" t="n">
        <v>0.07149390732814984</v>
      </c>
      <c r="G127" t="n">
        <v>0.03036674881646522</v>
      </c>
      <c r="H127" t="n">
        <v>-0.01167374095987105</v>
      </c>
      <c r="J127" t="n">
        <v>0.1091338574277708</v>
      </c>
      <c r="K127" t="n">
        <v>0.03053976045667154</v>
      </c>
      <c r="L127" t="n">
        <v>-0.01161249326679981</v>
      </c>
      <c r="M127" t="n">
        <v>0.2391259642207633</v>
      </c>
      <c r="N127" t="n">
        <v>0.03041981233808697</v>
      </c>
      <c r="O127" t="n">
        <v>-0.01170972083068587</v>
      </c>
      <c r="P127" t="n">
        <v>0.367763389341505</v>
      </c>
      <c r="Q127" t="n">
        <v>0.03039919702996544</v>
      </c>
      <c r="R127" t="n">
        <v>-0.01161345588458077</v>
      </c>
    </row>
    <row r="128" ht="15" customHeight="1">
      <c r="A128" s="83" t="n"/>
      <c r="B128" s="83" t="n"/>
      <c r="F128" t="n">
        <v>0.07272076630117083</v>
      </c>
      <c r="G128" t="n">
        <v>0.03108976664542868</v>
      </c>
      <c r="H128" t="n">
        <v>-0.01165316021541391</v>
      </c>
      <c r="J128" t="n">
        <v>0.1090158474664648</v>
      </c>
      <c r="K128" t="n">
        <v>0.03126689761040181</v>
      </c>
      <c r="L128" t="n">
        <v>-0.01168000556438134</v>
      </c>
      <c r="M128" t="n">
        <v>0.2386533985658528</v>
      </c>
      <c r="N128" t="n">
        <v>0.0311440935842319</v>
      </c>
      <c r="O128" t="n">
        <v>-0.01164823668106192</v>
      </c>
      <c r="P128" t="n">
        <v>0.3758043907777159</v>
      </c>
      <c r="Q128" t="n">
        <v>0.03112298743544081</v>
      </c>
      <c r="R128" t="n">
        <v>-0.01145269085601636</v>
      </c>
    </row>
    <row r="129" ht="15" customHeight="1">
      <c r="F129" t="n">
        <v>0.07135387078770468</v>
      </c>
      <c r="G129" t="n">
        <v>0.03181278447439214</v>
      </c>
      <c r="H129" t="n">
        <v>-0.01161960762940845</v>
      </c>
      <c r="J129" t="n">
        <v>0.1100696203309583</v>
      </c>
      <c r="K129" t="n">
        <v>0.03199403476413209</v>
      </c>
      <c r="L129" t="n">
        <v>-0.01168000556438134</v>
      </c>
      <c r="M129" t="n">
        <v>0.2379205487566223</v>
      </c>
      <c r="N129" t="n">
        <v>0.03186837483037683</v>
      </c>
      <c r="O129" t="n">
        <v>-0.01164823668106192</v>
      </c>
      <c r="P129" t="n">
        <v>0.3717457943288072</v>
      </c>
      <c r="Q129" t="n">
        <v>0.03184677784091618</v>
      </c>
      <c r="R129" t="n">
        <v>-0.01145269085601636</v>
      </c>
    </row>
    <row r="130" ht="15" customHeight="1">
      <c r="A130" s="83" t="n"/>
      <c r="F130" t="n">
        <v>0.0728676727583988</v>
      </c>
      <c r="G130" t="n">
        <v>0.0325358023033556</v>
      </c>
      <c r="H130" t="n">
        <v>-0.0115513454716732</v>
      </c>
      <c r="J130" t="n">
        <v>0.1092741765570485</v>
      </c>
      <c r="K130" t="n">
        <v>0.03272117191786236</v>
      </c>
      <c r="L130" t="n">
        <v>-0.01168000556438134</v>
      </c>
      <c r="M130" t="n">
        <v>0.2425756931733747</v>
      </c>
      <c r="N130" t="n">
        <v>0.03259265607652175</v>
      </c>
      <c r="O130" t="n">
        <v>-0.01164823668106192</v>
      </c>
      <c r="P130" t="n">
        <v>0.3775639544470947</v>
      </c>
      <c r="Q130" t="n">
        <v>0.03257056824639155</v>
      </c>
      <c r="R130" t="n">
        <v>-0.01145269085601636</v>
      </c>
    </row>
    <row r="131" ht="15" customHeight="1">
      <c r="A131" s="83" t="n"/>
      <c r="B131" s="83" t="n"/>
      <c r="F131" t="n">
        <v>0.07324305985577075</v>
      </c>
      <c r="G131" t="n">
        <v>0.03325882013231905</v>
      </c>
      <c r="H131" t="n">
        <v>-0.01155018848594887</v>
      </c>
      <c r="J131" t="n">
        <v>0.1116751828531792</v>
      </c>
      <c r="K131" t="n">
        <v>0.03344830907159264</v>
      </c>
      <c r="L131" t="n">
        <v>-0.01168000556438134</v>
      </c>
      <c r="M131" t="n">
        <v>0.2448257071721839</v>
      </c>
      <c r="N131" t="n">
        <v>0.03331693732266668</v>
      </c>
      <c r="O131" t="n">
        <v>-0.01164823668106192</v>
      </c>
      <c r="P131" t="n">
        <v>0.3766100913370812</v>
      </c>
      <c r="Q131" t="n">
        <v>0.03329435865186692</v>
      </c>
      <c r="R131" t="n">
        <v>-0.01158324091020896</v>
      </c>
    </row>
    <row r="132" ht="15" customHeight="1">
      <c r="F132" t="n">
        <v>0.07347907481955604</v>
      </c>
      <c r="G132" t="n">
        <v>0.03398183796128251</v>
      </c>
      <c r="H132" t="n">
        <v>-0.01134138720694241</v>
      </c>
      <c r="J132" t="n">
        <v>0.1100692627358549</v>
      </c>
      <c r="K132" t="n">
        <v>0.03417544622532291</v>
      </c>
      <c r="L132" t="n">
        <v>-0.01140839902967289</v>
      </c>
      <c r="M132" t="n">
        <v>0.240012223693561</v>
      </c>
      <c r="N132" t="n">
        <v>0.03404121856881161</v>
      </c>
      <c r="O132" t="n">
        <v>-0.01151837682704988</v>
      </c>
      <c r="P132" t="n">
        <v>0.3726714312042511</v>
      </c>
      <c r="Q132" t="n">
        <v>0.03401814905734229</v>
      </c>
      <c r="R132" t="n">
        <v>-0.01158324091020896</v>
      </c>
    </row>
    <row r="133" ht="15" customHeight="1">
      <c r="F133" t="n">
        <v>0.07346173525908738</v>
      </c>
      <c r="G133" t="n">
        <v>0.03470485579024598</v>
      </c>
      <c r="H133" t="n">
        <v>-0.01151718727034142</v>
      </c>
      <c r="J133" t="n">
        <v>0.110508628051191</v>
      </c>
      <c r="K133" t="n">
        <v>0.03490258337905319</v>
      </c>
      <c r="L133" t="n">
        <v>-0.01140839902967289</v>
      </c>
      <c r="M133" t="n">
        <v>0.2482496762003276</v>
      </c>
      <c r="N133" t="n">
        <v>0.03476549981495654</v>
      </c>
      <c r="O133" t="n">
        <v>-0.01151837682704988</v>
      </c>
      <c r="P133" t="n">
        <v>0.3714433891950052</v>
      </c>
      <c r="Q133" t="n">
        <v>0.03474193946281765</v>
      </c>
      <c r="R133" t="n">
        <v>-0.01158324091020896</v>
      </c>
    </row>
    <row r="134" ht="15" customHeight="1">
      <c r="F134" t="n">
        <v>0.0735707515015388</v>
      </c>
      <c r="G134" t="n">
        <v>0.03542787361920943</v>
      </c>
      <c r="H134" t="n">
        <v>-0.01148179894589097</v>
      </c>
      <c r="J134" t="n">
        <v>0.1110512278842291</v>
      </c>
      <c r="K134" t="n">
        <v>0.03562972053278346</v>
      </c>
      <c r="L134" t="n">
        <v>-0.01140839902967289</v>
      </c>
      <c r="M134" t="n">
        <v>0.2460623946838377</v>
      </c>
      <c r="N134" t="n">
        <v>0.03548978106110147</v>
      </c>
      <c r="O134" t="n">
        <v>-0.01151837682704988</v>
      </c>
      <c r="P134" t="n">
        <v>0.3785937089830442</v>
      </c>
      <c r="Q134" t="n">
        <v>0.03546572986829302</v>
      </c>
      <c r="R134" t="n">
        <v>-0.01158324091020896</v>
      </c>
    </row>
    <row r="135" ht="15" customHeight="1">
      <c r="F135" t="n">
        <v>0.07264078885676141</v>
      </c>
      <c r="G135" t="n">
        <v>0.03615089144817289</v>
      </c>
      <c r="H135" t="n">
        <v>-0.01141558853240303</v>
      </c>
      <c r="J135" t="n">
        <v>0.1107757698025333</v>
      </c>
      <c r="K135" t="n">
        <v>0.03635685768651373</v>
      </c>
      <c r="L135" t="n">
        <v>-0.01140839902967289</v>
      </c>
      <c r="M135" t="n">
        <v>0.2465329108946271</v>
      </c>
      <c r="N135" t="n">
        <v>0.03621406230724639</v>
      </c>
      <c r="O135" t="n">
        <v>-0.01151837682704988</v>
      </c>
      <c r="P135" t="n">
        <v>0.3853490761566709</v>
      </c>
      <c r="Q135" t="n">
        <v>0.03618952027376839</v>
      </c>
      <c r="R135" t="n">
        <v>-0.01158324091020896</v>
      </c>
    </row>
    <row r="136" ht="15" customHeight="1">
      <c r="F136" t="n">
        <v>0.07360182756815453</v>
      </c>
      <c r="G136" t="n">
        <v>0.03687390927713635</v>
      </c>
      <c r="H136" t="n">
        <v>-0.01120145199184528</v>
      </c>
      <c r="J136" t="n">
        <v>0.1107956080875422</v>
      </c>
      <c r="K136" t="n">
        <v>0.03708399484024401</v>
      </c>
      <c r="L136" t="n">
        <v>-0.01145865700211855</v>
      </c>
      <c r="M136" t="n">
        <v>0.2464251017836624</v>
      </c>
      <c r="N136" t="n">
        <v>0.03693834355339132</v>
      </c>
      <c r="O136" t="n">
        <v>-0.01148025694678229</v>
      </c>
      <c r="P136" t="n">
        <v>0.3756384412151614</v>
      </c>
      <c r="Q136" t="n">
        <v>0.03691331067924376</v>
      </c>
      <c r="R136" t="n">
        <v>-0.01146923725816342</v>
      </c>
    </row>
    <row r="137" ht="15" customHeight="1">
      <c r="F137" t="n">
        <v>0.07315056441305227</v>
      </c>
      <c r="G137" t="n">
        <v>0.0375969271060998</v>
      </c>
      <c r="H137" t="n">
        <v>-0.01133606851245017</v>
      </c>
      <c r="J137" t="n">
        <v>0.1124098529774556</v>
      </c>
      <c r="K137" t="n">
        <v>0.03781113199397429</v>
      </c>
      <c r="L137" t="n">
        <v>-0.01145865700211855</v>
      </c>
      <c r="M137" t="n">
        <v>0.2489488887644183</v>
      </c>
      <c r="N137" t="n">
        <v>0.03766262479953625</v>
      </c>
      <c r="O137" t="n">
        <v>-0.01148025694678229</v>
      </c>
      <c r="P137" t="n">
        <v>0.3755162369445392</v>
      </c>
      <c r="Q137" t="n">
        <v>0.03763710108471913</v>
      </c>
      <c r="R137" t="n">
        <v>-0.01146923725816342</v>
      </c>
    </row>
    <row r="138" ht="15" customHeight="1">
      <c r="F138" t="n">
        <v>0.07313601668274616</v>
      </c>
      <c r="G138" t="n">
        <v>0.03831994493506326</v>
      </c>
      <c r="H138" t="n">
        <v>-0.01126593217398376</v>
      </c>
      <c r="J138" t="n">
        <v>0.1124576649313496</v>
      </c>
      <c r="K138" t="n">
        <v>0.03853826914770456</v>
      </c>
      <c r="L138" t="n">
        <v>-0.01145865700211855</v>
      </c>
      <c r="M138" t="n">
        <v>0.2458939182987852</v>
      </c>
      <c r="N138" t="n">
        <v>0.03838690604568118</v>
      </c>
      <c r="O138" t="n">
        <v>-0.01148025694678229</v>
      </c>
      <c r="P138" t="n">
        <v>0.3761127041041906</v>
      </c>
      <c r="Q138" t="n">
        <v>0.03836089149019449</v>
      </c>
      <c r="R138" t="n">
        <v>-0.01146923725816342</v>
      </c>
    </row>
    <row r="139" ht="15" customHeight="1">
      <c r="F139" t="n">
        <v>0.07505486248764816</v>
      </c>
      <c r="G139" t="n">
        <v>0.03904296276402672</v>
      </c>
      <c r="H139" t="n">
        <v>-0.01128629433676433</v>
      </c>
      <c r="J139" t="n">
        <v>0.1128191274513871</v>
      </c>
      <c r="K139" t="n">
        <v>0.03926540630143484</v>
      </c>
      <c r="L139" t="n">
        <v>-0.01145865700211855</v>
      </c>
      <c r="M139" t="n">
        <v>0.2495251664143457</v>
      </c>
      <c r="N139" t="n">
        <v>0.0391111872918261</v>
      </c>
      <c r="O139" t="n">
        <v>-0.01148025694678229</v>
      </c>
      <c r="P139" t="n">
        <v>0.3879927616363081</v>
      </c>
      <c r="Q139" t="n">
        <v>0.03908468189566986</v>
      </c>
      <c r="R139" t="n">
        <v>-0.01146923725816342</v>
      </c>
    </row>
    <row r="140" ht="15" customHeight="1">
      <c r="F140" t="n">
        <v>0.07496494722205879</v>
      </c>
      <c r="G140" t="n">
        <v>0.03976598059299018</v>
      </c>
      <c r="H140" t="n">
        <v>-0.01143127118223557</v>
      </c>
      <c r="J140" t="n">
        <v>0.1136094704426468</v>
      </c>
      <c r="K140" t="n">
        <v>0.03999254345516511</v>
      </c>
      <c r="L140" t="n">
        <v>-0.01141548964829367</v>
      </c>
      <c r="M140" t="n">
        <v>0.2491581620156082</v>
      </c>
      <c r="N140" t="n">
        <v>0.03983546853797103</v>
      </c>
      <c r="O140" t="n">
        <v>-0.01128729362321667</v>
      </c>
      <c r="P140" t="n">
        <v>0.3848529731308691</v>
      </c>
      <c r="Q140" t="n">
        <v>0.03980847230114522</v>
      </c>
      <c r="R140" t="n">
        <v>-0.01129143361635618</v>
      </c>
    </row>
    <row r="141" ht="15" customHeight="1">
      <c r="F141" t="n">
        <v>0.07399263570986182</v>
      </c>
      <c r="G141" t="n">
        <v>0.04048899842195364</v>
      </c>
      <c r="H141" t="n">
        <v>-0.01145748969412143</v>
      </c>
      <c r="J141" t="n">
        <v>0.1124976086562632</v>
      </c>
      <c r="K141" t="n">
        <v>0.04071968060889539</v>
      </c>
      <c r="L141" t="n">
        <v>-0.01141548964829367</v>
      </c>
      <c r="M141" t="n">
        <v>0.2502384915902434</v>
      </c>
      <c r="N141" t="n">
        <v>0.04055974978411596</v>
      </c>
      <c r="O141" t="n">
        <v>-0.01128729362321667</v>
      </c>
      <c r="P141" t="n">
        <v>0.3892722190945284</v>
      </c>
      <c r="Q141" t="n">
        <v>0.04053226270662059</v>
      </c>
      <c r="R141" t="n">
        <v>-0.01129143361635618</v>
      </c>
    </row>
    <row r="142" ht="15" customHeight="1">
      <c r="F142" t="n">
        <v>0.07504181147754213</v>
      </c>
      <c r="G142" t="n">
        <v>0.0412120162509171</v>
      </c>
      <c r="H142" t="n">
        <v>-0.01132753706999151</v>
      </c>
      <c r="J142" t="n">
        <v>0.1138368943759542</v>
      </c>
      <c r="K142" t="n">
        <v>0.04144681776262565</v>
      </c>
      <c r="L142" t="n">
        <v>-0.01141548964829367</v>
      </c>
      <c r="M142" t="n">
        <v>0.2475843396503858</v>
      </c>
      <c r="N142" t="n">
        <v>0.04128403103026088</v>
      </c>
      <c r="O142" t="n">
        <v>-0.01128729362321667</v>
      </c>
      <c r="P142" t="n">
        <v>0.3896618725924108</v>
      </c>
      <c r="Q142" t="n">
        <v>0.04125605311209596</v>
      </c>
      <c r="R142" t="n">
        <v>-0.01129143361635618</v>
      </c>
    </row>
    <row r="143" ht="15" customHeight="1">
      <c r="F143" t="n">
        <v>0.0736235976218516</v>
      </c>
      <c r="G143" t="n">
        <v>0.04193503407988055</v>
      </c>
      <c r="H143" t="n">
        <v>-0.01145406988822328</v>
      </c>
      <c r="J143" t="n">
        <v>0.1139080442933846</v>
      </c>
      <c r="K143" t="n">
        <v>0.04217395491635594</v>
      </c>
      <c r="L143" t="n">
        <v>-0.01141548964829367</v>
      </c>
      <c r="M143" t="n">
        <v>0.252685062912835</v>
      </c>
      <c r="N143" t="n">
        <v>0.04200831227640581</v>
      </c>
      <c r="O143" t="n">
        <v>-0.01128729362321667</v>
      </c>
      <c r="P143" t="n">
        <v>0.3900106207476002</v>
      </c>
      <c r="Q143" t="n">
        <v>0.04197984351757133</v>
      </c>
      <c r="R143" t="n">
        <v>-0.01129143361635618</v>
      </c>
    </row>
    <row r="144" ht="15" customHeight="1">
      <c r="F144" t="n">
        <v>0.07570269997869095</v>
      </c>
      <c r="G144" t="n">
        <v>0.04265805190884401</v>
      </c>
      <c r="H144" t="n">
        <v>-0.01113362022818484</v>
      </c>
      <c r="J144" t="n">
        <v>0.1121828923097458</v>
      </c>
      <c r="K144" t="n">
        <v>0.04290109207008621</v>
      </c>
      <c r="L144" t="n">
        <v>-0.0111625350186883</v>
      </c>
      <c r="M144" t="n">
        <v>0.2526120823571988</v>
      </c>
      <c r="N144" t="n">
        <v>0.04273259352255075</v>
      </c>
      <c r="O144" t="n">
        <v>-0.01124209314735234</v>
      </c>
      <c r="P144" t="n">
        <v>0.386885291248117</v>
      </c>
      <c r="Q144" t="n">
        <v>0.0427036339230467</v>
      </c>
      <c r="R144" t="n">
        <v>-0.01121229315037558</v>
      </c>
    </row>
    <row r="145" ht="15" customHeight="1">
      <c r="F145" t="n">
        <v>0.07562463200366985</v>
      </c>
      <c r="G145" t="n">
        <v>0.04338106973780747</v>
      </c>
      <c r="H145" t="n">
        <v>-0.01101237289030172</v>
      </c>
      <c r="J145" t="n">
        <v>0.1131942152973905</v>
      </c>
      <c r="K145" t="n">
        <v>0.04362822922381648</v>
      </c>
      <c r="L145" t="n">
        <v>-0.0111625350186883</v>
      </c>
      <c r="M145" t="n">
        <v>0.2498712498538133</v>
      </c>
      <c r="N145" t="n">
        <v>0.04345687476869567</v>
      </c>
      <c r="O145" t="n">
        <v>-0.01124209314735234</v>
      </c>
      <c r="P145" t="n">
        <v>0.3829490234305427</v>
      </c>
      <c r="Q145" t="n">
        <v>0.04342742432852207</v>
      </c>
      <c r="R145" t="n">
        <v>-0.01121229315037558</v>
      </c>
    </row>
    <row r="146" ht="15" customHeight="1">
      <c r="F146" t="n">
        <v>0.07466986972777434</v>
      </c>
      <c r="G146" t="n">
        <v>0.04410408756677092</v>
      </c>
      <c r="H146" t="n">
        <v>-0.01123373270900577</v>
      </c>
      <c r="J146" t="n">
        <v>0.1151295639607896</v>
      </c>
      <c r="K146" t="n">
        <v>0.04435536637754676</v>
      </c>
      <c r="L146" t="n">
        <v>-0.0111625350186883</v>
      </c>
      <c r="M146" t="n">
        <v>0.2493002816704381</v>
      </c>
      <c r="N146" t="n">
        <v>0.0441811560148406</v>
      </c>
      <c r="O146" t="n">
        <v>-0.01124209314735234</v>
      </c>
      <c r="P146" t="n">
        <v>0.3823386158740359</v>
      </c>
      <c r="Q146" t="n">
        <v>0.04415121473399743</v>
      </c>
      <c r="R146" t="n">
        <v>-0.01121229315037558</v>
      </c>
    </row>
    <row r="147" ht="15" customHeight="1">
      <c r="F147" t="n">
        <v>0.07460551156536356</v>
      </c>
      <c r="G147" t="n">
        <v>0.04482710539573438</v>
      </c>
      <c r="H147" t="n">
        <v>-0.01117032813781918</v>
      </c>
      <c r="J147" t="n">
        <v>0.1125586075127513</v>
      </c>
      <c r="K147" t="n">
        <v>0.04508250353127703</v>
      </c>
      <c r="L147" t="n">
        <v>-0.0111625350186883</v>
      </c>
      <c r="M147" t="n">
        <v>0.2493817376101133</v>
      </c>
      <c r="N147" t="n">
        <v>0.04490543726098552</v>
      </c>
      <c r="O147" t="n">
        <v>-0.01124209314735234</v>
      </c>
      <c r="P147" t="n">
        <v>0.3932161474771313</v>
      </c>
      <c r="Q147" t="n">
        <v>0.0448750051394728</v>
      </c>
      <c r="R147" t="n">
        <v>-0.01121229315037558</v>
      </c>
    </row>
    <row r="148" ht="15" customHeight="1">
      <c r="F148" t="n">
        <v>0.07467932715827004</v>
      </c>
      <c r="G148" t="n">
        <v>0.04555012322469784</v>
      </c>
      <c r="H148" t="n">
        <v>-0.01112723405978521</v>
      </c>
      <c r="J148" t="n">
        <v>0.1129928668101856</v>
      </c>
      <c r="K148" t="n">
        <v>0.04580964068500731</v>
      </c>
      <c r="L148" t="n">
        <v>-0.0111743975833872</v>
      </c>
      <c r="M148" t="n">
        <v>0.2519607789749348</v>
      </c>
      <c r="N148" t="n">
        <v>0.04562971850713046</v>
      </c>
      <c r="O148" t="n">
        <v>-0.01119723495693098</v>
      </c>
      <c r="P148" t="n">
        <v>0.3890191157880157</v>
      </c>
      <c r="Q148" t="n">
        <v>0.04559879554494817</v>
      </c>
      <c r="R148" t="n">
        <v>-0.01116831214008004</v>
      </c>
    </row>
    <row r="149" ht="15" customHeight="1">
      <c r="F149" t="n">
        <v>0.07432545321712365</v>
      </c>
      <c r="G149" t="n">
        <v>0.04627314105366129</v>
      </c>
      <c r="H149" t="n">
        <v>-0.01109931266547681</v>
      </c>
      <c r="J149" t="n">
        <v>0.1148611351260172</v>
      </c>
      <c r="K149" t="n">
        <v>0.04653677783873758</v>
      </c>
      <c r="L149" t="n">
        <v>-0.0111743975833872</v>
      </c>
      <c r="M149" t="n">
        <v>0.252709435700189</v>
      </c>
      <c r="N149" t="n">
        <v>0.04635399975327539</v>
      </c>
      <c r="O149" t="n">
        <v>-0.01119723495693098</v>
      </c>
      <c r="P149" t="n">
        <v>0.3872608115440221</v>
      </c>
      <c r="Q149" t="n">
        <v>0.04632258595042354</v>
      </c>
      <c r="R149" t="n">
        <v>-0.01116831214008004</v>
      </c>
    </row>
    <row r="150" ht="15" customHeight="1">
      <c r="F150" t="n">
        <v>0.07467584799324285</v>
      </c>
      <c r="G150" t="n">
        <v>0.04699615888262475</v>
      </c>
      <c r="H150" t="n">
        <v>-0.01110601380011082</v>
      </c>
      <c r="J150" t="n">
        <v>0.1146794255176212</v>
      </c>
      <c r="K150" t="n">
        <v>0.04726391499246786</v>
      </c>
      <c r="L150" t="n">
        <v>-0.0111743975833872</v>
      </c>
      <c r="M150" t="n">
        <v>0.254192516716338</v>
      </c>
      <c r="N150" t="n">
        <v>0.04707828099942031</v>
      </c>
      <c r="O150" t="n">
        <v>-0.01119723495693098</v>
      </c>
      <c r="P150" t="n">
        <v>0.3894128661795747</v>
      </c>
      <c r="Q150" t="n">
        <v>0.0470463763558989</v>
      </c>
      <c r="R150" t="n">
        <v>-0.01116831214008004</v>
      </c>
    </row>
    <row r="151" ht="15" customHeight="1">
      <c r="F151" t="n">
        <v>0.0745982220874457</v>
      </c>
      <c r="G151" t="n">
        <v>0.04771917671158821</v>
      </c>
      <c r="H151" t="n">
        <v>-0.01121099824271042</v>
      </c>
      <c r="J151" t="n">
        <v>0.1152410815818887</v>
      </c>
      <c r="K151" t="n">
        <v>0.04799105214619813</v>
      </c>
      <c r="L151" t="n">
        <v>-0.0111743975833872</v>
      </c>
      <c r="M151" t="n">
        <v>0.2487022413208511</v>
      </c>
      <c r="N151" t="n">
        <v>0.04780256224556524</v>
      </c>
      <c r="O151" t="n">
        <v>-0.01119723495693098</v>
      </c>
      <c r="P151" t="n">
        <v>0.3929902094191251</v>
      </c>
      <c r="Q151" t="n">
        <v>0.04777016676137427</v>
      </c>
      <c r="R151" t="n">
        <v>-0.01116831214008004</v>
      </c>
    </row>
    <row r="152" ht="15" customHeight="1">
      <c r="F152" t="n">
        <v>0.0755195471790156</v>
      </c>
      <c r="G152" t="n">
        <v>0.04844219454055167</v>
      </c>
      <c r="H152" t="n">
        <v>-0.01107233974786152</v>
      </c>
      <c r="J152" t="n">
        <v>0.1144729659966583</v>
      </c>
      <c r="K152" t="n">
        <v>0.04871818929992841</v>
      </c>
      <c r="L152" t="n">
        <v>-0.01101091138850533</v>
      </c>
      <c r="M152" t="n">
        <v>0.2553072884964868</v>
      </c>
      <c r="N152" t="n">
        <v>0.04852684349171017</v>
      </c>
      <c r="O152" t="n">
        <v>-0.01104920718662244</v>
      </c>
      <c r="P152" t="n">
        <v>0.3909686904925047</v>
      </c>
      <c r="Q152" t="n">
        <v>0.04849395716684964</v>
      </c>
      <c r="R152" t="n">
        <v>-0.01105856289822664</v>
      </c>
    </row>
    <row r="153" ht="15" customHeight="1">
      <c r="F153" t="n">
        <v>0.07564507583467206</v>
      </c>
      <c r="G153" t="n">
        <v>0.04916521236951513</v>
      </c>
      <c r="H153" t="n">
        <v>-0.01102153906679214</v>
      </c>
      <c r="J153" t="n">
        <v>0.1137565752698369</v>
      </c>
      <c r="K153" t="n">
        <v>0.04944532645365868</v>
      </c>
      <c r="L153" t="n">
        <v>-0.01101091138850533</v>
      </c>
      <c r="M153" t="n">
        <v>0.2492322491498201</v>
      </c>
      <c r="N153" t="n">
        <v>0.0492511247378551</v>
      </c>
      <c r="O153" t="n">
        <v>-0.01104920718662244</v>
      </c>
      <c r="P153" t="n">
        <v>0.3919661202882933</v>
      </c>
      <c r="Q153" t="n">
        <v>0.04921774757232501</v>
      </c>
      <c r="R153" t="n">
        <v>-0.01105856289822664</v>
      </c>
    </row>
    <row r="154" ht="15" customHeight="1">
      <c r="F154" t="n">
        <v>0.07501599044281845</v>
      </c>
      <c r="G154" t="n">
        <v>0.04988823019847859</v>
      </c>
      <c r="H154" t="n">
        <v>-0.01102485215468797</v>
      </c>
      <c r="J154" t="n">
        <v>0.1142284757928409</v>
      </c>
      <c r="K154" t="n">
        <v>0.05017246360738896</v>
      </c>
      <c r="L154" t="n">
        <v>-0.01101091138850533</v>
      </c>
      <c r="M154" t="n">
        <v>0.2495533717324745</v>
      </c>
      <c r="N154" t="n">
        <v>0.04997540598400002</v>
      </c>
      <c r="O154" t="n">
        <v>-0.01104920718662244</v>
      </c>
      <c r="P154" t="n">
        <v>0.3930452477519653</v>
      </c>
      <c r="Q154" t="n">
        <v>0.04994153797780038</v>
      </c>
      <c r="R154" t="n">
        <v>-0.01105856289822664</v>
      </c>
    </row>
    <row r="155" ht="15" customHeight="1">
      <c r="F155" t="n">
        <v>0.07537934417389835</v>
      </c>
      <c r="G155" t="n">
        <v>0.05061124802744205</v>
      </c>
      <c r="H155" t="n">
        <v>-0.01101822597889631</v>
      </c>
      <c r="J155" t="n">
        <v>0.1133194697881608</v>
      </c>
      <c r="K155" t="n">
        <v>0.05089960076111923</v>
      </c>
      <c r="L155" t="n">
        <v>-0.01101091138850533</v>
      </c>
      <c r="M155" t="n">
        <v>0.2518735649319904</v>
      </c>
      <c r="N155" t="n">
        <v>0.05069968723014495</v>
      </c>
      <c r="O155" t="n">
        <v>-0.01104920718662244</v>
      </c>
      <c r="P155" t="n">
        <v>0.388991975610359</v>
      </c>
      <c r="Q155" t="n">
        <v>0.05066532838327574</v>
      </c>
      <c r="R155" t="n">
        <v>-0.01105856289822664</v>
      </c>
    </row>
    <row r="156" ht="15" customHeight="1">
      <c r="F156" t="n">
        <v>0.07540031860954637</v>
      </c>
      <c r="G156" t="n">
        <v>0.0513342658564055</v>
      </c>
      <c r="H156" t="n">
        <v>-0.0109900616727674</v>
      </c>
      <c r="J156" t="n">
        <v>0.1147551542536218</v>
      </c>
      <c r="K156" t="n">
        <v>0.05162673791484951</v>
      </c>
      <c r="L156" t="n">
        <v>-0.0107839326996113</v>
      </c>
      <c r="M156" t="n">
        <v>0.2508686072619222</v>
      </c>
      <c r="N156" t="n">
        <v>0.05142396847628988</v>
      </c>
      <c r="O156" t="n">
        <v>-0.01080474375127073</v>
      </c>
      <c r="P156" t="n">
        <v>0.384710678512556</v>
      </c>
      <c r="Q156" t="n">
        <v>0.05138911878875111</v>
      </c>
      <c r="R156" t="n">
        <v>-0.01088685859307415</v>
      </c>
    </row>
    <row r="157" ht="15" customHeight="1">
      <c r="F157" t="n">
        <v>0.07642481504203175</v>
      </c>
      <c r="G157" t="n">
        <v>0.05205728368536896</v>
      </c>
      <c r="H157" t="n">
        <v>-0.01089856859243911</v>
      </c>
      <c r="J157" t="n">
        <v>0.1159075838430758</v>
      </c>
      <c r="K157" t="n">
        <v>0.05235387506857978</v>
      </c>
      <c r="L157" t="n">
        <v>-0.0107839326996113</v>
      </c>
      <c r="M157" t="n">
        <v>0.2507781171479705</v>
      </c>
      <c r="N157" t="n">
        <v>0.05214824972243481</v>
      </c>
      <c r="O157" t="n">
        <v>-0.01080474375127073</v>
      </c>
      <c r="P157" t="n">
        <v>0.3860971721992165</v>
      </c>
      <c r="Q157" t="n">
        <v>0.05211290919422648</v>
      </c>
      <c r="R157" t="n">
        <v>-0.01088685859307415</v>
      </c>
    </row>
    <row r="158" ht="15" customHeight="1">
      <c r="F158" t="n">
        <v>0.07537197066043036</v>
      </c>
      <c r="G158" t="n">
        <v>0.05278030151433242</v>
      </c>
      <c r="H158" t="n">
        <v>-0.01088440894905497</v>
      </c>
      <c r="J158" t="n">
        <v>0.1156329649223296</v>
      </c>
      <c r="K158" t="n">
        <v>0.05308101222231006</v>
      </c>
      <c r="L158" t="n">
        <v>-0.0107839326996113</v>
      </c>
      <c r="M158" t="n">
        <v>0.2495754410237655</v>
      </c>
      <c r="N158" t="n">
        <v>0.05287253096857973</v>
      </c>
      <c r="O158" t="n">
        <v>-0.01080474375127073</v>
      </c>
      <c r="P158" t="n">
        <v>0.3840554109862012</v>
      </c>
      <c r="Q158" t="n">
        <v>0.05283669959970184</v>
      </c>
      <c r="R158" t="n">
        <v>-0.01088685859307415</v>
      </c>
    </row>
    <row r="159" ht="15" customHeight="1">
      <c r="F159" t="n">
        <v>0.07451107448521646</v>
      </c>
      <c r="G159" t="n">
        <v>0.05350331934329587</v>
      </c>
      <c r="H159" t="n">
        <v>-0.01082885957885565</v>
      </c>
      <c r="J159" t="n">
        <v>0.1152141761543118</v>
      </c>
      <c r="K159" t="n">
        <v>0.05380814937604033</v>
      </c>
      <c r="L159" t="n">
        <v>-0.0107839326996113</v>
      </c>
      <c r="M159" t="n">
        <v>0.2537301945679778</v>
      </c>
      <c r="N159" t="n">
        <v>0.05359681221472466</v>
      </c>
      <c r="O159" t="n">
        <v>-0.01080474375127073</v>
      </c>
      <c r="P159" t="n">
        <v>0.386061881829053</v>
      </c>
      <c r="Q159" t="n">
        <v>0.05356049000517721</v>
      </c>
      <c r="R159" t="n">
        <v>-0.01088685859307415</v>
      </c>
    </row>
    <row r="160" ht="15" customHeight="1">
      <c r="F160" t="n">
        <v>0.07576344719345188</v>
      </c>
      <c r="G160" t="n">
        <v>0.05422633717225933</v>
      </c>
      <c r="H160" t="n">
        <v>-0.01066801754957613</v>
      </c>
      <c r="J160" t="n">
        <v>0.1162655916733549</v>
      </c>
      <c r="K160" t="n">
        <v>0.0545352865297706</v>
      </c>
      <c r="L160" t="n">
        <v>-0.01071885472796967</v>
      </c>
      <c r="M160" t="n">
        <v>0.2499041810118648</v>
      </c>
      <c r="N160" t="n">
        <v>0.05432109346086959</v>
      </c>
      <c r="O160" t="n">
        <v>-0.01070392165497293</v>
      </c>
      <c r="P160" t="n">
        <v>0.3941590211760675</v>
      </c>
      <c r="Q160" t="n">
        <v>0.05428428041065258</v>
      </c>
      <c r="R160" t="n">
        <v>-0.01070759171252293</v>
      </c>
    </row>
    <row r="161" ht="15" customHeight="1">
      <c r="F161" t="n">
        <v>0.07427910075200334</v>
      </c>
      <c r="G161" t="n">
        <v>0.05494935500122279</v>
      </c>
      <c r="H161" t="n">
        <v>-0.01072169040905277</v>
      </c>
      <c r="J161" t="n">
        <v>0.1136331916400045</v>
      </c>
      <c r="K161" t="n">
        <v>0.05526242368350089</v>
      </c>
      <c r="L161" t="n">
        <v>-0.01071885472796967</v>
      </c>
      <c r="M161" t="n">
        <v>0.2489863167849136</v>
      </c>
      <c r="N161" t="n">
        <v>0.05504537470701452</v>
      </c>
      <c r="O161" t="n">
        <v>-0.01070392165497293</v>
      </c>
      <c r="P161" t="n">
        <v>0.3859953012623069</v>
      </c>
      <c r="Q161" t="n">
        <v>0.05500807081612795</v>
      </c>
      <c r="R161" t="n">
        <v>-0.01070759171252293</v>
      </c>
    </row>
    <row r="162" ht="15" customHeight="1">
      <c r="F162" t="n">
        <v>0.07602992750050595</v>
      </c>
      <c r="G162" t="n">
        <v>0.05567237283018624</v>
      </c>
      <c r="H162" t="n">
        <v>-0.01073027806656903</v>
      </c>
      <c r="J162" t="n">
        <v>0.1153030659501802</v>
      </c>
      <c r="K162" t="n">
        <v>0.05598956083723115</v>
      </c>
      <c r="L162" t="n">
        <v>-0.01071885472796967</v>
      </c>
      <c r="M162" t="n">
        <v>0.2533834208593261</v>
      </c>
      <c r="N162" t="n">
        <v>0.05576965595315944</v>
      </c>
      <c r="O162" t="n">
        <v>-0.01070392165497293</v>
      </c>
      <c r="P162" t="n">
        <v>0.387628276814543</v>
      </c>
      <c r="Q162" t="n">
        <v>0.05573186122160332</v>
      </c>
      <c r="R162" t="n">
        <v>-0.01070759171252293</v>
      </c>
    </row>
    <row r="163" ht="15" customHeight="1">
      <c r="F163" t="n">
        <v>0.07413389218080128</v>
      </c>
      <c r="G163" t="n">
        <v>0.0563953906591497</v>
      </c>
      <c r="H163" t="n">
        <v>-0.01075282066754922</v>
      </c>
      <c r="J163" t="n">
        <v>0.1153647025417823</v>
      </c>
      <c r="K163" t="n">
        <v>0.05671669799096143</v>
      </c>
      <c r="L163" t="n">
        <v>-0.01071885472796967</v>
      </c>
      <c r="M163" t="n">
        <v>0.2545431121284112</v>
      </c>
      <c r="N163" t="n">
        <v>0.05649393719930437</v>
      </c>
      <c r="O163" t="n">
        <v>-0.01070392165497293</v>
      </c>
      <c r="P163" t="n">
        <v>0.3841191384720896</v>
      </c>
      <c r="Q163" t="n">
        <v>0.05645565162707868</v>
      </c>
      <c r="R163" t="n">
        <v>-0.01070759171252293</v>
      </c>
    </row>
    <row r="164" ht="15" customHeight="1">
      <c r="F164" t="n">
        <v>0.07439159729683027</v>
      </c>
      <c r="G164" t="n">
        <v>0.05711840848811316</v>
      </c>
      <c r="H164" t="n">
        <v>-0.01042491336504857</v>
      </c>
      <c r="J164" t="n">
        <v>0.1152345083339898</v>
      </c>
      <c r="K164" t="n">
        <v>0.0574438351446917</v>
      </c>
      <c r="L164" t="n">
        <v>-0.01034351532405754</v>
      </c>
      <c r="M164" t="n">
        <v>0.253713082728074</v>
      </c>
      <c r="N164" t="n">
        <v>0.0572182184454493</v>
      </c>
      <c r="O164" t="n">
        <v>-0.01049046594211297</v>
      </c>
      <c r="P164" t="n">
        <v>0.3913548532561775</v>
      </c>
      <c r="Q164" t="n">
        <v>0.05717944203255405</v>
      </c>
      <c r="R164" t="n">
        <v>-0.01064220473246482</v>
      </c>
    </row>
    <row r="165" ht="15" customHeight="1">
      <c r="F165" t="n">
        <v>0.07574193768291081</v>
      </c>
      <c r="G165" t="n">
        <v>0.05784142631707662</v>
      </c>
      <c r="H165" t="n">
        <v>-0.01038144172472569</v>
      </c>
      <c r="J165" t="n">
        <v>0.1148802118235627</v>
      </c>
      <c r="K165" t="n">
        <v>0.05817097229842198</v>
      </c>
      <c r="L165" t="n">
        <v>-0.01034351532405754</v>
      </c>
      <c r="M165" t="n">
        <v>0.248010714383694</v>
      </c>
      <c r="N165" t="n">
        <v>0.05794249969159423</v>
      </c>
      <c r="O165" t="n">
        <v>-0.01049046594211297</v>
      </c>
      <c r="P165" t="n">
        <v>0.3884777159840801</v>
      </c>
      <c r="Q165" t="n">
        <v>0.05790323243802942</v>
      </c>
      <c r="R165" t="n">
        <v>-0.01064220473246482</v>
      </c>
    </row>
    <row r="166">
      <c r="F166" t="n">
        <v>0.07549323480995258</v>
      </c>
      <c r="G166" t="n">
        <v>0.05856444414604008</v>
      </c>
      <c r="H166" t="n">
        <v>-0.01036177598267487</v>
      </c>
      <c r="J166" t="n">
        <v>0.1141547245299577</v>
      </c>
      <c r="K166" t="n">
        <v>0.05889810945215226</v>
      </c>
      <c r="L166" t="n">
        <v>-0.01034351532405754</v>
      </c>
      <c r="M166" t="n">
        <v>0.2491434695617343</v>
      </c>
      <c r="N166" t="n">
        <v>0.05866678093773916</v>
      </c>
      <c r="O166" t="n">
        <v>-0.01049046594211297</v>
      </c>
      <c r="P166" t="n">
        <v>0.3864616306819887</v>
      </c>
      <c r="Q166" t="n">
        <v>0.05862702284350479</v>
      </c>
      <c r="R166" t="n">
        <v>-0.01064220473246482</v>
      </c>
    </row>
    <row r="167">
      <c r="F167" t="n">
        <v>0.0750816443742288</v>
      </c>
      <c r="G167" t="n">
        <v>0.05928746197500354</v>
      </c>
      <c r="H167" t="n">
        <v>-0.0103669511779514</v>
      </c>
      <c r="J167" t="n">
        <v>0.1137484757960509</v>
      </c>
      <c r="K167" t="n">
        <v>0.05962524660588252</v>
      </c>
      <c r="L167" t="n">
        <v>-0.01034351532405754</v>
      </c>
      <c r="M167" t="n">
        <v>0.2482116844159316</v>
      </c>
      <c r="N167" t="n">
        <v>0.05939106218388408</v>
      </c>
      <c r="O167" t="n">
        <v>-0.01049046594211297</v>
      </c>
      <c r="P167" t="n">
        <v>0.3851154237289079</v>
      </c>
      <c r="Q167" t="n">
        <v>0.05935081324898016</v>
      </c>
      <c r="R167" t="n">
        <v>-0.01064220473246482</v>
      </c>
    </row>
    <row r="168">
      <c r="F168" t="n">
        <v>0.07574081630831624</v>
      </c>
      <c r="G168" t="n">
        <v>0.06001047980396699</v>
      </c>
      <c r="H168" t="n">
        <v>-0.01016604266734885</v>
      </c>
      <c r="J168" t="n">
        <v>0.1139235814443881</v>
      </c>
      <c r="K168" t="n">
        <v>0.0603523837596128</v>
      </c>
      <c r="L168" t="n">
        <v>-0.009979944316070381</v>
      </c>
      <c r="M168" t="n">
        <v>0.2484608285091955</v>
      </c>
      <c r="N168" t="n">
        <v>0.06011534343002901</v>
      </c>
      <c r="O168" t="n">
        <v>-0.01030818985412941</v>
      </c>
      <c r="P168" t="n">
        <v>0.3885744475908723</v>
      </c>
      <c r="Q168" t="n">
        <v>0.06007460365445553</v>
      </c>
      <c r="R168" t="n">
        <v>-0.01039183311638972</v>
      </c>
    </row>
    <row r="169">
      <c r="F169" t="n">
        <v>0.0748059170850592</v>
      </c>
      <c r="G169" t="n">
        <v>0.06073349763293045</v>
      </c>
      <c r="H169" t="n">
        <v>-0.0100925070832509</v>
      </c>
      <c r="J169" t="n">
        <v>0.1148592750004045</v>
      </c>
      <c r="K169" t="n">
        <v>0.06107952091334308</v>
      </c>
      <c r="L169" t="n">
        <v>-0.009979944316070381</v>
      </c>
      <c r="M169" t="n">
        <v>0.2476901139541247</v>
      </c>
      <c r="N169" t="n">
        <v>0.06083962467617394</v>
      </c>
      <c r="O169" t="n">
        <v>-0.01030818985412941</v>
      </c>
      <c r="P169" t="n">
        <v>0.3897089805430501</v>
      </c>
      <c r="Q169" t="n">
        <v>0.06079839405993089</v>
      </c>
      <c r="R169" t="n">
        <v>-0.01039183311638972</v>
      </c>
    </row>
    <row r="170">
      <c r="F170" t="n">
        <v>0.07526465701848532</v>
      </c>
      <c r="G170" t="n">
        <v>0.06145651546189391</v>
      </c>
      <c r="H170" t="n">
        <v>-0.01007135301111314</v>
      </c>
      <c r="J170" t="n">
        <v>0.112722416191496</v>
      </c>
      <c r="K170" t="n">
        <v>0.06180665806707335</v>
      </c>
      <c r="L170" t="n">
        <v>-0.009979944316070381</v>
      </c>
      <c r="M170" t="n">
        <v>0.2517351604468762</v>
      </c>
      <c r="N170" t="n">
        <v>0.06156390592231887</v>
      </c>
      <c r="O170" t="n">
        <v>-0.01030818985412941</v>
      </c>
      <c r="P170" t="n">
        <v>0.3789319640450906</v>
      </c>
      <c r="Q170" t="n">
        <v>0.06152218446540626</v>
      </c>
      <c r="R170" t="n">
        <v>-0.01039183311638972</v>
      </c>
    </row>
    <row r="171">
      <c r="F171" t="n">
        <v>0.07517501704647006</v>
      </c>
      <c r="G171" t="n">
        <v>0.06217953329085737</v>
      </c>
      <c r="H171" t="n">
        <v>-0.01005825763312309</v>
      </c>
      <c r="J171" t="n">
        <v>0.1147357493916522</v>
      </c>
      <c r="K171" t="n">
        <v>0.06253379522080363</v>
      </c>
      <c r="L171" t="n">
        <v>-0.009979944316070381</v>
      </c>
      <c r="M171" t="n">
        <v>0.2478512898654954</v>
      </c>
      <c r="N171" t="n">
        <v>0.06228818716846379</v>
      </c>
      <c r="O171" t="n">
        <v>-0.01030818985412941</v>
      </c>
      <c r="P171" t="n">
        <v>0.3886463893151644</v>
      </c>
      <c r="Q171" t="n">
        <v>0.06224597487088163</v>
      </c>
      <c r="R171" t="n">
        <v>-0.01039183311638972</v>
      </c>
    </row>
    <row r="172">
      <c r="F172" t="n">
        <v>0.07423684018154371</v>
      </c>
      <c r="G172" t="n">
        <v>0.06290255111982082</v>
      </c>
      <c r="H172" t="n">
        <v>-0.009541446789552786</v>
      </c>
      <c r="J172" t="n">
        <v>0.1135988516033246</v>
      </c>
      <c r="K172" t="n">
        <v>0.0632609323745339</v>
      </c>
      <c r="L172" t="n">
        <v>-0.009566262006678997</v>
      </c>
      <c r="M172" t="n">
        <v>0.2483030506423145</v>
      </c>
      <c r="N172" t="n">
        <v>0.06301246841460872</v>
      </c>
      <c r="O172" t="n">
        <v>-0.009904670080963749</v>
      </c>
      <c r="P172" t="n">
        <v>0.3834121475414202</v>
      </c>
      <c r="Q172" t="n">
        <v>0.06296976527635699</v>
      </c>
      <c r="R172" t="n">
        <v>-0.009970869831522001</v>
      </c>
    </row>
    <row r="173">
      <c r="F173" t="n">
        <v>0.07537535694805712</v>
      </c>
      <c r="G173" t="n">
        <v>0.06362556894878428</v>
      </c>
      <c r="H173" t="n">
        <v>-0.009562294125869222</v>
      </c>
      <c r="J173" t="n">
        <v>0.1148070720602741</v>
      </c>
      <c r="K173" t="n">
        <v>0.06398806952826418</v>
      </c>
      <c r="L173" t="n">
        <v>-0.009566262006678997</v>
      </c>
      <c r="M173" t="n">
        <v>0.2469434442685507</v>
      </c>
      <c r="N173" t="n">
        <v>0.06373674966075366</v>
      </c>
      <c r="O173" t="n">
        <v>-0.009904670080963749</v>
      </c>
      <c r="P173" t="n">
        <v>0.3773363174598177</v>
      </c>
      <c r="Q173" t="n">
        <v>0.06369355568183237</v>
      </c>
      <c r="R173" t="n">
        <v>-0.009970869831522001</v>
      </c>
    </row>
    <row r="174">
      <c r="F174" t="n">
        <v>0.07416894884520876</v>
      </c>
      <c r="G174" t="n">
        <v>0.06434858677774774</v>
      </c>
      <c r="H174" t="n">
        <v>-0.009525337484217364</v>
      </c>
      <c r="J174" t="n">
        <v>0.1114706070415159</v>
      </c>
      <c r="K174" t="n">
        <v>0.06471520668199444</v>
      </c>
      <c r="L174" t="n">
        <v>-0.009566262006678997</v>
      </c>
      <c r="M174" t="n">
        <v>0.2486745492529459</v>
      </c>
      <c r="N174" t="n">
        <v>0.06446103090689859</v>
      </c>
      <c r="O174" t="n">
        <v>-0.009904670080963749</v>
      </c>
      <c r="P174" t="n">
        <v>0.3860600108081084</v>
      </c>
      <c r="Q174" t="n">
        <v>0.06441734608730773</v>
      </c>
      <c r="R174" t="n">
        <v>-0.009970869831522001</v>
      </c>
    </row>
    <row r="175">
      <c r="F175" t="n">
        <v>0.07493194100567904</v>
      </c>
      <c r="G175" t="n">
        <v>0.0650716046067112</v>
      </c>
      <c r="H175" t="n">
        <v>-0.00942773404600861</v>
      </c>
      <c r="J175" t="n">
        <v>0.1136242405888831</v>
      </c>
      <c r="K175" t="n">
        <v>0.06544234383572473</v>
      </c>
      <c r="L175" t="n">
        <v>-0.009566262006678997</v>
      </c>
      <c r="M175" t="n">
        <v>0.2462501079617819</v>
      </c>
      <c r="N175" t="n">
        <v>0.0651853121530435</v>
      </c>
      <c r="O175" t="n">
        <v>-0.009904670080963749</v>
      </c>
      <c r="P175" t="n">
        <v>0.3825986156477428</v>
      </c>
      <c r="Q175" t="n">
        <v>0.06514113649278309</v>
      </c>
      <c r="R175" t="n">
        <v>-0.009970869831522001</v>
      </c>
    </row>
    <row r="176">
      <c r="F176" t="n">
        <v>0.0743929348611749</v>
      </c>
      <c r="G176" t="n">
        <v>0.06579462243567465</v>
      </c>
      <c r="H176" t="n">
        <v>-0.008969197176455088</v>
      </c>
      <c r="J176" t="n">
        <v>0.1111276549066606</v>
      </c>
      <c r="K176" t="n">
        <v>0.06616948098945499</v>
      </c>
      <c r="L176" t="n">
        <v>-0.009084808708532611</v>
      </c>
      <c r="M176" t="n">
        <v>0.2481849882331054</v>
      </c>
      <c r="N176" t="n">
        <v>0.06590959339918843</v>
      </c>
      <c r="O176" t="n">
        <v>-0.009437835064218962</v>
      </c>
      <c r="P176" t="n">
        <v>0.382974246384173</v>
      </c>
      <c r="Q176" t="n">
        <v>0.06586492689825847</v>
      </c>
      <c r="R176" t="n">
        <v>-0.009738395920420816</v>
      </c>
    </row>
    <row r="177">
      <c r="F177" t="n">
        <v>0.07407847083679431</v>
      </c>
      <c r="G177" t="n">
        <v>0.06651764026463811</v>
      </c>
      <c r="H177" t="n">
        <v>-0.009091692739419326</v>
      </c>
      <c r="J177" t="n">
        <v>0.1127422994538348</v>
      </c>
      <c r="K177" t="n">
        <v>0.06689661814318527</v>
      </c>
      <c r="L177" t="n">
        <v>-0.009084808708532611</v>
      </c>
      <c r="M177" t="n">
        <v>0.2435131210775587</v>
      </c>
      <c r="N177" t="n">
        <v>0.06663387464533337</v>
      </c>
      <c r="O177" t="n">
        <v>-0.009437835064218962</v>
      </c>
      <c r="P177" t="n">
        <v>0.3758150083374687</v>
      </c>
      <c r="Q177" t="n">
        <v>0.06658871730373384</v>
      </c>
      <c r="R177" t="n">
        <v>-0.009738395920420816</v>
      </c>
    </row>
    <row r="178">
      <c r="F178" t="n">
        <v>0.07395692148153436</v>
      </c>
      <c r="G178" t="n">
        <v>0.06724065809360157</v>
      </c>
      <c r="H178" t="n">
        <v>-0.009052962524658575</v>
      </c>
      <c r="J178" t="n">
        <v>0.1139404349511337</v>
      </c>
      <c r="K178" t="n">
        <v>0.06762375529691556</v>
      </c>
      <c r="L178" t="n">
        <v>-0.009084808708532611</v>
      </c>
      <c r="M178" t="n">
        <v>0.2467256881912529</v>
      </c>
      <c r="N178" t="n">
        <v>0.0673581558914783</v>
      </c>
      <c r="O178" t="n">
        <v>-0.009437835064218962</v>
      </c>
      <c r="P178" t="n">
        <v>0.3846638030217268</v>
      </c>
      <c r="Q178" t="n">
        <v>0.0673125077092092</v>
      </c>
      <c r="R178" t="n">
        <v>-0.009738395920420816</v>
      </c>
    </row>
    <row r="179">
      <c r="F179" t="n">
        <v>0.07440975659634033</v>
      </c>
      <c r="G179" t="n">
        <v>0.06796367592256503</v>
      </c>
      <c r="H179" t="n">
        <v>-0.008967395771117378</v>
      </c>
      <c r="J179" t="n">
        <v>0.1122590942984719</v>
      </c>
      <c r="K179" t="n">
        <v>0.06835089245064582</v>
      </c>
      <c r="L179" t="n">
        <v>-0.009084808708532611</v>
      </c>
      <c r="M179" t="n">
        <v>0.2435424013691515</v>
      </c>
      <c r="N179" t="n">
        <v>0.06808243713762323</v>
      </c>
      <c r="O179" t="n">
        <v>-0.009437835064218962</v>
      </c>
      <c r="P179" t="n">
        <v>0.3789866058309576</v>
      </c>
      <c r="Q179" t="n">
        <v>0.06803629811468458</v>
      </c>
      <c r="R179" t="n">
        <v>-0.009292107195240021</v>
      </c>
    </row>
    <row r="180">
      <c r="F180" t="n">
        <v>0.07302212032469604</v>
      </c>
      <c r="G180" t="n">
        <v>0.06868669375152849</v>
      </c>
      <c r="H180" t="n">
        <v>-0.008530774291190459</v>
      </c>
      <c r="J180" t="n">
        <v>0.1125190774992648</v>
      </c>
      <c r="K180" t="n">
        <v>0.06907802960437609</v>
      </c>
      <c r="L180" t="n">
        <v>-0.00836318468653776</v>
      </c>
      <c r="M180" t="n">
        <v>0.2442292896201329</v>
      </c>
      <c r="N180" t="n">
        <v>0.06880671838376815</v>
      </c>
      <c r="O180" t="n">
        <v>-0.009090820257662398</v>
      </c>
      <c r="P180" t="n">
        <v>0.385066058479456</v>
      </c>
      <c r="Q180" t="n">
        <v>0.06876008852015994</v>
      </c>
      <c r="R180" t="n">
        <v>-0.009292107195240021</v>
      </c>
    </row>
    <row r="181">
      <c r="F181" t="n">
        <v>0.07317903649472655</v>
      </c>
      <c r="G181" t="n">
        <v>0.06940971158049196</v>
      </c>
      <c r="H181" t="n">
        <v>-0.008461404647013782</v>
      </c>
      <c r="J181" t="n">
        <v>0.1128371526912437</v>
      </c>
      <c r="K181" t="n">
        <v>0.06980516675810637</v>
      </c>
      <c r="L181" t="n">
        <v>-0.00836318468653776</v>
      </c>
      <c r="M181" t="n">
        <v>0.2449811417381354</v>
      </c>
      <c r="N181" t="n">
        <v>0.06953099962991308</v>
      </c>
      <c r="O181" t="n">
        <v>-0.009090820257662398</v>
      </c>
      <c r="P181" t="n">
        <v>0.3758431896518681</v>
      </c>
      <c r="Q181" t="n">
        <v>0.0694838789256353</v>
      </c>
      <c r="R181" t="n">
        <v>-0.009292107195240021</v>
      </c>
    </row>
    <row r="182">
      <c r="F182" t="n">
        <v>0.07267392832935009</v>
      </c>
      <c r="G182" t="n">
        <v>0.0701327294094554</v>
      </c>
      <c r="H182" t="n">
        <v>-0.008457174790661546</v>
      </c>
      <c r="J182" t="n">
        <v>0.1123735249396923</v>
      </c>
      <c r="K182" t="n">
        <v>0.07053230391183665</v>
      </c>
      <c r="L182" t="n">
        <v>-0.00836318468653776</v>
      </c>
      <c r="M182" t="n">
        <v>0.2435099560545354</v>
      </c>
      <c r="N182" t="n">
        <v>0.07025528087605801</v>
      </c>
      <c r="O182" t="n">
        <v>-0.009090820257662398</v>
      </c>
      <c r="P182" t="n">
        <v>0.3792389299878428</v>
      </c>
      <c r="Q182" t="n">
        <v>0.07020766933111067</v>
      </c>
      <c r="R182" t="n">
        <v>-0.009292107195240021</v>
      </c>
    </row>
    <row r="183">
      <c r="F183" t="n">
        <v>0.07200264983874045</v>
      </c>
      <c r="G183" t="n">
        <v>0.07085574723841886</v>
      </c>
      <c r="H183" t="n">
        <v>-0.008470710330988703</v>
      </c>
      <c r="J183" t="n">
        <v>0.111309106855046</v>
      </c>
      <c r="K183" t="n">
        <v>0.07125944106556692</v>
      </c>
      <c r="L183" t="n">
        <v>-0.00836318468653776</v>
      </c>
      <c r="M183" t="n">
        <v>0.2415190207975523</v>
      </c>
      <c r="N183" t="n">
        <v>0.07097956212220294</v>
      </c>
      <c r="O183" t="n">
        <v>-0.009090820257662398</v>
      </c>
      <c r="P183" t="n">
        <v>0.3710127470239842</v>
      </c>
      <c r="Q183" t="n">
        <v>0.07093145973658603</v>
      </c>
      <c r="R183" t="n">
        <v>-0.009292107195240021</v>
      </c>
    </row>
    <row r="184">
      <c r="F184" t="n">
        <v>0.07314481496548998</v>
      </c>
      <c r="G184" t="n">
        <v>0.07157876506738232</v>
      </c>
      <c r="H184" t="n">
        <v>-0.00779127894118474</v>
      </c>
      <c r="J184" t="n">
        <v>0.1120463952283827</v>
      </c>
      <c r="K184" t="n">
        <v>0.0719865782192972</v>
      </c>
      <c r="L184" t="n">
        <v>-0.007687884650717967</v>
      </c>
      <c r="M184" t="n">
        <v>0.2396407240609351</v>
      </c>
      <c r="N184" t="n">
        <v>0.07170384336834786</v>
      </c>
      <c r="O184" t="n">
        <v>-0.008491512132712046</v>
      </c>
      <c r="P184" t="n">
        <v>0.3763137998553556</v>
      </c>
      <c r="Q184" t="n">
        <v>0.07165525014206141</v>
      </c>
      <c r="R184" t="n">
        <v>-0.008904210279974191</v>
      </c>
    </row>
    <row r="185">
      <c r="F185" t="n">
        <v>0.07253012875851089</v>
      </c>
      <c r="G185" t="n">
        <v>0.07230178289634578</v>
      </c>
      <c r="H185" t="n">
        <v>-0.007779647852001046</v>
      </c>
      <c r="J185" t="n">
        <v>0.110782714410497</v>
      </c>
      <c r="K185" t="n">
        <v>0.07271371537302747</v>
      </c>
      <c r="L185" t="n">
        <v>-0.007687884650717967</v>
      </c>
      <c r="M185" t="n">
        <v>0.2449498262353709</v>
      </c>
      <c r="N185" t="n">
        <v>0.07242812461449279</v>
      </c>
      <c r="O185" t="n">
        <v>-0.008491512132712046</v>
      </c>
      <c r="P185" t="n">
        <v>0.3802108429533335</v>
      </c>
      <c r="Q185" t="n">
        <v>0.07237904054753677</v>
      </c>
      <c r="R185" t="n">
        <v>-0.008904210279974191</v>
      </c>
    </row>
    <row r="186">
      <c r="F186" t="n">
        <v>0.07302862603467493</v>
      </c>
      <c r="G186" t="n">
        <v>0.07302480072530924</v>
      </c>
      <c r="H186" t="n">
        <v>-0.007772669198490828</v>
      </c>
      <c r="J186" t="n">
        <v>0.1099518540177899</v>
      </c>
      <c r="K186" t="n">
        <v>0.07344085252675775</v>
      </c>
      <c r="L186" t="n">
        <v>-0.007687884650717967</v>
      </c>
      <c r="M186" t="n">
        <v>0.2450154102498848</v>
      </c>
      <c r="N186" t="n">
        <v>0.07315240586063772</v>
      </c>
      <c r="O186" t="n">
        <v>-0.008491512132712046</v>
      </c>
      <c r="P186" t="n">
        <v>0.3735302277341849</v>
      </c>
      <c r="Q186" t="n">
        <v>0.07310283095301214</v>
      </c>
      <c r="R186" t="n">
        <v>-0.008904210279974191</v>
      </c>
    </row>
    <row r="187">
      <c r="F187" t="n">
        <v>0.07216568321604967</v>
      </c>
      <c r="G187" t="n">
        <v>0.0737478185542727</v>
      </c>
      <c r="H187" t="n">
        <v>-0.007738551336885321</v>
      </c>
      <c r="J187" t="n">
        <v>0.1109311620757438</v>
      </c>
      <c r="K187" t="n">
        <v>0.07416798968048802</v>
      </c>
      <c r="L187" t="n">
        <v>-0.007687884650717967</v>
      </c>
      <c r="M187" t="n">
        <v>0.2423675468780727</v>
      </c>
      <c r="N187" t="n">
        <v>0.07387668710678265</v>
      </c>
      <c r="O187" t="n">
        <v>-0.008491512132712046</v>
      </c>
      <c r="P187" t="n">
        <v>0.3685376832034784</v>
      </c>
      <c r="Q187" t="n">
        <v>0.07382662135848751</v>
      </c>
      <c r="R187" t="n">
        <v>-0.008904210279974191</v>
      </c>
    </row>
    <row r="188">
      <c r="F188" t="n">
        <v>0.07244424043403275</v>
      </c>
      <c r="G188" t="n">
        <v>0.07447083638323615</v>
      </c>
      <c r="H188" t="n">
        <v>-0.006986080424659542</v>
      </c>
      <c r="J188" t="n">
        <v>0.1086217362629496</v>
      </c>
      <c r="K188" t="n">
        <v>0.0748951268342183</v>
      </c>
      <c r="L188" t="n">
        <v>-0.006973243485334306</v>
      </c>
      <c r="M188" t="n">
        <v>0.2401886384553649</v>
      </c>
      <c r="N188" t="n">
        <v>0.07460096835292758</v>
      </c>
      <c r="O188" t="n">
        <v>-0.007923741959765298</v>
      </c>
      <c r="P188" t="n">
        <v>0.3732623432345019</v>
      </c>
      <c r="Q188" t="n">
        <v>0.07455041176396288</v>
      </c>
      <c r="R188" t="n">
        <v>-0.008546080206530925</v>
      </c>
    </row>
    <row r="189">
      <c r="F189" t="n">
        <v>0.07294352321472469</v>
      </c>
      <c r="G189" t="n">
        <v>0.07519385421219961</v>
      </c>
      <c r="H189" t="n">
        <v>-0.006920731478503906</v>
      </c>
      <c r="J189" t="n">
        <v>0.1105518464007891</v>
      </c>
      <c r="K189" t="n">
        <v>0.07562226398794858</v>
      </c>
      <c r="L189" t="n">
        <v>-0.006973243485334306</v>
      </c>
      <c r="M189" t="n">
        <v>0.2372266491211009</v>
      </c>
      <c r="N189" t="n">
        <v>0.0753252495990725</v>
      </c>
      <c r="O189" t="n">
        <v>-0.007923741959765298</v>
      </c>
      <c r="P189" t="n">
        <v>0.3673894695377038</v>
      </c>
      <c r="Q189" t="n">
        <v>0.07527420216943825</v>
      </c>
      <c r="R189" t="n">
        <v>-0.008546080206530925</v>
      </c>
    </row>
    <row r="190">
      <c r="F190" t="n">
        <v>0.07143828782563909</v>
      </c>
      <c r="G190" t="n">
        <v>0.07591687204116307</v>
      </c>
      <c r="H190" t="n">
        <v>-0.006911693858290891</v>
      </c>
      <c r="J190" t="n">
        <v>0.1111161500072455</v>
      </c>
      <c r="K190" t="n">
        <v>0.07634940114167885</v>
      </c>
      <c r="L190" t="n">
        <v>-0.006973243485334306</v>
      </c>
      <c r="M190" t="n">
        <v>0.2384431287308271</v>
      </c>
      <c r="N190" t="n">
        <v>0.07604953084521743</v>
      </c>
      <c r="O190" t="n">
        <v>-0.007923741959765298</v>
      </c>
      <c r="P190" t="n">
        <v>0.372454652484047</v>
      </c>
      <c r="Q190" t="n">
        <v>0.07599799257491362</v>
      </c>
      <c r="R190" t="n">
        <v>-0.008546080206530925</v>
      </c>
    </row>
    <row r="191">
      <c r="F191" t="n">
        <v>0.07186277771974436</v>
      </c>
      <c r="G191" t="n">
        <v>0.07663988987012653</v>
      </c>
      <c r="H191" t="n">
        <v>-0.006901961036523031</v>
      </c>
      <c r="J191" t="n">
        <v>0.1105762281625056</v>
      </c>
      <c r="K191" t="n">
        <v>0.07707653829540911</v>
      </c>
      <c r="L191" t="n">
        <v>-0.006973243485334306</v>
      </c>
      <c r="M191" t="n">
        <v>0.2362979468463094</v>
      </c>
      <c r="N191" t="n">
        <v>0.07677381209136236</v>
      </c>
      <c r="O191" t="n">
        <v>-0.007923741959765298</v>
      </c>
      <c r="P191" t="n">
        <v>0.3657733080698438</v>
      </c>
      <c r="Q191" t="n">
        <v>0.07672178298038898</v>
      </c>
      <c r="R191" t="n">
        <v>-0.008546080206530925</v>
      </c>
    </row>
    <row r="192">
      <c r="F192" t="n">
        <v>0.07234501759254183</v>
      </c>
      <c r="G192" t="n">
        <v>0.07736290769908999</v>
      </c>
      <c r="H192" t="n">
        <v>-0.006144185706776355</v>
      </c>
      <c r="J192" t="n">
        <v>0.1089376016548167</v>
      </c>
      <c r="K192" t="n">
        <v>0.0778036754491394</v>
      </c>
      <c r="L192" t="n">
        <v>-0.006290483787056027</v>
      </c>
      <c r="M192" t="n">
        <v>0.2430285559675638</v>
      </c>
      <c r="N192" t="n">
        <v>0.07749809333750728</v>
      </c>
      <c r="O192" t="n">
        <v>-0.007397369474824131</v>
      </c>
      <c r="P192" t="n">
        <v>0.3747743423070339</v>
      </c>
      <c r="Q192" t="n">
        <v>0.07744557338586436</v>
      </c>
      <c r="R192" t="n">
        <v>-0.007971537032163941</v>
      </c>
    </row>
    <row r="193">
      <c r="F193" t="n">
        <v>0.07195503220800181</v>
      </c>
      <c r="G193" t="n">
        <v>0.07808592552805345</v>
      </c>
      <c r="H193" t="n">
        <v>-0.006201225574084471</v>
      </c>
      <c r="J193" t="n">
        <v>0.1094780188404466</v>
      </c>
      <c r="K193" t="n">
        <v>0.07853081260286968</v>
      </c>
      <c r="L193" t="n">
        <v>-0.006290483787056027</v>
      </c>
      <c r="M193" t="n">
        <v>0.2388907176252636</v>
      </c>
      <c r="N193" t="n">
        <v>0.07822237458365221</v>
      </c>
      <c r="O193" t="n">
        <v>-0.007397369474824131</v>
      </c>
      <c r="P193" t="n">
        <v>0.3695159527105965</v>
      </c>
      <c r="Q193" t="n">
        <v>0.07816936379133972</v>
      </c>
      <c r="R193" t="n">
        <v>-0.007971537032163941</v>
      </c>
    </row>
    <row r="194">
      <c r="F194" t="n">
        <v>0.07179719350258335</v>
      </c>
      <c r="G194" t="n">
        <v>0.07880894335701689</v>
      </c>
      <c r="H194" t="n">
        <v>-0.006138605719757083</v>
      </c>
      <c r="J194" t="n">
        <v>0.1097768140448536</v>
      </c>
      <c r="K194" t="n">
        <v>0.07925794975659994</v>
      </c>
      <c r="L194" t="n">
        <v>-0.006290483787056027</v>
      </c>
      <c r="M194" t="n">
        <v>0.2377494557182132</v>
      </c>
      <c r="N194" t="n">
        <v>0.07894665582979714</v>
      </c>
      <c r="O194" t="n">
        <v>-0.007397369474824131</v>
      </c>
      <c r="P194" t="n">
        <v>0.3669224550064275</v>
      </c>
      <c r="Q194" t="n">
        <v>0.07889315419681509</v>
      </c>
      <c r="R194" t="n">
        <v>-0.007971537032163941</v>
      </c>
    </row>
    <row r="195">
      <c r="F195" t="n">
        <v>0.07191085207991386</v>
      </c>
      <c r="G195" t="n">
        <v>0.07953196118598035</v>
      </c>
      <c r="H195" t="n">
        <v>-0.006139845716872477</v>
      </c>
      <c r="J195" t="n">
        <v>0.1070013159207006</v>
      </c>
      <c r="K195" t="n">
        <v>0.07998508691033021</v>
      </c>
      <c r="L195" t="n">
        <v>-0.006290483787056027</v>
      </c>
      <c r="M195" t="n">
        <v>0.2362594066417812</v>
      </c>
      <c r="N195" t="n">
        <v>0.07967093707594206</v>
      </c>
      <c r="O195" t="n">
        <v>-0.007397369474824131</v>
      </c>
      <c r="P195" t="n">
        <v>0.3707466698124303</v>
      </c>
      <c r="Q195" t="n">
        <v>0.07961694460229045</v>
      </c>
      <c r="R195" t="n">
        <v>-0.007971537032163941</v>
      </c>
    </row>
    <row r="196">
      <c r="F196" t="n">
        <v>0.07020299754142433</v>
      </c>
      <c r="G196" t="n">
        <v>0.08025497901494381</v>
      </c>
      <c r="H196" t="n">
        <v>-0.005323385008112418</v>
      </c>
      <c r="J196" t="n">
        <v>0.1070313464548318</v>
      </c>
      <c r="K196" t="n">
        <v>0.08071222406406049</v>
      </c>
      <c r="L196" t="n">
        <v>-0.005424071375593595</v>
      </c>
      <c r="M196" t="n">
        <v>0.2387573612436336</v>
      </c>
      <c r="N196" t="n">
        <v>0.08039521832208699</v>
      </c>
      <c r="O196" t="n">
        <v>-0.00668827075618888</v>
      </c>
      <c r="P196" t="n">
        <v>0.371599537488063</v>
      </c>
      <c r="Q196" t="n">
        <v>0.08034073500776581</v>
      </c>
      <c r="R196" t="n">
        <v>-0.007298253256091181</v>
      </c>
    </row>
    <row r="197">
      <c r="F197" t="n">
        <v>0.07051831845373387</v>
      </c>
      <c r="G197" t="n">
        <v>0.08097799684390727</v>
      </c>
      <c r="H197" t="n">
        <v>-0.005319662361253598</v>
      </c>
      <c r="J197" t="n">
        <v>0.1077704036583922</v>
      </c>
      <c r="K197" t="n">
        <v>0.08143936121779077</v>
      </c>
      <c r="L197" t="n">
        <v>-0.005424071375593595</v>
      </c>
      <c r="M197" t="n">
        <v>0.2347923976111171</v>
      </c>
      <c r="N197" t="n">
        <v>0.08111949956823192</v>
      </c>
      <c r="O197" t="n">
        <v>-0.00668827075618888</v>
      </c>
      <c r="P197" t="n">
        <v>0.3674031673740376</v>
      </c>
      <c r="Q197" t="n">
        <v>0.08106452541324119</v>
      </c>
      <c r="R197" t="n">
        <v>-0.007298253256091181</v>
      </c>
    </row>
    <row r="198">
      <c r="F198" t="n">
        <v>0.07112287026155102</v>
      </c>
      <c r="G198" t="n">
        <v>0.08170101467287073</v>
      </c>
      <c r="H198" t="n">
        <v>-0.0053600796700065</v>
      </c>
      <c r="J198" t="n">
        <v>0.1081124116575381</v>
      </c>
      <c r="K198" t="n">
        <v>0.08216649837152104</v>
      </c>
      <c r="L198" t="n">
        <v>-0.005424071375593595</v>
      </c>
      <c r="M198" t="n">
        <v>0.2329601570895453</v>
      </c>
      <c r="N198" t="n">
        <v>0.08184378081437685</v>
      </c>
      <c r="O198" t="n">
        <v>-0.00668827075618888</v>
      </c>
      <c r="P198" t="n">
        <v>0.3654896540727547</v>
      </c>
      <c r="Q198" t="n">
        <v>0.08178831581871655</v>
      </c>
      <c r="R198" t="n">
        <v>-0.007298253256091181</v>
      </c>
    </row>
    <row r="199">
      <c r="F199" t="n">
        <v>0.07116483450454619</v>
      </c>
      <c r="G199" t="n">
        <v>0.08242403250183419</v>
      </c>
      <c r="H199" t="n">
        <v>-0.005276586019030111</v>
      </c>
      <c r="J199" t="n">
        <v>0.1069112955225725</v>
      </c>
      <c r="K199" t="n">
        <v>0.08289363552525131</v>
      </c>
      <c r="L199" t="n">
        <v>-0.005424071375593595</v>
      </c>
      <c r="M199" t="n">
        <v>0.2371824605671187</v>
      </c>
      <c r="N199" t="n">
        <v>0.08256806206052177</v>
      </c>
      <c r="O199" t="n">
        <v>-0.00668827075618888</v>
      </c>
      <c r="P199" t="n">
        <v>0.3667092094925348</v>
      </c>
      <c r="Q199" t="n">
        <v>0.08251210622419192</v>
      </c>
      <c r="R199" t="n">
        <v>-0.007298253256091181</v>
      </c>
    </row>
    <row r="200">
      <c r="F200" t="n">
        <v>0.06996790529428153</v>
      </c>
      <c r="G200" t="n">
        <v>0.08314705033079765</v>
      </c>
      <c r="H200" t="n">
        <v>-0.0044642529991261</v>
      </c>
      <c r="J200" t="n">
        <v>0.1074572216146233</v>
      </c>
      <c r="K200" t="n">
        <v>0.0836207726789816</v>
      </c>
      <c r="L200" t="n">
        <v>-0.004458453532871588</v>
      </c>
      <c r="M200" t="n">
        <v>0.2381990961472135</v>
      </c>
      <c r="N200" t="n">
        <v>0.0832923433066667</v>
      </c>
      <c r="O200" t="n">
        <v>-0.005860474747605235</v>
      </c>
      <c r="P200" t="n">
        <v>0.3655981469738044</v>
      </c>
      <c r="Q200" t="n">
        <v>0.08323589662966729</v>
      </c>
      <c r="R200" t="n">
        <v>-0.006674277166803393</v>
      </c>
    </row>
    <row r="201">
      <c r="F201" t="n">
        <v>0.07034334840289108</v>
      </c>
      <c r="G201" t="n">
        <v>0.0838700681597611</v>
      </c>
      <c r="H201" t="n">
        <v>-0.004458878697762786</v>
      </c>
      <c r="J201" t="n">
        <v>0.1082494287630755</v>
      </c>
      <c r="K201" t="n">
        <v>0.08434790983271187</v>
      </c>
      <c r="L201" t="n">
        <v>-0.004458453532871588</v>
      </c>
      <c r="M201" t="n">
        <v>0.2322794545316458</v>
      </c>
      <c r="N201" t="n">
        <v>0.08401662455281163</v>
      </c>
      <c r="O201" t="n">
        <v>-0.005860474747605235</v>
      </c>
      <c r="P201" t="n">
        <v>0.3565077398622239</v>
      </c>
      <c r="Q201" t="n">
        <v>0.08395968703514266</v>
      </c>
      <c r="R201" t="n">
        <v>-0.006674277166803393</v>
      </c>
    </row>
    <row r="202">
      <c r="F202" t="n">
        <v>0.06897976106391976</v>
      </c>
      <c r="G202" t="n">
        <v>0.08459308598872456</v>
      </c>
      <c r="H202" t="n">
        <v>-0.004522474597228668</v>
      </c>
      <c r="J202" t="n">
        <v>0.1050107166155044</v>
      </c>
      <c r="K202" t="n">
        <v>0.08507504698644214</v>
      </c>
      <c r="L202" t="n">
        <v>-0.004458453532871588</v>
      </c>
      <c r="M202" t="n">
        <v>0.2364533233887113</v>
      </c>
      <c r="N202" t="n">
        <v>0.08474090579895656</v>
      </c>
      <c r="O202" t="n">
        <v>-0.005860474747605235</v>
      </c>
      <c r="P202" t="n">
        <v>0.362082925193567</v>
      </c>
      <c r="Q202" t="n">
        <v>0.08468347744061804</v>
      </c>
      <c r="R202" t="n">
        <v>-0.006674277166803393</v>
      </c>
    </row>
    <row r="203">
      <c r="F203" t="n">
        <v>0.07001096369238663</v>
      </c>
      <c r="G203" t="n">
        <v>0.08531610381768802</v>
      </c>
      <c r="H203" t="n">
        <v>-0.004480375903216042</v>
      </c>
      <c r="J203" t="n">
        <v>0.1067597859605249</v>
      </c>
      <c r="K203" t="n">
        <v>0.08580218414017242</v>
      </c>
      <c r="L203" t="n">
        <v>-0.004458453532871588</v>
      </c>
      <c r="M203" t="n">
        <v>0.2317567283074103</v>
      </c>
      <c r="N203" t="n">
        <v>0.08546518704510149</v>
      </c>
      <c r="O203" t="n">
        <v>-0.005860474747605235</v>
      </c>
      <c r="P203" t="n">
        <v>0.3596388455489811</v>
      </c>
      <c r="Q203" t="n">
        <v>0.0854072678460934</v>
      </c>
      <c r="R203" t="n">
        <v>-0.006674277166803393</v>
      </c>
    </row>
    <row r="204">
      <c r="F204" t="n">
        <v>0.06890296500954768</v>
      </c>
      <c r="G204" t="n">
        <v>0.08603912164665148</v>
      </c>
      <c r="H204" t="n">
        <v>-0.003272949571744844</v>
      </c>
      <c r="J204" t="n">
        <v>0.1070303804826967</v>
      </c>
      <c r="K204" t="n">
        <v>0.0865293212939027</v>
      </c>
      <c r="L204" t="n">
        <v>-0.003384395826643789</v>
      </c>
      <c r="M204" t="n">
        <v>0.2297831902969767</v>
      </c>
      <c r="N204" t="n">
        <v>0.08618946829124641</v>
      </c>
      <c r="O204" t="n">
        <v>-0.004514257620049614</v>
      </c>
      <c r="P204" t="n">
        <v>0.3600540414771913</v>
      </c>
      <c r="Q204" t="n">
        <v>0.08613105825156876</v>
      </c>
      <c r="R204" t="n">
        <v>-0.005244807540212911</v>
      </c>
    </row>
    <row r="205">
      <c r="F205" t="n">
        <v>0.06880593786625422</v>
      </c>
      <c r="G205" t="n">
        <v>0.08676213947561494</v>
      </c>
      <c r="H205" t="n">
        <v>-0.003268723054964008</v>
      </c>
      <c r="J205" t="n">
        <v>0.1048218292291882</v>
      </c>
      <c r="K205" t="n">
        <v>0.08725645844763297</v>
      </c>
      <c r="L205" t="n">
        <v>-0.003384395826643789</v>
      </c>
      <c r="M205" t="n">
        <v>0.2344501992276065</v>
      </c>
      <c r="N205" t="n">
        <v>0.08691374953739134</v>
      </c>
      <c r="O205" t="n">
        <v>-0.004514257620049614</v>
      </c>
      <c r="P205" t="n">
        <v>0.3548754635293156</v>
      </c>
      <c r="Q205" t="n">
        <v>0.08685484865704414</v>
      </c>
      <c r="R205" t="n">
        <v>-0.005244807540212911</v>
      </c>
    </row>
    <row r="206">
      <c r="F206" t="n">
        <v>0.06952648868092695</v>
      </c>
      <c r="G206" t="n">
        <v>0.0874851573045784</v>
      </c>
      <c r="H206" t="n">
        <v>-0.00327425003844664</v>
      </c>
      <c r="J206" t="n">
        <v>0.1043738911380268</v>
      </c>
      <c r="K206" t="n">
        <v>0.08798359560136323</v>
      </c>
      <c r="L206" t="n">
        <v>-0.003384395826643789</v>
      </c>
      <c r="M206" t="n">
        <v>0.2329305903558169</v>
      </c>
      <c r="N206" t="n">
        <v>0.08763803078353627</v>
      </c>
      <c r="O206" t="n">
        <v>-0.004514257620049614</v>
      </c>
      <c r="P206" t="n">
        <v>0.35244593520939</v>
      </c>
      <c r="Q206" t="n">
        <v>0.0875786390625195</v>
      </c>
      <c r="R206" t="n">
        <v>-0.005244807540212911</v>
      </c>
    </row>
    <row r="207">
      <c r="F207" t="n">
        <v>0.06830397428368566</v>
      </c>
      <c r="G207" t="n">
        <v>0.08820817513354184</v>
      </c>
      <c r="H207" t="n">
        <v>-0.003270348638341252</v>
      </c>
      <c r="J207" t="n">
        <v>0.1034776115952024</v>
      </c>
      <c r="K207" t="n">
        <v>0.08871073275509352</v>
      </c>
      <c r="L207" t="n">
        <v>-0.003384395826643789</v>
      </c>
      <c r="M207" t="n">
        <v>0.2321032268879795</v>
      </c>
      <c r="N207" t="n">
        <v>0.0883623120296812</v>
      </c>
      <c r="O207" t="n">
        <v>-0.004514257620049614</v>
      </c>
      <c r="P207" t="n">
        <v>0.3586823482631091</v>
      </c>
      <c r="Q207" t="n">
        <v>0.08830242946799487</v>
      </c>
      <c r="R207" t="n">
        <v>-0.005244807540212911</v>
      </c>
    </row>
    <row r="208">
      <c r="F208" t="n">
        <v>0.06810871591043915</v>
      </c>
      <c r="G208" t="n">
        <v>0.0889311929625053</v>
      </c>
      <c r="H208" t="n">
        <v>-0.001766569604818929</v>
      </c>
      <c r="J208" t="n">
        <v>0.1030491424873703</v>
      </c>
      <c r="K208" t="n">
        <v>0.0894378699088238</v>
      </c>
      <c r="L208" t="n">
        <v>-0.001873373252315854</v>
      </c>
      <c r="M208" t="n">
        <v>0.2312092054376354</v>
      </c>
      <c r="N208" t="n">
        <v>0.08908659327582613</v>
      </c>
      <c r="O208" t="n">
        <v>-0.002554507831635479</v>
      </c>
      <c r="P208" t="n">
        <v>0.3535561085210931</v>
      </c>
      <c r="Q208" t="n">
        <v>0.08902621987347023</v>
      </c>
      <c r="R208" t="n">
        <v>-0.00295658765721259</v>
      </c>
    </row>
    <row r="209">
      <c r="F209" t="n">
        <v>0.06903165862521772</v>
      </c>
      <c r="G209" t="n">
        <v>0.08965421079146876</v>
      </c>
      <c r="H209" t="n">
        <v>-0.001739256933029856</v>
      </c>
      <c r="J209" t="n">
        <v>0.1051815736599575</v>
      </c>
      <c r="K209" t="n">
        <v>0.09016500706255406</v>
      </c>
      <c r="L209" t="n">
        <v>-0.001873373252315854</v>
      </c>
      <c r="M209" t="n">
        <v>0.2299122251056962</v>
      </c>
      <c r="N209" t="n">
        <v>0.08981087452197105</v>
      </c>
      <c r="O209" t="n">
        <v>-0.002554507831635479</v>
      </c>
      <c r="P209" t="n">
        <v>0.3558156852515194</v>
      </c>
      <c r="Q209" t="n">
        <v>0.08975001027894559</v>
      </c>
      <c r="R209" t="n">
        <v>-0.00295658765721259</v>
      </c>
    </row>
    <row r="210">
      <c r="F210" t="n">
        <v>0.06879975455526331</v>
      </c>
      <c r="G210" t="n">
        <v>0.09037722862043222</v>
      </c>
      <c r="H210" t="n">
        <v>-0.001757640462118655</v>
      </c>
      <c r="J210" t="n">
        <v>0.1040027266665996</v>
      </c>
      <c r="K210" t="n">
        <v>0.09089214421628433</v>
      </c>
      <c r="L210" t="n">
        <v>-0.001873373252315854</v>
      </c>
      <c r="M210" t="n">
        <v>0.2272757068053841</v>
      </c>
      <c r="N210" t="n">
        <v>0.09053515576811598</v>
      </c>
      <c r="O210" t="n">
        <v>-0.002554507831635479</v>
      </c>
      <c r="P210" t="n">
        <v>0.351417264327093</v>
      </c>
      <c r="Q210" t="n">
        <v>0.09047380068442097</v>
      </c>
      <c r="R210" t="n">
        <v>-0.00295658765721259</v>
      </c>
    </row>
    <row r="211">
      <c r="F211" t="n">
        <v>0.06859172296025758</v>
      </c>
      <c r="G211" t="n">
        <v>0.09110024644939568</v>
      </c>
      <c r="H211" t="n">
        <v>-0.001750287050483136</v>
      </c>
      <c r="J211" t="n">
        <v>0.1042443794500781</v>
      </c>
      <c r="K211" t="n">
        <v>0.09161928137001461</v>
      </c>
      <c r="L211" t="n">
        <v>-0.001873373252315854</v>
      </c>
      <c r="M211" t="n">
        <v>0.2289573202287657</v>
      </c>
      <c r="N211" t="n">
        <v>0.09125943701426091</v>
      </c>
      <c r="O211" t="n">
        <v>-0.002554507831635479</v>
      </c>
      <c r="P211" t="n">
        <v>0.3474257138399746</v>
      </c>
      <c r="Q211" t="n">
        <v>0.09119759108989633</v>
      </c>
      <c r="R211" t="n">
        <v>-0.00295658765721259</v>
      </c>
    </row>
    <row r="212">
      <c r="F212" t="n">
        <v>0.06794247575570679</v>
      </c>
      <c r="G212" t="n">
        <v>0.09182326427835914</v>
      </c>
      <c r="H212" t="n">
        <v>3.500357290253818e-05</v>
      </c>
      <c r="J212" t="n">
        <v>0.1029476117223842</v>
      </c>
      <c r="K212" t="n">
        <v>0.09234641852374489</v>
      </c>
      <c r="L212" t="n">
        <v>-0.000146314819165309</v>
      </c>
      <c r="M212" t="n">
        <v>0.2272716571307563</v>
      </c>
      <c r="N212" t="n">
        <v>0.09198371826040584</v>
      </c>
      <c r="O212" t="n">
        <v>-0.0001453330294169569</v>
      </c>
      <c r="P212" t="n">
        <v>0.3433059041774899</v>
      </c>
      <c r="Q212" t="n">
        <v>0.0919213814953717</v>
      </c>
      <c r="R212" t="n">
        <v>-0.0001785460001330852</v>
      </c>
    </row>
    <row r="213">
      <c r="F213" t="n">
        <v>0.06728278813671812</v>
      </c>
      <c r="G213" t="n">
        <v>0.09254628210732259</v>
      </c>
      <c r="H213" t="n">
        <v>3.481041583324556e-05</v>
      </c>
      <c r="J213" t="n">
        <v>0.1011477685517412</v>
      </c>
      <c r="K213" t="n">
        <v>0.09307355567747516</v>
      </c>
      <c r="L213" t="n">
        <v>-0.000146314819165309</v>
      </c>
      <c r="M213" t="n">
        <v>0.2271521551629463</v>
      </c>
      <c r="N213" t="n">
        <v>0.09270799950655077</v>
      </c>
      <c r="O213" t="n">
        <v>-0.0001453330294169569</v>
      </c>
      <c r="P213" t="n">
        <v>0.3506371225648141</v>
      </c>
      <c r="Q213" t="n">
        <v>0.09264517190084708</v>
      </c>
      <c r="R213" t="n">
        <v>-0.0001785460001330852</v>
      </c>
    </row>
    <row r="214">
      <c r="F214" t="n">
        <v>0.06766582171517881</v>
      </c>
      <c r="G214" t="n">
        <v>0.09326929993628605</v>
      </c>
      <c r="H214" t="n">
        <v>3.502815652953906e-05</v>
      </c>
      <c r="J214" t="n">
        <v>0.1024061814773303</v>
      </c>
      <c r="K214" t="n">
        <v>0.09380069283120544</v>
      </c>
      <c r="L214" t="n">
        <v>-0.000146314819165309</v>
      </c>
      <c r="M214" t="n">
        <v>0.2265739158991145</v>
      </c>
      <c r="N214" t="n">
        <v>0.09343228075269569</v>
      </c>
      <c r="O214" t="n">
        <v>-0.0001453330294169569</v>
      </c>
      <c r="P214" t="n">
        <v>0.3494065768392679</v>
      </c>
      <c r="Q214" t="n">
        <v>0.09336896230632244</v>
      </c>
      <c r="R214" t="n">
        <v>-0.0001785460001330852</v>
      </c>
    </row>
    <row r="215">
      <c r="F215" t="n">
        <v>0.0665527876159855</v>
      </c>
      <c r="G215" t="n">
        <v>0.09399231776524951</v>
      </c>
      <c r="H215" t="n">
        <v>3.491928618139231e-05</v>
      </c>
      <c r="J215" t="n">
        <v>0.1013504622348618</v>
      </c>
      <c r="K215" t="n">
        <v>0.09452782998493572</v>
      </c>
      <c r="L215" t="n">
        <v>-0.000146314819165309</v>
      </c>
      <c r="M215" t="n">
        <v>0.2201424177418475</v>
      </c>
      <c r="N215" t="n">
        <v>0.09415656199884062</v>
      </c>
      <c r="O215" t="n">
        <v>-0.0001453330294169569</v>
      </c>
      <c r="P215" t="n">
        <v>0.3386733727207321</v>
      </c>
      <c r="Q215" t="n">
        <v>0.0940927527117978</v>
      </c>
      <c r="R215" t="n">
        <v>-0.0001785460001330852</v>
      </c>
    </row>
    <row r="216">
      <c r="F216" t="n">
        <v>0.06552181166179255</v>
      </c>
      <c r="G216" t="n">
        <v>0.09471533559421297</v>
      </c>
      <c r="H216" t="n">
        <v>0.002043780850739537</v>
      </c>
      <c r="J216" t="n">
        <v>0.1010989678468383</v>
      </c>
      <c r="K216" t="n">
        <v>0.09525496713866599</v>
      </c>
      <c r="L216" t="n">
        <v>0.001804215703769704</v>
      </c>
      <c r="M216" t="n">
        <v>0.2185703206190118</v>
      </c>
      <c r="N216" t="n">
        <v>0.09488084324498555</v>
      </c>
      <c r="O216" t="n">
        <v>0.002499179181109386</v>
      </c>
      <c r="P216" t="n">
        <v>0.3470544973031815</v>
      </c>
      <c r="Q216" t="n">
        <v>0.09481654311727318</v>
      </c>
      <c r="R216" t="n">
        <v>0.002886638900744011</v>
      </c>
    </row>
    <row r="217">
      <c r="F217" t="n">
        <v>0.06626650507284793</v>
      </c>
      <c r="G217" t="n">
        <v>0.09543835342317643</v>
      </c>
      <c r="H217" t="n">
        <v>0.002007921492038021</v>
      </c>
      <c r="J217" t="n">
        <v>0.1021436312547119</v>
      </c>
      <c r="K217" t="n">
        <v>0.09598210429239626</v>
      </c>
      <c r="L217" t="n">
        <v>0.001804215703769704</v>
      </c>
      <c r="M217" t="n">
        <v>0.2223433143551179</v>
      </c>
      <c r="N217" t="n">
        <v>0.09560512449113048</v>
      </c>
      <c r="O217" t="n">
        <v>0.002499179181109386</v>
      </c>
      <c r="P217" t="n">
        <v>0.3412774597575075</v>
      </c>
      <c r="Q217" t="n">
        <v>0.09554033352274854</v>
      </c>
      <c r="R217" t="n">
        <v>0.002886638900744011</v>
      </c>
    </row>
    <row r="218">
      <c r="F218" t="n">
        <v>0.06623525587048371</v>
      </c>
      <c r="G218" t="n">
        <v>0.09616137125213989</v>
      </c>
      <c r="H218" t="n">
        <v>0.002033651088394476</v>
      </c>
      <c r="J218" t="n">
        <v>0.1005997283600506</v>
      </c>
      <c r="K218" t="n">
        <v>0.09670924144612654</v>
      </c>
      <c r="L218" t="n">
        <v>0.001804215703769704</v>
      </c>
      <c r="M218" t="n">
        <v>0.2209990320589219</v>
      </c>
      <c r="N218" t="n">
        <v>0.0963294057372754</v>
      </c>
      <c r="O218" t="n">
        <v>0.002499179181109386</v>
      </c>
      <c r="P218" t="n">
        <v>0.3412505067004337</v>
      </c>
      <c r="Q218" t="n">
        <v>0.09626412392822392</v>
      </c>
      <c r="R218" t="n">
        <v>0.002886638900744011</v>
      </c>
    </row>
    <row r="219">
      <c r="F219" t="n">
        <v>0.06551204024094073</v>
      </c>
      <c r="G219" t="n">
        <v>0.09688438908110335</v>
      </c>
      <c r="H219" t="n">
        <v>0.002025344683271526</v>
      </c>
      <c r="J219" t="n">
        <v>0.1001756823174881</v>
      </c>
      <c r="K219" t="n">
        <v>0.09743637859985682</v>
      </c>
      <c r="L219" t="n">
        <v>0.00389510285678081</v>
      </c>
      <c r="M219" t="n">
        <v>0.2224717196870957</v>
      </c>
      <c r="N219" t="n">
        <v>0.09705368698342033</v>
      </c>
      <c r="O219" t="n">
        <v>0.002499179181109386</v>
      </c>
      <c r="P219" t="n">
        <v>0.3431755434275958</v>
      </c>
      <c r="Q219" t="n">
        <v>0.09698791433369928</v>
      </c>
      <c r="R219" t="n">
        <v>0.002886638900744011</v>
      </c>
    </row>
    <row r="220">
      <c r="F220" t="n">
        <v>0.06563081537378518</v>
      </c>
      <c r="G220" t="n">
        <v>0.09760740691006679</v>
      </c>
      <c r="H220" t="n">
        <v>0.004238732557159534</v>
      </c>
      <c r="J220" t="n">
        <v>0.09871289753264224</v>
      </c>
      <c r="K220" t="n">
        <v>0.09816351575358709</v>
      </c>
      <c r="L220" t="n">
        <v>0.00389510285678081</v>
      </c>
      <c r="M220" t="n">
        <v>0.2183199834267224</v>
      </c>
      <c r="N220" t="n">
        <v>0.09777796822956526</v>
      </c>
      <c r="O220" t="n">
        <v>0.005261148330070174</v>
      </c>
      <c r="P220" t="n">
        <v>0.3395383302593491</v>
      </c>
      <c r="Q220" t="n">
        <v>0.09771170473917463</v>
      </c>
      <c r="R220" t="n">
        <v>0.005931319919756914</v>
      </c>
    </row>
    <row r="221">
      <c r="F221" t="n">
        <v>0.06461848125645449</v>
      </c>
      <c r="G221" t="n">
        <v>0.09833042473903025</v>
      </c>
      <c r="H221" t="n">
        <v>0.004215186378883476</v>
      </c>
      <c r="J221" t="n">
        <v>0.0997222640432535</v>
      </c>
      <c r="K221" t="n">
        <v>0.09889065290731736</v>
      </c>
      <c r="L221" t="n">
        <v>0.00389510285678081</v>
      </c>
      <c r="M221" t="n">
        <v>0.2171028088280541</v>
      </c>
      <c r="N221" t="n">
        <v>0.09850224947571019</v>
      </c>
      <c r="O221" t="n">
        <v>0.005261148330070174</v>
      </c>
      <c r="P221" t="n">
        <v>0.3383994181034726</v>
      </c>
      <c r="Q221" t="n">
        <v>0.09843549514465001</v>
      </c>
      <c r="R221" t="n">
        <v>0.005931319919756914</v>
      </c>
    </row>
    <row r="222">
      <c r="F222" t="n">
        <v>0.0644189930390254</v>
      </c>
      <c r="G222" t="n">
        <v>0.09905344256799371</v>
      </c>
      <c r="H222" t="n">
        <v>0.004218970586106415</v>
      </c>
      <c r="J222" t="n">
        <v>0.09936748368929453</v>
      </c>
      <c r="K222" t="n">
        <v>0.09961779006104764</v>
      </c>
      <c r="L222" t="n">
        <v>0.00389510285678081</v>
      </c>
      <c r="M222" t="n">
        <v>0.2182902958440626</v>
      </c>
      <c r="N222" t="n">
        <v>0.09922653072185512</v>
      </c>
      <c r="O222" t="n">
        <v>0.005261148330070174</v>
      </c>
      <c r="P222" t="n">
        <v>0.3298822793718972</v>
      </c>
      <c r="Q222" t="n">
        <v>0.09915928555012538</v>
      </c>
      <c r="R222" t="n">
        <v>0.005931319919756914</v>
      </c>
    </row>
    <row r="223">
      <c r="F223" t="n">
        <v>0.06492344625899205</v>
      </c>
      <c r="G223" t="n">
        <v>0.09977646039695717</v>
      </c>
      <c r="H223" t="n">
        <v>0.004173560099431161</v>
      </c>
      <c r="J223" t="n">
        <v>0.09835767776754704</v>
      </c>
      <c r="K223" t="n">
        <v>0.1003449272147779</v>
      </c>
      <c r="L223" t="n">
        <v>0.00389510285678081</v>
      </c>
      <c r="M223" t="n">
        <v>0.2186917208373501</v>
      </c>
      <c r="N223" t="n">
        <v>0.09995081196800004</v>
      </c>
      <c r="O223" t="n">
        <v>0.005261148330070174</v>
      </c>
      <c r="P223" t="n">
        <v>0.3381550760165902</v>
      </c>
      <c r="Q223" t="n">
        <v>0.09988307595560075</v>
      </c>
      <c r="R223" t="n">
        <v>0.005931319919756914</v>
      </c>
    </row>
    <row r="224">
      <c r="F224" t="n">
        <v>0.06341752185580091</v>
      </c>
      <c r="G224" t="n">
        <v>0.1004994782259206</v>
      </c>
      <c r="H224" t="n">
        <v>0.006451179850486512</v>
      </c>
      <c r="J224" t="n">
        <v>0.09781778951581237</v>
      </c>
      <c r="K224" t="n">
        <v>0.1010720643685082</v>
      </c>
      <c r="L224" t="n">
        <v>0.006207277493374277</v>
      </c>
      <c r="M224" t="n">
        <v>0.2180037654462483</v>
      </c>
      <c r="N224" t="n">
        <v>0.100675093214145</v>
      </c>
      <c r="O224" t="n">
        <v>0.00792769612114632</v>
      </c>
      <c r="P224" t="n">
        <v>0.3297763605134155</v>
      </c>
      <c r="Q224" t="n">
        <v>0.1006068663610761</v>
      </c>
      <c r="R224" t="n">
        <v>0.008935061873761479</v>
      </c>
    </row>
    <row r="225">
      <c r="F225" t="n">
        <v>0.06314759121386015</v>
      </c>
      <c r="G225" t="n">
        <v>0.1012224960548841</v>
      </c>
      <c r="H225" t="n">
        <v>0.006459598374684096</v>
      </c>
      <c r="J225" t="n">
        <v>0.09871551236866281</v>
      </c>
      <c r="K225" t="n">
        <v>0.1017992015222385</v>
      </c>
      <c r="L225" t="n">
        <v>0.006207277493374277</v>
      </c>
      <c r="M225" t="n">
        <v>0.2153317845250489</v>
      </c>
      <c r="N225" t="n">
        <v>0.1013993744602899</v>
      </c>
      <c r="O225" t="n">
        <v>0.00792769612114632</v>
      </c>
      <c r="P225" t="n">
        <v>0.3331700922134682</v>
      </c>
      <c r="Q225" t="n">
        <v>0.1013306567665515</v>
      </c>
      <c r="R225" t="n">
        <v>0.008935061873761479</v>
      </c>
    </row>
    <row r="226">
      <c r="F226" t="n">
        <v>0.06290072606547992</v>
      </c>
      <c r="G226" t="n">
        <v>0.1019455138838475</v>
      </c>
      <c r="H226" t="n">
        <v>0.006420743647618327</v>
      </c>
      <c r="J226" t="n">
        <v>0.09593724771579938</v>
      </c>
      <c r="K226" t="n">
        <v>0.1025263386759687</v>
      </c>
      <c r="L226" t="n">
        <v>0.006207277493374277</v>
      </c>
      <c r="M226" t="n">
        <v>0.214102025917306</v>
      </c>
      <c r="N226" t="n">
        <v>0.1021236557064348</v>
      </c>
      <c r="O226" t="n">
        <v>0.00792769612114632</v>
      </c>
      <c r="P226" t="n">
        <v>0.3291684547773595</v>
      </c>
      <c r="Q226" t="n">
        <v>0.1020544471720269</v>
      </c>
      <c r="R226" t="n">
        <v>0.008935061873761479</v>
      </c>
    </row>
    <row r="227">
      <c r="F227" t="n">
        <v>0.06280774941059408</v>
      </c>
      <c r="G227" t="n">
        <v>0.102668531712811</v>
      </c>
      <c r="H227" t="n">
        <v>0.006499100680534294</v>
      </c>
      <c r="J227" t="n">
        <v>0.09622936138854733</v>
      </c>
      <c r="K227" t="n">
        <v>0.103253475829699</v>
      </c>
      <c r="L227" t="n">
        <v>0.009178959640204428</v>
      </c>
      <c r="M227" t="n">
        <v>0.2120270198195918</v>
      </c>
      <c r="N227" t="n">
        <v>0.1028479369525798</v>
      </c>
      <c r="O227" t="n">
        <v>0.00792769612114632</v>
      </c>
      <c r="P227" t="n">
        <v>0.3325446590155192</v>
      </c>
      <c r="Q227" t="n">
        <v>0.1027782375775022</v>
      </c>
      <c r="R227" t="n">
        <v>0.008935061873761479</v>
      </c>
    </row>
    <row r="228">
      <c r="F228" t="n">
        <v>0.0640185870033001</v>
      </c>
      <c r="G228" t="n">
        <v>0.1033915495417745</v>
      </c>
      <c r="H228" t="n">
        <v>0.009650871865483168</v>
      </c>
      <c r="J228" t="n">
        <v>0.09570774175581599</v>
      </c>
      <c r="K228" t="n">
        <v>0.1039806129834293</v>
      </c>
      <c r="L228" t="n">
        <v>0.009178959640204428</v>
      </c>
      <c r="M228" t="n">
        <v>0.2125450575251221</v>
      </c>
      <c r="N228" t="n">
        <v>0.1035722181987247</v>
      </c>
      <c r="O228" t="n">
        <v>0.01118573904929457</v>
      </c>
      <c r="P228" t="n">
        <v>0.3268975432120682</v>
      </c>
      <c r="Q228" t="n">
        <v>0.1035020279829776</v>
      </c>
      <c r="R228" t="n">
        <v>0.01228093299715166</v>
      </c>
    </row>
    <row r="229">
      <c r="F229" t="n">
        <v>0.06198950772433355</v>
      </c>
      <c r="G229" t="n">
        <v>0.1041145673707379</v>
      </c>
      <c r="H229" t="n">
        <v>0.009597095863048636</v>
      </c>
      <c r="J229" t="n">
        <v>0.09716527467746673</v>
      </c>
      <c r="K229" t="n">
        <v>0.1047077501371596</v>
      </c>
      <c r="L229" t="n">
        <v>0.009178959640204428</v>
      </c>
      <c r="M229" t="n">
        <v>0.2114984203180224</v>
      </c>
      <c r="N229" t="n">
        <v>0.1042964994448696</v>
      </c>
      <c r="O229" t="n">
        <v>0.01118573904929457</v>
      </c>
      <c r="P229" t="n">
        <v>0.322175776924032</v>
      </c>
      <c r="Q229" t="n">
        <v>0.104225818388453</v>
      </c>
      <c r="R229" t="n">
        <v>0.01228093299715166</v>
      </c>
    </row>
    <row r="230">
      <c r="F230" t="n">
        <v>0.06176753424203166</v>
      </c>
      <c r="G230" t="n">
        <v>0.1048375851997014</v>
      </c>
      <c r="H230" t="n">
        <v>0.009538518431825306</v>
      </c>
      <c r="J230" t="n">
        <v>0.09682057605498774</v>
      </c>
      <c r="K230" t="n">
        <v>0.1054348872908898</v>
      </c>
      <c r="L230" t="n">
        <v>0.009178959640204428</v>
      </c>
      <c r="M230" t="n">
        <v>0.2097634378562381</v>
      </c>
      <c r="N230" t="n">
        <v>0.1050207806910145</v>
      </c>
      <c r="O230" t="n">
        <v>0.01118573904929457</v>
      </c>
      <c r="P230" t="n">
        <v>0.3278318387336115</v>
      </c>
      <c r="Q230" t="n">
        <v>0.1049496087939283</v>
      </c>
      <c r="R230" t="n">
        <v>0.01228093299715166</v>
      </c>
    </row>
    <row r="231">
      <c r="F231" t="n">
        <v>0.06226158038533905</v>
      </c>
      <c r="G231" t="n">
        <v>0.1055606030286648</v>
      </c>
      <c r="H231" t="n">
        <v>0.009580771005166725</v>
      </c>
      <c r="J231" t="n">
        <v>0.09442916711463616</v>
      </c>
      <c r="K231" t="n">
        <v>0.1061620244446201</v>
      </c>
      <c r="L231" t="n">
        <v>0.009178959640204428</v>
      </c>
      <c r="M231" t="n">
        <v>0.2091393805074238</v>
      </c>
      <c r="N231" t="n">
        <v>0.1057450619371595</v>
      </c>
      <c r="O231" t="n">
        <v>0.01118573904929457</v>
      </c>
      <c r="P231" t="n">
        <v>0.3200717296221683</v>
      </c>
      <c r="Q231" t="n">
        <v>0.1056733991994037</v>
      </c>
      <c r="R231" t="n">
        <v>0.01228093299715166</v>
      </c>
    </row>
    <row r="232">
      <c r="F232" t="n">
        <v>0.06143035771924817</v>
      </c>
      <c r="G232" t="n">
        <v>0.1062836208576283</v>
      </c>
      <c r="H232" t="n">
        <v>0.0131244220681035</v>
      </c>
      <c r="J232" t="n">
        <v>0.09330595733993975</v>
      </c>
      <c r="K232" t="n">
        <v>0.1068891615983504</v>
      </c>
      <c r="L232" t="n">
        <v>0.01268720746269015</v>
      </c>
      <c r="M232" t="n">
        <v>0.2091558942114887</v>
      </c>
      <c r="N232" t="n">
        <v>0.1064693431833044</v>
      </c>
      <c r="O232" t="n">
        <v>0.01468813907065057</v>
      </c>
      <c r="P232" t="n">
        <v>0.3244865159452381</v>
      </c>
      <c r="Q232" t="n">
        <v>0.1063971896048791</v>
      </c>
      <c r="R232" t="n">
        <v>0.01571630050642654</v>
      </c>
    </row>
    <row r="233">
      <c r="F233" t="n">
        <v>0.06092294403385687</v>
      </c>
      <c r="G233" t="n">
        <v>0.1070066386865917</v>
      </c>
      <c r="H233" t="n">
        <v>0.01316629460112237</v>
      </c>
      <c r="J233" t="n">
        <v>0.09331158386818265</v>
      </c>
      <c r="K233" t="n">
        <v>0.1076162987520807</v>
      </c>
      <c r="L233" t="n">
        <v>0.01268720746269015</v>
      </c>
      <c r="M233" t="n">
        <v>0.207565053853602</v>
      </c>
      <c r="N233" t="n">
        <v>0.1071936244294493</v>
      </c>
      <c r="O233" t="n">
        <v>0.01468813907065057</v>
      </c>
      <c r="P233" t="n">
        <v>0.3224475237214806</v>
      </c>
      <c r="Q233" t="n">
        <v>0.1071209800103544</v>
      </c>
      <c r="R233" t="n">
        <v>0.01571630050642654</v>
      </c>
    </row>
    <row r="234">
      <c r="F234" t="n">
        <v>0.06195877861613638</v>
      </c>
      <c r="G234" t="n">
        <v>0.1077296565155552</v>
      </c>
      <c r="H234" t="n">
        <v>0.01315190091789714</v>
      </c>
      <c r="J234" t="n">
        <v>0.09235342189973271</v>
      </c>
      <c r="K234" t="n">
        <v>0.1083434359058109</v>
      </c>
      <c r="L234" t="n">
        <v>0.01268720746269015</v>
      </c>
      <c r="M234" t="n">
        <v>0.2066217854884373</v>
      </c>
      <c r="N234" t="n">
        <v>0.1079179056755943</v>
      </c>
      <c r="O234" t="n">
        <v>0.01468813907065057</v>
      </c>
      <c r="P234" t="n">
        <v>0.3168434504651534</v>
      </c>
      <c r="Q234" t="n">
        <v>0.1078447704158298</v>
      </c>
      <c r="R234" t="n">
        <v>0.01571630050642654</v>
      </c>
    </row>
    <row r="235">
      <c r="F235" t="n">
        <v>0.06089857434116271</v>
      </c>
      <c r="G235" t="n">
        <v>0.1084526743445187</v>
      </c>
      <c r="H235" t="n">
        <v>0.01298571930247848</v>
      </c>
      <c r="J235" t="n">
        <v>0.09304944571055494</v>
      </c>
      <c r="K235" t="n">
        <v>0.1090705730595412</v>
      </c>
      <c r="L235" t="n">
        <v>0.01268720746269015</v>
      </c>
      <c r="M235" t="n">
        <v>0.2069977362901076</v>
      </c>
      <c r="N235" t="n">
        <v>0.1086421869217392</v>
      </c>
      <c r="O235" t="n">
        <v>0.01468813907065057</v>
      </c>
      <c r="P235" t="n">
        <v>0.318685491327228</v>
      </c>
      <c r="Q235" t="n">
        <v>0.1085685608213052</v>
      </c>
      <c r="R235" t="n">
        <v>0.01571630050642654</v>
      </c>
    </row>
    <row r="236">
      <c r="F236" t="n">
        <v>0.06022650910005622</v>
      </c>
      <c r="G236" t="n">
        <v>0.1091756921734821</v>
      </c>
      <c r="H236" t="n">
        <v>0.01699335407811725</v>
      </c>
      <c r="J236" t="n">
        <v>0.09208545719366622</v>
      </c>
      <c r="K236" t="n">
        <v>0.1097977102132715</v>
      </c>
      <c r="L236" t="n">
        <v>0.01655210843476824</v>
      </c>
      <c r="M236" t="n">
        <v>0.2072706482759459</v>
      </c>
      <c r="N236" t="n">
        <v>0.1093664681678841</v>
      </c>
      <c r="O236" t="n">
        <v>0.01838559693913144</v>
      </c>
      <c r="P236" t="n">
        <v>0.3134119750843386</v>
      </c>
      <c r="Q236" t="n">
        <v>0.1092923512267805</v>
      </c>
      <c r="R236" t="n">
        <v>0.01969578890089122</v>
      </c>
    </row>
    <row r="237">
      <c r="F237" t="n">
        <v>0.06084361361625357</v>
      </c>
      <c r="G237" t="n">
        <v>0.1098987100024456</v>
      </c>
      <c r="H237" t="n">
        <v>0.01719854652019554</v>
      </c>
      <c r="J237" t="n">
        <v>0.09379491503090583</v>
      </c>
      <c r="K237" t="n">
        <v>0.1105248473670018</v>
      </c>
      <c r="L237" t="n">
        <v>0.01655210843476824</v>
      </c>
      <c r="M237" t="n">
        <v>0.205291483349389</v>
      </c>
      <c r="N237" t="n">
        <v>0.110090749414029</v>
      </c>
      <c r="O237" t="n">
        <v>0.01838559693913144</v>
      </c>
      <c r="P237" t="n">
        <v>0.3078380762990598</v>
      </c>
      <c r="Q237" t="n">
        <v>0.1100161416322559</v>
      </c>
      <c r="R237" t="n">
        <v>0.01969578890089122</v>
      </c>
    </row>
    <row r="238">
      <c r="F238" t="n">
        <v>0.05954093741812115</v>
      </c>
      <c r="G238" t="n">
        <v>0.110621727831409</v>
      </c>
      <c r="H238" t="n">
        <v>0.01719170677212627</v>
      </c>
      <c r="J238" t="n">
        <v>0.09321112077434356</v>
      </c>
      <c r="K238" t="n">
        <v>0.111251984520732</v>
      </c>
      <c r="L238" t="n">
        <v>0.01655210843476824</v>
      </c>
      <c r="M238" t="n">
        <v>0.1993546771866638</v>
      </c>
      <c r="N238" t="n">
        <v>0.110815030660174</v>
      </c>
      <c r="O238" t="n">
        <v>0.01838559693913144</v>
      </c>
      <c r="P238" t="n">
        <v>0.3159629796296466</v>
      </c>
      <c r="Q238" t="n">
        <v>0.1107399320377313</v>
      </c>
      <c r="R238" t="n">
        <v>0.01969578890089122</v>
      </c>
    </row>
    <row r="239">
      <c r="F239" t="n">
        <v>0.06108875597716086</v>
      </c>
      <c r="G239" t="n">
        <v>0.1113447456603725</v>
      </c>
      <c r="H239" t="n">
        <v>0.01719512664616091</v>
      </c>
      <c r="J239" t="n">
        <v>0.092324406543537</v>
      </c>
      <c r="K239" t="n">
        <v>0.1119791216744623</v>
      </c>
      <c r="L239" t="n">
        <v>0.01655210843476824</v>
      </c>
      <c r="M239" t="n">
        <v>0.2040304823719365</v>
      </c>
      <c r="N239" t="n">
        <v>0.1115393119063189</v>
      </c>
      <c r="O239" t="n">
        <v>0.01838559693913144</v>
      </c>
      <c r="P239" t="n">
        <v>0.3107830643164351</v>
      </c>
      <c r="Q239" t="n">
        <v>0.1114637224432066</v>
      </c>
      <c r="R239" t="n">
        <v>0.01969578890089122</v>
      </c>
    </row>
    <row r="240">
      <c r="F240" t="n">
        <v>0.06028503870916489</v>
      </c>
      <c r="G240" t="n">
        <v>0.112067763489336</v>
      </c>
      <c r="H240" t="n">
        <v>0.02100310395800263</v>
      </c>
      <c r="J240" t="n">
        <v>0.09214206856507882</v>
      </c>
      <c r="K240" t="n">
        <v>0.1127062588281926</v>
      </c>
      <c r="L240" t="n">
        <v>0.02053558656877489</v>
      </c>
      <c r="M240" t="n">
        <v>0.1988202134117117</v>
      </c>
      <c r="N240" t="n">
        <v>0.1122635931524638</v>
      </c>
      <c r="O240" t="n">
        <v>0.02197771426819017</v>
      </c>
      <c r="P240" t="n">
        <v>0.3131480846088364</v>
      </c>
      <c r="Q240" t="n">
        <v>0.112187512848682</v>
      </c>
      <c r="R240" t="n">
        <v>0.02297024606645334</v>
      </c>
    </row>
    <row r="241">
      <c r="F241" t="n">
        <v>0.05971464411024406</v>
      </c>
      <c r="G241" t="n">
        <v>0.1127907813182994</v>
      </c>
      <c r="H241" t="n">
        <v>0.02059955813569377</v>
      </c>
      <c r="J241" t="n">
        <v>0.09027722811946511</v>
      </c>
      <c r="K241" t="n">
        <v>0.1134333959819229</v>
      </c>
      <c r="L241" t="n">
        <v>0.02053558656877489</v>
      </c>
      <c r="M241" t="n">
        <v>0.1991760491666352</v>
      </c>
      <c r="N241" t="n">
        <v>0.1129878743986087</v>
      </c>
      <c r="O241" t="n">
        <v>0.02197771426819017</v>
      </c>
      <c r="P241" t="n">
        <v>0.3079413484150291</v>
      </c>
      <c r="Q241" t="n">
        <v>0.1129113032541574</v>
      </c>
      <c r="R241" t="n">
        <v>0.02297024606645334</v>
      </c>
    </row>
    <row r="242">
      <c r="F242" t="n">
        <v>0.06032135979316457</v>
      </c>
      <c r="G242" t="n">
        <v>0.1135137991472629</v>
      </c>
      <c r="H242" t="n">
        <v>0.0207867701151154</v>
      </c>
      <c r="J242" t="n">
        <v>0.08928933603469726</v>
      </c>
      <c r="K242" t="n">
        <v>0.1141605331356531</v>
      </c>
      <c r="L242" t="n">
        <v>0.02053558656877489</v>
      </c>
      <c r="M242" t="n">
        <v>0.1998311866088905</v>
      </c>
      <c r="N242" t="n">
        <v>0.1137121556447537</v>
      </c>
      <c r="O242" t="n">
        <v>0.02197771426819017</v>
      </c>
      <c r="P242" t="n">
        <v>0.3037381647782372</v>
      </c>
      <c r="Q242" t="n">
        <v>0.1136350936596327</v>
      </c>
      <c r="R242" t="n">
        <v>0.02297024606645334</v>
      </c>
    </row>
    <row r="243">
      <c r="F243" t="n">
        <v>0.06008765950772316</v>
      </c>
      <c r="G243" t="n">
        <v>0.1142368169762263</v>
      </c>
      <c r="H243" t="n">
        <v>0.0208699754393028</v>
      </c>
      <c r="J243" t="n">
        <v>0.08890639526999954</v>
      </c>
      <c r="K243" t="n">
        <v>0.1148876702893834</v>
      </c>
      <c r="L243" t="n">
        <v>0.02053558656877489</v>
      </c>
      <c r="M243" t="n">
        <v>0.1957054286021341</v>
      </c>
      <c r="N243" t="n">
        <v>0.1144364368908986</v>
      </c>
      <c r="O243" t="n">
        <v>0.02197771426819017</v>
      </c>
      <c r="P243" t="n">
        <v>0.310095914386367</v>
      </c>
      <c r="Q243" t="n">
        <v>0.1143588840651081</v>
      </c>
      <c r="R243" t="n">
        <v>0.02297024606645334</v>
      </c>
    </row>
    <row r="244">
      <c r="F244" t="n">
        <v>0.05981899772801248</v>
      </c>
      <c r="G244" t="n">
        <v>0.1149598348051898</v>
      </c>
      <c r="H244" t="n">
        <v>0.02420910814525373</v>
      </c>
      <c r="J244" t="n">
        <v>0.09013293104651095</v>
      </c>
      <c r="K244" t="n">
        <v>0.1156148074431137</v>
      </c>
      <c r="L244" t="n">
        <v>0.02401451031723547</v>
      </c>
      <c r="M244" t="n">
        <v>0.1964522771477115</v>
      </c>
      <c r="N244" t="n">
        <v>0.1151607181370435</v>
      </c>
      <c r="O244" t="n">
        <v>0.02531092123458905</v>
      </c>
      <c r="P244" t="n">
        <v>0.3008283988740384</v>
      </c>
      <c r="Q244" t="n">
        <v>0.1150826744705835</v>
      </c>
      <c r="R244" t="n">
        <v>0.02651925814864341</v>
      </c>
    </row>
    <row r="245">
      <c r="F245" t="n">
        <v>0.05804740984649714</v>
      </c>
      <c r="G245" t="n">
        <v>0.1156828526341532</v>
      </c>
      <c r="H245" t="n">
        <v>0.02389129588516686</v>
      </c>
      <c r="J245" t="n">
        <v>0.08910542460260081</v>
      </c>
      <c r="K245" t="n">
        <v>0.116341944596844</v>
      </c>
      <c r="L245" t="n">
        <v>0.02401451031723547</v>
      </c>
      <c r="M245" t="n">
        <v>0.1992718511267753</v>
      </c>
      <c r="N245" t="n">
        <v>0.1158849993831885</v>
      </c>
      <c r="O245" t="n">
        <v>0.02531092123458905</v>
      </c>
      <c r="P245" t="n">
        <v>0.3024404003709449</v>
      </c>
      <c r="Q245" t="n">
        <v>0.1158064648760588</v>
      </c>
      <c r="R245" t="n">
        <v>0.02651925814864341</v>
      </c>
    </row>
    <row r="246">
      <c r="F246" t="n">
        <v>0.05907521282731638</v>
      </c>
      <c r="G246" t="n">
        <v>0.1164058704631167</v>
      </c>
      <c r="H246" t="n">
        <v>0.02415854710387627</v>
      </c>
      <c r="J246" t="n">
        <v>0.09035468766864992</v>
      </c>
      <c r="K246" t="n">
        <v>0.1170690817505742</v>
      </c>
      <c r="L246" t="n">
        <v>0.02401451031723547</v>
      </c>
      <c r="M246" t="n">
        <v>0.193983692595009</v>
      </c>
      <c r="N246" t="n">
        <v>0.1166092806293334</v>
      </c>
      <c r="O246" t="n">
        <v>0.02531092123458905</v>
      </c>
      <c r="P246" t="n">
        <v>0.3070274884278056</v>
      </c>
      <c r="Q246" t="n">
        <v>0.1165302552815342</v>
      </c>
      <c r="R246" t="n">
        <v>0.02651925814864341</v>
      </c>
    </row>
    <row r="247">
      <c r="F247" t="n">
        <v>0.05782713439864194</v>
      </c>
      <c r="G247" t="n">
        <v>0.1171288882920802</v>
      </c>
      <c r="H247" t="n">
        <v>0.02406946336430647</v>
      </c>
      <c r="J247" t="n">
        <v>0.08848654172228133</v>
      </c>
      <c r="K247" t="n">
        <v>0.1177962189043045</v>
      </c>
      <c r="L247" t="n">
        <v>0.02401451031723547</v>
      </c>
      <c r="M247" t="n">
        <v>0.1976964052236684</v>
      </c>
      <c r="N247" t="n">
        <v>0.1173335618754783</v>
      </c>
      <c r="O247" t="n">
        <v>0.02531092123458905</v>
      </c>
      <c r="P247" t="n">
        <v>0.3049797164391342</v>
      </c>
      <c r="Q247" t="n">
        <v>0.1172540456870096</v>
      </c>
      <c r="R247" t="n">
        <v>0.02651925814864341</v>
      </c>
    </row>
    <row r="248">
      <c r="F248" t="n">
        <v>0.05800293797820809</v>
      </c>
      <c r="G248" t="n">
        <v>0.1178519061210436</v>
      </c>
      <c r="H248" t="n">
        <v>0.02658108110516635</v>
      </c>
      <c r="J248" t="n">
        <v>0.08961361424070362</v>
      </c>
      <c r="K248" t="n">
        <v>0.1185233560580348</v>
      </c>
      <c r="L248" t="n">
        <v>0.02668783209228342</v>
      </c>
      <c r="M248" t="n">
        <v>0.1920917552308116</v>
      </c>
      <c r="N248" t="n">
        <v>0.1180578431216232</v>
      </c>
      <c r="O248" t="n">
        <v>0.02787489546742139</v>
      </c>
      <c r="P248" t="n">
        <v>0.3050933655691869</v>
      </c>
      <c r="Q248" t="n">
        <v>0.1179778360924849</v>
      </c>
      <c r="R248" t="n">
        <v>0.02875502657570773</v>
      </c>
    </row>
    <row r="249">
      <c r="F249" t="n">
        <v>0.05853309932523032</v>
      </c>
      <c r="G249" t="n">
        <v>0.1185749239500071</v>
      </c>
      <c r="H249" t="n">
        <v>0.02680384258858001</v>
      </c>
      <c r="J249" t="n">
        <v>0.08801255399843401</v>
      </c>
      <c r="K249" t="n">
        <v>0.119250493211765</v>
      </c>
      <c r="L249" t="n">
        <v>0.02668783209228342</v>
      </c>
      <c r="M249" t="n">
        <v>0.1942934807590723</v>
      </c>
      <c r="N249" t="n">
        <v>0.1187821243677682</v>
      </c>
      <c r="O249" t="n">
        <v>0.02787489546742139</v>
      </c>
      <c r="P249" t="n">
        <v>0.3021375593382247</v>
      </c>
      <c r="Q249" t="n">
        <v>0.1187016264979603</v>
      </c>
      <c r="R249" t="n">
        <v>0.02875502657570773</v>
      </c>
    </row>
    <row r="250">
      <c r="F250" t="n">
        <v>0.05857538541117166</v>
      </c>
      <c r="G250" t="n">
        <v>0.1192979417789705</v>
      </c>
      <c r="H250" t="n">
        <v>0.02677700385563861</v>
      </c>
      <c r="J250" t="n">
        <v>0.08747480056423383</v>
      </c>
      <c r="K250" t="n">
        <v>0.1199776303654953</v>
      </c>
      <c r="L250" t="n">
        <v>0.02668783209228342</v>
      </c>
      <c r="M250" t="n">
        <v>0.1943337867764388</v>
      </c>
      <c r="N250" t="n">
        <v>0.1195064056139131</v>
      </c>
      <c r="O250" t="n">
        <v>0.02787489546742139</v>
      </c>
      <c r="P250" t="n">
        <v>0.29777729787605</v>
      </c>
      <c r="Q250" t="n">
        <v>0.1194254169034357</v>
      </c>
      <c r="R250" t="n">
        <v>0.02875502657570773</v>
      </c>
    </row>
    <row r="251">
      <c r="F251" t="n">
        <v>0.05849099238520948</v>
      </c>
      <c r="G251" t="n">
        <v>0.120020959607934</v>
      </c>
      <c r="H251" t="n">
        <v>0.02709638477764131</v>
      </c>
      <c r="J251" t="n">
        <v>0.08684962660751781</v>
      </c>
      <c r="K251" t="n">
        <v>0.1207047675192256</v>
      </c>
      <c r="L251" t="n">
        <v>0.02668783209228342</v>
      </c>
      <c r="M251" t="n">
        <v>0.1904024028057082</v>
      </c>
      <c r="N251" t="n">
        <v>0.120230686860058</v>
      </c>
      <c r="O251" t="n">
        <v>0.02787489546742139</v>
      </c>
      <c r="P251" t="n">
        <v>0.2970098338304895</v>
      </c>
      <c r="Q251" t="n">
        <v>0.1201492073089111</v>
      </c>
      <c r="R251" t="n">
        <v>0.03090474137067504</v>
      </c>
    </row>
    <row r="252">
      <c r="F252" t="n">
        <v>0.05812127861812891</v>
      </c>
      <c r="G252" t="n">
        <v>0.1207439774368975</v>
      </c>
      <c r="H252" t="n">
        <v>0.02881989410884142</v>
      </c>
      <c r="J252" t="n">
        <v>0.08693724476422608</v>
      </c>
      <c r="K252" t="n">
        <v>0.1214319046729559</v>
      </c>
      <c r="L252" t="n">
        <v>0.02827005817241939</v>
      </c>
      <c r="M252" t="n">
        <v>0.192322849165894</v>
      </c>
      <c r="N252" t="n">
        <v>0.120954968106203</v>
      </c>
      <c r="O252" t="n">
        <v>0.02963453720077986</v>
      </c>
      <c r="P252" t="n">
        <v>0.2977407187933974</v>
      </c>
      <c r="Q252" t="n">
        <v>0.1208729977143864</v>
      </c>
      <c r="R252" t="n">
        <v>0.03090474137067504</v>
      </c>
    </row>
    <row r="253">
      <c r="F253" t="n">
        <v>0.05838975737990348</v>
      </c>
      <c r="G253" t="n">
        <v>0.1214669952658609</v>
      </c>
      <c r="H253" t="n">
        <v>0.02888897895288978</v>
      </c>
      <c r="J253" t="n">
        <v>0.08679034486001329</v>
      </c>
      <c r="K253" t="n">
        <v>0.1221590418266862</v>
      </c>
      <c r="L253" t="n">
        <v>0.02827005817241939</v>
      </c>
      <c r="M253" t="n">
        <v>0.1945812358576497</v>
      </c>
      <c r="N253" t="n">
        <v>0.1216792493523479</v>
      </c>
      <c r="O253" t="n">
        <v>0.02963453720077986</v>
      </c>
      <c r="P253" t="n">
        <v>0.3024111085554404</v>
      </c>
      <c r="Q253" t="n">
        <v>0.1215967881198618</v>
      </c>
      <c r="R253" t="n">
        <v>0.03090474137067504</v>
      </c>
    </row>
    <row r="254">
      <c r="F254" t="n">
        <v>0.05694930248565663</v>
      </c>
      <c r="G254" t="n">
        <v>0.1221900130948244</v>
      </c>
      <c r="H254" t="n">
        <v>0.02889761455839582</v>
      </c>
      <c r="J254" t="n">
        <v>0.08735943950105425</v>
      </c>
      <c r="K254" t="n">
        <v>0.1228861789804164</v>
      </c>
      <c r="L254" t="n">
        <v>0.02827005817241939</v>
      </c>
      <c r="M254" t="n">
        <v>0.1924212505436782</v>
      </c>
      <c r="N254" t="n">
        <v>0.1224035305984928</v>
      </c>
      <c r="O254" t="n">
        <v>0.02963453720077986</v>
      </c>
      <c r="P254" t="n">
        <v>0.3020419058037176</v>
      </c>
      <c r="Q254" t="n">
        <v>0.1223205785253371</v>
      </c>
      <c r="R254" t="n">
        <v>0.03090474137067504</v>
      </c>
    </row>
    <row r="255">
      <c r="F255" t="n">
        <v>0.05797652241608153</v>
      </c>
      <c r="G255" t="n">
        <v>0.1229130309237878</v>
      </c>
      <c r="H255" t="n">
        <v>0.02849749816994906</v>
      </c>
      <c r="J255" t="n">
        <v>0.08726816220626184</v>
      </c>
      <c r="K255" t="n">
        <v>0.1236133161341467</v>
      </c>
      <c r="L255" t="n">
        <v>0.02827005817241939</v>
      </c>
      <c r="M255" t="n">
        <v>0.1904388492270431</v>
      </c>
      <c r="N255" t="n">
        <v>0.1231278118446377</v>
      </c>
      <c r="O255" t="n">
        <v>0.02963453720077986</v>
      </c>
      <c r="P255" t="n">
        <v>0.3012937384614449</v>
      </c>
      <c r="Q255" t="n">
        <v>0.1230443689308125</v>
      </c>
      <c r="R255" t="n">
        <v>0.03090474137067504</v>
      </c>
    </row>
    <row r="256">
      <c r="F256" t="n">
        <v>0.05726316096771658</v>
      </c>
      <c r="G256" t="n">
        <v>0.1236360487527513</v>
      </c>
      <c r="H256" t="n">
        <v>0.03065134334912806</v>
      </c>
      <c r="J256" t="n">
        <v>0.08852256130372581</v>
      </c>
      <c r="K256" t="n">
        <v>0.124340453287877</v>
      </c>
      <c r="L256" t="n">
        <v>0.0299466332161797</v>
      </c>
      <c r="M256" t="n">
        <v>0.1897605137658407</v>
      </c>
      <c r="N256" t="n">
        <v>0.1238520930907827</v>
      </c>
      <c r="O256" t="n">
        <v>0.03167540686198932</v>
      </c>
      <c r="P256" t="n">
        <v>0.2916596370300261</v>
      </c>
      <c r="Q256" t="n">
        <v>0.1237681593362879</v>
      </c>
      <c r="R256" t="n">
        <v>0.03274573553966791</v>
      </c>
    </row>
    <row r="257">
      <c r="F257" t="n">
        <v>0.05781121230956029</v>
      </c>
      <c r="G257" t="n">
        <v>0.1243590665817147</v>
      </c>
      <c r="H257" t="n">
        <v>0.03059019963608372</v>
      </c>
      <c r="J257" t="n">
        <v>0.08733615849520505</v>
      </c>
      <c r="K257" t="n">
        <v>0.1250675904416073</v>
      </c>
      <c r="L257" t="n">
        <v>0.0299466332161797</v>
      </c>
      <c r="M257" t="n">
        <v>0.1896323027223532</v>
      </c>
      <c r="N257" t="n">
        <v>0.1245763743369276</v>
      </c>
      <c r="O257" t="n">
        <v>0.03167540686198932</v>
      </c>
      <c r="P257" t="n">
        <v>0.298180063578917</v>
      </c>
      <c r="Q257" t="n">
        <v>0.1244919497417633</v>
      </c>
      <c r="R257" t="n">
        <v>0.03274573553966791</v>
      </c>
    </row>
    <row r="258">
      <c r="F258" t="n">
        <v>0.05786479524382723</v>
      </c>
      <c r="G258" t="n">
        <v>0.1250820844106782</v>
      </c>
      <c r="H258" t="n">
        <v>0.03067885801999802</v>
      </c>
      <c r="J258" t="n">
        <v>0.08619563381016294</v>
      </c>
      <c r="K258" t="n">
        <v>0.1257947275953375</v>
      </c>
      <c r="L258" t="n">
        <v>0.0299466332161797</v>
      </c>
      <c r="M258" t="n">
        <v>0.1893038722178382</v>
      </c>
      <c r="N258" t="n">
        <v>0.1253006555830725</v>
      </c>
      <c r="O258" t="n">
        <v>0.03167540686198932</v>
      </c>
      <c r="P258" t="n">
        <v>0.2932626176850208</v>
      </c>
      <c r="Q258" t="n">
        <v>0.1252157401472386</v>
      </c>
      <c r="R258" t="n">
        <v>0.03274573553966791</v>
      </c>
    </row>
    <row r="259">
      <c r="F259" t="n">
        <v>0.05712320962251287</v>
      </c>
      <c r="G259" t="n">
        <v>0.1258051022396416</v>
      </c>
      <c r="H259" t="n">
        <v>0.03071860143347684</v>
      </c>
      <c r="J259" t="n">
        <v>0.08687750605073284</v>
      </c>
      <c r="K259" t="n">
        <v>0.1265218647490678</v>
      </c>
      <c r="L259" t="n">
        <v>0.0299466332161797</v>
      </c>
      <c r="M259" t="n">
        <v>0.1923821398153413</v>
      </c>
      <c r="N259" t="n">
        <v>0.1260249368292174</v>
      </c>
      <c r="O259" t="n">
        <v>0.03167540686198932</v>
      </c>
      <c r="P259" t="n">
        <v>0.2982574877279255</v>
      </c>
      <c r="Q259" t="n">
        <v>0.125939530552714</v>
      </c>
      <c r="R259" t="n">
        <v>0.03274573553966791</v>
      </c>
    </row>
    <row r="260">
      <c r="F260" t="n">
        <v>0.05696436489342811</v>
      </c>
      <c r="G260" t="n">
        <v>0.1265281200686051</v>
      </c>
      <c r="H260" t="n">
        <v>0.03231383404093963</v>
      </c>
      <c r="J260" t="n">
        <v>0.08564941643861156</v>
      </c>
      <c r="K260" t="n">
        <v>0.1272490019027981</v>
      </c>
      <c r="L260" t="n">
        <v>0.03195032621225835</v>
      </c>
      <c r="M260" t="n">
        <v>0.1893432378093698</v>
      </c>
      <c r="N260" t="n">
        <v>0.1267492180753624</v>
      </c>
      <c r="O260" t="n">
        <v>0.03348342040619777</v>
      </c>
      <c r="P260" t="n">
        <v>0.2959186740989067</v>
      </c>
      <c r="Q260" t="n">
        <v>0.1266633209581894</v>
      </c>
      <c r="R260" t="n">
        <v>0.03418446809652423</v>
      </c>
    </row>
    <row r="261">
      <c r="F261" t="n">
        <v>0.05632427129576797</v>
      </c>
      <c r="G261" t="n">
        <v>0.1272511378975686</v>
      </c>
      <c r="H261" t="n">
        <v>0.03214001722270966</v>
      </c>
      <c r="J261" t="n">
        <v>0.08708493055180276</v>
      </c>
      <c r="K261" t="n">
        <v>0.1279761390565284</v>
      </c>
      <c r="L261" t="n">
        <v>0.03195032621225835</v>
      </c>
      <c r="M261" t="n">
        <v>0.1905933784519951</v>
      </c>
      <c r="N261" t="n">
        <v>0.1274734993215073</v>
      </c>
      <c r="O261" t="n">
        <v>0.03348342040619777</v>
      </c>
      <c r="P261" t="n">
        <v>0.2899058111093796</v>
      </c>
      <c r="Q261" t="n">
        <v>0.1273871113636647</v>
      </c>
      <c r="R261" t="n">
        <v>0.03418446809652423</v>
      </c>
    </row>
    <row r="262">
      <c r="F262" t="n">
        <v>0.05616207410237636</v>
      </c>
      <c r="G262" t="n">
        <v>0.127974155726532</v>
      </c>
      <c r="H262" t="n">
        <v>0.03246833787936627</v>
      </c>
      <c r="J262" t="n">
        <v>0.0859607956992189</v>
      </c>
      <c r="K262" t="n">
        <v>0.1287032762102586</v>
      </c>
      <c r="L262" t="n">
        <v>0.03195032621225835</v>
      </c>
      <c r="M262" t="n">
        <v>0.1869660849131455</v>
      </c>
      <c r="N262" t="n">
        <v>0.1281977805676522</v>
      </c>
      <c r="O262" t="n">
        <v>0.03348342040619777</v>
      </c>
      <c r="P262" t="n">
        <v>0.2969757955617707</v>
      </c>
      <c r="Q262" t="n">
        <v>0.1281109017691401</v>
      </c>
      <c r="R262" t="n">
        <v>0.03418446809652423</v>
      </c>
    </row>
    <row r="263">
      <c r="F263" t="n">
        <v>0.05672589061519838</v>
      </c>
      <c r="G263" t="n">
        <v>0.1286971735554955</v>
      </c>
      <c r="H263" t="n">
        <v>0.03245546255949739</v>
      </c>
      <c r="J263" t="n">
        <v>0.08671909859330369</v>
      </c>
      <c r="K263" t="n">
        <v>0.1294304133639889</v>
      </c>
      <c r="L263" t="n">
        <v>0.03195032621225835</v>
      </c>
      <c r="M263" t="n">
        <v>0.1882983830804186</v>
      </c>
      <c r="N263" t="n">
        <v>0.1289220618137972</v>
      </c>
      <c r="O263" t="n">
        <v>0.03348342040619777</v>
      </c>
      <c r="P263" t="n">
        <v>0.2951112210710432</v>
      </c>
      <c r="Q263" t="n">
        <v>0.1288346921746155</v>
      </c>
      <c r="R263" t="n">
        <v>0.03418446809652423</v>
      </c>
    </row>
    <row r="264">
      <c r="F264" t="n">
        <v>0.05661994815707888</v>
      </c>
      <c r="G264" t="n">
        <v>0.129420191384459</v>
      </c>
      <c r="H264" t="n">
        <v>0.03292200048449682</v>
      </c>
      <c r="J264" t="n">
        <v>0.08659673254798776</v>
      </c>
      <c r="K264" t="n">
        <v>0.1301575505177192</v>
      </c>
      <c r="L264" t="n">
        <v>0.03361272473609611</v>
      </c>
      <c r="M264" t="n">
        <v>0.1884523326914502</v>
      </c>
      <c r="N264" t="n">
        <v>0.1296463430599421</v>
      </c>
      <c r="O264" t="n">
        <v>0.035147959403033</v>
      </c>
      <c r="P264" t="n">
        <v>0.2951023011275231</v>
      </c>
      <c r="Q264" t="n">
        <v>0.1295584825800908</v>
      </c>
      <c r="R264" t="n">
        <v>0.03540783488740592</v>
      </c>
    </row>
    <row r="265">
      <c r="F265" t="n">
        <v>0.05614760754962746</v>
      </c>
      <c r="G265" t="n">
        <v>0.1301432092134224</v>
      </c>
      <c r="H265" t="n">
        <v>0.03283909858964262</v>
      </c>
      <c r="J265" t="n">
        <v>0.08578710130198426</v>
      </c>
      <c r="K265" t="n">
        <v>0.1308846876714495</v>
      </c>
      <c r="L265" t="n">
        <v>0.03361272473609611</v>
      </c>
      <c r="M265" t="n">
        <v>0.1890207508410632</v>
      </c>
      <c r="N265" t="n">
        <v>0.130370624306087</v>
      </c>
      <c r="O265" t="n">
        <v>0.035147959403033</v>
      </c>
      <c r="P265" t="n">
        <v>0.290731850705094</v>
      </c>
      <c r="Q265" t="n">
        <v>0.1302822729855662</v>
      </c>
      <c r="R265" t="n">
        <v>0.03540783488740592</v>
      </c>
    </row>
    <row r="266">
      <c r="F266" t="n">
        <v>0.0563915279937123</v>
      </c>
      <c r="G266" t="n">
        <v>0.1308662270423858</v>
      </c>
      <c r="H266" t="n">
        <v>0.03317733832064772</v>
      </c>
      <c r="J266" t="n">
        <v>0.0843741833422013</v>
      </c>
      <c r="K266" t="n">
        <v>0.1316118248251797</v>
      </c>
      <c r="L266" t="n">
        <v>0.03361272473609611</v>
      </c>
      <c r="M266" t="n">
        <v>0.1854117876670438</v>
      </c>
      <c r="N266" t="n">
        <v>0.1310949055522319</v>
      </c>
      <c r="O266" t="n">
        <v>0.035147959403033</v>
      </c>
      <c r="P266" t="n">
        <v>0.2883824003126861</v>
      </c>
      <c r="Q266" t="n">
        <v>0.1310060633910416</v>
      </c>
      <c r="R266" t="n">
        <v>0.03540783488740592</v>
      </c>
    </row>
    <row r="267">
      <c r="F267" t="n">
        <v>0.05567815565425818</v>
      </c>
      <c r="G267" t="n">
        <v>0.1315892448713493</v>
      </c>
      <c r="H267" t="n">
        <v>0.03328345274606109</v>
      </c>
      <c r="J267" t="n">
        <v>0.08551360816589391</v>
      </c>
      <c r="K267" t="n">
        <v>0.13233896197891</v>
      </c>
      <c r="L267" t="n">
        <v>0.03361272473609611</v>
      </c>
      <c r="M267" t="n">
        <v>0.1847886813138612</v>
      </c>
      <c r="N267" t="n">
        <v>0.1318191867983769</v>
      </c>
      <c r="O267" t="n">
        <v>0.035147959403033</v>
      </c>
      <c r="P267" t="n">
        <v>0.290421861164849</v>
      </c>
      <c r="Q267" t="n">
        <v>0.1317298537965169</v>
      </c>
      <c r="R267" t="n">
        <v>0.03540783488740592</v>
      </c>
    </row>
    <row r="268">
      <c r="F268" t="n">
        <v>0.05625403835725327</v>
      </c>
      <c r="G268" t="n">
        <v>0.1323122627003128</v>
      </c>
      <c r="H268" t="n">
        <v>0.03474758337923714</v>
      </c>
      <c r="J268" t="n">
        <v>0.08407364149670206</v>
      </c>
      <c r="K268" t="n">
        <v>0.1330660991326403</v>
      </c>
      <c r="L268" t="n">
        <v>0.03464021104756666</v>
      </c>
      <c r="M268" t="n">
        <v>0.1840434848228832</v>
      </c>
      <c r="N268" t="n">
        <v>0.1325434680445218</v>
      </c>
      <c r="O268" t="n">
        <v>0.03653101786866293</v>
      </c>
      <c r="P268" t="n">
        <v>0.2848791610402251</v>
      </c>
      <c r="Q268" t="n">
        <v>0.1324536442019923</v>
      </c>
      <c r="R268" t="n">
        <v>0.03699461454822185</v>
      </c>
    </row>
    <row r="269">
      <c r="F269" t="n">
        <v>0.0560113191895132</v>
      </c>
      <c r="G269" t="n">
        <v>0.1330352805292762</v>
      </c>
      <c r="H269" t="n">
        <v>0.03450410681902227</v>
      </c>
      <c r="J269" t="n">
        <v>0.08535692886743158</v>
      </c>
      <c r="K269" t="n">
        <v>0.1337932362863705</v>
      </c>
      <c r="L269" t="n">
        <v>0.03464021104756666</v>
      </c>
      <c r="M269" t="n">
        <v>0.1873520767093335</v>
      </c>
      <c r="N269" t="n">
        <v>0.1332677492906667</v>
      </c>
      <c r="O269" t="n">
        <v>0.03653101786866293</v>
      </c>
      <c r="P269" t="n">
        <v>0.2936839211101142</v>
      </c>
      <c r="Q269" t="n">
        <v>0.1331774346074677</v>
      </c>
      <c r="R269" t="n">
        <v>0.03699461454822185</v>
      </c>
    </row>
    <row r="270">
      <c r="F270" t="n">
        <v>0.05580719215826667</v>
      </c>
      <c r="G270" t="n">
        <v>0.1337582983582397</v>
      </c>
      <c r="H270" t="n">
        <v>0.03496671228343053</v>
      </c>
      <c r="J270" t="n">
        <v>0.08476819009696386</v>
      </c>
      <c r="K270" t="n">
        <v>0.1345203734401008</v>
      </c>
      <c r="L270" t="n">
        <v>0.03464021104756666</v>
      </c>
      <c r="M270" t="n">
        <v>0.1840748529252277</v>
      </c>
      <c r="N270" t="n">
        <v>0.1339920305368116</v>
      </c>
      <c r="O270" t="n">
        <v>0.03653101786866293</v>
      </c>
      <c r="P270" t="n">
        <v>0.2928131247236415</v>
      </c>
      <c r="Q270" t="n">
        <v>0.133901225012943</v>
      </c>
      <c r="R270" t="n">
        <v>0.03699461454822185</v>
      </c>
    </row>
    <row r="271">
      <c r="F271" t="n">
        <v>0.05528322924659348</v>
      </c>
      <c r="G271" t="n">
        <v>0.1344813161872031</v>
      </c>
      <c r="H271" t="n">
        <v>0.03505018996121848</v>
      </c>
      <c r="J271" t="n">
        <v>0.08611466551295736</v>
      </c>
      <c r="K271" t="n">
        <v>0.1352475105938311</v>
      </c>
      <c r="L271" t="n">
        <v>0.03464021104756666</v>
      </c>
      <c r="M271" t="n">
        <v>0.1836739808680401</v>
      </c>
      <c r="N271" t="n">
        <v>0.1347163117829566</v>
      </c>
      <c r="O271" t="n">
        <v>0.03653101786866293</v>
      </c>
      <c r="P271" t="n">
        <v>0.2908368823234707</v>
      </c>
      <c r="Q271" t="n">
        <v>0.1346250154184184</v>
      </c>
      <c r="R271" t="n">
        <v>0.03699461454822185</v>
      </c>
    </row>
    <row r="272">
      <c r="F272" t="n">
        <v>0.05613774945716236</v>
      </c>
      <c r="G272" t="n">
        <v>0.1352043340161666</v>
      </c>
      <c r="H272" t="n">
        <v>0.03620031136776805</v>
      </c>
      <c r="J272" t="n">
        <v>0.0837615671073325</v>
      </c>
      <c r="K272" t="n">
        <v>0.1359746477475614</v>
      </c>
      <c r="L272" t="n">
        <v>0.03560857457485865</v>
      </c>
      <c r="M272" t="n">
        <v>0.1847326758402309</v>
      </c>
      <c r="N272" t="n">
        <v>0.1354405930291015</v>
      </c>
      <c r="O272" t="n">
        <v>0.03746528710579653</v>
      </c>
      <c r="P272" t="n">
        <v>0.2859327529860372</v>
      </c>
      <c r="Q272" t="n">
        <v>0.1353488058238938</v>
      </c>
      <c r="R272" t="n">
        <v>0.03826325336097764</v>
      </c>
    </row>
    <row r="273">
      <c r="F273" t="n">
        <v>0.05518031433502088</v>
      </c>
      <c r="G273" t="n">
        <v>0.1359273518451301</v>
      </c>
      <c r="H273" t="n">
        <v>0.03604063079632126</v>
      </c>
      <c r="J273" t="n">
        <v>0.08475709908274674</v>
      </c>
      <c r="K273" t="n">
        <v>0.1367017849012916</v>
      </c>
      <c r="L273" t="n">
        <v>0.03560857457485865</v>
      </c>
      <c r="M273" t="n">
        <v>0.1846641923037581</v>
      </c>
      <c r="N273" t="n">
        <v>0.1361648742752465</v>
      </c>
      <c r="O273" t="n">
        <v>0.03746528710579653</v>
      </c>
      <c r="P273" t="n">
        <v>0.2845480565288626</v>
      </c>
      <c r="Q273" t="n">
        <v>0.1360725962293692</v>
      </c>
      <c r="R273" t="n">
        <v>0.03826325336097764</v>
      </c>
    </row>
    <row r="274">
      <c r="F274" t="n">
        <v>0.05485087664023092</v>
      </c>
      <c r="G274" t="n">
        <v>0.1366503696740935</v>
      </c>
      <c r="H274" t="n">
        <v>0.03595716140670134</v>
      </c>
      <c r="J274" t="n">
        <v>0.08495168815470307</v>
      </c>
      <c r="K274" t="n">
        <v>0.1374289220550219</v>
      </c>
      <c r="L274" t="n">
        <v>0.03560857457485865</v>
      </c>
      <c r="M274" t="n">
        <v>0.1870606782299274</v>
      </c>
      <c r="N274" t="n">
        <v>0.1368891555213914</v>
      </c>
      <c r="O274" t="n">
        <v>0.03746528710579653</v>
      </c>
      <c r="P274" t="n">
        <v>0.283297636286972</v>
      </c>
      <c r="Q274" t="n">
        <v>0.1367963866348445</v>
      </c>
      <c r="R274" t="n">
        <v>0.03826325336097764</v>
      </c>
    </row>
    <row r="275">
      <c r="F275" t="n">
        <v>0.05565872438108552</v>
      </c>
      <c r="G275" t="n">
        <v>0.137373387503057</v>
      </c>
      <c r="H275" t="n">
        <v>0.0364724941600069</v>
      </c>
      <c r="J275" t="n">
        <v>0.08409221243414287</v>
      </c>
      <c r="K275" t="n">
        <v>0.1381560592087522</v>
      </c>
      <c r="L275" t="n">
        <v>0.03560857457485865</v>
      </c>
      <c r="M275" t="n">
        <v>0.1845772685375607</v>
      </c>
      <c r="N275" t="n">
        <v>0.1376134367675363</v>
      </c>
      <c r="O275" t="n">
        <v>0.03746528710579653</v>
      </c>
      <c r="P275" t="n">
        <v>0.2894724676445539</v>
      </c>
      <c r="Q275" t="n">
        <v>0.1375201770403199</v>
      </c>
      <c r="R275" t="n">
        <v>0.03826325336097764</v>
      </c>
    </row>
    <row r="276">
      <c r="F276" t="n">
        <v>0.0549146591325874</v>
      </c>
      <c r="G276" t="n">
        <v>0.1380964053320204</v>
      </c>
      <c r="H276" t="n">
        <v>0.0366584627690885</v>
      </c>
      <c r="J276" t="n">
        <v>0.08351068164795232</v>
      </c>
      <c r="K276" t="n">
        <v>0.1388831963624825</v>
      </c>
      <c r="L276" t="n">
        <v>0.03696702351429683</v>
      </c>
      <c r="M276" t="n">
        <v>0.186403031881769</v>
      </c>
      <c r="N276" t="n">
        <v>0.1383377180136812</v>
      </c>
      <c r="O276" t="n">
        <v>0.03845738911808369</v>
      </c>
      <c r="P276" t="n">
        <v>0.2896678345930632</v>
      </c>
      <c r="Q276" t="n">
        <v>0.1382439674457952</v>
      </c>
      <c r="R276" t="n">
        <v>0.03881261899704425</v>
      </c>
    </row>
    <row r="277">
      <c r="F277" t="n">
        <v>0.05563034973863309</v>
      </c>
      <c r="G277" t="n">
        <v>0.1388194231609839</v>
      </c>
      <c r="H277" t="n">
        <v>0.03629590654389971</v>
      </c>
      <c r="J277" t="n">
        <v>0.08421353816555303</v>
      </c>
      <c r="K277" t="n">
        <v>0.1396103335162127</v>
      </c>
      <c r="L277" t="n">
        <v>0.03696702351429683</v>
      </c>
      <c r="M277" t="n">
        <v>0.1829548658177717</v>
      </c>
      <c r="N277" t="n">
        <v>0.1390619992598262</v>
      </c>
      <c r="O277" t="n">
        <v>0.03845738911808369</v>
      </c>
      <c r="P277" t="n">
        <v>0.2899456974638948</v>
      </c>
      <c r="Q277" t="n">
        <v>0.1389677578512706</v>
      </c>
      <c r="R277" t="n">
        <v>0.03881261899704425</v>
      </c>
    </row>
    <row r="278">
      <c r="F278" t="n">
        <v>0.05525532095959367</v>
      </c>
      <c r="G278" t="n">
        <v>0.1395424409899474</v>
      </c>
      <c r="H278" t="n">
        <v>0.03693678876014252</v>
      </c>
      <c r="J278" t="n">
        <v>0.08406597128771558</v>
      </c>
      <c r="K278" t="n">
        <v>0.140337470669943</v>
      </c>
      <c r="L278" t="n">
        <v>0.03696702351429683</v>
      </c>
      <c r="M278" t="n">
        <v>0.1863910401873588</v>
      </c>
      <c r="N278" t="n">
        <v>0.1397862805059711</v>
      </c>
      <c r="O278" t="n">
        <v>0.03845738911808369</v>
      </c>
      <c r="P278" t="n">
        <v>0.281154015182858</v>
      </c>
      <c r="Q278" t="n">
        <v>0.139691548256746</v>
      </c>
      <c r="R278" t="n">
        <v>0.03881261899704425</v>
      </c>
    </row>
    <row r="279">
      <c r="F279" t="n">
        <v>0.05490368432573384</v>
      </c>
      <c r="G279" t="n">
        <v>0.1402654588189108</v>
      </c>
      <c r="H279" t="n">
        <v>0.03631787964845661</v>
      </c>
      <c r="J279" t="n">
        <v>0.08434356487908594</v>
      </c>
      <c r="K279" t="n">
        <v>0.1410646078236733</v>
      </c>
      <c r="L279" t="n">
        <v>0.03696702351429683</v>
      </c>
      <c r="M279" t="n">
        <v>0.1847590476522482</v>
      </c>
      <c r="N279" t="n">
        <v>0.140510561752116</v>
      </c>
      <c r="O279" t="n">
        <v>0.03845738911808369</v>
      </c>
      <c r="P279" t="n">
        <v>0.2886668044902061</v>
      </c>
      <c r="Q279" t="n">
        <v>0.1404153386622213</v>
      </c>
      <c r="R279" t="n">
        <v>0.03881261899704425</v>
      </c>
    </row>
    <row r="280">
      <c r="F280" t="n">
        <v>0.05570441178033733</v>
      </c>
      <c r="G280" t="n">
        <v>0.1409884766478743</v>
      </c>
      <c r="H280" t="n">
        <v>0.03713893597653333</v>
      </c>
      <c r="J280" t="n">
        <v>0.08412122536387644</v>
      </c>
      <c r="K280" t="n">
        <v>0.1417917449774036</v>
      </c>
      <c r="L280" t="n">
        <v>0.03743623884350963</v>
      </c>
      <c r="M280" t="n">
        <v>0.1856244879437897</v>
      </c>
      <c r="N280" t="n">
        <v>0.1412348429982609</v>
      </c>
      <c r="O280" t="n">
        <v>0.03868726218263003</v>
      </c>
      <c r="P280" t="n">
        <v>0.2865788005070365</v>
      </c>
      <c r="Q280" t="n">
        <v>0.1411391290676967</v>
      </c>
      <c r="R280" t="n">
        <v>0.03985484260578833</v>
      </c>
    </row>
    <row r="281">
      <c r="F281" t="n">
        <v>0.0552808364924411</v>
      </c>
      <c r="G281" t="n">
        <v>0.1417114944768377</v>
      </c>
      <c r="H281" t="n">
        <v>0.03697537745556772</v>
      </c>
      <c r="J281" t="n">
        <v>0.08401627930095711</v>
      </c>
      <c r="K281" t="n">
        <v>0.1425188821311338</v>
      </c>
      <c r="L281" t="n">
        <v>0.03743623884350963</v>
      </c>
      <c r="M281" t="n">
        <v>0.1844046381906059</v>
      </c>
      <c r="N281" t="n">
        <v>0.1419591242444059</v>
      </c>
      <c r="O281" t="n">
        <v>0.03868726218263003</v>
      </c>
      <c r="P281" t="n">
        <v>0.2831887789789947</v>
      </c>
      <c r="Q281" t="n">
        <v>0.1418629194731721</v>
      </c>
      <c r="R281" t="n">
        <v>0.03985484260578833</v>
      </c>
    </row>
    <row r="282">
      <c r="F282" t="n">
        <v>0.05516962968684984</v>
      </c>
      <c r="G282" t="n">
        <v>0.1424345123058012</v>
      </c>
      <c r="H282" t="n">
        <v>0.03744003234467458</v>
      </c>
      <c r="J282" t="n">
        <v>0.08510087499913345</v>
      </c>
      <c r="K282" t="n">
        <v>0.1432460192848641</v>
      </c>
      <c r="L282" t="n">
        <v>0.03743623884350963</v>
      </c>
      <c r="M282" t="n">
        <v>0.1815362231641293</v>
      </c>
      <c r="N282" t="n">
        <v>0.1426834054905508</v>
      </c>
      <c r="O282" t="n">
        <v>0.03868726218263003</v>
      </c>
      <c r="P282" t="n">
        <v>0.2847007422343186</v>
      </c>
      <c r="Q282" t="n">
        <v>0.1425867098786474</v>
      </c>
      <c r="R282" t="n">
        <v>0.03985484260578833</v>
      </c>
    </row>
    <row r="283">
      <c r="F283" t="n">
        <v>0.05442079342862707</v>
      </c>
      <c r="G283" t="n">
        <v>0.1431575301347646</v>
      </c>
      <c r="H283" t="n">
        <v>0.03753876537314966</v>
      </c>
      <c r="J283" t="n">
        <v>0.08383803718220655</v>
      </c>
      <c r="K283" t="n">
        <v>0.1439731564385944</v>
      </c>
      <c r="L283" t="n">
        <v>0.03731818918832883</v>
      </c>
      <c r="M283" t="n">
        <v>0.1826032477964156</v>
      </c>
      <c r="N283" t="n">
        <v>0.1434076867366957</v>
      </c>
      <c r="O283" t="n">
        <v>0.03886293517301979</v>
      </c>
      <c r="P283" t="n">
        <v>0.2895097132221465</v>
      </c>
      <c r="Q283" t="n">
        <v>0.1433105002841228</v>
      </c>
      <c r="R283" t="n">
        <v>0.03994053834581877</v>
      </c>
    </row>
    <row r="284">
      <c r="F284" t="n">
        <v>0.05599476664842613</v>
      </c>
      <c r="G284" t="n">
        <v>0.1438805479637281</v>
      </c>
      <c r="H284" t="n">
        <v>0.03752750036403497</v>
      </c>
      <c r="J284" t="n">
        <v>0.08450221175284463</v>
      </c>
      <c r="K284" t="n">
        <v>0.1447002935923247</v>
      </c>
      <c r="L284" t="n">
        <v>0.03731818918832883</v>
      </c>
      <c r="M284" t="n">
        <v>0.1866025290842164</v>
      </c>
      <c r="N284" t="n">
        <v>0.1441319679828406</v>
      </c>
      <c r="O284" t="n">
        <v>0.03886293517301979</v>
      </c>
      <c r="P284" t="n">
        <v>0.280615737839944</v>
      </c>
      <c r="Q284" t="n">
        <v>0.1440342906895982</v>
      </c>
      <c r="R284" t="n">
        <v>0.03994053834581877</v>
      </c>
    </row>
  </sheetData>
  <mergeCells count="28">
    <mergeCell ref="L82:V82"/>
    <mergeCell ref="A82:K82"/>
    <mergeCell ref="L2:V2"/>
    <mergeCell ref="L16:V16"/>
    <mergeCell ref="L7:V7"/>
    <mergeCell ref="A1:K1"/>
    <mergeCell ref="A6:K6"/>
    <mergeCell ref="M81:U81"/>
    <mergeCell ref="L3:V3"/>
    <mergeCell ref="M80:U80"/>
    <mergeCell ref="A7:K7"/>
    <mergeCell ref="P46:Q46"/>
    <mergeCell ref="A16:K16"/>
    <mergeCell ref="P49:Q49"/>
    <mergeCell ref="L5:V5"/>
    <mergeCell ref="A80:K80"/>
    <mergeCell ref="P48:Q48"/>
    <mergeCell ref="A3:K3"/>
    <mergeCell ref="A2:K2"/>
    <mergeCell ref="L1:V1"/>
    <mergeCell ref="A5:K5"/>
    <mergeCell ref="P47:Q47"/>
    <mergeCell ref="L22:V22"/>
    <mergeCell ref="A22:K22"/>
    <mergeCell ref="L9:V9"/>
    <mergeCell ref="L6:V6"/>
    <mergeCell ref="A81:K81"/>
    <mergeCell ref="A9:K9"/>
  </mergeCells>
  <pageMargins left="0.7" right="0.7" top="0.75" bottom="0.75" header="0.3" footer="0.3"/>
  <pageSetup orientation="portrait" paperSize="9" scale="54" fitToWidth="2" horizontalDpi="1200" verticalDpi="1200"/>
  <colBreaks count="1" manualBreakCount="1">
    <brk id="11" min="0" max="92" man="1"/>
  </colBreaks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2023-08-20T08:46:21Z</dcterms:modified>
  <cp:lastModifiedBy>MSI GP66</cp:lastModifiedBy>
  <cp:lastPrinted>2023-08-06T08:35:47Z</cp:lastPrinted>
</cp:coreProperties>
</file>