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1" sheetId="1" state="visible" r:id="rId1"/>
  </sheets>
  <definedNames>
    <definedName name="_xlnm.Print_Area" localSheetId="0">'1'!$A$1:$V$82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0.000000"/>
    <numFmt numFmtId="165" formatCode="0.0"/>
    <numFmt numFmtId="166" formatCode="General_)"/>
    <numFmt numFmtId="167" formatCode="0.000"/>
    <numFmt numFmtId="168" formatCode="0.0000"/>
  </numFmts>
  <fonts count="15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color theme="1"/>
      <sz val="10"/>
    </font>
    <font>
      <name val="Arial"/>
      <charset val="204"/>
      <family val="2"/>
      <color theme="1"/>
      <sz val="12"/>
    </font>
    <font>
      <name val="Arial"/>
      <charset val="204"/>
      <family val="2"/>
      <b val="1"/>
      <color theme="1"/>
      <sz val="12"/>
    </font>
    <font>
      <name val="Arial"/>
      <charset val="204"/>
      <family val="2"/>
      <b val="1"/>
      <sz val="10"/>
    </font>
    <font>
      <name val="Arial"/>
      <charset val="204"/>
      <family val="2"/>
      <sz val="10"/>
    </font>
    <font>
      <name val="Arial Cyr"/>
      <charset val="204"/>
      <sz val="10"/>
    </font>
    <font>
      <name val="Arial"/>
      <charset val="204"/>
      <family val="2"/>
      <b val="1"/>
      <sz val="11"/>
    </font>
    <font>
      <name val="Arial"/>
      <charset val="204"/>
      <family val="2"/>
      <color theme="1"/>
      <sz val="11"/>
    </font>
    <font>
      <name val="Arial"/>
      <charset val="204"/>
      <family val="2"/>
      <sz val="11"/>
    </font>
    <font>
      <name val="Calibri"/>
      <family val="2"/>
      <color theme="1"/>
      <sz val="12"/>
      <scheme val="minor"/>
    </font>
    <font>
      <name val="Times New Roman"/>
      <charset val="204"/>
      <family val="1"/>
      <b val="1"/>
      <color theme="1"/>
      <sz val="12"/>
    </font>
    <font>
      <name val="Arial"/>
      <charset val="204"/>
      <family val="2"/>
      <color theme="0"/>
      <sz val="11"/>
    </font>
    <font>
      <name val="Times New Roman"/>
      <charset val="204"/>
      <family val="1"/>
      <b val="1"/>
      <color theme="1"/>
      <sz val="8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7" fillId="0" borderId="0"/>
    <xf numFmtId="0" fontId="1" fillId="0" borderId="0"/>
  </cellStyleXfs>
  <cellXfs count="84">
    <xf numFmtId="0" fontId="0" fillId="0" borderId="0" pivotButton="0" quotePrefix="0" xfId="0"/>
    <xf numFmtId="0" fontId="3" fillId="0" borderId="0" pivotButton="0" quotePrefix="0" xfId="0"/>
    <xf numFmtId="0" fontId="6" fillId="0" borderId="0" pivotButton="0" quotePrefix="0" xfId="1"/>
    <xf numFmtId="0" fontId="5" fillId="0" borderId="0" applyAlignment="1" pivotButton="0" quotePrefix="1" xfId="2">
      <alignment horizontal="left"/>
    </xf>
    <xf numFmtId="0" fontId="6" fillId="0" borderId="0" applyAlignment="1" pivotButton="0" quotePrefix="1" xfId="2">
      <alignment horizontal="left"/>
    </xf>
    <xf numFmtId="0" fontId="5" fillId="0" borderId="0" applyAlignment="1" pivotButton="0" quotePrefix="0" xfId="2">
      <alignment horizontal="left"/>
    </xf>
    <xf numFmtId="0" fontId="6" fillId="0" borderId="0" applyAlignment="1" pivotButton="0" quotePrefix="0" xfId="2">
      <alignment horizontal="left"/>
    </xf>
    <xf numFmtId="0" fontId="6" fillId="0" borderId="0" applyProtection="1" pivotButton="0" quotePrefix="0" xfId="2">
      <protection locked="0" hidden="0"/>
    </xf>
    <xf numFmtId="0" fontId="6" fillId="0" borderId="0" pivotButton="0" quotePrefix="0" xfId="0"/>
    <xf numFmtId="0" fontId="6" fillId="0" borderId="0" pivotButton="0" quotePrefix="0" xfId="2"/>
    <xf numFmtId="0" fontId="8" fillId="0" borderId="0" pivotButton="0" quotePrefix="0" xfId="1"/>
    <xf numFmtId="0" fontId="10" fillId="0" borderId="0" applyProtection="1" pivotButton="0" quotePrefix="0" xfId="2">
      <protection locked="0" hidden="0"/>
    </xf>
    <xf numFmtId="0" fontId="8" fillId="0" borderId="0" applyAlignment="1" pivotButton="0" quotePrefix="1" xfId="2">
      <alignment horizontal="left"/>
    </xf>
    <xf numFmtId="0" fontId="10" fillId="0" borderId="0" applyAlignment="1" pivotButton="0" quotePrefix="1" xfId="2">
      <alignment horizontal="left"/>
    </xf>
    <xf numFmtId="0" fontId="8" fillId="0" borderId="0" applyAlignment="1" pivotButton="0" quotePrefix="0" xfId="2">
      <alignment horizontal="left"/>
    </xf>
    <xf numFmtId="0" fontId="10" fillId="0" borderId="0" applyAlignment="1" pivotButton="0" quotePrefix="0" xfId="2">
      <alignment horizontal="left"/>
    </xf>
    <xf numFmtId="0" fontId="8" fillId="0" borderId="0" applyAlignment="1" pivotButton="0" quotePrefix="0" xfId="1">
      <alignment horizontal="left"/>
    </xf>
    <xf numFmtId="0" fontId="8" fillId="0" borderId="0" applyAlignment="1" pivotButton="0" quotePrefix="0" xfId="1">
      <alignment wrapText="1"/>
    </xf>
    <xf numFmtId="0" fontId="8" fillId="0" borderId="0" pivotButton="0" quotePrefix="0" xfId="2"/>
    <xf numFmtId="0" fontId="10" fillId="0" borderId="0" pivotButton="0" quotePrefix="0" xfId="2"/>
    <xf numFmtId="0" fontId="8" fillId="0" borderId="0" applyAlignment="1" pivotButton="0" quotePrefix="0" xfId="2">
      <alignment horizontal="right"/>
    </xf>
    <xf numFmtId="0" fontId="10" fillId="0" borderId="0" pivotButton="0" quotePrefix="0" xfId="0"/>
    <xf numFmtId="0" fontId="8" fillId="0" borderId="0" applyAlignment="1" applyProtection="1" pivotButton="0" quotePrefix="0" xfId="0">
      <alignment horizontal="left"/>
      <protection locked="0" hidden="0"/>
    </xf>
    <xf numFmtId="0" fontId="8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8" fillId="0" borderId="0" applyAlignment="1" pivotButton="0" quotePrefix="1" xfId="0">
      <alignment horizontal="left"/>
    </xf>
    <xf numFmtId="164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164" fontId="11" fillId="0" borderId="0" pivotButton="0" quotePrefix="0" xfId="0"/>
    <xf numFmtId="1" fontId="4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0" fillId="2" borderId="0" pivotButton="0" quotePrefix="0" xfId="0"/>
    <xf numFmtId="0" fontId="0" fillId="2" borderId="0" applyAlignment="1" pivotButton="0" quotePrefix="0" xfId="0">
      <alignment horizontal="left"/>
    </xf>
    <xf numFmtId="0" fontId="9" fillId="0" borderId="0" pivotButton="0" quotePrefix="0" xfId="0"/>
    <xf numFmtId="14" fontId="10" fillId="0" borderId="0" pivotButton="0" quotePrefix="0" xfId="2"/>
    <xf numFmtId="14" fontId="10" fillId="0" borderId="0" applyProtection="1" pivotButton="0" quotePrefix="0" xfId="2">
      <protection locked="0" hidden="0"/>
    </xf>
    <xf numFmtId="1" fontId="8" fillId="0" borderId="0" pivotButton="0" quotePrefix="0" xfId="0"/>
    <xf numFmtId="165" fontId="8" fillId="0" borderId="0" applyAlignment="1" pivotButton="0" quotePrefix="0" xfId="0">
      <alignment horizontal="left"/>
    </xf>
    <xf numFmtId="2" fontId="8" fillId="0" borderId="0" pivotButton="0" quotePrefix="0" xfId="0"/>
    <xf numFmtId="0" fontId="8" fillId="0" borderId="0" applyProtection="1" pivotButton="0" quotePrefix="0" xfId="2">
      <protection locked="0" hidden="0"/>
    </xf>
    <xf numFmtId="0" fontId="5" fillId="0" borderId="0" applyAlignment="1" pivotButton="0" quotePrefix="0" xfId="1">
      <alignment horizontal="center"/>
    </xf>
    <xf numFmtId="0" fontId="6" fillId="0" borderId="0" applyAlignment="1" pivotButton="0" quotePrefix="0" xfId="1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1">
      <alignment horizontal="right" vertical="center"/>
    </xf>
    <xf numFmtId="166" fontId="8" fillId="0" borderId="0" pivotButton="0" quotePrefix="0" xfId="2"/>
    <xf numFmtId="167" fontId="8" fillId="0" borderId="0" pivotButton="0" quotePrefix="0" xfId="0"/>
    <xf numFmtId="167" fontId="0" fillId="0" borderId="1" applyAlignment="1" pivotButton="0" quotePrefix="0" xfId="0">
      <alignment horizontal="center" vertical="center"/>
    </xf>
    <xf numFmtId="167" fontId="4" fillId="0" borderId="0" applyAlignment="1" pivotButton="0" quotePrefix="0" xfId="0">
      <alignment horizontal="left"/>
    </xf>
    <xf numFmtId="167" fontId="9" fillId="0" borderId="0" pivotButton="0" quotePrefix="0" xfId="0"/>
    <xf numFmtId="168" fontId="9" fillId="0" borderId="0" pivotButton="0" quotePrefix="0" xfId="0"/>
    <xf numFmtId="0" fontId="9" fillId="0" borderId="0" applyAlignment="1" pivotButton="0" quotePrefix="0" xfId="0">
      <alignment horizontal="right" vertical="center"/>
    </xf>
    <xf numFmtId="0" fontId="12" fillId="0" borderId="0" pivotButton="0" quotePrefix="0" xfId="0"/>
    <xf numFmtId="0" fontId="12" fillId="0" borderId="0" applyAlignment="1" pivotButton="0" quotePrefix="0" xfId="0">
      <alignment horizontal="right"/>
    </xf>
    <xf numFmtId="2" fontId="12" fillId="0" borderId="0" applyAlignment="1" pivotButton="0" quotePrefix="0" xfId="0">
      <alignment horizontal="left"/>
    </xf>
    <xf numFmtId="0" fontId="13" fillId="0" borderId="0" pivotButton="0" quotePrefix="0" xfId="0"/>
    <xf numFmtId="167" fontId="13" fillId="0" borderId="0" pivotButton="0" quotePrefix="0" xfId="0"/>
    <xf numFmtId="2" fontId="12" fillId="0" borderId="0" applyAlignment="1" pivotButton="0" quotePrefix="0" xfId="0">
      <alignment horizontal="center"/>
    </xf>
    <xf numFmtId="165" fontId="12" fillId="0" borderId="0" applyAlignment="1" pivotButton="0" quotePrefix="0" xfId="0">
      <alignment horizontal="center"/>
    </xf>
    <xf numFmtId="167" fontId="12" fillId="0" borderId="0" applyAlignment="1" pivotButton="0" quotePrefix="0" xfId="0">
      <alignment horizontal="center"/>
    </xf>
    <xf numFmtId="167" fontId="9" fillId="0" borderId="0" applyAlignment="1" pivotButton="0" quotePrefix="0" xfId="0">
      <alignment horizontal="center"/>
    </xf>
    <xf numFmtId="165" fontId="8" fillId="0" borderId="0" pivotButton="0" quotePrefix="0" xfId="0"/>
    <xf numFmtId="0" fontId="6" fillId="0" borderId="0" applyAlignment="1" pivotButton="0" quotePrefix="0" xfId="1">
      <alignment horizontal="center" vertical="center"/>
    </xf>
    <xf numFmtId="0" fontId="5" fillId="0" borderId="0" applyAlignment="1" pivotButton="0" quotePrefix="0" xfId="1">
      <alignment horizontal="center"/>
    </xf>
    <xf numFmtId="0" fontId="9" fillId="0" borderId="0" pivotButton="0" quotePrefix="0" xfId="0"/>
    <xf numFmtId="167" fontId="2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1">
      <alignment horizontal="center"/>
    </xf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1">
      <alignment horizontal="center" wrapText="1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1">
      <alignment horizontal="right" vertical="center"/>
    </xf>
    <xf numFmtId="0" fontId="2" fillId="0" borderId="1" applyAlignment="1" pivotButton="0" quotePrefix="0" xfId="0">
      <alignment horizontal="center" vertical="center" wrapText="1"/>
    </xf>
    <xf numFmtId="166" fontId="8" fillId="0" borderId="0" pivotButton="0" quotePrefix="0" xfId="2"/>
    <xf numFmtId="167" fontId="8" fillId="0" borderId="0" pivotButton="0" quotePrefix="0" xfId="0"/>
    <xf numFmtId="0" fontId="0" fillId="0" borderId="4" pivotButton="0" quotePrefix="0" xfId="0"/>
    <xf numFmtId="167" fontId="0" fillId="0" borderId="1" applyAlignment="1" pivotButton="0" quotePrefix="0" xfId="0">
      <alignment horizontal="center" vertical="center"/>
    </xf>
    <xf numFmtId="167" fontId="2" fillId="0" borderId="1" applyAlignment="1" pivotButton="0" quotePrefix="0" xfId="0">
      <alignment horizontal="center" vertical="center" wrapText="1"/>
    </xf>
    <xf numFmtId="167" fontId="13" fillId="0" borderId="0" pivotButton="0" quotePrefix="0" xfId="0"/>
    <xf numFmtId="167" fontId="4" fillId="0" borderId="0" applyAlignment="1" pivotButton="0" quotePrefix="0" xfId="0">
      <alignment horizontal="left"/>
    </xf>
    <xf numFmtId="167" fontId="12" fillId="0" borderId="0" applyAlignment="1" pivotButton="0" quotePrefix="0" xfId="0">
      <alignment horizontal="center"/>
    </xf>
    <xf numFmtId="167" fontId="9" fillId="0" borderId="0" applyAlignment="1" pivotButton="0" quotePrefix="0" xfId="0">
      <alignment horizontal="center"/>
    </xf>
    <xf numFmtId="168" fontId="9" fillId="0" borderId="0" pivotButton="0" quotePrefix="0" xfId="0"/>
    <xf numFmtId="167" fontId="9" fillId="0" borderId="0" pivotButton="0" quotePrefix="0" xfId="0"/>
  </cellXfs>
  <cellStyles count="4">
    <cellStyle name="Обычный" xfId="0" builtinId="0"/>
    <cellStyle name="Обычный 2 2" xfId="1"/>
    <cellStyle name="Обычный 2" xfId="2"/>
    <cellStyle name="Обычный 2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 Кулона - Мора</a:t>
            </a:r>
          </a:p>
        </rich>
      </tx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8270352386513512"/>
          <y val="0.1473051292317274"/>
          <w val="0.8638715612239323"/>
          <h val="0.6760691615439605"/>
        </manualLayout>
      </layout>
      <scatterChart>
        <scatterStyle val="smoothMarker"/>
        <varyColors val="0"/>
        <ser>
          <idx val="0"/>
          <order val="0"/>
          <tx>
            <v>прямая</v>
          </tx>
          <spPr>
            <a:ln w="19050" cap="rnd">
              <a:solidFill>
                <a:schemeClr val="accent1"/>
              </a:solidFill>
              <a:prstDash val="solid"/>
              <a:miter lim="800000"/>
            </a:ln>
          </spPr>
          <marker>
            <symbol val="circle"/>
            <size val="5"/>
            <spPr>
              <a:solidFill>
                <a:schemeClr val="tx1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dPt>
            <idx val="1"/>
            <bubble3D val="0"/>
            <spPr>
              <a:ln w="19050" cap="rnd">
                <a:solidFill>
                  <a:schemeClr val="tx1"/>
                </a:solidFill>
                <a:prstDash val="solid"/>
                <a:miter lim="800000"/>
              </a:ln>
            </spPr>
          </dPt>
          <xVal>
            <numRef>
              <f>'1'!$AG$52:$AH$52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'1'!$AG$53:$AH$53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1"/>
          <order val="1"/>
          <tx>
            <v>круг1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1"/>
              </a:solidFill>
              <a:ln w="31750">
                <a:solidFill>
                  <a:schemeClr val="accent1"/>
                </a:solidFill>
                <a:prstDash val="solid"/>
              </a:ln>
            </spPr>
          </marker>
          <dPt>
            <idx val="23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'1'!$AJ$6:$AJ$42</f>
              <numCache>
                <formatCode>General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'1'!$AK$6:$AK$42</f>
              <numCache>
                <formatCode>General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2"/>
          <order val="2"/>
          <tx>
            <v>круг2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2"/>
              </a:solidFill>
              <a:ln w="31750" cap="rnd">
                <a:solidFill>
                  <a:schemeClr val="accent2"/>
                </a:solidFill>
                <a:prstDash val="solid"/>
              </a:ln>
            </spPr>
          </marker>
          <dPt>
            <idx val="24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'1'!$AR$6:$AR$42</f>
              <numCache>
                <formatCode>General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'1'!$AS$6:$AS$42</f>
              <numCache>
                <formatCode>General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3"/>
          <order val="3"/>
          <tx>
            <v>круг3</v>
          </tx>
          <spPr>
            <a:ln w="19050" cap="rnd">
              <a:solidFill>
                <a:schemeClr val="bg1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bg1">
                  <a:lumMod val="75000"/>
                </a:schemeClr>
              </a:solidFill>
              <a:ln w="31750">
                <a:solidFill>
                  <a:schemeClr val="bg1">
                    <a:lumMod val="75000"/>
                  </a:schemeClr>
                </a:solidFill>
                <a:prstDash val="solid"/>
              </a:ln>
            </spPr>
          </marker>
          <dPt>
            <idx val="17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'1'!$AZ$6:$AZ$42</f>
              <numCache>
                <formatCode>General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'1'!$BA$6:$BA$42</f>
              <numCache>
                <formatCode>General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4"/>
          <order val="4"/>
          <tx>
            <v>круг4</v>
          </tx>
          <spPr>
            <a:ln w="25400">
              <a:solidFill>
                <a:schemeClr val="tx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'1'!$AB$6:$AB$42</f>
              <numCache>
                <formatCode>General</formatCode>
                <ptCount val="37"/>
                <pt idx="0">
                  <v>42.17827674798846</v>
                </pt>
                <pt idx="1">
                  <v>42.17827674798846</v>
                </pt>
                <pt idx="2">
                  <v>42.17827674798846</v>
                </pt>
                <pt idx="3">
                  <v>42.17827674798846</v>
                </pt>
                <pt idx="4">
                  <v>42.17827674798846</v>
                </pt>
                <pt idx="5">
                  <v>42.17827674798846</v>
                </pt>
                <pt idx="6">
                  <v>42.17827674798846</v>
                </pt>
                <pt idx="7">
                  <v>42.17827674798846</v>
                </pt>
                <pt idx="8">
                  <v>42.17827674798846</v>
                </pt>
                <pt idx="9">
                  <v>42.17827674798846</v>
                </pt>
                <pt idx="10">
                  <v>42.17827674798846</v>
                </pt>
                <pt idx="11">
                  <v>42.17827674798846</v>
                </pt>
                <pt idx="12">
                  <v>42.17827674798846</v>
                </pt>
                <pt idx="13">
                  <v>42.17827674798846</v>
                </pt>
                <pt idx="14">
                  <v>42.17827674798846</v>
                </pt>
                <pt idx="15">
                  <v>42.17827674798846</v>
                </pt>
                <pt idx="16">
                  <v>42.17827674798846</v>
                </pt>
                <pt idx="17">
                  <v>42.17827674798846</v>
                </pt>
                <pt idx="18">
                  <v>42.17827674798846</v>
                </pt>
                <pt idx="19">
                  <v>42.17827674798846</v>
                </pt>
                <pt idx="20">
                  <v>42.17827674798846</v>
                </pt>
                <pt idx="21">
                  <v>42.17827674798846</v>
                </pt>
                <pt idx="22">
                  <v>42.17827674798846</v>
                </pt>
                <pt idx="23">
                  <v>42.17827674798846</v>
                </pt>
                <pt idx="24">
                  <v>42.17827674798846</v>
                </pt>
                <pt idx="25">
                  <v>42.17827674798846</v>
                </pt>
                <pt idx="26">
                  <v>42.17827674798846</v>
                </pt>
                <pt idx="27">
                  <v>42.17827674798846</v>
                </pt>
                <pt idx="28">
                  <v>42.17827674798846</v>
                </pt>
                <pt idx="29">
                  <v>42.17827674798846</v>
                </pt>
                <pt idx="30">
                  <v>42.17827674798846</v>
                </pt>
                <pt idx="31">
                  <v>42.17827674798846</v>
                </pt>
                <pt idx="32">
                  <v>42.17827674798846</v>
                </pt>
                <pt idx="33">
                  <v>42.17827674798846</v>
                </pt>
                <pt idx="34">
                  <v>42.17827674798846</v>
                </pt>
                <pt idx="35">
                  <v>42.17827674798846</v>
                </pt>
                <pt idx="36">
                  <v>42.17827674798846</v>
                </pt>
              </numCache>
            </numRef>
          </xVal>
          <yVal>
            <numRef>
              <f>'1'!$AC$6:$AC$42</f>
              <numCache>
                <formatCode>General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6798720"/>
        <axId val="386800640"/>
      </scatterChart>
      <valAx>
        <axId val="386798720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σ</a:t>
                </a:r>
                <a:r>
                  <a:rPr lang="en-US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'</a:t>
                </a:r>
                <a:r>
                  <a:rPr lang="ru-RU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  <a:endParaRPr lang="ru-RU" sz="1000">
                  <a:latin typeface="Arial" panose="020B0604020202020204" pitchFamily="34" charset="0"/>
                  <a:cs typeface="Arial" panose="020B0604020202020204" pitchFamily="34" charset="0"/>
                </a:endParaRPr>
              </a:p>
            </rich>
          </tx>
          <layout>
            <manualLayout>
              <xMode val="edge"/>
              <yMode val="edge"/>
              <wMode val="factor"/>
              <hMode val="factor"/>
              <x val="0.8013998461973449"/>
              <y val="0.908080798333020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800640"/>
        <crosses val="autoZero"/>
        <crossBetween val="midCat"/>
      </valAx>
      <valAx>
        <axId val="38680064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>
                    <a:latin typeface="Arial" panose="020B0604020202020204" pitchFamily="34" charset="0"/>
                    <a:cs typeface="Arial" panose="020B0604020202020204" pitchFamily="34" charset="0"/>
                  </a:rPr>
                  <a:t>τ</a:t>
                </a:r>
                <a:r>
                  <a:rPr lang="ru-RU" sz="100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693939317261432"/>
              <y val="0.0278003157878327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798720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 algn="ctr" rtl="0">
              <a:defRPr sz="132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ε</a:t>
            </a:r>
            <a:r>
              <a:rPr lang="en-US"/>
              <a:t>1 = f(</a:t>
            </a:r>
            <a:r>
              <a:rPr lang="el-GR"/>
              <a:t>σ</a:t>
            </a:r>
            <a:r>
              <a:rPr lang="en-US"/>
              <a:t xml:space="preserve">1- </a:t>
            </a:r>
            <a:r>
              <a:rPr lang="el-GR" sz="1320" b="0" i="0" strike="noStrike" baseline="0"/>
              <a:t>σ</a:t>
            </a:r>
            <a:r>
              <a:rPr lang="en-US" sz="1320" b="0" i="0" strike="noStrike" baseline="0"/>
              <a:t>3</a:t>
            </a:r>
            <a:r>
              <a:rPr lang="en-US"/>
              <a:t xml:space="preserve">) </a:t>
            </a:r>
            <a:endParaRPr lang="ru-RU"/>
          </a:p>
        </rich>
      </tx>
      <layout>
        <manualLayout>
          <xMode val="edge"/>
          <yMode val="edge"/>
          <wMode val="factor"/>
          <hMode val="factor"/>
          <x val="0.4209003690036901"/>
          <y val="0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190799371664847"/>
          <y val="0.1296296872559167"/>
          <w val="0.8047176290463691"/>
          <h val="0.7203550597841937"/>
        </manualLayout>
      </layout>
      <scatterChart>
        <scatterStyle val="smoothMarker"/>
        <varyColors val="0"/>
        <ser>
          <idx val="0"/>
          <order val="0"/>
          <tx>
            <v>Первая прочность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'1'!$K$85:$K$20000</f>
              <numCache>
                <formatCode>General</formatCode>
                <ptCount val="19916"/>
              </numCache>
            </numRef>
          </xVal>
          <yVal>
            <numRef>
              <f>'1'!$J$85:$J$20000</f>
              <numCache>
                <formatCode>General</formatCode>
                <ptCount val="19916"/>
              </numCache>
            </numRef>
          </yVal>
          <smooth val="1"/>
        </ser>
        <ser>
          <idx val="1"/>
          <order val="1"/>
          <tx>
            <v>Вторая прочность</v>
          </tx>
          <spPr>
            <a:ln w="50800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'1'!$N$85:$N$20000</f>
              <numCache>
                <formatCode>General</formatCode>
                <ptCount val="19916"/>
              </numCache>
            </numRef>
          </xVal>
          <yVal>
            <numRef>
              <f>'1'!$M$85:$M$20000</f>
              <numCache>
                <formatCode>General</formatCode>
                <ptCount val="19916"/>
              </numCache>
            </numRef>
          </yVal>
          <smooth val="1"/>
        </ser>
        <ser>
          <idx val="2"/>
          <order val="2"/>
          <tx>
            <v>Третья прочность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'1'!$Q$85:$Q$20000</f>
              <numCache>
                <formatCode>General</formatCode>
                <ptCount val="19916"/>
              </numCache>
            </numRef>
          </xVal>
          <yVal>
            <numRef>
              <f>'1'!$P$85:$P$20000</f>
              <numCache>
                <formatCode>General</formatCode>
                <ptCount val="1991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7787392"/>
        <axId val="387810048"/>
      </scatterChart>
      <valAx>
        <axId val="387787392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ε</a:t>
                </a:r>
                <a:r>
                  <a:rPr lang="ru-RU"/>
                  <a:t>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8501272965879265"/>
              <y val="0.9157174103237096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0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810048"/>
        <crosses val="autoZero"/>
        <crossBetween val="midCat"/>
      </valAx>
      <valAx>
        <axId val="387810048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σ</a:t>
                </a:r>
                <a:r>
                  <a:rPr lang="ru-RU"/>
                  <a:t>1,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5"/>
              <y val="0.02074475065616798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787392"/>
        <crosses val="autoZero"/>
        <crossBetween val="midCat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900"/>
            </a:pPr>
            <a:r>
              <a:rPr lang="ru-RU" sz="1000">
                <a:latin typeface="Times New Roman" panose="02020603050405020304" pitchFamily="18" charset="0"/>
                <a:cs typeface="Times New Roman" panose="02020603050405020304" pitchFamily="18" charset="0"/>
              </a:rPr>
              <a:t>Графическое определение  модулей Е0,</a:t>
            </a:r>
            <a:r>
              <a:rPr lang="ru-RU" sz="10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 xml:space="preserve"> Е50</a:t>
            </a:r>
            <a:endParaRPr lang="ru-RU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rich>
      </tx>
      <layout>
        <manualLayout>
          <xMode val="edge"/>
          <yMode val="edge"/>
          <wMode val="factor"/>
          <hMode val="factor"/>
          <x val="0.3502157422790747"/>
          <y val="0.0325801754077978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170513888888889"/>
          <w val="0.7740818658280924"/>
          <h val="0.7338191666666667"/>
        </manualLayout>
      </layout>
      <scatterChart>
        <scatterStyle val="smoothMarker"/>
        <varyColors val="0"/>
        <ser>
          <idx val="0"/>
          <order val="0"/>
          <tx>
            <v>q max, МПа</v>
          </tx>
          <spPr>
            <a:ln w="12700">
              <a:solidFill>
                <a:srgbClr val="00B0F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>
                <a:prstDash val="solid"/>
              </a:ln>
            </spPr>
          </dPt>
          <xVal>
            <numRef>
              <f>'1'!$E$88:$E$89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'1'!$D$88:$D$89</f>
              <numCache>
                <formatCode>General</formatCode>
                <ptCount val="2"/>
                <pt idx="0">
                  <v>0.1006139320975862</v>
                </pt>
                <pt idx="1">
                  <v>0.1006139320975862</v>
                </pt>
              </numCache>
            </numRef>
          </yVal>
          <smooth val="1"/>
        </ser>
        <ser>
          <idx val="1"/>
          <order val="1"/>
          <tx>
            <v>0,5 q max, МПа</v>
          </tx>
          <spPr>
            <a:ln cmpd="sng">
              <a:solidFill>
                <a:srgbClr val="00B05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 w="19050" cmpd="sng">
                <a:solidFill>
                  <a:srgbClr val="00B050"/>
                </a:solidFill>
                <a:prstDash val="sysDash"/>
              </a:ln>
            </spPr>
          </dPt>
          <xVal>
            <numRef>
              <f>'1'!$E$92:$E$93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'1'!$D$92:$D$93</f>
              <numCache>
                <formatCode>General</formatCode>
                <ptCount val="2"/>
                <pt idx="0">
                  <v>0.0503069660487931</v>
                </pt>
                <pt idx="1">
                  <v>0.0503069660487931</v>
                </pt>
              </numCache>
            </numRef>
          </yVal>
          <smooth val="1"/>
        </ser>
        <ser>
          <idx val="2"/>
          <order val="2"/>
          <tx>
            <v>Трехосное испытание</v>
          </tx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'1'!$G$85:$G$200020</f>
              <numCache>
                <formatCode>General</formatCode>
                <ptCount val="199936"/>
              </numCache>
            </numRef>
          </xVal>
          <yVal>
            <numRef>
              <f>'1'!$F$85:$F$200020</f>
              <numCache>
                <formatCode>General</formatCode>
                <ptCount val="199936"/>
              </numCache>
            </numRef>
          </yVal>
          <smooth val="1"/>
        </ser>
        <ser>
          <idx val="3"/>
          <order val="3"/>
          <tx>
            <v>Секущая модуля Е0</v>
          </tx>
          <spPr>
            <a:ln w="127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'1'!$B$88:$B$90</f>
              <numCache>
                <formatCode>General</formatCode>
                <ptCount val="3"/>
                <pt idx="0">
                  <v>0</v>
                </pt>
                <pt idx="1">
                  <v>0.0017</v>
                </pt>
                <pt idx="2">
                  <v>0.00608288310074405</v>
                </pt>
              </numCache>
            </numRef>
          </xVal>
          <yVal>
            <numRef>
              <f>'1'!$A$88:$A$90</f>
              <numCache>
                <formatCode>General</formatCode>
                <ptCount val="3"/>
                <pt idx="0">
                  <v>0</v>
                </pt>
                <pt idx="1">
                  <v>0.02530696604879309</v>
                </pt>
                <pt idx="2">
                  <v>0.09055253888782759</v>
                </pt>
              </numCache>
            </numRef>
          </yVal>
          <smooth val="1"/>
        </ser>
        <ser>
          <idx val="4"/>
          <order val="4"/>
          <tx>
            <v>Первая точка Е0, МПа</v>
          </tx>
          <spPr>
            <a:ln>
              <a:noFill/>
              <a:prstDash val="solid"/>
            </a:ln>
          </spPr>
          <marker>
            <symbol val="circle"/>
            <size val="6"/>
            <spPr>
              <a:solidFill>
                <a:schemeClr val="accent2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xVal>
            <numRef>
              <f>'1'!$B$88</f>
              <numCache>
                <formatCode>General</formatCode>
                <ptCount val="1"/>
                <pt idx="0">
                  <v>0</v>
                </pt>
              </numCache>
            </numRef>
          </xVal>
          <yVal>
            <numRef>
              <f>'1'!$A$88</f>
              <numCache>
                <formatCode>General</formatCode>
                <ptCount val="1"/>
                <pt idx="0">
                  <v>0</v>
                </pt>
              </numCache>
            </numRef>
          </yVal>
          <smooth val="1"/>
        </ser>
        <ser>
          <idx val="5"/>
          <order val="5"/>
          <tx>
            <v>Вторая точка Е0, МПа</v>
          </tx>
          <spPr>
            <a:ln>
              <a:noFill/>
              <a:prstDash val="solid"/>
            </a:ln>
          </spPr>
          <marker>
            <symbol val="circle"/>
            <size val="7"/>
            <spPr>
              <a:solidFill>
                <a:srgbClr val="FF0000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xVal>
            <numRef>
              <f>'1'!$B$89</f>
              <numCache>
                <formatCode>General</formatCode>
                <ptCount val="1"/>
                <pt idx="0">
                  <v>0.0017</v>
                </pt>
              </numCache>
            </numRef>
          </xVal>
          <yVal>
            <numRef>
              <f>'1'!$A$89</f>
              <numCache>
                <formatCode>General</formatCode>
                <ptCount val="1"/>
                <pt idx="0">
                  <v>0.02530696604879309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3920"/>
        <crosses val="autoZero"/>
        <crossBetween val="midCat"/>
      </valAx>
    </plotArea>
    <legend>
      <legendPos val="r"/>
      <legendEntry>
        <idx val="2"/>
        <delete val="1"/>
      </legendEntry>
      <legendEntry>
        <idx val="6"/>
        <delete val="1"/>
      </legendEntry>
      <layout>
        <manualLayout>
          <xMode val="edge"/>
          <yMode val="edge"/>
          <wMode val="factor"/>
          <hMode val="factor"/>
          <x val="0.8185323899371069"/>
          <y val="0.2285116666666667"/>
          <w val="0.1748114255765199"/>
          <h val="0.5729624999999999"/>
        </manualLayout>
      </layout>
      <overlay val="0"/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1000"/>
            </a:pPr>
            <a:r>
              <a:rPr lang="ru-RU" sz="1000">
                <a:latin typeface="Times New Roman" panose="02020603050405020304" pitchFamily="18" charset="0"/>
                <a:cs typeface="Times New Roman" panose="02020603050405020304" pitchFamily="18" charset="0"/>
              </a:rPr>
              <a:t>Объемные</a:t>
            </a:r>
            <a:r>
              <a:rPr lang="ru-RU" sz="10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 xml:space="preserve"> деформации образца</a:t>
            </a:r>
            <a:endParaRPr lang="ru-RU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rich>
      </tx>
      <layout>
        <manualLayout>
          <xMode val="edge"/>
          <yMode val="edge"/>
          <wMode val="factor"/>
          <hMode val="factor"/>
          <x val="0.3899392209923467"/>
          <y val="0.0485337617771541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484980546360085"/>
          <w val="0.7713908805031446"/>
          <h val="0.7023726563066757"/>
        </manualLayout>
      </layout>
      <scatterChart>
        <scatterStyle val="smoothMarker"/>
        <varyColors val="0"/>
        <ser>
          <idx val="0"/>
          <order val="0"/>
          <tx>
            <v>Объемные деформации</v>
          </tx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'1'!$G$85:$G$20000</f>
              <numCache>
                <formatCode>General</formatCode>
                <ptCount val="19916"/>
              </numCache>
            </numRef>
          </xVal>
          <yVal>
            <numRef>
              <f>'1'!$H$85:$H$20000</f>
              <numCache>
                <formatCode>General</formatCode>
                <ptCount val="1991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3920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image" Target="/xl/media/image1.png" Id="rId5" /><Relationship Type="http://schemas.openxmlformats.org/officeDocument/2006/relationships/image" Target="/xl/media/image2.png" Id="rId6" /><Relationship Type="http://schemas.openxmlformats.org/officeDocument/2006/relationships/image" Target="/xl/media/image3.png" Id="rId7" /><Relationship Type="http://schemas.openxmlformats.org/officeDocument/2006/relationships/image" Target="/xl/media/image4.png" Id="rId8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11</col>
      <colOff>86044</colOff>
      <row>22</row>
      <rowOff>31619</rowOff>
    </from>
    <to>
      <col>15</col>
      <colOff>761999</colOff>
      <row>43</row>
      <rowOff>22411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15</col>
      <colOff>826032</colOff>
      <row>22</row>
      <rowOff>27215</rowOff>
    </from>
    <to>
      <col>21</col>
      <colOff>851646</colOff>
      <row>43</row>
      <rowOff>22410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79371</colOff>
      <row>22</row>
      <rowOff>54261</rowOff>
    </from>
    <to>
      <col>10</col>
      <colOff>766724</colOff>
      <row>41</row>
      <rowOff>12349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0</col>
      <colOff>78440</colOff>
      <row>41</row>
      <rowOff>56029</rowOff>
    </from>
    <to>
      <col>10</col>
      <colOff>765793</colOff>
      <row>57</row>
      <rowOff>103764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 editAs="oneCell">
    <from>
      <col>3</col>
      <colOff>564370</colOff>
      <row>72</row>
      <rowOff>170441</rowOff>
    </from>
    <to>
      <col>5</col>
      <colOff>576688</colOff>
      <row>75</row>
      <rowOff>183818</rowOff>
    </to>
    <pic>
      <nvPicPr>
        <cNvPr id="8" name="image1-4.png"/>
        <cNvPicPr/>
      </nvPicPr>
      <blipFill rotWithShape="1">
        <a:blip cstate="print" r:embed="rId5"/>
        <a:srcRect l="66382" t="40700" r="-3101" b="46296"/>
        <a:stretch>
          <a:fillRect/>
        </a:stretch>
      </blipFill>
      <spPr bwMode="auto">
        <a:xfrm>
          <a:off x="3668399" y="11813353"/>
          <a:ext cx="1782848" cy="61849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4</col>
      <colOff>692680</colOff>
      <row>68</row>
      <rowOff>115115</rowOff>
    </from>
    <to>
      <col>6</col>
      <colOff>799647</colOff>
      <row>77</row>
      <rowOff>140160</rowOff>
    </to>
    <pic>
      <nvPicPr>
        <cNvPr id="10" name="Рисунок 9"/>
        <cNvPicPr>
          <a:picLocks noChangeAspect="1"/>
        </cNvPicPr>
      </nvPicPr>
      <blipFill>
        <a:blip cstate="print" r:embed="rId6"/>
        <a:stretch>
          <a:fillRect/>
        </a:stretch>
      </blipFill>
      <spPr>
        <a:xfrm>
          <a:off x="4233739" y="13685439"/>
          <a:ext cx="1877496" cy="172833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15</col>
      <colOff>527696</colOff>
      <row>72</row>
      <rowOff>163310</rowOff>
    </from>
    <to>
      <col>17</col>
      <colOff>537978</colOff>
      <row>75</row>
      <rowOff>176687</rowOff>
    </to>
    <pic>
      <nvPicPr>
        <cNvPr id="11" name="image1-4.png"/>
        <cNvPicPr/>
      </nvPicPr>
      <blipFill rotWithShape="1">
        <a:blip cstate="print" r:embed="rId7"/>
        <a:srcRect l="66382" t="40700" r="-3101" b="46296"/>
        <a:stretch>
          <a:fillRect/>
        </a:stretch>
      </blipFill>
      <spPr bwMode="auto">
        <a:xfrm>
          <a:off x="13806667" y="14518045"/>
          <a:ext cx="1780811" cy="61849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16</col>
      <colOff>689625</colOff>
      <row>68</row>
      <rowOff>51956</rowOff>
    </from>
    <to>
      <col>18</col>
      <colOff>795571</colOff>
      <row>77</row>
      <rowOff>77001</rowOff>
    </to>
    <pic>
      <nvPicPr>
        <cNvPr id="13" name="Рисунок 12"/>
        <cNvPicPr>
          <a:picLocks noChangeAspect="1"/>
        </cNvPicPr>
      </nvPicPr>
      <blipFill>
        <a:blip cstate="print" r:embed="rId8"/>
        <a:stretch>
          <a:fillRect/>
        </a:stretch>
      </blipFill>
      <spPr>
        <a:xfrm>
          <a:off x="14853860" y="13689515"/>
          <a:ext cx="1876476" cy="1728339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F284"/>
  <sheetViews>
    <sheetView tabSelected="1" view="pageBreakPreview" zoomScale="85" zoomScaleNormal="40" zoomScaleSheetLayoutView="85" workbookViewId="0">
      <selection activeCell="K12" sqref="K12"/>
    </sheetView>
  </sheetViews>
  <sheetFormatPr baseColWidth="8" defaultColWidth="9.140625" defaultRowHeight="14.25"/>
  <cols>
    <col width="13.28515625" customWidth="1" style="65" min="1" max="22"/>
    <col width="9.140625" customWidth="1" style="65" min="23" max="39"/>
    <col width="9.140625" customWidth="1" style="65" min="40" max="16384"/>
  </cols>
  <sheetData>
    <row r="1" ht="15" customHeight="1">
      <c r="A1" s="64" t="inlineStr">
        <is>
          <t>Общество с ограниченной ответственностью "Инженерная геология" (ООО "ИнжГео")</t>
        </is>
      </c>
      <c r="L1" s="64" t="inlineStr">
        <is>
          <t>Общество с ограниченной ответственностью "Инженерная геология" (ООО "ИнжГео")</t>
        </is>
      </c>
      <c r="X1" s="65">
        <f>AF51-AH51</f>
        <v/>
      </c>
      <c r="AF1" s="65">
        <f>AF48-AH48</f>
        <v/>
      </c>
      <c r="AN1" s="65">
        <f>AF49-AH49</f>
        <v/>
      </c>
      <c r="AV1" s="65">
        <f>AF50-AH50</f>
        <v/>
      </c>
    </row>
    <row r="2" ht="15" customHeight="1">
      <c r="A2" s="64" t="inlineStr">
        <is>
          <t>Юр. адрес: 117279, г. Москва, ул. Миклухо-Маклая, 36 а, этаж 5, пом. XXIII к. 76-84</t>
        </is>
      </c>
      <c r="L2" s="64" t="inlineStr">
        <is>
          <t>Юр. адрес: 117279, г. Москва, ул. Миклухо-Маклая, 36 а, этаж 5, пом. XXIII к. 76-84</t>
        </is>
      </c>
      <c r="X2" s="65">
        <f>AG51-AH51</f>
        <v/>
      </c>
      <c r="Y2" s="65" t="inlineStr">
        <is>
          <t>нагр</t>
        </is>
      </c>
      <c r="AC2" s="65" t="inlineStr">
        <is>
          <t>X0</t>
        </is>
      </c>
      <c r="AD2" s="65" t="inlineStr">
        <is>
          <t>Y0</t>
        </is>
      </c>
      <c r="AE2" s="65" t="inlineStr">
        <is>
          <t>R</t>
        </is>
      </c>
      <c r="AF2" s="65">
        <f>AG48-AH48</f>
        <v/>
      </c>
      <c r="AG2" s="65" t="inlineStr">
        <is>
          <t>нагр</t>
        </is>
      </c>
      <c r="AK2" s="65" t="inlineStr">
        <is>
          <t>X0</t>
        </is>
      </c>
      <c r="AL2" s="65" t="inlineStr">
        <is>
          <t>Y0</t>
        </is>
      </c>
      <c r="AM2" s="65" t="inlineStr">
        <is>
          <t>R</t>
        </is>
      </c>
      <c r="AN2" s="65">
        <f>AG49-AH49</f>
        <v/>
      </c>
      <c r="AO2" s="65" t="inlineStr">
        <is>
          <t>нагр</t>
        </is>
      </c>
      <c r="AS2" s="65" t="inlineStr">
        <is>
          <t>X0</t>
        </is>
      </c>
      <c r="AT2" s="65" t="inlineStr">
        <is>
          <t>Y0</t>
        </is>
      </c>
      <c r="AU2" s="65" t="inlineStr">
        <is>
          <t>R</t>
        </is>
      </c>
      <c r="AV2" s="65">
        <f>AG50-AH50</f>
        <v/>
      </c>
      <c r="AW2" s="65" t="inlineStr">
        <is>
          <t>нагр</t>
        </is>
      </c>
      <c r="BA2" s="65" t="inlineStr">
        <is>
          <t>X0</t>
        </is>
      </c>
      <c r="BB2" s="65" t="inlineStr">
        <is>
          <t>Y0</t>
        </is>
      </c>
      <c r="BC2" s="65" t="inlineStr">
        <is>
          <t>R</t>
        </is>
      </c>
    </row>
    <row r="3" ht="15" customHeight="1">
      <c r="A3" s="64" t="inlineStr">
        <is>
          <t>Телефон/факс +7 (495) 132-30-00,  Адрес электронной почты inbox@inj-geo.ru</t>
        </is>
      </c>
      <c r="L3" s="64" t="inlineStr">
        <is>
          <t>Телефон/факс +7 (495) 132-30-00,  Адрес электронной почты inbox@inj-geo.ru</t>
        </is>
      </c>
      <c r="AC3" s="65">
        <f>X5</f>
        <v/>
      </c>
      <c r="AD3" s="65" t="n">
        <v>0</v>
      </c>
      <c r="AE3" s="65">
        <f>X4/2</f>
        <v/>
      </c>
      <c r="AK3" s="65">
        <f>AF5</f>
        <v/>
      </c>
      <c r="AL3" s="65" t="n">
        <v>0</v>
      </c>
      <c r="AM3" s="65">
        <f>AF4/2</f>
        <v/>
      </c>
      <c r="AS3" s="65">
        <f>AN5</f>
        <v/>
      </c>
      <c r="AT3" s="65" t="n">
        <v>0</v>
      </c>
      <c r="AU3" s="65">
        <f>AN4/2</f>
        <v/>
      </c>
      <c r="BA3" s="65">
        <f>AV5</f>
        <v/>
      </c>
      <c r="BB3" s="65" t="n">
        <v>0</v>
      </c>
      <c r="BC3" s="65">
        <f>AV4/2</f>
        <v/>
      </c>
    </row>
    <row r="4" ht="15" customHeight="1">
      <c r="A4" s="64" t="n"/>
      <c r="B4" s="64" t="n"/>
      <c r="C4" s="64" t="n"/>
      <c r="D4" s="64" t="n"/>
      <c r="E4" s="64" t="n"/>
      <c r="F4" s="64" t="n"/>
      <c r="G4" s="64" t="n"/>
      <c r="H4" s="64" t="n"/>
      <c r="I4" s="64" t="n"/>
      <c r="J4" s="64" t="n"/>
      <c r="K4" s="64" t="n"/>
      <c r="L4" s="64" t="n"/>
      <c r="M4" s="64" t="n"/>
      <c r="N4" s="64" t="n"/>
      <c r="O4" s="64" t="n"/>
      <c r="P4" s="64" t="n"/>
      <c r="Q4" s="64" t="n"/>
      <c r="R4" s="64" t="n"/>
      <c r="S4" s="64" t="n"/>
      <c r="T4" s="64" t="n"/>
      <c r="U4" s="64" t="n"/>
      <c r="X4" s="65">
        <f>X2-X1</f>
        <v/>
      </c>
      <c r="Y4" s="65" t="inlineStr">
        <is>
          <t>девиатор</t>
        </is>
      </c>
      <c r="AF4" s="65">
        <f>AF2-AF1</f>
        <v/>
      </c>
      <c r="AG4" s="65" t="inlineStr">
        <is>
          <t>девиатор</t>
        </is>
      </c>
      <c r="AN4" s="65">
        <f>AN2-AN1</f>
        <v/>
      </c>
      <c r="AO4" s="65" t="inlineStr">
        <is>
          <t>девиатор</t>
        </is>
      </c>
      <c r="AV4" s="65">
        <f>AV2-AV1</f>
        <v/>
      </c>
      <c r="AW4" s="65" t="inlineStr">
        <is>
          <t>девиатор</t>
        </is>
      </c>
    </row>
    <row r="5" ht="15" customHeight="1">
      <c r="A5" s="64" t="inlineStr">
        <is>
          <t>Испытательная лаборатория ООО «ИнжГео»</t>
        </is>
      </c>
      <c r="L5" s="64" t="inlineStr">
        <is>
          <t>Испытательная лаборатория ООО «ИнжГео»</t>
        </is>
      </c>
      <c r="X5" s="65">
        <f>X4/2+X1</f>
        <v/>
      </c>
      <c r="Y5" s="65" t="inlineStr">
        <is>
          <t>x0</t>
        </is>
      </c>
      <c r="AA5" s="65" t="inlineStr">
        <is>
          <t>Угол</t>
        </is>
      </c>
      <c r="AB5" s="65" t="inlineStr">
        <is>
          <t>X</t>
        </is>
      </c>
      <c r="AC5" s="65" t="inlineStr">
        <is>
          <t>Y</t>
        </is>
      </c>
      <c r="AF5" s="65">
        <f>AF4/2+AF1</f>
        <v/>
      </c>
      <c r="AG5" s="65" t="inlineStr">
        <is>
          <t>x0</t>
        </is>
      </c>
      <c r="AI5" s="65" t="inlineStr">
        <is>
          <t>Угол</t>
        </is>
      </c>
      <c r="AJ5" s="65" t="inlineStr">
        <is>
          <t>X</t>
        </is>
      </c>
      <c r="AK5" s="65" t="inlineStr">
        <is>
          <t>Y</t>
        </is>
      </c>
      <c r="AN5" s="65">
        <f>AN4/2+AN1</f>
        <v/>
      </c>
      <c r="AO5" s="65" t="inlineStr">
        <is>
          <t>x0</t>
        </is>
      </c>
      <c r="AQ5" s="65" t="inlineStr">
        <is>
          <t>Угол</t>
        </is>
      </c>
      <c r="AR5" s="65" t="inlineStr">
        <is>
          <t>X</t>
        </is>
      </c>
      <c r="AS5" s="65" t="inlineStr">
        <is>
          <t>Y</t>
        </is>
      </c>
      <c r="AV5" s="65">
        <f>AV4/2+AV1</f>
        <v/>
      </c>
      <c r="AW5" s="65" t="inlineStr">
        <is>
          <t>x0</t>
        </is>
      </c>
      <c r="AY5" s="65" t="inlineStr">
        <is>
          <t>Угол</t>
        </is>
      </c>
      <c r="AZ5" s="65" t="inlineStr">
        <is>
          <t>X</t>
        </is>
      </c>
      <c r="BA5" s="65" t="inlineStr">
        <is>
          <t>Y</t>
        </is>
      </c>
    </row>
    <row r="6" ht="15" customHeight="1">
      <c r="A6" s="69" t="inlineStr">
        <is>
          <t>Адрес места осуществления деятельности лаборатории: г. Москва, просп. Вернадского, д. 51, стр. 1</t>
        </is>
      </c>
      <c r="L6" s="69" t="inlineStr">
        <is>
          <t>Адрес места осуществления деятельности лаборатории: г. Москва, просп. Вернадского, д. 51, стр. 1</t>
        </is>
      </c>
      <c r="AA6" s="65" t="n">
        <v>0</v>
      </c>
      <c r="AB6" s="65">
        <f>$AC$3+$AE$3*COS(AA6*PI()/180)</f>
        <v/>
      </c>
      <c r="AC6" s="65">
        <f>$AD$3+$AE$3*SIN(AA6*PI()/180)</f>
        <v/>
      </c>
      <c r="AI6" s="65" t="n">
        <v>0</v>
      </c>
      <c r="AJ6" s="65">
        <f>$AK$3+$AM$3*COS(AI6*PI()/180)</f>
        <v/>
      </c>
      <c r="AK6" s="65">
        <f>$AL$3+$AM$3*SIN(AI6*PI()/180)</f>
        <v/>
      </c>
      <c r="AQ6" s="65" t="n">
        <v>0</v>
      </c>
      <c r="AR6" s="65">
        <f>$AS$3+$AU$3*COS(AQ6*PI()/180)</f>
        <v/>
      </c>
      <c r="AS6" s="65">
        <f>$AT$3+$AU$3*SIN(AQ6*PI()/180)</f>
        <v/>
      </c>
      <c r="AY6" s="65" t="n">
        <v>0</v>
      </c>
      <c r="AZ6" s="65">
        <f>$BA$3+$BC$3*COS(AY6*PI()/180)</f>
        <v/>
      </c>
      <c r="BA6" s="65">
        <f>$BB$3+$BC$3*SIN(AY6*PI()/180)</f>
        <v/>
      </c>
      <c r="BF6" s="33" t="n"/>
    </row>
    <row r="7" ht="15" customHeight="1">
      <c r="A7" s="64" t="inlineStr">
        <is>
          <t>Телефон +7(910)4557682, E-mail: slg85@mail.ru</t>
        </is>
      </c>
      <c r="L7" s="64" t="inlineStr">
        <is>
          <t>Телефон +7(910)4557682, E-mail: slg85@mail.ru</t>
        </is>
      </c>
      <c r="AA7" s="65" t="n">
        <v>5</v>
      </c>
      <c r="AB7" s="65">
        <f>$AC$3+$AE$3*COS(AA7*PI()/180)</f>
        <v/>
      </c>
      <c r="AC7" s="65">
        <f>$AD$3+$AE$3*SIN(AA7*PI()/180)</f>
        <v/>
      </c>
      <c r="AI7" s="65" t="n">
        <v>5</v>
      </c>
      <c r="AJ7" s="65">
        <f>$AK$3+$AM$3*COS(AI7*PI()/180)</f>
        <v/>
      </c>
      <c r="AK7" s="65">
        <f>$AL$3+$AM$3*SIN(AI7*PI()/180)</f>
        <v/>
      </c>
      <c r="AQ7" s="65" t="n">
        <v>5</v>
      </c>
      <c r="AR7" s="65">
        <f>$AS$3+$AU$3*COS(AQ7*PI()/180)</f>
        <v/>
      </c>
      <c r="AS7" s="65">
        <f>$AT$3+$AU$3*SIN(AQ7*PI()/180)</f>
        <v/>
      </c>
      <c r="AY7" s="65" t="n">
        <v>5</v>
      </c>
      <c r="AZ7" s="65">
        <f>$BA$3+$BC$3*COS(AY7*PI()/180)</f>
        <v/>
      </c>
      <c r="BA7" s="65">
        <f>$BB$3+$BC$3*SIN(AY7*PI()/180)</f>
        <v/>
      </c>
      <c r="BF7" s="34" t="n"/>
    </row>
    <row r="8" ht="15" customHeight="1">
      <c r="A8" s="2" t="n"/>
      <c r="B8" s="7" t="n"/>
      <c r="C8" s="7" t="n"/>
      <c r="D8" s="7" t="n"/>
      <c r="E8" s="7" t="n"/>
      <c r="F8" s="9" t="n"/>
      <c r="G8" s="9" t="n"/>
      <c r="H8" s="3" t="n"/>
      <c r="I8" s="4" t="n"/>
      <c r="J8" s="5" t="n"/>
      <c r="K8" s="6" t="n"/>
      <c r="L8" s="6" t="n"/>
      <c r="M8" s="2" t="n"/>
      <c r="N8" s="7" t="n"/>
      <c r="O8" s="7" t="n"/>
      <c r="P8" s="7" t="n"/>
      <c r="Q8" s="7" t="n"/>
      <c r="R8" s="9" t="n"/>
      <c r="S8" s="9" t="n"/>
      <c r="T8" s="3" t="n"/>
      <c r="U8" s="4" t="n"/>
      <c r="AA8" s="65" t="n">
        <v>10</v>
      </c>
      <c r="AB8" s="65">
        <f>$AC$3+$AE$3*COS(AA8*PI()/180)</f>
        <v/>
      </c>
      <c r="AC8" s="65">
        <f>$AD$3+$AE$3*SIN(AA8*PI()/180)</f>
        <v/>
      </c>
      <c r="AI8" s="65" t="n">
        <v>10</v>
      </c>
      <c r="AJ8" s="65">
        <f>$AK$3+$AM$3*COS(AI8*PI()/180)</f>
        <v/>
      </c>
      <c r="AK8" s="65">
        <f>$AL$3+$AM$3*SIN(AI8*PI()/180)</f>
        <v/>
      </c>
      <c r="AQ8" s="65" t="n">
        <v>10</v>
      </c>
      <c r="AR8" s="65">
        <f>$AS$3+$AU$3*COS(AQ8*PI()/180)</f>
        <v/>
      </c>
      <c r="AS8" s="65">
        <f>$AT$3+$AU$3*SIN(AQ8*PI()/180)</f>
        <v/>
      </c>
      <c r="AY8" s="65" t="n">
        <v>10</v>
      </c>
      <c r="AZ8" s="65">
        <f>$BA$3+$BC$3*COS(AY8*PI()/180)</f>
        <v/>
      </c>
      <c r="BA8" s="65">
        <f>$BB$3+$BC$3*SIN(AY8*PI()/180)</f>
        <v/>
      </c>
      <c r="BF8" s="33" t="n"/>
    </row>
    <row r="9" ht="15" customHeight="1">
      <c r="A9" s="67" t="inlineStr">
        <is>
          <t>Протокол испытаний № 13-63/27 от 25-11-2022</t>
        </is>
      </c>
      <c r="L9" s="68" t="n"/>
      <c r="AA9" s="65" t="n">
        <v>15</v>
      </c>
      <c r="AB9" s="65">
        <f>$AC$3+$AE$3*COS(AA9*PI()/180)</f>
        <v/>
      </c>
      <c r="AC9" s="65">
        <f>$AD$3+$AE$3*SIN(AA9*PI()/180)</f>
        <v/>
      </c>
      <c r="AI9" s="65" t="n">
        <v>15</v>
      </c>
      <c r="AJ9" s="65">
        <f>$AK$3+$AM$3*COS(AI9*PI()/180)</f>
        <v/>
      </c>
      <c r="AK9" s="65">
        <f>$AL$3+$AM$3*SIN(AI9*PI()/180)</f>
        <v/>
      </c>
      <c r="AQ9" s="65" t="n">
        <v>15</v>
      </c>
      <c r="AR9" s="65">
        <f>$AS$3+$AU$3*COS(AQ9*PI()/180)</f>
        <v/>
      </c>
      <c r="AS9" s="65">
        <f>$AT$3+$AU$3*SIN(AQ9*PI()/180)</f>
        <v/>
      </c>
      <c r="AY9" s="65" t="n">
        <v>15</v>
      </c>
      <c r="AZ9" s="65">
        <f>$BA$3+$BC$3*COS(AY9*PI()/180)</f>
        <v/>
      </c>
      <c r="BA9" s="65">
        <f>$BB$3+$BC$3*SIN(AY9*PI()/180)</f>
        <v/>
      </c>
      <c r="BF9" s="33" t="n"/>
    </row>
    <row r="10" ht="15" customHeight="1">
      <c r="A10" s="16" t="inlineStr">
        <is>
          <t>Наименование и адрес заказчика: ООО Регионстрой</t>
        </is>
      </c>
      <c r="B10" s="11" t="n"/>
      <c r="C10" s="11" t="n"/>
      <c r="D10" s="11" t="n"/>
      <c r="E10" s="11" t="n"/>
      <c r="F10" s="19" t="n"/>
      <c r="G10" s="19" t="n"/>
      <c r="H10" s="12" t="n"/>
      <c r="I10" s="13" t="n"/>
      <c r="J10" s="14" t="n"/>
      <c r="K10" s="15" t="n"/>
      <c r="L10" s="16">
        <f>A10</f>
        <v/>
      </c>
      <c r="M10" s="11" t="n"/>
      <c r="N10" s="11" t="n"/>
      <c r="O10" s="11" t="n"/>
      <c r="P10" s="11" t="n"/>
      <c r="Q10" s="19" t="n"/>
      <c r="R10" s="19" t="n"/>
      <c r="S10" s="12" t="n"/>
      <c r="T10" s="13" t="n"/>
      <c r="U10" s="13" t="n"/>
      <c r="AA10" s="65" t="n">
        <v>20</v>
      </c>
      <c r="AB10" s="65">
        <f>$AC$3+$AE$3*COS(AA10*PI()/180)</f>
        <v/>
      </c>
      <c r="AC10" s="65">
        <f>$AD$3+$AE$3*SIN(AA10*PI()/180)</f>
        <v/>
      </c>
      <c r="AI10" s="65" t="n">
        <v>20</v>
      </c>
      <c r="AJ10" s="65">
        <f>$AK$3+$AM$3*COS(AI10*PI()/180)</f>
        <v/>
      </c>
      <c r="AK10" s="65">
        <f>$AL$3+$AM$3*SIN(AI10*PI()/180)</f>
        <v/>
      </c>
      <c r="AQ10" s="65" t="n">
        <v>20</v>
      </c>
      <c r="AR10" s="65">
        <f>$AS$3+$AU$3*COS(AQ10*PI()/180)</f>
        <v/>
      </c>
      <c r="AS10" s="65">
        <f>$AT$3+$AU$3*SIN(AQ10*PI()/180)</f>
        <v/>
      </c>
      <c r="AY10" s="65" t="n">
        <v>20</v>
      </c>
      <c r="AZ10" s="65">
        <f>$BA$3+$BC$3*COS(AY10*PI()/180)</f>
        <v/>
      </c>
      <c r="BA10" s="65">
        <f>$BB$3+$BC$3*SIN(AY10*PI()/180)</f>
        <v/>
      </c>
      <c r="BF10" s="33" t="n"/>
    </row>
    <row r="11" ht="15" customHeight="1">
      <c r="A11" s="10" t="inlineStr">
        <is>
          <t>Наименование объекта: Переход трубопровода через р. Енисей</t>
        </is>
      </c>
      <c r="B11" s="11" t="n"/>
      <c r="C11" s="11" t="n"/>
      <c r="D11" s="41" t="n"/>
      <c r="E11" s="11" t="n"/>
      <c r="F11" s="19" t="n"/>
      <c r="G11" s="19" t="n"/>
      <c r="H11" s="12" t="n"/>
      <c r="I11" s="13" t="n"/>
      <c r="J11" s="14" t="n"/>
      <c r="K11" s="15" t="n"/>
      <c r="L11" s="16">
        <f>A11</f>
        <v/>
      </c>
      <c r="M11" s="17" t="n"/>
      <c r="N11" s="17" t="n"/>
      <c r="O11" s="17" t="n"/>
      <c r="P11" s="17" t="n"/>
      <c r="Q11" s="17" t="n"/>
      <c r="R11" s="17" t="n"/>
      <c r="S11" s="17" t="n"/>
      <c r="T11" s="17" t="n"/>
      <c r="AA11" s="65" t="n">
        <v>25</v>
      </c>
      <c r="AB11" s="65">
        <f>$AC$3+$AE$3*COS(AA11*PI()/180)</f>
        <v/>
      </c>
      <c r="AC11" s="65">
        <f>$AD$3+$AE$3*SIN(AA11*PI()/180)</f>
        <v/>
      </c>
      <c r="AI11" s="65" t="n">
        <v>25</v>
      </c>
      <c r="AJ11" s="65">
        <f>$AK$3+$AM$3*COS(AI11*PI()/180)</f>
        <v/>
      </c>
      <c r="AK11" s="65">
        <f>$AL$3+$AM$3*SIN(AI11*PI()/180)</f>
        <v/>
      </c>
      <c r="AQ11" s="65" t="n">
        <v>25</v>
      </c>
      <c r="AR11" s="65">
        <f>$AS$3+$AU$3*COS(AQ11*PI()/180)</f>
        <v/>
      </c>
      <c r="AS11" s="65">
        <f>$AT$3+$AU$3*SIN(AQ11*PI()/180)</f>
        <v/>
      </c>
      <c r="AY11" s="65" t="n">
        <v>25</v>
      </c>
      <c r="AZ11" s="65">
        <f>$BA$3+$BC$3*COS(AY11*PI()/180)</f>
        <v/>
      </c>
      <c r="BA11" s="65">
        <f>$BB$3+$BC$3*SIN(AY11*PI()/180)</f>
        <v/>
      </c>
      <c r="BF11" s="33" t="n"/>
    </row>
    <row r="12" ht="15" customHeight="1">
      <c r="A12" s="16" t="inlineStr">
        <is>
          <t xml:space="preserve">Наименование используемого метода/методики: ГОСТ 12248.4-2020 </t>
        </is>
      </c>
      <c r="B12" s="17" t="n"/>
      <c r="C12" s="17" t="n"/>
      <c r="D12" s="10" t="n"/>
      <c r="E12" s="17" t="n"/>
      <c r="F12" s="17" t="n"/>
      <c r="G12" s="17" t="n"/>
      <c r="H12" s="17" t="n"/>
      <c r="I12" s="17" t="n"/>
      <c r="J12" s="17" t="n"/>
      <c r="K12" s="17" t="n"/>
      <c r="L12" s="16">
        <f>A12</f>
        <v/>
      </c>
      <c r="M12" s="11" t="n"/>
      <c r="N12" s="11" t="n"/>
      <c r="O12" s="11" t="n"/>
      <c r="P12" s="11" t="n"/>
      <c r="Q12" s="19" t="n"/>
      <c r="R12" s="19" t="n"/>
      <c r="S12" s="18" t="n"/>
      <c r="T12" s="18" t="n"/>
      <c r="V12" s="17" t="n"/>
      <c r="AA12" s="65" t="n">
        <v>30</v>
      </c>
      <c r="AB12" s="65">
        <f>$AC$3+$AE$3*COS(AA12*PI()/180)</f>
        <v/>
      </c>
      <c r="AC12" s="65">
        <f>$AD$3+$AE$3*SIN(AA12*PI()/180)</f>
        <v/>
      </c>
      <c r="AI12" s="65" t="n">
        <v>30</v>
      </c>
      <c r="AJ12" s="65">
        <f>$AK$3+$AM$3*COS(AI12*PI()/180)</f>
        <v/>
      </c>
      <c r="AK12" s="65">
        <f>$AL$3+$AM$3*SIN(AI12*PI()/180)</f>
        <v/>
      </c>
      <c r="AQ12" s="65" t="n">
        <v>30</v>
      </c>
      <c r="AR12" s="65">
        <f>$AS$3+$AU$3*COS(AQ12*PI()/180)</f>
        <v/>
      </c>
      <c r="AS12" s="65">
        <f>$AT$3+$AU$3*SIN(AQ12*PI()/180)</f>
        <v/>
      </c>
      <c r="AY12" s="65" t="n">
        <v>30</v>
      </c>
      <c r="AZ12" s="65">
        <f>$BA$3+$BC$3*COS(AY12*PI()/180)</f>
        <v/>
      </c>
      <c r="BA12" s="65">
        <f>$BB$3+$BC$3*SIN(AY12*PI()/180)</f>
        <v/>
      </c>
    </row>
    <row r="13" ht="15" customHeight="1">
      <c r="A13" s="16" t="inlineStr">
        <is>
          <t>Условия проведения испытания: температура окружающей среды (18 - 25)0С, влажность воздуха (40 - 75)%</t>
        </is>
      </c>
      <c r="B13" s="11" t="n"/>
      <c r="C13" s="11" t="n"/>
      <c r="D13" s="11" t="n"/>
      <c r="E13" s="11" t="n"/>
      <c r="F13" s="19" t="n"/>
      <c r="G13" s="19" t="n"/>
      <c r="H13" s="18" t="n"/>
      <c r="I13" s="18" t="n"/>
      <c r="J13" s="18" t="n"/>
      <c r="K13" s="19" t="n"/>
      <c r="L13" s="16">
        <f>A13</f>
        <v/>
      </c>
      <c r="M13" s="11" t="n"/>
      <c r="N13" s="11" t="n"/>
      <c r="O13" s="11" t="n"/>
      <c r="P13" s="11" t="n"/>
      <c r="Q13" s="19" t="n"/>
      <c r="R13" s="19" t="n"/>
      <c r="S13" s="14" t="n"/>
      <c r="T13" s="14" t="n"/>
      <c r="AA13" s="65" t="n">
        <v>35</v>
      </c>
      <c r="AB13" s="65">
        <f>$AC$3+$AE$3*COS(AA13*PI()/180)</f>
        <v/>
      </c>
      <c r="AC13" s="65">
        <f>$AD$3+$AE$3*SIN(AA13*PI()/180)</f>
        <v/>
      </c>
      <c r="AI13" s="65" t="n">
        <v>35</v>
      </c>
      <c r="AJ13" s="65">
        <f>$AK$3+$AM$3*COS(AI13*PI()/180)</f>
        <v/>
      </c>
      <c r="AK13" s="65">
        <f>$AL$3+$AM$3*SIN(AI13*PI()/180)</f>
        <v/>
      </c>
      <c r="AQ13" s="65" t="n">
        <v>35</v>
      </c>
      <c r="AR13" s="65">
        <f>$AS$3+$AU$3*COS(AQ13*PI()/180)</f>
        <v/>
      </c>
      <c r="AS13" s="65">
        <f>$AT$3+$AU$3*SIN(AQ13*PI()/180)</f>
        <v/>
      </c>
      <c r="AY13" s="65" t="n">
        <v>35</v>
      </c>
      <c r="AZ13" s="65">
        <f>$BA$3+$BC$3*COS(AY13*PI()/180)</f>
        <v/>
      </c>
      <c r="BA13" s="65">
        <f>$BB$3+$BC$3*SIN(AY13*PI()/180)</f>
        <v/>
      </c>
    </row>
    <row r="14" ht="17.65" customHeight="1">
      <c r="A14" s="16" t="inlineStr">
        <is>
          <t>Дата получение объекта подлежащего испытаниям: 29.10.2022</t>
        </is>
      </c>
      <c r="B14" s="11" t="n"/>
      <c r="C14" s="11" t="n"/>
      <c r="D14" s="11" t="n"/>
      <c r="E14" s="11" t="n"/>
      <c r="F14" s="19" t="n"/>
      <c r="G14" s="19" t="n"/>
      <c r="H14" s="14" t="n"/>
      <c r="I14" s="14" t="n"/>
      <c r="J14" s="20" t="n"/>
      <c r="K14" s="18" t="n"/>
      <c r="L14" s="16">
        <f>A14</f>
        <v/>
      </c>
      <c r="M14" s="11" t="n"/>
      <c r="N14" s="11" t="n"/>
      <c r="O14" s="11" t="n"/>
      <c r="P14" s="37" t="n"/>
      <c r="Q14" s="19" t="n"/>
      <c r="R14" s="19" t="n"/>
      <c r="S14" s="14" t="n"/>
      <c r="T14" s="14" t="n"/>
      <c r="AA14" s="65" t="n">
        <v>40</v>
      </c>
      <c r="AB14" s="65">
        <f>$AC$3+$AE$3*COS(AA14*PI()/180)</f>
        <v/>
      </c>
      <c r="AC14" s="65">
        <f>$AD$3+$AE$3*SIN(AA14*PI()/180)</f>
        <v/>
      </c>
      <c r="AI14" s="65" t="n">
        <v>40</v>
      </c>
      <c r="AJ14" s="65">
        <f>$AK$3+$AM$3*COS(AI14*PI()/180)</f>
        <v/>
      </c>
      <c r="AK14" s="65">
        <f>$AL$3+$AM$3*SIN(AI14*PI()/180)</f>
        <v/>
      </c>
      <c r="AQ14" s="65" t="n">
        <v>40</v>
      </c>
      <c r="AR14" s="65">
        <f>$AS$3+$AU$3*COS(AQ14*PI()/180)</f>
        <v/>
      </c>
      <c r="AS14" s="65">
        <f>$AT$3+$AU$3*SIN(AQ14*PI()/180)</f>
        <v/>
      </c>
      <c r="AY14" s="65" t="n">
        <v>40</v>
      </c>
      <c r="AZ14" s="65">
        <f>$BA$3+$BC$3*COS(AY14*PI()/180)</f>
        <v/>
      </c>
      <c r="BA14" s="65">
        <f>$BB$3+$BC$3*SIN(AY14*PI()/180)</f>
        <v/>
      </c>
    </row>
    <row r="15" ht="15" customHeight="1">
      <c r="A15" s="16" t="inlineStr">
        <is>
          <t>Дата испытания: 25.10.2022-19.11.2027</t>
        </is>
      </c>
      <c r="B15" s="11" t="n"/>
      <c r="C15" s="11" t="n"/>
      <c r="D15" s="11" t="n"/>
      <c r="E15" s="11" t="n"/>
      <c r="F15" s="36" t="n"/>
      <c r="G15" s="19" t="n"/>
      <c r="H15" s="14" t="n"/>
      <c r="I15" s="14" t="n"/>
      <c r="J15" s="20" t="n"/>
      <c r="K15" s="18" t="n"/>
      <c r="L15" s="16">
        <f>A15</f>
        <v/>
      </c>
      <c r="M15" s="11" t="n"/>
      <c r="N15" s="37" t="n"/>
      <c r="O15" s="11" t="n"/>
      <c r="P15" s="11" t="n"/>
      <c r="Q15" s="19" t="n"/>
      <c r="R15" s="19" t="n"/>
      <c r="S15" s="73" t="n"/>
      <c r="T15" s="14" t="n"/>
      <c r="AA15" s="65" t="n">
        <v>45</v>
      </c>
      <c r="AB15" s="65">
        <f>$AC$3+$AE$3*COS(AA15*PI()/180)</f>
        <v/>
      </c>
      <c r="AC15" s="65">
        <f>$AD$3+$AE$3*SIN(AA15*PI()/180)</f>
        <v/>
      </c>
      <c r="AI15" s="65" t="n">
        <v>45</v>
      </c>
      <c r="AJ15" s="65">
        <f>$AK$3+$AM$3*COS(AI15*PI()/180)</f>
        <v/>
      </c>
      <c r="AK15" s="65">
        <f>$AL$3+$AM$3*SIN(AI15*PI()/180)</f>
        <v/>
      </c>
      <c r="AQ15" s="65" t="n">
        <v>45</v>
      </c>
      <c r="AR15" s="65">
        <f>$AS$3+$AU$3*COS(AQ15*PI()/180)</f>
        <v/>
      </c>
      <c r="AS15" s="65">
        <f>$AT$3+$AU$3*SIN(AQ15*PI()/180)</f>
        <v/>
      </c>
      <c r="AY15" s="65" t="n">
        <v>45</v>
      </c>
      <c r="AZ15" s="65">
        <f>$BA$3+$BC$3*COS(AY15*PI()/180)</f>
        <v/>
      </c>
      <c r="BA15" s="65">
        <f>$BB$3+$BC$3*SIN(AY15*PI()/180)</f>
        <v/>
      </c>
    </row>
    <row r="16" ht="15.6" customHeight="1">
      <c r="A16" s="70" t="inlineStr">
        <is>
          <t>Испытание грунтов методом трехосного сжатия</t>
        </is>
      </c>
      <c r="L16" s="70" t="inlineStr">
        <is>
          <t>Испытание грунтов методом трехосного сжатия</t>
        </is>
      </c>
      <c r="AA16" s="65" t="n">
        <v>50</v>
      </c>
      <c r="AB16" s="65">
        <f>$AC$3+$AE$3*COS(AA16*PI()/180)</f>
        <v/>
      </c>
      <c r="AC16" s="65">
        <f>$AD$3+$AE$3*SIN(AA16*PI()/180)</f>
        <v/>
      </c>
      <c r="AI16" s="65" t="n">
        <v>50</v>
      </c>
      <c r="AJ16" s="65">
        <f>$AK$3+$AM$3*COS(AI16*PI()/180)</f>
        <v/>
      </c>
      <c r="AK16" s="65">
        <f>$AL$3+$AM$3*SIN(AI16*PI()/180)</f>
        <v/>
      </c>
      <c r="AQ16" s="65" t="n">
        <v>50</v>
      </c>
      <c r="AR16" s="65">
        <f>$AS$3+$AU$3*COS(AQ16*PI()/180)</f>
        <v/>
      </c>
      <c r="AS16" s="65">
        <f>$AT$3+$AU$3*SIN(AQ16*PI()/180)</f>
        <v/>
      </c>
      <c r="AY16" s="65" t="n">
        <v>50</v>
      </c>
      <c r="AZ16" s="65">
        <f>$BA$3+$BC$3*COS(AY16*PI()/180)</f>
        <v/>
      </c>
      <c r="BA16" s="65">
        <f>$BB$3+$BC$3*SIN(AY16*PI()/180)</f>
        <v/>
      </c>
    </row>
    <row r="17" ht="15" customHeight="1">
      <c r="A17" s="22" t="inlineStr">
        <is>
          <t xml:space="preserve">Лабораторный номер: </t>
        </is>
      </c>
      <c r="B17" s="23" t="n"/>
      <c r="C17" s="32" t="inlineStr">
        <is>
          <t>1062</t>
        </is>
      </c>
      <c r="D17" s="23" t="n"/>
      <c r="E17" s="23" t="n"/>
      <c r="F17" s="23" t="n"/>
      <c r="G17" s="23" t="n"/>
      <c r="H17" s="18" t="n"/>
      <c r="I17" s="24" t="inlineStr">
        <is>
          <t>We, % =</t>
        </is>
      </c>
      <c r="J17" s="62" t="n">
        <v>0.322602453</v>
      </c>
      <c r="K17" s="21" t="n"/>
      <c r="L17" s="22" t="inlineStr">
        <is>
          <t xml:space="preserve">Лабораторный номер: </t>
        </is>
      </c>
      <c r="M17" s="23" t="n"/>
      <c r="N17" s="32">
        <f>C17</f>
        <v/>
      </c>
      <c r="O17" s="23" t="n"/>
      <c r="P17" s="23" t="n"/>
      <c r="Q17" s="23" t="n"/>
      <c r="R17" s="23" t="n"/>
      <c r="T17" s="24" t="inlineStr">
        <is>
          <t>We, % =</t>
        </is>
      </c>
      <c r="U17" s="62">
        <f>J17</f>
        <v/>
      </c>
      <c r="AA17" s="65" t="n">
        <v>55</v>
      </c>
      <c r="AB17" s="65">
        <f>$AC$3+$AE$3*COS(AA17*PI()/180)</f>
        <v/>
      </c>
      <c r="AC17" s="65">
        <f>$AD$3+$AE$3*SIN(AA17*PI()/180)</f>
        <v/>
      </c>
      <c r="AI17" s="65" t="n">
        <v>55</v>
      </c>
      <c r="AJ17" s="65">
        <f>$AK$3+$AM$3*COS(AI17*PI()/180)</f>
        <v/>
      </c>
      <c r="AK17" s="65">
        <f>$AL$3+$AM$3*SIN(AI17*PI()/180)</f>
        <v/>
      </c>
      <c r="AQ17" s="65" t="n">
        <v>55</v>
      </c>
      <c r="AR17" s="65">
        <f>$AS$3+$AU$3*COS(AQ17*PI()/180)</f>
        <v/>
      </c>
      <c r="AS17" s="65">
        <f>$AT$3+$AU$3*SIN(AQ17*PI()/180)</f>
        <v/>
      </c>
      <c r="AY17" s="65" t="n">
        <v>55</v>
      </c>
      <c r="AZ17" s="65">
        <f>$BA$3+$BC$3*COS(AY17*PI()/180)</f>
        <v/>
      </c>
      <c r="BA17" s="65">
        <f>$BB$3+$BC$3*SIN(AY17*PI()/180)</f>
        <v/>
      </c>
    </row>
    <row r="18" ht="15" customHeight="1">
      <c r="A18" s="22" t="inlineStr">
        <is>
          <t xml:space="preserve">Номер скважины: </t>
        </is>
      </c>
      <c r="B18" s="23" t="n"/>
      <c r="C18" s="32" t="inlineStr">
        <is>
          <t>BH-087</t>
        </is>
      </c>
      <c r="D18" s="23" t="n"/>
      <c r="E18" s="23" t="n"/>
      <c r="F18" s="23" t="n"/>
      <c r="G18" s="23" t="n"/>
      <c r="H18" s="18" t="n"/>
      <c r="I18" s="24" t="inlineStr">
        <is>
          <t>ρ, г/см3 =</t>
        </is>
      </c>
      <c r="J18" s="40" t="n">
        <v>1.9</v>
      </c>
      <c r="L18" s="22" t="inlineStr">
        <is>
          <t xml:space="preserve">Номер скважины: </t>
        </is>
      </c>
      <c r="M18" s="23" t="n"/>
      <c r="N18" s="32">
        <f>C18</f>
        <v/>
      </c>
      <c r="O18" s="23" t="n"/>
      <c r="P18" s="23" t="n"/>
      <c r="Q18" s="23" t="n"/>
      <c r="R18" s="23" t="n"/>
      <c r="T18" s="24" t="inlineStr">
        <is>
          <t>ρ, г/см3 =</t>
        </is>
      </c>
      <c r="U18" s="40">
        <f>J18</f>
        <v/>
      </c>
      <c r="AA18" s="65" t="n">
        <v>60</v>
      </c>
      <c r="AB18" s="65">
        <f>$AC$3+$AE$3*COS(AA18*PI()/180)</f>
        <v/>
      </c>
      <c r="AC18" s="65">
        <f>$AD$3+$AE$3*SIN(AA18*PI()/180)</f>
        <v/>
      </c>
      <c r="AI18" s="65" t="n">
        <v>60</v>
      </c>
      <c r="AJ18" s="65">
        <f>$AK$3+$AM$3*COS(AI18*PI()/180)</f>
        <v/>
      </c>
      <c r="AK18" s="65">
        <f>$AL$3+$AM$3*SIN(AI18*PI()/180)</f>
        <v/>
      </c>
      <c r="AQ18" s="65" t="n">
        <v>60</v>
      </c>
      <c r="AR18" s="65">
        <f>$AS$3+$AU$3*COS(AQ18*PI()/180)</f>
        <v/>
      </c>
      <c r="AS18" s="65">
        <f>$AT$3+$AU$3*SIN(AQ18*PI()/180)</f>
        <v/>
      </c>
      <c r="AY18" s="65" t="n">
        <v>60</v>
      </c>
      <c r="AZ18" s="65">
        <f>$BA$3+$BC$3*COS(AY18*PI()/180)</f>
        <v/>
      </c>
      <c r="BA18" s="65">
        <f>$BB$3+$BC$3*SIN(AY18*PI()/180)</f>
        <v/>
      </c>
    </row>
    <row r="19" ht="15" customHeight="1">
      <c r="A19" s="22" t="inlineStr">
        <is>
          <t xml:space="preserve">Глубина отбора, м: </t>
        </is>
      </c>
      <c r="B19" s="23" t="n"/>
      <c r="C19" s="39" t="n">
        <v>2.7</v>
      </c>
      <c r="D19" s="23" t="n"/>
      <c r="E19" s="23" t="n"/>
      <c r="F19" s="23" t="n"/>
      <c r="G19" s="23" t="n"/>
      <c r="H19" s="18" t="n"/>
      <c r="I19" s="24" t="inlineStr">
        <is>
          <t>ρs, г/см3 =</t>
        </is>
      </c>
      <c r="J19" s="40" t="n">
        <v>2.71</v>
      </c>
      <c r="K19" s="21" t="n"/>
      <c r="L19" s="22" t="inlineStr">
        <is>
          <t xml:space="preserve">Глубина отбора, м: </t>
        </is>
      </c>
      <c r="M19" s="23" t="n"/>
      <c r="N19" s="39">
        <f>C19</f>
        <v/>
      </c>
      <c r="O19" s="23" t="n"/>
      <c r="P19" s="23" t="n"/>
      <c r="Q19" s="23" t="n"/>
      <c r="R19" s="23" t="n"/>
      <c r="T19" s="24" t="inlineStr">
        <is>
          <t>ρs, г/см3 =</t>
        </is>
      </c>
      <c r="U19" s="40">
        <f>J19</f>
        <v/>
      </c>
      <c r="AA19" s="65" t="n">
        <v>65</v>
      </c>
      <c r="AB19" s="65">
        <f>$AC$3+$AE$3*COS(AA19*PI()/180)</f>
        <v/>
      </c>
      <c r="AC19" s="65">
        <f>$AD$3+$AE$3*SIN(AA19*PI()/180)</f>
        <v/>
      </c>
      <c r="AI19" s="65" t="n">
        <v>65</v>
      </c>
      <c r="AJ19" s="65">
        <f>$AK$3+$AM$3*COS(AI19*PI()/180)</f>
        <v/>
      </c>
      <c r="AK19" s="65">
        <f>$AL$3+$AM$3*SIN(AI19*PI()/180)</f>
        <v/>
      </c>
      <c r="AQ19" s="65" t="n">
        <v>65</v>
      </c>
      <c r="AR19" s="65">
        <f>$AS$3+$AU$3*COS(AQ19*PI()/180)</f>
        <v/>
      </c>
      <c r="AS19" s="65">
        <f>$AT$3+$AU$3*SIN(AQ19*PI()/180)</f>
        <v/>
      </c>
      <c r="AY19" s="65" t="n">
        <v>65</v>
      </c>
      <c r="AZ19" s="65">
        <f>$BA$3+$BC$3*COS(AY19*PI()/180)</f>
        <v/>
      </c>
      <c r="BA19" s="65">
        <f>$BB$3+$BC$3*SIN(AY19*PI()/180)</f>
        <v/>
      </c>
    </row>
    <row r="20" ht="16.9" customHeight="1">
      <c r="A20" s="22" t="inlineStr">
        <is>
          <t xml:space="preserve">Наименование грунта: </t>
        </is>
      </c>
      <c r="B20" s="23" t="n"/>
      <c r="C20" s="32" t="inlineStr">
        <is>
          <t>Суглинок, после оттаивания текучепластичный, легкий песчанистый</t>
        </is>
      </c>
      <c r="D20" s="23" t="n"/>
      <c r="E20" s="23" t="n"/>
      <c r="F20" s="23" t="n"/>
      <c r="G20" s="23" t="n"/>
      <c r="H20" s="18" t="n"/>
      <c r="I20" s="24" t="inlineStr">
        <is>
          <t>e, д.е. =</t>
        </is>
      </c>
      <c r="J20" s="74" t="n">
        <v>1.1</v>
      </c>
      <c r="K20" s="23" t="n"/>
      <c r="L20" s="22" t="inlineStr">
        <is>
          <t xml:space="preserve">Наименование грунта: </t>
        </is>
      </c>
      <c r="M20" s="23" t="n"/>
      <c r="N20" s="32">
        <f>C20</f>
        <v/>
      </c>
      <c r="O20" s="23" t="n"/>
      <c r="P20" s="23" t="n"/>
      <c r="Q20" s="23" t="n"/>
      <c r="R20" s="23" t="n"/>
      <c r="T20" s="24" t="inlineStr">
        <is>
          <t>e, д.е. =</t>
        </is>
      </c>
      <c r="U20" s="74">
        <f>J20</f>
        <v/>
      </c>
      <c r="AA20" s="65" t="n">
        <v>70</v>
      </c>
      <c r="AB20" s="65">
        <f>$AC$3+$AE$3*COS(AA20*PI()/180)</f>
        <v/>
      </c>
      <c r="AC20" s="65">
        <f>$AD$3+$AE$3*SIN(AA20*PI()/180)</f>
        <v/>
      </c>
      <c r="AI20" s="65" t="n">
        <v>70</v>
      </c>
      <c r="AJ20" s="65">
        <f>$AK$3+$AM$3*COS(AI20*PI()/180)</f>
        <v/>
      </c>
      <c r="AK20" s="65">
        <f>$AL$3+$AM$3*SIN(AI20*PI()/180)</f>
        <v/>
      </c>
      <c r="AQ20" s="65" t="n">
        <v>70</v>
      </c>
      <c r="AR20" s="65">
        <f>$AS$3+$AU$3*COS(AQ20*PI()/180)</f>
        <v/>
      </c>
      <c r="AS20" s="65">
        <f>$AT$3+$AU$3*SIN(AQ20*PI()/180)</f>
        <v/>
      </c>
      <c r="AY20" s="65" t="n">
        <v>70</v>
      </c>
      <c r="AZ20" s="65">
        <f>$BA$3+$BC$3*COS(AY20*PI()/180)</f>
        <v/>
      </c>
      <c r="BA20" s="65">
        <f>$BB$3+$BC$3*SIN(AY20*PI()/180)</f>
        <v/>
      </c>
    </row>
    <row r="21" ht="15" customHeight="1">
      <c r="A21" s="23" t="inlineStr">
        <is>
          <t>Схема проведения опыта:</t>
        </is>
      </c>
      <c r="B21" s="23" t="n"/>
      <c r="C21" s="32" t="inlineStr">
        <is>
          <t>КД</t>
        </is>
      </c>
      <c r="D21" s="23" t="n"/>
      <c r="E21" s="23" t="n"/>
      <c r="F21" s="23" t="n"/>
      <c r="G21" s="23" t="n"/>
      <c r="H21" s="18" t="n"/>
      <c r="I21" s="24" t="inlineStr">
        <is>
          <t>IL, д.е. =</t>
        </is>
      </c>
      <c r="J21" s="40" t="n">
        <v>0.927</v>
      </c>
      <c r="K21" s="23" t="n"/>
      <c r="L21" s="23" t="inlineStr">
        <is>
          <t>Схема проведения опыта:</t>
        </is>
      </c>
      <c r="M21" s="23" t="n"/>
      <c r="N21" s="32">
        <f>C21</f>
        <v/>
      </c>
      <c r="O21" s="23" t="n"/>
      <c r="P21" s="23" t="n"/>
      <c r="Q21" s="23" t="n"/>
      <c r="R21" s="23" t="n"/>
      <c r="T21" s="24" t="inlineStr">
        <is>
          <t>IL, д.е. =</t>
        </is>
      </c>
      <c r="U21" s="40">
        <f>J21</f>
        <v/>
      </c>
      <c r="AA21" s="65" t="n">
        <v>75</v>
      </c>
      <c r="AB21" s="65">
        <f>$AC$3+$AE$3*COS(AA21*PI()/180)</f>
        <v/>
      </c>
      <c r="AC21" s="65">
        <f>$AD$3+$AE$3*SIN(AA21*PI()/180)</f>
        <v/>
      </c>
      <c r="AI21" s="65" t="n">
        <v>75</v>
      </c>
      <c r="AJ21" s="65">
        <f>$AK$3+$AM$3*COS(AI21*PI()/180)</f>
        <v/>
      </c>
      <c r="AK21" s="65">
        <f>$AL$3+$AM$3*SIN(AI21*PI()/180)</f>
        <v/>
      </c>
      <c r="AQ21" s="65" t="n">
        <v>75</v>
      </c>
      <c r="AR21" s="65">
        <f>$AS$3+$AU$3*COS(AQ21*PI()/180)</f>
        <v/>
      </c>
      <c r="AS21" s="65">
        <f>$AT$3+$AU$3*SIN(AQ21*PI()/180)</f>
        <v/>
      </c>
      <c r="AY21" s="65" t="n">
        <v>75</v>
      </c>
      <c r="AZ21" s="65">
        <f>$BA$3+$BC$3*COS(AY21*PI()/180)</f>
        <v/>
      </c>
      <c r="BA21" s="65">
        <f>$BB$3+$BC$3*SIN(AY21*PI()/180)</f>
        <v/>
      </c>
    </row>
    <row r="22" ht="16.9" customHeight="1">
      <c r="A22" s="70" t="inlineStr">
        <is>
          <t xml:space="preserve">Результаты испытаний </t>
        </is>
      </c>
      <c r="L22" s="70" t="inlineStr">
        <is>
          <t xml:space="preserve">Результаты испытаний </t>
        </is>
      </c>
      <c r="AA22" s="65" t="n">
        <v>80</v>
      </c>
      <c r="AB22" s="65">
        <f>$AC$3+$AE$3*COS(AA22*PI()/180)</f>
        <v/>
      </c>
      <c r="AC22" s="65">
        <f>$AD$3+$AE$3*SIN(AA22*PI()/180)</f>
        <v/>
      </c>
      <c r="AI22" s="65" t="n">
        <v>80</v>
      </c>
      <c r="AJ22" s="65">
        <f>$AK$3+$AM$3*COS(AI22*PI()/180)</f>
        <v/>
      </c>
      <c r="AK22" s="65">
        <f>$AL$3+$AM$3*SIN(AI22*PI()/180)</f>
        <v/>
      </c>
      <c r="AQ22" s="65" t="n">
        <v>80</v>
      </c>
      <c r="AR22" s="65">
        <f>$AS$3+$AU$3*COS(AQ22*PI()/180)</f>
        <v/>
      </c>
      <c r="AS22" s="65">
        <f>$AT$3+$AU$3*SIN(AQ22*PI()/180)</f>
        <v/>
      </c>
      <c r="AY22" s="65" t="n">
        <v>80</v>
      </c>
      <c r="AZ22" s="65">
        <f>$BA$3+$BC$3*COS(AY22*PI()/180)</f>
        <v/>
      </c>
      <c r="BA22" s="65">
        <f>$BB$3+$BC$3*SIN(AY22*PI()/180)</f>
        <v/>
      </c>
    </row>
    <row r="23" ht="15.6" customHeight="1">
      <c r="J23" s="23" t="n"/>
      <c r="K23" s="23" t="n"/>
      <c r="AA23" s="65" t="n">
        <v>85</v>
      </c>
      <c r="AB23" s="65">
        <f>$AC$3+$AE$3*COS(AA23*PI()/180)</f>
        <v/>
      </c>
      <c r="AC23" s="65">
        <f>$AD$3+$AE$3*SIN(AA23*PI()/180)</f>
        <v/>
      </c>
      <c r="AI23" s="65" t="n">
        <v>85</v>
      </c>
      <c r="AJ23" s="65">
        <f>$AK$3+$AM$3*COS(AI23*PI()/180)</f>
        <v/>
      </c>
      <c r="AK23" s="65">
        <f>$AL$3+$AM$3*SIN(AI23*PI()/180)</f>
        <v/>
      </c>
      <c r="AQ23" s="65" t="n">
        <v>85</v>
      </c>
      <c r="AR23" s="65">
        <f>$AS$3+$AU$3*COS(AQ23*PI()/180)</f>
        <v/>
      </c>
      <c r="AS23" s="65">
        <f>$AT$3+$AU$3*SIN(AQ23*PI()/180)</f>
        <v/>
      </c>
      <c r="AY23" s="65" t="n">
        <v>85</v>
      </c>
      <c r="AZ23" s="65">
        <f>$BA$3+$BC$3*COS(AY23*PI()/180)</f>
        <v/>
      </c>
      <c r="BA23" s="65">
        <f>$BB$3+$BC$3*SIN(AY23*PI()/180)</f>
        <v/>
      </c>
    </row>
    <row r="24" ht="16.9" customHeight="1">
      <c r="J24" s="38" t="n"/>
      <c r="K24" s="23" t="n"/>
      <c r="L24" s="23" t="n"/>
      <c r="AA24" s="65" t="n">
        <v>90</v>
      </c>
      <c r="AB24" s="65">
        <f>$AC$3+$AE$3*COS(AA24*PI()/180)</f>
        <v/>
      </c>
      <c r="AC24" s="65">
        <f>$AD$3+$AE$3*SIN(AA24*PI()/180)</f>
        <v/>
      </c>
      <c r="AI24" s="65" t="n">
        <v>90</v>
      </c>
      <c r="AJ24" s="65">
        <f>$AK$3+$AM$3*COS(AI24*PI()/180)</f>
        <v/>
      </c>
      <c r="AK24" s="65">
        <f>$AL$3+$AM$3*SIN(AI24*PI()/180)</f>
        <v/>
      </c>
      <c r="AQ24" s="65" t="n">
        <v>90</v>
      </c>
      <c r="AR24" s="65">
        <f>$AS$3+$AU$3*COS(AQ24*PI()/180)</f>
        <v/>
      </c>
      <c r="AS24" s="65">
        <f>$AT$3+$AU$3*SIN(AQ24*PI()/180)</f>
        <v/>
      </c>
      <c r="AY24" s="65" t="n">
        <v>90</v>
      </c>
      <c r="AZ24" s="65">
        <f>$BA$3+$BC$3*COS(AY24*PI()/180)</f>
        <v/>
      </c>
      <c r="BA24" s="65">
        <f>$BB$3+$BC$3*SIN(AY24*PI()/180)</f>
        <v/>
      </c>
    </row>
    <row r="25" ht="15" customHeight="1">
      <c r="A25" s="23" t="n"/>
      <c r="B25" s="23" t="n"/>
      <c r="C25" s="32" t="n"/>
      <c r="D25" s="23" t="n"/>
      <c r="E25" s="23" t="n"/>
      <c r="F25" s="23" t="n"/>
      <c r="G25" s="25" t="n"/>
      <c r="H25" s="23" t="n"/>
      <c r="I25" s="32" t="n"/>
      <c r="J25" s="23" t="n"/>
      <c r="K25" s="23" t="n"/>
      <c r="L25" s="23" t="n"/>
      <c r="M25" s="23" t="n"/>
      <c r="N25" s="23" t="n"/>
      <c r="O25" s="23" t="n"/>
      <c r="P25" s="23" t="n"/>
      <c r="Q25" s="23" t="n"/>
      <c r="R25" s="23" t="n"/>
      <c r="S25" s="25" t="n"/>
      <c r="T25" s="23" t="n"/>
      <c r="U25" s="23" t="n"/>
      <c r="AA25" s="65" t="n">
        <v>95</v>
      </c>
      <c r="AB25" s="65">
        <f>$AC$3+$AE$3*COS(AA25*PI()/180)</f>
        <v/>
      </c>
      <c r="AC25" s="65">
        <f>$AD$3+$AE$3*SIN(AA25*PI()/180)</f>
        <v/>
      </c>
      <c r="AI25" s="65" t="n">
        <v>95</v>
      </c>
      <c r="AJ25" s="65">
        <f>$AK$3+$AM$3*COS(AI25*PI()/180)</f>
        <v/>
      </c>
      <c r="AK25" s="65">
        <f>$AL$3+$AM$3*SIN(AI25*PI()/180)</f>
        <v/>
      </c>
      <c r="AQ25" s="65" t="n">
        <v>95</v>
      </c>
      <c r="AR25" s="65">
        <f>$AS$3+$AU$3*COS(AQ25*PI()/180)</f>
        <v/>
      </c>
      <c r="AS25" s="65">
        <f>$AT$3+$AU$3*SIN(AQ25*PI()/180)</f>
        <v/>
      </c>
      <c r="AY25" s="65" t="n">
        <v>95</v>
      </c>
      <c r="AZ25" s="65">
        <f>$BA$3+$BC$3*COS(AY25*PI()/180)</f>
        <v/>
      </c>
      <c r="BA25" s="65">
        <f>$BB$3+$BC$3*SIN(AY25*PI()/180)</f>
        <v/>
      </c>
    </row>
    <row r="26" ht="15" customHeight="1">
      <c r="AA26" s="65" t="n">
        <v>100</v>
      </c>
      <c r="AB26" s="65">
        <f>$AC$3+$AE$3*COS(AA26*PI()/180)</f>
        <v/>
      </c>
      <c r="AC26" s="65">
        <f>$AD$3+$AE$3*SIN(AA26*PI()/180)</f>
        <v/>
      </c>
      <c r="AI26" s="65" t="n">
        <v>100</v>
      </c>
      <c r="AJ26" s="65">
        <f>$AK$3+$AM$3*COS(AI26*PI()/180)</f>
        <v/>
      </c>
      <c r="AK26" s="65">
        <f>$AL$3+$AM$3*SIN(AI26*PI()/180)</f>
        <v/>
      </c>
      <c r="AQ26" s="65" t="n">
        <v>100</v>
      </c>
      <c r="AR26" s="65">
        <f>$AS$3+$AU$3*COS(AQ26*PI()/180)</f>
        <v/>
      </c>
      <c r="AS26" s="65">
        <f>$AT$3+$AU$3*SIN(AQ26*PI()/180)</f>
        <v/>
      </c>
      <c r="AY26" s="65" t="n">
        <v>100</v>
      </c>
      <c r="AZ26" s="65">
        <f>$BA$3+$BC$3*COS(AY26*PI()/180)</f>
        <v/>
      </c>
      <c r="BA26" s="65">
        <f>$BB$3+$BC$3*SIN(AY26*PI()/180)</f>
        <v/>
      </c>
    </row>
    <row r="27" ht="15" customHeight="1">
      <c r="L27" s="70" t="n"/>
      <c r="AA27" s="65" t="n">
        <v>105</v>
      </c>
      <c r="AB27" s="65">
        <f>$AC$3+$AE$3*COS(AA27*PI()/180)</f>
        <v/>
      </c>
      <c r="AC27" s="65">
        <f>$AD$3+$AE$3*SIN(AA27*PI()/180)</f>
        <v/>
      </c>
      <c r="AI27" s="65" t="n">
        <v>105</v>
      </c>
      <c r="AJ27" s="65">
        <f>$AK$3+$AM$3*COS(AI27*PI()/180)</f>
        <v/>
      </c>
      <c r="AK27" s="65">
        <f>$AL$3+$AM$3*SIN(AI27*PI()/180)</f>
        <v/>
      </c>
      <c r="AQ27" s="65" t="n">
        <v>105</v>
      </c>
      <c r="AR27" s="65">
        <f>$AS$3+$AU$3*COS(AQ27*PI()/180)</f>
        <v/>
      </c>
      <c r="AS27" s="65">
        <f>$AT$3+$AU$3*SIN(AQ27*PI()/180)</f>
        <v/>
      </c>
      <c r="AY27" s="65" t="n">
        <v>105</v>
      </c>
      <c r="AZ27" s="65">
        <f>$BA$3+$BC$3*COS(AY27*PI()/180)</f>
        <v/>
      </c>
      <c r="BA27" s="65">
        <f>$BB$3+$BC$3*SIN(AY27*PI()/180)</f>
        <v/>
      </c>
    </row>
    <row r="28" ht="15" customHeight="1">
      <c r="AA28" s="65" t="n">
        <v>110</v>
      </c>
      <c r="AB28" s="65">
        <f>$AC$3+$AE$3*COS(AA28*PI()/180)</f>
        <v/>
      </c>
      <c r="AC28" s="65">
        <f>$AD$3+$AE$3*SIN(AA28*PI()/180)</f>
        <v/>
      </c>
      <c r="AI28" s="65" t="n">
        <v>110</v>
      </c>
      <c r="AJ28" s="65">
        <f>$AK$3+$AM$3*COS(AI28*PI()/180)</f>
        <v/>
      </c>
      <c r="AK28" s="65">
        <f>$AL$3+$AM$3*SIN(AI28*PI()/180)</f>
        <v/>
      </c>
      <c r="AQ28" s="65" t="n">
        <v>110</v>
      </c>
      <c r="AR28" s="65">
        <f>$AS$3+$AU$3*COS(AQ28*PI()/180)</f>
        <v/>
      </c>
      <c r="AS28" s="65">
        <f>$AT$3+$AU$3*SIN(AQ28*PI()/180)</f>
        <v/>
      </c>
      <c r="AY28" s="65" t="n">
        <v>110</v>
      </c>
      <c r="AZ28" s="65">
        <f>$BA$3+$BC$3*COS(AY28*PI()/180)</f>
        <v/>
      </c>
      <c r="BA28" s="65">
        <f>$BB$3+$BC$3*SIN(AY28*PI()/180)</f>
        <v/>
      </c>
    </row>
    <row r="29" ht="15" customHeight="1">
      <c r="AA29" s="65" t="n">
        <v>115</v>
      </c>
      <c r="AB29" s="65">
        <f>$AC$3+$AE$3*COS(AA29*PI()/180)</f>
        <v/>
      </c>
      <c r="AC29" s="65">
        <f>$AD$3+$AE$3*SIN(AA29*PI()/180)</f>
        <v/>
      </c>
      <c r="AI29" s="65" t="n">
        <v>115</v>
      </c>
      <c r="AJ29" s="65">
        <f>$AK$3+$AM$3*COS(AI29*PI()/180)</f>
        <v/>
      </c>
      <c r="AK29" s="65">
        <f>$AL$3+$AM$3*SIN(AI29*PI()/180)</f>
        <v/>
      </c>
      <c r="AQ29" s="65" t="n">
        <v>115</v>
      </c>
      <c r="AR29" s="65">
        <f>$AS$3+$AU$3*COS(AQ29*PI()/180)</f>
        <v/>
      </c>
      <c r="AS29" s="65">
        <f>$AT$3+$AU$3*SIN(AQ29*PI()/180)</f>
        <v/>
      </c>
      <c r="AY29" s="65" t="n">
        <v>115</v>
      </c>
      <c r="AZ29" s="65">
        <f>$BA$3+$BC$3*COS(AY29*PI()/180)</f>
        <v/>
      </c>
      <c r="BA29" s="65">
        <f>$BB$3+$BC$3*SIN(AY29*PI()/180)</f>
        <v/>
      </c>
    </row>
    <row r="30" ht="15.6" customHeight="1">
      <c r="AA30" s="65" t="n">
        <v>120</v>
      </c>
      <c r="AB30" s="65">
        <f>$AC$3+$AE$3*COS(AA30*PI()/180)</f>
        <v/>
      </c>
      <c r="AC30" s="65">
        <f>$AD$3+$AE$3*SIN(AA30*PI()/180)</f>
        <v/>
      </c>
      <c r="AI30" s="65" t="n">
        <v>120</v>
      </c>
      <c r="AJ30" s="65">
        <f>$AK$3+$AM$3*COS(AI30*PI()/180)</f>
        <v/>
      </c>
      <c r="AK30" s="65">
        <f>$AL$3+$AM$3*SIN(AI30*PI()/180)</f>
        <v/>
      </c>
      <c r="AQ30" s="65" t="n">
        <v>120</v>
      </c>
      <c r="AR30" s="65">
        <f>$AS$3+$AU$3*COS(AQ30*PI()/180)</f>
        <v/>
      </c>
      <c r="AS30" s="65">
        <f>$AT$3+$AU$3*SIN(AQ30*PI()/180)</f>
        <v/>
      </c>
      <c r="AY30" s="65" t="n">
        <v>120</v>
      </c>
      <c r="AZ30" s="65">
        <f>$BA$3+$BC$3*COS(AY30*PI()/180)</f>
        <v/>
      </c>
      <c r="BA30" s="65">
        <f>$BB$3+$BC$3*SIN(AY30*PI()/180)</f>
        <v/>
      </c>
    </row>
    <row r="31" ht="15" customHeight="1">
      <c r="AA31" s="65" t="n">
        <v>125</v>
      </c>
      <c r="AB31" s="65">
        <f>$AC$3+$AE$3*COS(AA31*PI()/180)</f>
        <v/>
      </c>
      <c r="AC31" s="65">
        <f>$AD$3+$AE$3*SIN(AA31*PI()/180)</f>
        <v/>
      </c>
      <c r="AI31" s="65" t="n">
        <v>125</v>
      </c>
      <c r="AJ31" s="65">
        <f>$AK$3+$AM$3*COS(AI31*PI()/180)</f>
        <v/>
      </c>
      <c r="AK31" s="65">
        <f>$AL$3+$AM$3*SIN(AI31*PI()/180)</f>
        <v/>
      </c>
      <c r="AQ31" s="65" t="n">
        <v>125</v>
      </c>
      <c r="AR31" s="65">
        <f>$AS$3+$AU$3*COS(AQ31*PI()/180)</f>
        <v/>
      </c>
      <c r="AS31" s="65">
        <f>$AT$3+$AU$3*SIN(AQ31*PI()/180)</f>
        <v/>
      </c>
      <c r="AY31" s="65" t="n">
        <v>125</v>
      </c>
      <c r="AZ31" s="65">
        <f>$BA$3+$BC$3*COS(AY31*PI()/180)</f>
        <v/>
      </c>
      <c r="BA31" s="65">
        <f>$BB$3+$BC$3*SIN(AY31*PI()/180)</f>
        <v/>
      </c>
    </row>
    <row r="32" ht="15" customHeight="1">
      <c r="AA32" s="65" t="n">
        <v>130</v>
      </c>
      <c r="AB32" s="65">
        <f>$AC$3+$AE$3*COS(AA32*PI()/180)</f>
        <v/>
      </c>
      <c r="AC32" s="65">
        <f>$AD$3+$AE$3*SIN(AA32*PI()/180)</f>
        <v/>
      </c>
      <c r="AI32" s="65" t="n">
        <v>130</v>
      </c>
      <c r="AJ32" s="65">
        <f>$AK$3+$AM$3*COS(AI32*PI()/180)</f>
        <v/>
      </c>
      <c r="AK32" s="65">
        <f>$AL$3+$AM$3*SIN(AI32*PI()/180)</f>
        <v/>
      </c>
      <c r="AQ32" s="65" t="n">
        <v>130</v>
      </c>
      <c r="AR32" s="65">
        <f>$AS$3+$AU$3*COS(AQ32*PI()/180)</f>
        <v/>
      </c>
      <c r="AS32" s="65">
        <f>$AT$3+$AU$3*SIN(AQ32*PI()/180)</f>
        <v/>
      </c>
      <c r="AY32" s="65" t="n">
        <v>130</v>
      </c>
      <c r="AZ32" s="65">
        <f>$BA$3+$BC$3*COS(AY32*PI()/180)</f>
        <v/>
      </c>
      <c r="BA32" s="65">
        <f>$BB$3+$BC$3*SIN(AY32*PI()/180)</f>
        <v/>
      </c>
    </row>
    <row r="33" ht="15" customHeight="1">
      <c r="AA33" s="65" t="n">
        <v>135</v>
      </c>
      <c r="AB33" s="65">
        <f>$AC$3+$AE$3*COS(AA33*PI()/180)</f>
        <v/>
      </c>
      <c r="AC33" s="65">
        <f>$AD$3+$AE$3*SIN(AA33*PI()/180)</f>
        <v/>
      </c>
      <c r="AI33" s="65" t="n">
        <v>135</v>
      </c>
      <c r="AJ33" s="65">
        <f>$AK$3+$AM$3*COS(AI33*PI()/180)</f>
        <v/>
      </c>
      <c r="AK33" s="65">
        <f>$AL$3+$AM$3*SIN(AI33*PI()/180)</f>
        <v/>
      </c>
      <c r="AQ33" s="65" t="n">
        <v>135</v>
      </c>
      <c r="AR33" s="65">
        <f>$AS$3+$AU$3*COS(AQ33*PI()/180)</f>
        <v/>
      </c>
      <c r="AS33" s="65">
        <f>$AT$3+$AU$3*SIN(AQ33*PI()/180)</f>
        <v/>
      </c>
      <c r="AY33" s="65" t="n">
        <v>135</v>
      </c>
      <c r="AZ33" s="65">
        <f>$BA$3+$BC$3*COS(AY33*PI()/180)</f>
        <v/>
      </c>
      <c r="BA33" s="65">
        <f>$BB$3+$BC$3*SIN(AY33*PI()/180)</f>
        <v/>
      </c>
    </row>
    <row r="34" ht="15" customHeight="1">
      <c r="AA34" s="65" t="n">
        <v>140</v>
      </c>
      <c r="AB34" s="65">
        <f>$AC$3+$AE$3*COS(AA34*PI()/180)</f>
        <v/>
      </c>
      <c r="AC34" s="65">
        <f>$AD$3+$AE$3*SIN(AA34*PI()/180)</f>
        <v/>
      </c>
      <c r="AI34" s="65" t="n">
        <v>140</v>
      </c>
      <c r="AJ34" s="65">
        <f>$AK$3+$AM$3*COS(AI34*PI()/180)</f>
        <v/>
      </c>
      <c r="AK34" s="65">
        <f>$AL$3+$AM$3*SIN(AI34*PI()/180)</f>
        <v/>
      </c>
      <c r="AQ34" s="65" t="n">
        <v>140</v>
      </c>
      <c r="AR34" s="65">
        <f>$AS$3+$AU$3*COS(AQ34*PI()/180)</f>
        <v/>
      </c>
      <c r="AS34" s="65">
        <f>$AT$3+$AU$3*SIN(AQ34*PI()/180)</f>
        <v/>
      </c>
      <c r="AY34" s="65" t="n">
        <v>140</v>
      </c>
      <c r="AZ34" s="65">
        <f>$BA$3+$BC$3*COS(AY34*PI()/180)</f>
        <v/>
      </c>
      <c r="BA34" s="65">
        <f>$BB$3+$BC$3*SIN(AY34*PI()/180)</f>
        <v/>
      </c>
    </row>
    <row r="35" ht="15" customHeight="1">
      <c r="AA35" s="65" t="n">
        <v>145</v>
      </c>
      <c r="AB35" s="65">
        <f>$AC$3+$AE$3*COS(AA35*PI()/180)</f>
        <v/>
      </c>
      <c r="AC35" s="65">
        <f>$AD$3+$AE$3*SIN(AA35*PI()/180)</f>
        <v/>
      </c>
      <c r="AI35" s="65" t="n">
        <v>145</v>
      </c>
      <c r="AJ35" s="65">
        <f>$AK$3+$AM$3*COS(AI35*PI()/180)</f>
        <v/>
      </c>
      <c r="AK35" s="65">
        <f>$AL$3+$AM$3*SIN(AI35*PI()/180)</f>
        <v/>
      </c>
      <c r="AQ35" s="65" t="n">
        <v>145</v>
      </c>
      <c r="AR35" s="65">
        <f>$AS$3+$AU$3*COS(AQ35*PI()/180)</f>
        <v/>
      </c>
      <c r="AS35" s="65">
        <f>$AT$3+$AU$3*SIN(AQ35*PI()/180)</f>
        <v/>
      </c>
      <c r="AY35" s="65" t="n">
        <v>145</v>
      </c>
      <c r="AZ35" s="65">
        <f>$BA$3+$BC$3*COS(AY35*PI()/180)</f>
        <v/>
      </c>
      <c r="BA35" s="65">
        <f>$BB$3+$BC$3*SIN(AY35*PI()/180)</f>
        <v/>
      </c>
    </row>
    <row r="36" ht="15" customHeight="1">
      <c r="AA36" s="65" t="n">
        <v>150</v>
      </c>
      <c r="AB36" s="65">
        <f>$AC$3+$AE$3*COS(AA36*PI()/180)</f>
        <v/>
      </c>
      <c r="AC36" s="65">
        <f>$AD$3+$AE$3*SIN(AA36*PI()/180)</f>
        <v/>
      </c>
      <c r="AI36" s="65" t="n">
        <v>150</v>
      </c>
      <c r="AJ36" s="65">
        <f>$AK$3+$AM$3*COS(AI36*PI()/180)</f>
        <v/>
      </c>
      <c r="AK36" s="65">
        <f>$AL$3+$AM$3*SIN(AI36*PI()/180)</f>
        <v/>
      </c>
      <c r="AQ36" s="65" t="n">
        <v>150</v>
      </c>
      <c r="AR36" s="65">
        <f>$AS$3+$AU$3*COS(AQ36*PI()/180)</f>
        <v/>
      </c>
      <c r="AS36" s="65">
        <f>$AT$3+$AU$3*SIN(AQ36*PI()/180)</f>
        <v/>
      </c>
      <c r="AY36" s="65" t="n">
        <v>150</v>
      </c>
      <c r="AZ36" s="65">
        <f>$BA$3+$BC$3*COS(AY36*PI()/180)</f>
        <v/>
      </c>
      <c r="BA36" s="65">
        <f>$BB$3+$BC$3*SIN(AY36*PI()/180)</f>
        <v/>
      </c>
    </row>
    <row r="37" ht="15" customHeight="1">
      <c r="AA37" s="65" t="n">
        <v>155</v>
      </c>
      <c r="AB37" s="65">
        <f>$AC$3+$AE$3*COS(AA37*PI()/180)</f>
        <v/>
      </c>
      <c r="AC37" s="65">
        <f>$AD$3+$AE$3*SIN(AA37*PI()/180)</f>
        <v/>
      </c>
      <c r="AI37" s="65" t="n">
        <v>155</v>
      </c>
      <c r="AJ37" s="65">
        <f>$AK$3+$AM$3*COS(AI37*PI()/180)</f>
        <v/>
      </c>
      <c r="AK37" s="65">
        <f>$AL$3+$AM$3*SIN(AI37*PI()/180)</f>
        <v/>
      </c>
      <c r="AQ37" s="65" t="n">
        <v>155</v>
      </c>
      <c r="AR37" s="65">
        <f>$AS$3+$AU$3*COS(AQ37*PI()/180)</f>
        <v/>
      </c>
      <c r="AS37" s="65">
        <f>$AT$3+$AU$3*SIN(AQ37*PI()/180)</f>
        <v/>
      </c>
      <c r="AY37" s="65" t="n">
        <v>155</v>
      </c>
      <c r="AZ37" s="65">
        <f>$BA$3+$BC$3*COS(AY37*PI()/180)</f>
        <v/>
      </c>
      <c r="BA37" s="65">
        <f>$BB$3+$BC$3*SIN(AY37*PI()/180)</f>
        <v/>
      </c>
    </row>
    <row r="38" ht="15" customHeight="1">
      <c r="AA38" s="65" t="n">
        <v>160</v>
      </c>
      <c r="AB38" s="65">
        <f>$AC$3+$AE$3*COS(AA38*PI()/180)</f>
        <v/>
      </c>
      <c r="AC38" s="65">
        <f>$AD$3+$AE$3*SIN(AA38*PI()/180)</f>
        <v/>
      </c>
      <c r="AI38" s="65" t="n">
        <v>160</v>
      </c>
      <c r="AJ38" s="65">
        <f>$AK$3+$AM$3*COS(AI38*PI()/180)</f>
        <v/>
      </c>
      <c r="AK38" s="65">
        <f>$AL$3+$AM$3*SIN(AI38*PI()/180)</f>
        <v/>
      </c>
      <c r="AQ38" s="65" t="n">
        <v>160</v>
      </c>
      <c r="AR38" s="65">
        <f>$AS$3+$AU$3*COS(AQ38*PI()/180)</f>
        <v/>
      </c>
      <c r="AS38" s="65">
        <f>$AT$3+$AU$3*SIN(AQ38*PI()/180)</f>
        <v/>
      </c>
      <c r="AY38" s="65" t="n">
        <v>160</v>
      </c>
      <c r="AZ38" s="65">
        <f>$BA$3+$BC$3*COS(AY38*PI()/180)</f>
        <v/>
      </c>
      <c r="BA38" s="65">
        <f>$BB$3+$BC$3*SIN(AY38*PI()/180)</f>
        <v/>
      </c>
    </row>
    <row r="39" ht="15" customHeight="1">
      <c r="AA39" s="65" t="n">
        <v>165</v>
      </c>
      <c r="AB39" s="65">
        <f>$AC$3+$AE$3*COS(AA39*PI()/180)</f>
        <v/>
      </c>
      <c r="AC39" s="65">
        <f>$AD$3+$AE$3*SIN(AA39*PI()/180)</f>
        <v/>
      </c>
      <c r="AI39" s="65" t="n">
        <v>165</v>
      </c>
      <c r="AJ39" s="65">
        <f>$AK$3+$AM$3*COS(AI39*PI()/180)</f>
        <v/>
      </c>
      <c r="AK39" s="65">
        <f>$AL$3+$AM$3*SIN(AI39*PI()/180)</f>
        <v/>
      </c>
      <c r="AQ39" s="65" t="n">
        <v>165</v>
      </c>
      <c r="AR39" s="65">
        <f>$AS$3+$AU$3*COS(AQ39*PI()/180)</f>
        <v/>
      </c>
      <c r="AS39" s="65">
        <f>$AT$3+$AU$3*SIN(AQ39*PI()/180)</f>
        <v/>
      </c>
      <c r="AY39" s="65" t="n">
        <v>165</v>
      </c>
      <c r="AZ39" s="65">
        <f>$BA$3+$BC$3*COS(AY39*PI()/180)</f>
        <v/>
      </c>
      <c r="BA39" s="65">
        <f>$BB$3+$BC$3*SIN(AY39*PI()/180)</f>
        <v/>
      </c>
    </row>
    <row r="40" ht="15" customHeight="1">
      <c r="AA40" s="65" t="n">
        <v>170</v>
      </c>
      <c r="AB40" s="65">
        <f>$AC$3+$AE$3*COS(AA40*PI()/180)</f>
        <v/>
      </c>
      <c r="AC40" s="65">
        <f>$AD$3+$AE$3*SIN(AA40*PI()/180)</f>
        <v/>
      </c>
      <c r="AI40" s="65" t="n">
        <v>170</v>
      </c>
      <c r="AJ40" s="65">
        <f>$AK$3+$AM$3*COS(AI40*PI()/180)</f>
        <v/>
      </c>
      <c r="AK40" s="65">
        <f>$AL$3+$AM$3*SIN(AI40*PI()/180)</f>
        <v/>
      </c>
      <c r="AQ40" s="65" t="n">
        <v>170</v>
      </c>
      <c r="AR40" s="65">
        <f>$AS$3+$AU$3*COS(AQ40*PI()/180)</f>
        <v/>
      </c>
      <c r="AS40" s="65">
        <f>$AT$3+$AU$3*SIN(AQ40*PI()/180)</f>
        <v/>
      </c>
      <c r="AY40" s="65" t="n">
        <v>170</v>
      </c>
      <c r="AZ40" s="65">
        <f>$BA$3+$BC$3*COS(AY40*PI()/180)</f>
        <v/>
      </c>
      <c r="BA40" s="65">
        <f>$BB$3+$BC$3*SIN(AY40*PI()/180)</f>
        <v/>
      </c>
    </row>
    <row r="41" ht="15" customHeight="1">
      <c r="AA41" s="65" t="n">
        <v>175</v>
      </c>
      <c r="AB41" s="65">
        <f>$AC$3+$AE$3*COS(AA41*PI()/180)</f>
        <v/>
      </c>
      <c r="AC41" s="65">
        <f>$AD$3+$AE$3*SIN(AA41*PI()/180)</f>
        <v/>
      </c>
      <c r="AI41" s="65" t="n">
        <v>175</v>
      </c>
      <c r="AJ41" s="65">
        <f>$AK$3+$AM$3*COS(AI41*PI()/180)</f>
        <v/>
      </c>
      <c r="AK41" s="65">
        <f>$AL$3+$AM$3*SIN(AI41*PI()/180)</f>
        <v/>
      </c>
      <c r="AQ41" s="65" t="n">
        <v>175</v>
      </c>
      <c r="AR41" s="65">
        <f>$AS$3+$AU$3*COS(AQ41*PI()/180)</f>
        <v/>
      </c>
      <c r="AS41" s="65">
        <f>$AT$3+$AU$3*SIN(AQ41*PI()/180)</f>
        <v/>
      </c>
      <c r="AY41" s="65" t="n">
        <v>175</v>
      </c>
      <c r="AZ41" s="65">
        <f>$BA$3+$BC$3*COS(AY41*PI()/180)</f>
        <v/>
      </c>
      <c r="BA41" s="65">
        <f>$BB$3+$BC$3*SIN(AY41*PI()/180)</f>
        <v/>
      </c>
    </row>
    <row r="42" ht="15" customHeight="1">
      <c r="D42" s="53" t="n"/>
      <c r="E42" s="53" t="n"/>
      <c r="F42" s="53" t="n"/>
      <c r="G42" s="53" t="n"/>
      <c r="K42" s="53" t="n"/>
      <c r="AA42" s="65" t="n">
        <v>180</v>
      </c>
      <c r="AB42" s="65">
        <f>$AC$3+$AE$3*COS(AA42*PI()/180)</f>
        <v/>
      </c>
      <c r="AC42" s="65">
        <f>$AD$3+$AE$3*SIN(AA42*PI()/180)</f>
        <v/>
      </c>
      <c r="AI42" s="65" t="n">
        <v>180</v>
      </c>
      <c r="AJ42" s="65">
        <f>$AK$3+$AM$3*COS(AI42*PI()/180)</f>
        <v/>
      </c>
      <c r="AK42" s="65">
        <f>$AL$3+$AM$3*SIN(AI42*PI()/180)</f>
        <v/>
      </c>
      <c r="AQ42" s="65" t="n">
        <v>180</v>
      </c>
      <c r="AR42" s="65">
        <f>$AS$3+$AU$3*COS(AQ42*PI()/180)</f>
        <v/>
      </c>
      <c r="AS42" s="65">
        <f>$AT$3+$AU$3*SIN(AQ42*PI()/180)</f>
        <v/>
      </c>
      <c r="AY42" s="65" t="n">
        <v>180</v>
      </c>
      <c r="AZ42" s="65">
        <f>$BA$3+$BC$3*COS(AY42*PI()/180)</f>
        <v/>
      </c>
      <c r="BA42" s="65">
        <f>$BB$3+$BC$3*SIN(AY42*PI()/180)</f>
        <v/>
      </c>
    </row>
    <row r="43" ht="15.75" customHeight="1">
      <c r="D43" s="53" t="n"/>
      <c r="E43" s="53" t="n"/>
      <c r="F43" s="53" t="n"/>
      <c r="G43" s="53" t="n"/>
      <c r="H43" s="53" t="n"/>
      <c r="I43" s="53" t="n"/>
      <c r="J43" s="53" t="n"/>
      <c r="K43" s="53" t="n"/>
    </row>
    <row r="44" ht="15.75" customHeight="1">
      <c r="B44" s="53" t="n"/>
      <c r="C44" s="53" t="n"/>
      <c r="D44" s="54" t="n"/>
      <c r="E44" s="53" t="n"/>
      <c r="F44" s="53" t="n"/>
      <c r="G44" s="53" t="n"/>
      <c r="H44" s="53" t="n"/>
      <c r="I44" s="53" t="n"/>
      <c r="J44" s="53" t="n"/>
      <c r="K44" s="53" t="n"/>
    </row>
    <row r="45" ht="15.75" customHeight="1">
      <c r="B45" s="53" t="n"/>
      <c r="C45" s="53" t="n"/>
      <c r="D45" s="54" t="n"/>
    </row>
    <row r="46" ht="43.5" customHeight="1">
      <c r="B46" s="53" t="n"/>
      <c r="C46" s="53" t="n"/>
      <c r="D46" s="54" t="n"/>
      <c r="K46" s="53" t="n"/>
      <c r="N46" s="72" t="inlineStr">
        <is>
          <t xml:space="preserve">Давление в камере, Мпа
σ3 </t>
        </is>
      </c>
      <c r="O46" s="72" t="inlineStr">
        <is>
          <t>Вертикальная нагрузка, Мпа
σ1</t>
        </is>
      </c>
      <c r="P46" s="72" t="inlineStr">
        <is>
          <t>Поровое давление, Мпа
u</t>
        </is>
      </c>
      <c r="Q46" s="75" t="n"/>
    </row>
    <row r="47" ht="16.5" customHeight="1">
      <c r="A47" s="53" t="n"/>
      <c r="B47" s="53" t="n"/>
      <c r="C47" s="53" t="n"/>
      <c r="D47" s="54" t="n"/>
      <c r="E47" s="55" t="n"/>
      <c r="F47" s="53" t="n"/>
      <c r="G47" s="53" t="n"/>
      <c r="H47" s="53" t="n"/>
      <c r="I47" s="53" t="n"/>
      <c r="J47" s="53" t="n"/>
      <c r="K47" s="53" t="n"/>
      <c r="L47" s="53" t="n"/>
      <c r="N47" s="76" t="n">
        <v>0.05</v>
      </c>
      <c r="O47" s="76" t="n">
        <v>0.1702862078640582</v>
      </c>
      <c r="P47" s="77" t="n"/>
      <c r="Q47" s="75" t="n"/>
      <c r="W47" s="65" t="n">
        <v>1</v>
      </c>
      <c r="AF47" s="65" t="inlineStr">
        <is>
          <t>σ3,кПа</t>
        </is>
      </c>
      <c r="AG47" s="65" t="inlineStr">
        <is>
          <t>σ1,кПа</t>
        </is>
      </c>
      <c r="AH47" s="65" t="inlineStr">
        <is>
          <t>u, кПа</t>
        </is>
      </c>
      <c r="AL47" s="65" t="n">
        <v>4</v>
      </c>
    </row>
    <row r="48" ht="16.5" customHeight="1">
      <c r="A48" s="53" t="n"/>
      <c r="L48" s="53" t="n"/>
      <c r="N48" s="76" t="n">
        <v>0.15</v>
      </c>
      <c r="O48" s="76" t="n">
        <v>0.4166774889651251</v>
      </c>
      <c r="P48" s="77" t="n"/>
      <c r="Q48" s="75" t="n"/>
      <c r="AF48" s="65">
        <f>N47*1000</f>
        <v/>
      </c>
      <c r="AG48" s="65">
        <f>O47*1000</f>
        <v/>
      </c>
      <c r="AH48" s="65">
        <f>P47*1000</f>
        <v/>
      </c>
      <c r="AV48" s="65" t="inlineStr">
        <is>
          <t>δ3, Мпа</t>
        </is>
      </c>
      <c r="AW48" s="65" t="inlineStr">
        <is>
          <t>δ1-δ3, МПа</t>
        </is>
      </c>
      <c r="AX48" s="65" t="inlineStr">
        <is>
          <t>δ1, МПа</t>
        </is>
      </c>
      <c r="AY48" s="65" t="inlineStr">
        <is>
          <t>δ1, КПа</t>
        </is>
      </c>
    </row>
    <row r="49" ht="16.5" customHeight="1">
      <c r="A49" s="53" t="n"/>
      <c r="L49" s="53" t="n"/>
      <c r="N49" s="76" t="n">
        <v>0.25</v>
      </c>
      <c r="O49" s="76" t="n">
        <v>0.6630687700661919</v>
      </c>
      <c r="P49" s="77" t="n"/>
      <c r="Q49" s="75" t="n"/>
      <c r="AF49" s="65">
        <f>N48*1000</f>
        <v/>
      </c>
      <c r="AG49" s="65">
        <f>O48*1000</f>
        <v/>
      </c>
      <c r="AH49" s="65">
        <f>P48*1000</f>
        <v/>
      </c>
      <c r="AP49" s="65" t="inlineStr">
        <is>
          <t>С, МПа:</t>
        </is>
      </c>
      <c r="AQ49" s="65">
        <f>O57</f>
        <v/>
      </c>
      <c r="AU49" s="65">
        <f>CONCATENATE(ROUND(AV49,2)," МПа")</f>
        <v/>
      </c>
      <c r="AV49" s="65">
        <f>N47</f>
        <v/>
      </c>
      <c r="AW49" s="65">
        <f>2*(AV49+AQ49/TAN(RADIANS(AQ50)))*SIN(RADIANS(AQ50))/(1-SIN(RADIANS(AQ50)))+AZ49</f>
        <v/>
      </c>
      <c r="AX49" s="65">
        <f>AW49+AV49</f>
        <v/>
      </c>
      <c r="AY49" s="65">
        <f>AX49*1000</f>
        <v/>
      </c>
      <c r="AZ49" s="65">
        <f>-AZ50-AZ51</f>
        <v/>
      </c>
    </row>
    <row r="50" ht="16.5" customHeight="1">
      <c r="A50" s="53" t="n"/>
      <c r="L50" s="53" t="n"/>
      <c r="N50" s="56">
        <f>J63</f>
        <v/>
      </c>
      <c r="O50" s="78">
        <f>MAX(F85:F553)+N50</f>
        <v/>
      </c>
      <c r="Q50" s="26" t="n"/>
      <c r="AF50" s="65">
        <f>N49*1000</f>
        <v/>
      </c>
      <c r="AG50" s="65">
        <f>O49*1000</f>
        <v/>
      </c>
      <c r="AH50" s="65">
        <f>P49*1000</f>
        <v/>
      </c>
      <c r="AP50" s="65" t="inlineStr">
        <is>
          <t>φ, град:</t>
        </is>
      </c>
      <c r="AQ50" s="65">
        <f>O56</f>
        <v/>
      </c>
      <c r="AU50" s="65">
        <f>CONCATENATE(ROUND(AV50,2)," МПа")</f>
        <v/>
      </c>
      <c r="AV50" s="65">
        <f>N48</f>
        <v/>
      </c>
      <c r="AW50" s="65">
        <f>2*(AV50+AQ49/TAN(RADIANS(AQ50)))*SIN(RADIANS(AQ50))/(1-SIN(RADIANS(AQ50)))+AZ50</f>
        <v/>
      </c>
      <c r="AX50" s="65">
        <f>AW50+AV50</f>
        <v/>
      </c>
      <c r="AY50" s="65">
        <f>AX50*1000</f>
        <v/>
      </c>
      <c r="AZ50" s="65">
        <f>RANDBETWEEN(-3,3)*0.01</f>
        <v/>
      </c>
    </row>
    <row r="51" ht="16.5" customHeight="1">
      <c r="A51" s="53" t="n"/>
      <c r="L51" s="53" t="n"/>
      <c r="M51" s="1" t="n"/>
      <c r="N51" s="1" t="n"/>
      <c r="O51" s="1" t="n"/>
      <c r="P51" s="1" t="n"/>
      <c r="Q51" s="30" t="n"/>
      <c r="R51" s="1" t="n"/>
      <c r="S51" s="1" t="n"/>
      <c r="T51" s="1" t="n"/>
      <c r="U51" s="1" t="n"/>
      <c r="AF51" s="65">
        <f>N50*1000</f>
        <v/>
      </c>
      <c r="AG51" s="65">
        <f>O50*1000</f>
        <v/>
      </c>
      <c r="AH51" s="65">
        <f>P50*1000</f>
        <v/>
      </c>
      <c r="AP51" s="65" t="inlineStr">
        <is>
          <t>E, Мпа</t>
        </is>
      </c>
      <c r="AQ51" s="65">
        <f>D63</f>
        <v/>
      </c>
      <c r="AU51" s="65">
        <f>CONCATENATE(ROUND(AV51,2)," МПа")</f>
        <v/>
      </c>
      <c r="AV51" s="65">
        <f>N49</f>
        <v/>
      </c>
      <c r="AW51" s="65">
        <f>2*(AV51+AQ49/TAN(RADIANS(AQ50)))*SIN(RADIANS(AQ50))/(1-SIN(RADIANS(AQ50)))+AZ51</f>
        <v/>
      </c>
      <c r="AX51" s="65">
        <f>AW51+AV51</f>
        <v/>
      </c>
      <c r="AY51" s="65">
        <f>AX51*1000</f>
        <v/>
      </c>
      <c r="AZ51" s="65">
        <f>RANDBETWEEN(-3,3)*0.01</f>
        <v/>
      </c>
    </row>
    <row r="52" ht="16.5" customHeight="1">
      <c r="A52" s="53" t="n"/>
      <c r="L52" s="53" t="n"/>
      <c r="M52" s="1" t="n"/>
      <c r="U52" s="1" t="n"/>
      <c r="AF52" s="65" t="inlineStr">
        <is>
          <t>x</t>
        </is>
      </c>
      <c r="AG52" s="65" t="n">
        <v>0</v>
      </c>
      <c r="AH52" s="65">
        <f>AG50</f>
        <v/>
      </c>
    </row>
    <row r="53" ht="16.5" customHeight="1">
      <c r="L53" s="53" t="n"/>
      <c r="M53" s="1" t="n"/>
      <c r="U53" s="1" t="n"/>
      <c r="AF53" s="65" t="inlineStr">
        <is>
          <t>y</t>
        </is>
      </c>
      <c r="AG53" s="65">
        <f>AQ49*1000</f>
        <v/>
      </c>
      <c r="AH53" s="65">
        <f>((AH52)*TAN(RADIANS(AQ50))+AQ49*1000)</f>
        <v/>
      </c>
      <c r="AJ53" s="65" t="inlineStr">
        <is>
          <t>С, кПа</t>
        </is>
      </c>
      <c r="AK53" s="65" t="inlineStr">
        <is>
          <t>φ,°</t>
        </is>
      </c>
    </row>
    <row r="54" ht="16.5" customHeight="1">
      <c r="L54" s="53" t="n"/>
      <c r="M54" s="1" t="n"/>
      <c r="U54" s="1" t="n"/>
      <c r="AJ54" s="65">
        <f>AQ49*1000</f>
        <v/>
      </c>
      <c r="AK54" s="65">
        <f>AQ50</f>
        <v/>
      </c>
    </row>
    <row r="55" ht="15" customHeight="1">
      <c r="N55" s="28" t="inlineStr">
        <is>
          <t>Эффективные значения угла внутреннего трения и удельного сцепления ϕ', С'</t>
        </is>
      </c>
      <c r="O55" s="1" t="n"/>
      <c r="P55" s="1" t="n"/>
      <c r="Q55" s="1" t="n"/>
      <c r="R55" s="1" t="n"/>
      <c r="S55" s="1" t="n"/>
      <c r="T55" s="1" t="n"/>
    </row>
    <row r="56" ht="15" customHeight="1">
      <c r="N56" s="29" t="inlineStr">
        <is>
          <t>ϕ', град. =</t>
        </is>
      </c>
      <c r="O56" s="31" t="n">
        <v>25</v>
      </c>
      <c r="P56" s="1" t="n"/>
      <c r="Q56" s="1" t="n"/>
      <c r="R56" s="1" t="n"/>
      <c r="S56" s="1" t="n"/>
      <c r="T56" s="1" t="n"/>
    </row>
    <row r="57" ht="15" customHeight="1">
      <c r="N57" s="29" t="inlineStr">
        <is>
          <t>С', МПа =</t>
        </is>
      </c>
      <c r="O57" s="79" t="n">
        <v>0.015</v>
      </c>
      <c r="P57" s="1" t="n"/>
      <c r="Q57" s="1" t="n"/>
      <c r="R57" s="1" t="n"/>
      <c r="S57" s="1" t="n"/>
      <c r="T57" s="1" t="n"/>
    </row>
    <row r="59" ht="15.75" customHeight="1">
      <c r="L59" s="53" t="n"/>
    </row>
    <row r="60" ht="15.75" customHeight="1">
      <c r="L60" s="53" t="n"/>
    </row>
    <row r="61">
      <c r="L61" s="6" t="n"/>
    </row>
    <row r="62" ht="15.75" customHeight="1">
      <c r="A62" s="53" t="n"/>
      <c r="C62" s="53" t="inlineStr">
        <is>
          <t>K0, д.е.</t>
        </is>
      </c>
      <c r="D62" s="58" t="n">
        <v>0.5773817382593005</v>
      </c>
      <c r="E62" s="53" t="inlineStr">
        <is>
          <t>Эффективное напряжение, Мпа:</t>
        </is>
      </c>
      <c r="G62" s="54" t="n"/>
      <c r="J62" s="80" t="n">
        <v>0.02886908691296503</v>
      </c>
      <c r="K62" s="81" t="n"/>
      <c r="L62" s="6" t="n"/>
    </row>
    <row r="63" ht="15.75" customHeight="1">
      <c r="A63" s="53" t="n"/>
      <c r="C63" s="54" t="inlineStr">
        <is>
          <t>Модуль деформации E0, МПа:</t>
        </is>
      </c>
      <c r="D63" s="59">
        <f>A85/B85</f>
        <v/>
      </c>
      <c r="E63" s="53" t="inlineStr">
        <is>
          <t>Точки нахождения модуля Е0, Мпа (полное напряжение):</t>
        </is>
      </c>
      <c r="F63" s="53" t="n"/>
      <c r="G63" s="53" t="n"/>
      <c r="H63" s="53" t="n"/>
      <c r="J63" s="80" t="n">
        <v>0.02886908691296503</v>
      </c>
      <c r="K63" s="80" t="n">
        <v>0.04619053906074404</v>
      </c>
      <c r="L63" s="9" t="n"/>
    </row>
    <row r="64" ht="15.75" customHeight="1">
      <c r="C64" s="54" t="inlineStr">
        <is>
          <t>Модуль деформации E50, МПа:</t>
        </is>
      </c>
      <c r="D64" s="59">
        <f>D85/E85</f>
        <v/>
      </c>
      <c r="E64" s="53" t="inlineStr">
        <is>
          <t>qmax Давление при разрушении образца, Мпа (девиатор):</t>
        </is>
      </c>
      <c r="F64" s="53" t="n"/>
      <c r="G64" s="53" t="n"/>
      <c r="H64" s="53" t="n"/>
      <c r="J64" s="80" t="n">
        <v>0.07423479491905294</v>
      </c>
      <c r="K64" s="81" t="n"/>
      <c r="L64" s="71" t="n"/>
    </row>
    <row r="65" ht="15.75" customHeight="1">
      <c r="B65" s="54" t="n"/>
      <c r="C65" s="54" t="inlineStr">
        <is>
          <t>Коэф. Поперечной деформации, ϑ:</t>
        </is>
      </c>
      <c r="E65" s="53" t="inlineStr">
        <is>
          <t>0,5 qmax, Мпа (девиатор):</t>
        </is>
      </c>
      <c r="J65" s="80" t="n">
        <v>0.03711739745952647</v>
      </c>
      <c r="K65" s="81" t="n"/>
      <c r="L65" s="63" t="n"/>
    </row>
    <row r="66">
      <c r="L66" s="63" t="n"/>
    </row>
    <row r="67">
      <c r="L67" s="63" t="n"/>
    </row>
    <row r="68">
      <c r="L68" s="63" t="n"/>
    </row>
    <row r="69">
      <c r="L69" s="63" t="n"/>
    </row>
    <row r="70">
      <c r="A70" s="63" t="n"/>
      <c r="L70" s="63" t="n"/>
    </row>
    <row r="71">
      <c r="L71" s="63" t="n"/>
    </row>
    <row r="72">
      <c r="L72" s="63" t="n"/>
    </row>
    <row r="73" ht="15.75" customHeight="1">
      <c r="B73" s="53" t="n"/>
      <c r="C73" s="53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63" t="n"/>
    </row>
    <row r="74" ht="15.75" customHeight="1">
      <c r="B74" s="53" t="n"/>
      <c r="C74" s="53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63" t="n"/>
    </row>
    <row r="75" ht="15.75" customHeight="1">
      <c r="A75" s="53" t="n"/>
      <c r="B75" s="7" t="n"/>
      <c r="C75" s="8" t="n"/>
      <c r="D75" s="7" t="n"/>
      <c r="E75" s="7" t="n"/>
      <c r="F75" s="7" t="n"/>
      <c r="G75" s="7" t="n"/>
      <c r="H75" s="7" t="n"/>
      <c r="I75" s="9" t="n"/>
      <c r="J75" s="9" t="n"/>
      <c r="K75" s="6" t="n"/>
      <c r="L75" s="63" t="n"/>
      <c r="M75" s="9" t="n"/>
      <c r="N75" s="7" t="n"/>
      <c r="O75" s="8" t="n"/>
      <c r="P75" s="7" t="n"/>
      <c r="Q75" s="7" t="n"/>
      <c r="R75" s="7" t="n"/>
      <c r="S75" s="7" t="n"/>
      <c r="T75" s="9" t="n"/>
    </row>
    <row r="76" ht="15.75" customHeight="1">
      <c r="A76" s="53" t="n"/>
      <c r="B76" s="7" t="inlineStr">
        <is>
          <t>Начальник исп. лаборатории:</t>
        </is>
      </c>
      <c r="C76" s="8" t="n"/>
      <c r="D76" s="7" t="n"/>
      <c r="E76" s="7" t="n"/>
      <c r="F76" s="7" t="n"/>
      <c r="G76" s="7" t="n"/>
      <c r="H76" s="7" t="n"/>
      <c r="I76" s="7" t="inlineStr">
        <is>
          <t>Семиколенова Л.Г.</t>
        </is>
      </c>
      <c r="J76" s="9" t="n"/>
      <c r="K76" s="6" t="n"/>
      <c r="L76" s="63" t="n"/>
      <c r="M76" s="9" t="n"/>
      <c r="N76" s="7" t="inlineStr">
        <is>
          <t>Начальник исп. лаборатории:</t>
        </is>
      </c>
      <c r="O76" s="8" t="n"/>
      <c r="P76" s="7" t="n"/>
      <c r="Q76" s="7" t="n"/>
      <c r="R76" s="7" t="n"/>
      <c r="S76" s="7" t="n"/>
      <c r="T76" s="7" t="inlineStr">
        <is>
          <t>Семиколенова Л.Г.</t>
        </is>
      </c>
    </row>
    <row r="77">
      <c r="A77" s="9" t="n"/>
      <c r="B77" s="9" t="n"/>
      <c r="C77" s="7" t="n"/>
      <c r="D77" s="7" t="n"/>
      <c r="E77" s="7" t="n"/>
      <c r="F77" s="7" t="n"/>
      <c r="G77" s="7" t="n"/>
      <c r="H77" s="7" t="n"/>
      <c r="I77" s="9" t="n"/>
      <c r="J77" s="9" t="n"/>
      <c r="K77" s="9" t="n"/>
      <c r="L77" s="63" t="n"/>
      <c r="M77" s="9" t="n"/>
      <c r="N77" s="9" t="n"/>
      <c r="O77" s="7" t="n"/>
      <c r="P77" s="7" t="n"/>
      <c r="Q77" s="7" t="n"/>
      <c r="R77" s="7" t="n"/>
      <c r="S77" s="7" t="n"/>
      <c r="T77" s="7" t="n"/>
      <c r="U77" s="9" t="n"/>
    </row>
    <row r="78">
      <c r="A78" s="9" t="n"/>
      <c r="L78" s="63" t="n"/>
    </row>
    <row r="79">
      <c r="A79" s="9" t="n"/>
      <c r="L79" s="63" t="n"/>
    </row>
    <row r="80">
      <c r="A80" s="71" t="inlineStr">
        <is>
          <t>Лист 1 , всего листов 2</t>
        </is>
      </c>
      <c r="L80" s="63" t="n"/>
      <c r="M80" s="71" t="inlineStr">
        <is>
          <t>Лист 2 , всего листов 2</t>
        </is>
      </c>
    </row>
    <row r="81">
      <c r="A81" s="63" t="inlineStr">
        <is>
          <t>Частичное воспроизведение протокола испытаний без письменного разрешения  ООО «ИнжГео» ЗАПРЕЩАЕТСЯ</t>
        </is>
      </c>
      <c r="L81" s="63" t="n"/>
      <c r="M81" s="63" t="inlineStr">
        <is>
          <t>Частичное воспроизведение протокола испытаний без письменного разрешения  ООО «ИнжГео» ЗАПРЕЩАЕТСЯ</t>
        </is>
      </c>
    </row>
    <row r="82">
      <c r="A82" s="63" t="n"/>
      <c r="L82" s="63" t="n"/>
    </row>
    <row r="83" ht="18.75" customHeight="1">
      <c r="A83" s="65" t="inlineStr">
        <is>
          <t>E0</t>
        </is>
      </c>
      <c r="D83" s="65" t="inlineStr">
        <is>
          <t>E50</t>
        </is>
      </c>
      <c r="F83" s="65" t="inlineStr">
        <is>
          <t>Деформация</t>
        </is>
      </c>
      <c r="J83" s="65" t="inlineStr">
        <is>
          <t>Первая прочность</t>
        </is>
      </c>
      <c r="M83" s="65" t="inlineStr">
        <is>
          <t>Вторая прочность</t>
        </is>
      </c>
      <c r="P83" s="65" t="inlineStr">
        <is>
          <t>Третья прочность</t>
        </is>
      </c>
    </row>
    <row r="84">
      <c r="A84" s="65" t="inlineStr">
        <is>
          <t>devE0</t>
        </is>
      </c>
      <c r="B84" s="65" t="inlineStr">
        <is>
          <t>epsE0</t>
        </is>
      </c>
      <c r="D84" s="65" t="inlineStr">
        <is>
          <t>dev50</t>
        </is>
      </c>
      <c r="E84" s="65" t="inlineStr">
        <is>
          <t>epsE50</t>
        </is>
      </c>
      <c r="F84" s="65" t="inlineStr">
        <is>
          <t>dev</t>
        </is>
      </c>
      <c r="G84" s="65" t="inlineStr">
        <is>
          <t>eps</t>
        </is>
      </c>
      <c r="H84" s="65" t="inlineStr">
        <is>
          <t>ev</t>
        </is>
      </c>
      <c r="J84" s="65" t="inlineStr">
        <is>
          <t>dev1</t>
        </is>
      </c>
      <c r="K84" s="65" t="inlineStr">
        <is>
          <t>eps1</t>
        </is>
      </c>
      <c r="L84" s="65" t="inlineStr">
        <is>
          <t>ev1</t>
        </is>
      </c>
      <c r="M84" s="65" t="inlineStr">
        <is>
          <t>dev1</t>
        </is>
      </c>
      <c r="N84" s="65" t="inlineStr">
        <is>
          <t>eps1</t>
        </is>
      </c>
      <c r="O84" s="65" t="inlineStr">
        <is>
          <t>ev2</t>
        </is>
      </c>
      <c r="P84" s="65" t="inlineStr">
        <is>
          <t>dev1</t>
        </is>
      </c>
      <c r="Q84" s="65" t="inlineStr">
        <is>
          <t>eps1</t>
        </is>
      </c>
      <c r="R84" s="65" t="inlineStr">
        <is>
          <t>ev3</t>
        </is>
      </c>
    </row>
    <row r="85">
      <c r="A85" s="65" t="n">
        <v>0.01732145214777902</v>
      </c>
      <c r="B85" s="65" t="n">
        <v>0.0004945481018094503</v>
      </c>
      <c r="D85" s="65" t="n">
        <v>0.03711739745952647</v>
      </c>
      <c r="E85" s="65" t="n">
        <v>0.001483644305428351</v>
      </c>
      <c r="F85" t="n">
        <v>0</v>
      </c>
      <c r="G85" t="n">
        <v>0</v>
      </c>
      <c r="H85" t="n">
        <v>0.0002527777906118828</v>
      </c>
      <c r="J85" t="n">
        <v>0</v>
      </c>
      <c r="K85" t="n">
        <v>0</v>
      </c>
      <c r="L85" t="n">
        <v>0.0004928022386185089</v>
      </c>
      <c r="M85" t="n">
        <v>0</v>
      </c>
      <c r="N85" t="n">
        <v>0</v>
      </c>
      <c r="O85" t="n">
        <v>0.0003400891361401787</v>
      </c>
      <c r="P85" t="n">
        <v>0</v>
      </c>
      <c r="Q85" t="n">
        <v>0</v>
      </c>
      <c r="R85" t="n">
        <v>-0.0004198792796192206</v>
      </c>
    </row>
    <row r="86">
      <c r="F86" t="n">
        <v>0.01732145214777902</v>
      </c>
      <c r="G86" t="n">
        <v>0.0004945481018094503</v>
      </c>
      <c r="H86" t="n">
        <v>0.0002528283461700052</v>
      </c>
      <c r="J86" t="n">
        <v>0.03000000000000001</v>
      </c>
      <c r="K86" t="n">
        <v>0.000856535752759382</v>
      </c>
      <c r="L86" t="n">
        <v>0.0004928022386185089</v>
      </c>
      <c r="M86" t="n">
        <v>0.05466888523785063</v>
      </c>
      <c r="N86" t="n">
        <v>0.0005534971012969104</v>
      </c>
      <c r="O86" t="n">
        <v>0.0003400891361401787</v>
      </c>
      <c r="P86" t="n">
        <v>0.1094632240675408</v>
      </c>
      <c r="Q86" t="n">
        <v>0.000578760277939259</v>
      </c>
      <c r="R86" t="n">
        <v>-0.0004198792796192206</v>
      </c>
    </row>
    <row r="87">
      <c r="A87" s="65" t="inlineStr">
        <is>
          <t>Секущая модуля Е0</t>
        </is>
      </c>
      <c r="D87" s="65" t="inlineStr">
        <is>
          <t>Линия Q max</t>
        </is>
      </c>
      <c r="F87" t="n">
        <v>0.03711739745952647</v>
      </c>
      <c r="G87" t="n">
        <v>0.001483644305428351</v>
      </c>
      <c r="H87" t="n">
        <v>0.0002527777906118828</v>
      </c>
      <c r="J87" t="n">
        <v>0.0452382525236114</v>
      </c>
      <c r="K87" t="n">
        <v>0.001461861666000489</v>
      </c>
      <c r="L87" t="n">
        <v>0.0004928022386185089</v>
      </c>
      <c r="M87" t="n">
        <v>0.1201166818487511</v>
      </c>
      <c r="N87" t="n">
        <v>0.001488852373631918</v>
      </c>
      <c r="O87" t="n">
        <v>0.0003400891361401787</v>
      </c>
      <c r="P87" t="n">
        <v>0.206534385033096</v>
      </c>
      <c r="Q87" t="n">
        <v>0.001528800734179175</v>
      </c>
      <c r="R87" t="n">
        <v>-0.0004198792796192206</v>
      </c>
    </row>
    <row r="88">
      <c r="A88" s="65">
        <f>J63-J62</f>
        <v/>
      </c>
      <c r="B88" s="65" t="n">
        <v>0</v>
      </c>
      <c r="D88" s="65">
        <f>J64</f>
        <v/>
      </c>
      <c r="E88" s="65" t="n">
        <v>0</v>
      </c>
      <c r="F88" t="n">
        <v>0.03970149845072569</v>
      </c>
      <c r="G88" t="n">
        <v>0.002206791139158195</v>
      </c>
      <c r="H88" t="n">
        <v>-0.002537874824870581</v>
      </c>
      <c r="J88" t="n">
        <v>0.06014310393202908</v>
      </c>
      <c r="K88" t="n">
        <v>0.002404020210652959</v>
      </c>
      <c r="L88" t="n">
        <v>-0.002303855232166834</v>
      </c>
      <c r="M88" t="n">
        <v>0.1333387444825626</v>
      </c>
      <c r="N88" t="n">
        <v>0.001889990101989451</v>
      </c>
      <c r="O88" t="n">
        <v>-0.002810596986261466</v>
      </c>
      <c r="P88" t="n">
        <v>0.2185339618824901</v>
      </c>
      <c r="Q88" t="n">
        <v>0.002135119000742588</v>
      </c>
      <c r="R88" t="n">
        <v>-0.003825383805034377</v>
      </c>
    </row>
    <row r="89">
      <c r="A89" s="65">
        <f>A85</f>
        <v/>
      </c>
      <c r="B89" s="65">
        <f>B85</f>
        <v/>
      </c>
      <c r="D89" s="65">
        <f>J64</f>
        <v/>
      </c>
      <c r="E89" s="65">
        <f>MAX(G85:G20000)</f>
        <v/>
      </c>
      <c r="F89" t="n">
        <v>0.04213963096507678</v>
      </c>
      <c r="G89" t="n">
        <v>0.002942388185544259</v>
      </c>
      <c r="H89" t="n">
        <v>-0.002537874824870581</v>
      </c>
      <c r="J89" t="n">
        <v>0.0629372129255865</v>
      </c>
      <c r="K89" t="n">
        <v>0.002923723332000978</v>
      </c>
      <c r="L89" t="n">
        <v>-0.002303855232166834</v>
      </c>
      <c r="M89" t="n">
        <v>0.1473958133868732</v>
      </c>
      <c r="N89" t="n">
        <v>0.002977704747263836</v>
      </c>
      <c r="O89" t="n">
        <v>-0.002810596986261466</v>
      </c>
      <c r="P89" t="n">
        <v>0.2318468115062501</v>
      </c>
      <c r="Q89" t="n">
        <v>0.00284682533432345</v>
      </c>
      <c r="R89" t="n">
        <v>-0.003825383805034377</v>
      </c>
    </row>
    <row r="90" ht="15" customHeight="1">
      <c r="A90" s="65">
        <f>J64*0.9</f>
        <v/>
      </c>
      <c r="B90" s="65">
        <f>_xlfn.FORECAST.LINEAR(A90,B88:B89,A88:A89)</f>
        <v/>
      </c>
      <c r="F90" t="n">
        <v>0.0444271031939953</v>
      </c>
      <c r="G90" t="n">
        <v>0.003677985231930324</v>
      </c>
      <c r="H90" t="n">
        <v>-0.00253762108813544</v>
      </c>
      <c r="J90" t="n">
        <v>0.06664968767612596</v>
      </c>
      <c r="K90" t="n">
        <v>0.003654654165001223</v>
      </c>
      <c r="L90" t="n">
        <v>-0.002303855232166834</v>
      </c>
      <c r="M90" t="n">
        <v>0.1563427035862419</v>
      </c>
      <c r="N90" t="n">
        <v>0.003722130934079795</v>
      </c>
      <c r="O90" t="n">
        <v>-0.002810596986261466</v>
      </c>
      <c r="P90" t="n">
        <v>0.2442087505812593</v>
      </c>
      <c r="Q90" t="n">
        <v>0.003558531667904313</v>
      </c>
      <c r="R90" t="n">
        <v>-0.003825383805034377</v>
      </c>
    </row>
    <row r="91">
      <c r="D91" s="65" t="inlineStr">
        <is>
          <t>Линия 0,5 Q max</t>
        </is>
      </c>
      <c r="F91" t="n">
        <v>0.04656436567445237</v>
      </c>
      <c r="G91" t="n">
        <v>0.004413582278316389</v>
      </c>
      <c r="H91" t="n">
        <v>-0.00253762108813544</v>
      </c>
      <c r="J91" t="n">
        <v>0.0701387156049797</v>
      </c>
      <c r="K91" t="n">
        <v>0.004385584998001468</v>
      </c>
      <c r="L91" t="n">
        <v>-0.002303855232166834</v>
      </c>
      <c r="M91" t="n">
        <v>0.1648101810146518</v>
      </c>
      <c r="N91" t="n">
        <v>0.004466557120895755</v>
      </c>
      <c r="O91" t="n">
        <v>-0.002810596986261466</v>
      </c>
      <c r="P91" t="n">
        <v>0.2558482407865268</v>
      </c>
      <c r="Q91" t="n">
        <v>0.004270238001485176</v>
      </c>
      <c r="R91" t="n">
        <v>-0.003825383805034377</v>
      </c>
    </row>
    <row r="92">
      <c r="D92" s="65">
        <f>J65</f>
        <v/>
      </c>
      <c r="E92" s="65" t="n">
        <v>0</v>
      </c>
      <c r="F92" t="n">
        <v>0.04854314953182672</v>
      </c>
      <c r="G92" t="n">
        <v>0.005149179324702454</v>
      </c>
      <c r="H92" t="n">
        <v>-0.003160833595440179</v>
      </c>
      <c r="J92" t="n">
        <v>0.07344732497489966</v>
      </c>
      <c r="K92" t="n">
        <v>0.005116515831001711</v>
      </c>
      <c r="L92" t="n">
        <v>-0.002647142566537928</v>
      </c>
      <c r="M92" t="n">
        <v>0.1726597194405773</v>
      </c>
      <c r="N92" t="n">
        <v>0.005210983307711714</v>
      </c>
      <c r="O92" t="n">
        <v>-0.002737715218922645</v>
      </c>
      <c r="P92" t="n">
        <v>0.2665470454134675</v>
      </c>
      <c r="Q92" t="n">
        <v>0.004981944335066039</v>
      </c>
      <c r="R92" t="n">
        <v>-0.003809946223381689</v>
      </c>
    </row>
    <row r="93">
      <c r="D93" s="65">
        <f>J65</f>
        <v/>
      </c>
      <c r="E93" s="65">
        <f>MAX(G85:G20000)</f>
        <v/>
      </c>
      <c r="F93" t="n">
        <v>0.05039325501626088</v>
      </c>
      <c r="G93" t="n">
        <v>0.005884776371088518</v>
      </c>
      <c r="H93" t="n">
        <v>-0.003160833595440179</v>
      </c>
      <c r="J93" t="n">
        <v>0.07652116379411815</v>
      </c>
      <c r="K93" t="n">
        <v>0.005847446664001956</v>
      </c>
      <c r="L93" t="n">
        <v>-0.002647142566537928</v>
      </c>
      <c r="M93" t="n">
        <v>0.1800674700818163</v>
      </c>
      <c r="N93" t="n">
        <v>0.005955409494527672</v>
      </c>
      <c r="O93" t="n">
        <v>-0.002737715218922645</v>
      </c>
      <c r="P93" t="n">
        <v>0.2766452256953869</v>
      </c>
      <c r="Q93" t="n">
        <v>0.005693650668646901</v>
      </c>
      <c r="R93" t="n">
        <v>-0.003809946223381689</v>
      </c>
    </row>
    <row r="94">
      <c r="F94" t="n">
        <v>0.05207375483174688</v>
      </c>
      <c r="G94" t="n">
        <v>0.006620373417474584</v>
      </c>
      <c r="H94" t="n">
        <v>-0.003160517512080636</v>
      </c>
      <c r="J94" t="n">
        <v>0.07942926183071068</v>
      </c>
      <c r="K94" t="n">
        <v>0.006578377497002201</v>
      </c>
      <c r="L94" t="n">
        <v>-0.002647142566537928</v>
      </c>
      <c r="M94" t="n">
        <v>0.1868873294520078</v>
      </c>
      <c r="N94" t="n">
        <v>0.006699835681343631</v>
      </c>
      <c r="O94" t="n">
        <v>-0.002737715218922645</v>
      </c>
      <c r="P94" t="n">
        <v>0.2860777586909271</v>
      </c>
      <c r="Q94" t="n">
        <v>0.006405357002227763</v>
      </c>
      <c r="R94" t="n">
        <v>-0.003809946223381689</v>
      </c>
    </row>
    <row r="95">
      <c r="F95" t="n">
        <v>0.05364706826387226</v>
      </c>
      <c r="G95" t="n">
        <v>0.007355970463860649</v>
      </c>
      <c r="H95" t="n">
        <v>-0.003161149678799723</v>
      </c>
      <c r="J95" t="n">
        <v>0.08215392341068846</v>
      </c>
      <c r="K95" t="n">
        <v>0.007309308330002445</v>
      </c>
      <c r="L95" t="n">
        <v>-0.002647142566537928</v>
      </c>
      <c r="M95" t="n">
        <v>0.1933031272776055</v>
      </c>
      <c r="N95" t="n">
        <v>0.00744426186815959</v>
      </c>
      <c r="O95" t="n">
        <v>-0.002737715218922645</v>
      </c>
      <c r="P95" t="n">
        <v>0.294608064255284</v>
      </c>
      <c r="Q95" t="n">
        <v>0.007117063335808626</v>
      </c>
      <c r="R95" t="n">
        <v>-0.003809946223381689</v>
      </c>
    </row>
    <row r="96">
      <c r="F96" t="n">
        <v>0.05508760907248096</v>
      </c>
      <c r="G96" t="n">
        <v>0.008091567510246714</v>
      </c>
      <c r="H96" t="n">
        <v>-0.003636202385175626</v>
      </c>
      <c r="J96" t="n">
        <v>0.08472907781563001</v>
      </c>
      <c r="K96" t="n">
        <v>0.008040239163002689</v>
      </c>
      <c r="L96" t="n">
        <v>-0.00291034663668315</v>
      </c>
      <c r="M96" t="n">
        <v>0.1993717222422599</v>
      </c>
      <c r="N96" t="n">
        <v>0.00818868805497555</v>
      </c>
      <c r="O96" t="n">
        <v>-0.002606038008196953</v>
      </c>
      <c r="P96" t="n">
        <v>0.3025358079439131</v>
      </c>
      <c r="Q96" t="n">
        <v>0.007828769669389488</v>
      </c>
      <c r="R96" t="n">
        <v>-0.00377853285221448</v>
      </c>
    </row>
    <row r="97" ht="15" customHeight="1">
      <c r="A97" s="65" t="inlineStr">
        <is>
          <t>Коэфф. Точки</t>
        </is>
      </c>
      <c r="B97" s="65">
        <f>(J62+A85)/J62</f>
        <v/>
      </c>
      <c r="F97" t="n">
        <v>0.05640156573811278</v>
      </c>
      <c r="G97" t="n">
        <v>0.008827164556632778</v>
      </c>
      <c r="H97" t="n">
        <v>-0.003636202385175626</v>
      </c>
      <c r="J97" t="n">
        <v>0.08708089261720305</v>
      </c>
      <c r="K97" t="n">
        <v>0.008771169996002935</v>
      </c>
      <c r="L97" t="n">
        <v>-0.00291034663668315</v>
      </c>
      <c r="M97" t="n">
        <v>0.2048323009187969</v>
      </c>
      <c r="N97" t="n">
        <v>0.008933114241791509</v>
      </c>
      <c r="O97" t="n">
        <v>-0.002606038008196953</v>
      </c>
      <c r="P97" t="n">
        <v>0.3098969199958991</v>
      </c>
      <c r="Q97" t="n">
        <v>0.008540476002970351</v>
      </c>
      <c r="R97" t="n">
        <v>-0.00377853285221448</v>
      </c>
    </row>
    <row r="98" ht="15" customHeight="1">
      <c r="F98" t="n">
        <v>0.05761249256024616</v>
      </c>
      <c r="G98" t="n">
        <v>0.009562761603018843</v>
      </c>
      <c r="H98" t="n">
        <v>-0.003636566041779804</v>
      </c>
      <c r="J98" t="n">
        <v>0.0893111076697365</v>
      </c>
      <c r="K98" t="n">
        <v>0.00950210082900318</v>
      </c>
      <c r="L98" t="n">
        <v>-0.00291034663668315</v>
      </c>
      <c r="M98" t="n">
        <v>0.2099828496820395</v>
      </c>
      <c r="N98" t="n">
        <v>0.009677540428607467</v>
      </c>
      <c r="O98" t="n">
        <v>-0.002606038008196953</v>
      </c>
      <c r="P98" t="n">
        <v>0.316840296679385</v>
      </c>
      <c r="Q98" t="n">
        <v>0.009252182336551213</v>
      </c>
      <c r="R98" t="n">
        <v>-0.00377853285221448</v>
      </c>
    </row>
    <row r="99" ht="15" customHeight="1">
      <c r="F99" t="n">
        <v>0.05871861530833596</v>
      </c>
      <c r="G99" t="n">
        <v>0.01029835864940491</v>
      </c>
      <c r="H99" t="n">
        <v>-0.003636929698383981</v>
      </c>
      <c r="J99" t="n">
        <v>0.09138625384291725</v>
      </c>
      <c r="K99" t="n">
        <v>0.01023303166200342</v>
      </c>
      <c r="L99" t="n">
        <v>-0.00291034663668315</v>
      </c>
      <c r="M99" t="n">
        <v>0.2147365336494</v>
      </c>
      <c r="N99" t="n">
        <v>0.01042196661542343</v>
      </c>
      <c r="O99" t="n">
        <v>-0.002606038008196953</v>
      </c>
      <c r="P99" t="n">
        <v>0.323061106682606</v>
      </c>
      <c r="Q99" t="n">
        <v>0.009963888670132077</v>
      </c>
      <c r="R99" t="n">
        <v>-0.003733630158977938</v>
      </c>
    </row>
    <row r="100" ht="15" customHeight="1">
      <c r="F100" t="n">
        <v>0.05971769501780322</v>
      </c>
      <c r="G100" t="n">
        <v>0.01103395569579097</v>
      </c>
      <c r="H100" t="n">
        <v>-0.00398046809229357</v>
      </c>
      <c r="J100" t="n">
        <v>0.09327029435488361</v>
      </c>
      <c r="K100" t="n">
        <v>0.01096396249500367</v>
      </c>
      <c r="L100" t="n">
        <v>-0.00310845106679804</v>
      </c>
      <c r="M100" t="n">
        <v>0.2190744156660279</v>
      </c>
      <c r="N100" t="n">
        <v>0.01116639280223939</v>
      </c>
      <c r="O100" t="n">
        <v>-0.002441445262225288</v>
      </c>
      <c r="P100" t="n">
        <v>0.3286449558808506</v>
      </c>
      <c r="Q100" t="n">
        <v>0.01067559500371294</v>
      </c>
      <c r="R100" t="n">
        <v>-0.003733630158977938</v>
      </c>
    </row>
    <row r="101" ht="15" customHeight="1">
      <c r="F101" t="n">
        <v>0.06063397977887754</v>
      </c>
      <c r="G101" t="n">
        <v>0.01176955274217704</v>
      </c>
      <c r="H101" t="n">
        <v>-0.003980070125077784</v>
      </c>
      <c r="J101" t="n">
        <v>0.095026599020976</v>
      </c>
      <c r="K101" t="n">
        <v>0.01169489332800391</v>
      </c>
      <c r="L101" t="n">
        <v>-0.00310845106679804</v>
      </c>
      <c r="M101" t="n">
        <v>0.2229759756637542</v>
      </c>
      <c r="N101" t="n">
        <v>0.01191081898905534</v>
      </c>
      <c r="O101" t="n">
        <v>-0.002441445262225288</v>
      </c>
      <c r="P101" t="n">
        <v>0.333797223556791</v>
      </c>
      <c r="Q101" t="n">
        <v>0.0113873013372938</v>
      </c>
      <c r="R101" t="n">
        <v>-0.003733630158977938</v>
      </c>
    </row>
    <row r="102" ht="15" customHeight="1">
      <c r="F102" t="n">
        <v>0.06146533075884722</v>
      </c>
      <c r="G102" t="n">
        <v>0.0125051497885631</v>
      </c>
      <c r="H102" t="n">
        <v>-0.00398046809229357</v>
      </c>
      <c r="J102" t="n">
        <v>0.09669206516952818</v>
      </c>
      <c r="K102" t="n">
        <v>0.01242582416100416</v>
      </c>
      <c r="L102" t="n">
        <v>-0.00310845106679804</v>
      </c>
      <c r="M102" t="n">
        <v>0.2265700973420067</v>
      </c>
      <c r="N102" t="n">
        <v>0.0126552451758713</v>
      </c>
      <c r="O102" t="n">
        <v>-0.002441445262225288</v>
      </c>
      <c r="P102" t="n">
        <v>0.3386706805950417</v>
      </c>
      <c r="Q102" t="n">
        <v>0.01209900767087466</v>
      </c>
      <c r="R102" t="n">
        <v>-0.003733630158977938</v>
      </c>
    </row>
    <row r="103" ht="15" customHeight="1">
      <c r="F103" t="n">
        <v>0.06221836789522286</v>
      </c>
      <c r="G103" t="n">
        <v>0.01324074683494917</v>
      </c>
      <c r="H103" t="n">
        <v>-0.003980070125077784</v>
      </c>
      <c r="J103" t="n">
        <v>0.09817134748786212</v>
      </c>
      <c r="K103" t="n">
        <v>0.0131567549940044</v>
      </c>
      <c r="L103" t="n">
        <v>-0.00310845106679804</v>
      </c>
      <c r="M103" t="n">
        <v>0.2299520311351844</v>
      </c>
      <c r="N103" t="n">
        <v>0.01339967136268726</v>
      </c>
      <c r="O103" t="n">
        <v>-0.002441445262225288</v>
      </c>
      <c r="P103" t="n">
        <v>0.3430655184762754</v>
      </c>
      <c r="Q103" t="n">
        <v>0.01281071400445553</v>
      </c>
      <c r="R103" t="n">
        <v>-0.003733630158977938</v>
      </c>
    </row>
    <row r="104" ht="15" customHeight="1">
      <c r="F104" t="n">
        <v>0.06289971112551489</v>
      </c>
      <c r="G104" t="n">
        <v>0.01397634388133523</v>
      </c>
      <c r="H104" t="n">
        <v>-0.004211815389083406</v>
      </c>
      <c r="J104" t="n">
        <v>0.09955944056965106</v>
      </c>
      <c r="K104" t="n">
        <v>0.01388768582700465</v>
      </c>
      <c r="L104" t="n">
        <v>-0.003250644938739682</v>
      </c>
      <c r="M104" t="n">
        <v>0.2329128973300319</v>
      </c>
      <c r="N104" t="n">
        <v>0.01414409754950322</v>
      </c>
      <c r="O104" t="n">
        <v>-0.002272702798769072</v>
      </c>
      <c r="P104" t="n">
        <v>0.3468345910451404</v>
      </c>
      <c r="Q104" t="n">
        <v>0.01352242033803639</v>
      </c>
      <c r="R104" t="n">
        <v>-0.003676591798661049</v>
      </c>
    </row>
    <row r="105" ht="15" customHeight="1">
      <c r="F105" t="n">
        <v>0.06353445924858005</v>
      </c>
      <c r="G105" t="n">
        <v>0.0147119409277213</v>
      </c>
      <c r="H105" t="n">
        <v>-0.004211815389083406</v>
      </c>
      <c r="J105" t="n">
        <v>0.1008641669070241</v>
      </c>
      <c r="K105" t="n">
        <v>0.01461861666000489</v>
      </c>
      <c r="L105" t="n">
        <v>-0.003250644938739682</v>
      </c>
      <c r="M105" t="n">
        <v>0.2356224077403796</v>
      </c>
      <c r="N105" t="n">
        <v>0.01488852373631918</v>
      </c>
      <c r="O105" t="n">
        <v>-0.002272702798769072</v>
      </c>
      <c r="P105" t="n">
        <v>0.3504271671631171</v>
      </c>
      <c r="Q105" t="n">
        <v>0.01423412667161725</v>
      </c>
      <c r="R105" t="n">
        <v>-0.003676591798661049</v>
      </c>
    </row>
    <row r="106" ht="15" customHeight="1">
      <c r="F106" t="n">
        <v>0.06409238605344005</v>
      </c>
      <c r="G106" t="n">
        <v>0.01544753797410736</v>
      </c>
      <c r="H106" t="n">
        <v>-0.004212236570622314</v>
      </c>
      <c r="J106" t="n">
        <v>0.1020324086473827</v>
      </c>
      <c r="K106" t="n">
        <v>0.01534954749300513</v>
      </c>
      <c r="L106" t="n">
        <v>-0.003250644938739682</v>
      </c>
      <c r="M106" t="n">
        <v>0.2380606477883536</v>
      </c>
      <c r="N106" t="n">
        <v>0.01563294992313514</v>
      </c>
      <c r="O106" t="n">
        <v>-0.002272702798769072</v>
      </c>
      <c r="P106" t="n">
        <v>0.3537590776484246</v>
      </c>
      <c r="Q106" t="n">
        <v>0.01494583300519811</v>
      </c>
      <c r="R106" t="n">
        <v>-0.003676591798661049</v>
      </c>
    </row>
    <row r="107" ht="15" customHeight="1">
      <c r="F107" t="n">
        <v>0.0645891225759436</v>
      </c>
      <c r="G107" t="n">
        <v>0.01618313502049343</v>
      </c>
      <c r="H107" t="n">
        <v>-0.004211394207544497</v>
      </c>
      <c r="J107" t="n">
        <v>0.1031163787994796</v>
      </c>
      <c r="K107" t="n">
        <v>0.01608047832600538</v>
      </c>
      <c r="L107" t="n">
        <v>-0.003250644938739682</v>
      </c>
      <c r="M107" t="n">
        <v>0.2402456943000534</v>
      </c>
      <c r="N107" t="n">
        <v>0.0163773761099511</v>
      </c>
      <c r="O107" t="n">
        <v>-0.002272702798769072</v>
      </c>
      <c r="P107" t="n">
        <v>0.3568038824085681</v>
      </c>
      <c r="Q107" t="n">
        <v>0.01565753933877898</v>
      </c>
      <c r="R107" t="n">
        <v>-0.003676591798661049</v>
      </c>
    </row>
    <row r="108" ht="15" customHeight="1">
      <c r="F108" t="n">
        <v>0.0650499356383127</v>
      </c>
      <c r="G108" t="n">
        <v>0.01691873206687949</v>
      </c>
      <c r="H108" t="n">
        <v>-0.004351489910995379</v>
      </c>
      <c r="J108" t="n">
        <v>0.1040925473613083</v>
      </c>
      <c r="K108" t="n">
        <v>0.01681140915900562</v>
      </c>
      <c r="L108" t="n">
        <v>-0.003350240179532495</v>
      </c>
      <c r="M108" t="n">
        <v>0.2422740632263986</v>
      </c>
      <c r="N108" t="n">
        <v>0.01712180229676706</v>
      </c>
      <c r="O108" t="n">
        <v>-0.002126351335495277</v>
      </c>
      <c r="P108" t="n">
        <v>0.3594729495261232</v>
      </c>
      <c r="Q108" t="n">
        <v>0.01636924567235984</v>
      </c>
      <c r="R108" t="n">
        <v>-0.00360952008675729</v>
      </c>
    </row>
    <row r="109" ht="15" customHeight="1">
      <c r="F109" t="n">
        <v>0.06548158474609647</v>
      </c>
      <c r="G109" t="n">
        <v>0.01765432911326556</v>
      </c>
      <c r="H109" t="n">
        <v>-0.004350184725059268</v>
      </c>
      <c r="J109" t="n">
        <v>0.1049676110938446</v>
      </c>
      <c r="K109" t="n">
        <v>0.01754233999200587</v>
      </c>
      <c r="L109" t="n">
        <v>-0.003350240179532495</v>
      </c>
      <c r="M109" t="n">
        <v>0.2439679068704292</v>
      </c>
      <c r="N109" t="n">
        <v>0.01786622848358302</v>
      </c>
      <c r="O109" t="n">
        <v>-0.002126351335495277</v>
      </c>
      <c r="P109" t="n">
        <v>0.3619204461225014</v>
      </c>
      <c r="Q109" t="n">
        <v>0.0170809520059407</v>
      </c>
      <c r="R109" t="n">
        <v>-0.00360952008675729</v>
      </c>
    </row>
    <row r="110" ht="15" customHeight="1">
      <c r="F110" t="n">
        <v>0.06588133442261293</v>
      </c>
      <c r="G110" t="n">
        <v>0.01838992615965162</v>
      </c>
      <c r="H110" t="n">
        <v>-0.004350619787037971</v>
      </c>
      <c r="J110" t="n">
        <v>0.1057794694944144</v>
      </c>
      <c r="K110" t="n">
        <v>0.01827327082500611</v>
      </c>
      <c r="L110" t="n">
        <v>-0.003350240179532495</v>
      </c>
      <c r="M110" t="n">
        <v>0.2455019871225878</v>
      </c>
      <c r="N110" t="n">
        <v>0.01861065467039898</v>
      </c>
      <c r="O110" t="n">
        <v>-0.002126351335495277</v>
      </c>
      <c r="P110" t="n">
        <v>0.3643640649570639</v>
      </c>
      <c r="Q110" t="n">
        <v>0.01779265833952157</v>
      </c>
      <c r="R110" t="n">
        <v>-0.00360952008675729</v>
      </c>
    </row>
    <row r="111" ht="15" customHeight="1">
      <c r="F111" t="n">
        <v>0.06623677838923543</v>
      </c>
      <c r="G111" t="n">
        <v>0.01912552320603769</v>
      </c>
      <c r="H111" t="n">
        <v>-0.004351054849016675</v>
      </c>
      <c r="J111" t="n">
        <v>0.1065040555369488</v>
      </c>
      <c r="K111" t="n">
        <v>0.01900420165800636</v>
      </c>
      <c r="L111" t="n">
        <v>-0.003350240179532495</v>
      </c>
      <c r="M111" t="n">
        <v>0.2468948446023965</v>
      </c>
      <c r="N111" t="n">
        <v>0.01935508085721493</v>
      </c>
      <c r="O111" t="n">
        <v>-0.002126351335495277</v>
      </c>
      <c r="P111" t="n">
        <v>0.3664692630695301</v>
      </c>
      <c r="Q111" t="n">
        <v>0.01850436467310243</v>
      </c>
      <c r="R111" t="n">
        <v>-0.00360952008675729</v>
      </c>
    </row>
    <row r="112" ht="15" customHeight="1">
      <c r="F112" t="n">
        <v>0.06656386885010396</v>
      </c>
      <c r="G112" t="n">
        <v>0.01986112025242375</v>
      </c>
      <c r="H112" t="n">
        <v>-0.004413483563639748</v>
      </c>
      <c r="J112" t="n">
        <v>0.1071953099910948</v>
      </c>
      <c r="K112" t="n">
        <v>0.0197351324910066</v>
      </c>
      <c r="L112" t="n">
        <v>-0.003419721580774188</v>
      </c>
      <c r="M112" t="n">
        <v>0.248005712727913</v>
      </c>
      <c r="N112" t="n">
        <v>0.0200995070440309</v>
      </c>
      <c r="O112" t="n">
        <v>-0.002030555653144648</v>
      </c>
      <c r="P112" t="n">
        <v>0.3685767232253249</v>
      </c>
      <c r="Q112" t="n">
        <v>0.01921607100668329</v>
      </c>
      <c r="R112" t="n">
        <v>-0.003535199288540836</v>
      </c>
    </row>
    <row r="113" ht="15" customHeight="1">
      <c r="F113" t="n">
        <v>0.06692659707222068</v>
      </c>
      <c r="G113" t="n">
        <v>0.02059671729880981</v>
      </c>
      <c r="H113" t="n">
        <v>-0.004413924867865689</v>
      </c>
      <c r="J113" t="n">
        <v>0.1078290509423222</v>
      </c>
      <c r="K113" t="n">
        <v>0.02046606332400685</v>
      </c>
      <c r="L113" t="n">
        <v>-0.003419721580774188</v>
      </c>
      <c r="M113" t="n">
        <v>0.249131021612326</v>
      </c>
      <c r="N113" t="n">
        <v>0.02084393323084685</v>
      </c>
      <c r="O113" t="n">
        <v>-0.002030555653144648</v>
      </c>
      <c r="P113" t="n">
        <v>0.3704728030228709</v>
      </c>
      <c r="Q113" t="n">
        <v>0.01992777734026415</v>
      </c>
      <c r="R113" t="n">
        <v>-0.003535199288540836</v>
      </c>
    </row>
    <row r="114" ht="15" customHeight="1">
      <c r="F114" t="n">
        <v>0.06723597535237782</v>
      </c>
      <c r="G114" t="n">
        <v>0.02133231434519588</v>
      </c>
      <c r="H114" t="n">
        <v>-0.004413924867865689</v>
      </c>
      <c r="J114" t="n">
        <v>0.1083805791017374</v>
      </c>
      <c r="K114" t="n">
        <v>0.02119699415700709</v>
      </c>
      <c r="L114" t="n">
        <v>-0.003419721580774188</v>
      </c>
      <c r="M114" t="n">
        <v>0.2500100512640376</v>
      </c>
      <c r="N114" t="n">
        <v>0.02158835941766281</v>
      </c>
      <c r="O114" t="n">
        <v>-0.002030555653144648</v>
      </c>
      <c r="P114" t="n">
        <v>0.3724386368870285</v>
      </c>
      <c r="Q114" t="n">
        <v>0.02063948367384501</v>
      </c>
      <c r="R114" t="n">
        <v>-0.003535199288540836</v>
      </c>
    </row>
    <row r="115" ht="15" customHeight="1">
      <c r="A115" s="52" t="n"/>
      <c r="B115" s="52" t="n"/>
      <c r="F115" t="n">
        <v>0.06756563445735479</v>
      </c>
      <c r="G115" t="n">
        <v>0.02206791139158194</v>
      </c>
      <c r="H115" t="n">
        <v>-0.004413924867865689</v>
      </c>
      <c r="J115" t="n">
        <v>0.1088724456028726</v>
      </c>
      <c r="K115" t="n">
        <v>0.02192792499000733</v>
      </c>
      <c r="L115" t="n">
        <v>-0.003419721580774188</v>
      </c>
      <c r="M115" t="n">
        <v>0.2507402401878696</v>
      </c>
      <c r="N115" t="n">
        <v>0.02233278560447877</v>
      </c>
      <c r="O115" t="n">
        <v>-0.002030555653144648</v>
      </c>
      <c r="P115" t="n">
        <v>0.3741965768339904</v>
      </c>
      <c r="Q115" t="n">
        <v>0.02135119000742588</v>
      </c>
      <c r="R115" t="n">
        <v>-0.003535199288540836</v>
      </c>
    </row>
    <row r="116" ht="15" customHeight="1">
      <c r="F116" t="n">
        <v>0.06791141787165243</v>
      </c>
      <c r="G116" t="n">
        <v>0.02280350843796801</v>
      </c>
      <c r="H116" t="n">
        <v>-0.00441183960312358</v>
      </c>
      <c r="J116" t="n">
        <v>0.1094071307758037</v>
      </c>
      <c r="K116" t="n">
        <v>0.02265885582300758</v>
      </c>
      <c r="L116" t="n">
        <v>-0.003471242461537142</v>
      </c>
      <c r="M116" t="n">
        <v>0.2515008093191233</v>
      </c>
      <c r="N116" t="n">
        <v>0.02307721179129473</v>
      </c>
      <c r="O116" t="n">
        <v>-0.002019437089791727</v>
      </c>
      <c r="P116" t="n">
        <v>0.3762791865989267</v>
      </c>
      <c r="Q116" t="n">
        <v>0.02206289634100674</v>
      </c>
      <c r="R116" t="n">
        <v>-0.003453144591434665</v>
      </c>
    </row>
    <row r="117" ht="15" customHeight="1">
      <c r="F117" t="n">
        <v>0.06823494786290214</v>
      </c>
      <c r="G117" t="n">
        <v>0.02353910548435407</v>
      </c>
      <c r="H117" t="n">
        <v>-0.004410957411641252</v>
      </c>
      <c r="J117" t="n">
        <v>0.1098165120970685</v>
      </c>
      <c r="K117" t="n">
        <v>0.02338978665600782</v>
      </c>
      <c r="L117" t="n">
        <v>-0.003471242461537142</v>
      </c>
      <c r="M117" t="n">
        <v>0.2521321048965564</v>
      </c>
      <c r="N117" t="n">
        <v>0.02382163797811069</v>
      </c>
      <c r="O117" t="n">
        <v>-0.002019437089791727</v>
      </c>
      <c r="P117" t="n">
        <v>0.3780903379686407</v>
      </c>
      <c r="Q117" t="n">
        <v>0.0227746026745876</v>
      </c>
      <c r="R117" t="n">
        <v>-0.003453144591434665</v>
      </c>
    </row>
    <row r="118" ht="15" customHeight="1">
      <c r="A118" s="82" t="n"/>
      <c r="F118" t="n">
        <v>0.06857146219272767</v>
      </c>
      <c r="G118" t="n">
        <v>0.02427470253074014</v>
      </c>
      <c r="H118" t="n">
        <v>-0.004410516315900088</v>
      </c>
      <c r="J118" t="n">
        <v>0.1102518704553605</v>
      </c>
      <c r="K118" t="n">
        <v>0.02412071748900807</v>
      </c>
      <c r="L118" t="n">
        <v>-0.003471242461537142</v>
      </c>
      <c r="M118" t="n">
        <v>0.2528516284671123</v>
      </c>
      <c r="N118" t="n">
        <v>0.02456606416492665</v>
      </c>
      <c r="O118" t="n">
        <v>-0.002019437089791727</v>
      </c>
      <c r="P118" t="n">
        <v>0.3799524466481583</v>
      </c>
      <c r="Q118" t="n">
        <v>0.02348630900816847</v>
      </c>
      <c r="R118" t="n">
        <v>-0.003453144591434665</v>
      </c>
    </row>
    <row r="119" ht="15" customHeight="1">
      <c r="F119" t="n">
        <v>0.06887200649117914</v>
      </c>
      <c r="G119" t="n">
        <v>0.0250102995771262</v>
      </c>
      <c r="H119" t="n">
        <v>-0.004410516315900088</v>
      </c>
      <c r="J119" t="n">
        <v>0.1106696010965319</v>
      </c>
      <c r="K119" t="n">
        <v>0.02485164832200831</v>
      </c>
      <c r="L119" t="n">
        <v>-0.003471242461537142</v>
      </c>
      <c r="M119" t="n">
        <v>0.2534997673670172</v>
      </c>
      <c r="N119" t="n">
        <v>0.02531049035174261</v>
      </c>
      <c r="O119" t="n">
        <v>-0.002019437089791727</v>
      </c>
      <c r="P119" t="n">
        <v>0.3819651354461929</v>
      </c>
      <c r="Q119" t="n">
        <v>0.02419801534174933</v>
      </c>
      <c r="R119" t="n">
        <v>-0.003453144591434665</v>
      </c>
    </row>
    <row r="120" ht="15" customHeight="1">
      <c r="A120" s="82" t="n"/>
      <c r="F120" t="n">
        <v>0.06918505590716678</v>
      </c>
      <c r="G120" t="n">
        <v>0.02574589662351227</v>
      </c>
      <c r="H120" t="n">
        <v>-0.004232437264117928</v>
      </c>
      <c r="J120" t="n">
        <v>0.111102468831596</v>
      </c>
      <c r="K120" t="n">
        <v>0.02558257915500856</v>
      </c>
      <c r="L120" t="n">
        <v>-0.003515777626747056</v>
      </c>
      <c r="M120" t="n">
        <v>0.253956329729968</v>
      </c>
      <c r="N120" t="n">
        <v>0.02605491653855857</v>
      </c>
      <c r="O120" t="n">
        <v>-0.002194370246254218</v>
      </c>
      <c r="P120" t="n">
        <v>0.3836842523090639</v>
      </c>
      <c r="Q120" t="n">
        <v>0.02490972167533019</v>
      </c>
      <c r="R120" t="n">
        <v>-0.003280989755797613</v>
      </c>
    </row>
    <row r="121" ht="15" customHeight="1">
      <c r="A121" s="82" t="n"/>
      <c r="F121" t="n">
        <v>0.06950068832578223</v>
      </c>
      <c r="G121" t="n">
        <v>0.02648149366989834</v>
      </c>
      <c r="H121" t="n">
        <v>-0.00423370712228298</v>
      </c>
      <c r="J121" t="n">
        <v>0.1115027960424102</v>
      </c>
      <c r="K121" t="n">
        <v>0.0263135099880088</v>
      </c>
      <c r="L121" t="n">
        <v>-0.003515777626747056</v>
      </c>
      <c r="M121" t="n">
        <v>0.2545050289621858</v>
      </c>
      <c r="N121" t="n">
        <v>0.02679934272537452</v>
      </c>
      <c r="O121" t="n">
        <v>-0.002194370246254218</v>
      </c>
      <c r="P121" t="n">
        <v>0.3856138466095053</v>
      </c>
      <c r="Q121" t="n">
        <v>0.02562142800891105</v>
      </c>
      <c r="R121" t="n">
        <v>-0.003280989755797613</v>
      </c>
    </row>
    <row r="122" ht="15" customHeight="1">
      <c r="F122" t="n">
        <v>0.06981872030530768</v>
      </c>
      <c r="G122" t="n">
        <v>0.0272170907162844</v>
      </c>
      <c r="H122" t="n">
        <v>-0.00423370712228298</v>
      </c>
      <c r="J122" t="n">
        <v>0.1118386280035371</v>
      </c>
      <c r="K122" t="n">
        <v>0.02704444082100904</v>
      </c>
      <c r="L122" t="n">
        <v>-0.003515777626747056</v>
      </c>
      <c r="M122" t="n">
        <v>0.255026037839098</v>
      </c>
      <c r="N122" t="n">
        <v>0.02754376891219049</v>
      </c>
      <c r="O122" t="n">
        <v>-0.002194370246254218</v>
      </c>
      <c r="P122" t="n">
        <v>0.3872440059307863</v>
      </c>
      <c r="Q122" t="n">
        <v>0.02633313434249191</v>
      </c>
      <c r="R122" t="n">
        <v>-0.003280989755797613</v>
      </c>
    </row>
    <row r="123" ht="15" customHeight="1">
      <c r="F123" t="n">
        <v>0.07008948443797945</v>
      </c>
      <c r="G123" t="n">
        <v>0.02795268776267047</v>
      </c>
      <c r="H123" t="n">
        <v>-0.004232437264117928</v>
      </c>
      <c r="J123" t="n">
        <v>0.1121912714808247</v>
      </c>
      <c r="K123" t="n">
        <v>0.02777537165400929</v>
      </c>
      <c r="L123" t="n">
        <v>-0.003555441685815708</v>
      </c>
      <c r="M123" t="n">
        <v>0.2556422231944887</v>
      </c>
      <c r="N123" t="n">
        <v>0.02828819509900644</v>
      </c>
      <c r="O123" t="n">
        <v>-0.002194370246254218</v>
      </c>
      <c r="P123" t="n">
        <v>0.3891455639232337</v>
      </c>
      <c r="Q123" t="n">
        <v>0.02704484067607278</v>
      </c>
      <c r="R123" t="n">
        <v>-0.003280989755797613</v>
      </c>
    </row>
    <row r="124" ht="15" customHeight="1">
      <c r="A124" s="82" t="n"/>
      <c r="B124" s="82" t="n"/>
      <c r="F124" t="n">
        <v>0.07038183270898882</v>
      </c>
      <c r="G124" t="n">
        <v>0.02868828480905652</v>
      </c>
      <c r="H124" t="n">
        <v>-0.003895620835372612</v>
      </c>
      <c r="J124" t="n">
        <v>0.1125289654745872</v>
      </c>
      <c r="K124" t="n">
        <v>0.02850630248700954</v>
      </c>
      <c r="L124" t="n">
        <v>-0.003555441685815708</v>
      </c>
      <c r="M124" t="n">
        <v>0.2561115876434455</v>
      </c>
      <c r="N124" t="n">
        <v>0.0290326212858224</v>
      </c>
      <c r="O124" t="n">
        <v>-0.002526863454478005</v>
      </c>
      <c r="P124" t="n">
        <v>0.390806296139617</v>
      </c>
      <c r="Q124" t="n">
        <v>0.02775654700965364</v>
      </c>
      <c r="R124" t="n">
        <v>-0.002994528976424888</v>
      </c>
    </row>
    <row r="125" ht="15" customHeight="1">
      <c r="F125" t="n">
        <v>0.07063603473911935</v>
      </c>
      <c r="G125" t="n">
        <v>0.02942388185544259</v>
      </c>
      <c r="H125" t="n">
        <v>-0.003896010436416253</v>
      </c>
      <c r="J125" t="n">
        <v>0.1128685283098356</v>
      </c>
      <c r="K125" t="n">
        <v>0.02923723332000978</v>
      </c>
      <c r="L125" t="n">
        <v>-0.003555441685815708</v>
      </c>
      <c r="M125" t="n">
        <v>0.2564755548984154</v>
      </c>
      <c r="N125" t="n">
        <v>0.02977704747263836</v>
      </c>
      <c r="O125" t="n">
        <v>-0.002526863454478005</v>
      </c>
      <c r="P125" t="n">
        <v>0.3923509637140892</v>
      </c>
      <c r="Q125" t="n">
        <v>0.02846825334323451</v>
      </c>
      <c r="R125" t="n">
        <v>-0.002994528976424888</v>
      </c>
    </row>
    <row r="126" ht="15" customHeight="1">
      <c r="F126" t="n">
        <v>0.07091144439045247</v>
      </c>
      <c r="G126" t="n">
        <v>0.03015947890182866</v>
      </c>
      <c r="H126" t="n">
        <v>-0.003896400037459895</v>
      </c>
      <c r="J126" t="n">
        <v>0.1131942697418299</v>
      </c>
      <c r="K126" t="n">
        <v>0.02996816415301003</v>
      </c>
      <c r="L126" t="n">
        <v>-0.003555441685815708</v>
      </c>
      <c r="M126" t="n">
        <v>0.25685713980354</v>
      </c>
      <c r="N126" t="n">
        <v>0.03052147365945432</v>
      </c>
      <c r="O126" t="n">
        <v>-0.002526863454478005</v>
      </c>
      <c r="P126" t="n">
        <v>0.3939056660256181</v>
      </c>
      <c r="Q126" t="n">
        <v>0.02917995967681537</v>
      </c>
      <c r="R126" t="n">
        <v>-0.002994528976424888</v>
      </c>
    </row>
    <row r="127" ht="15" customHeight="1">
      <c r="A127" s="83" t="n"/>
      <c r="B127" s="83" t="n"/>
      <c r="F127" t="n">
        <v>0.07116801008296504</v>
      </c>
      <c r="G127" t="n">
        <v>0.03089507594821472</v>
      </c>
      <c r="H127" t="n">
        <v>-0.003896010436416253</v>
      </c>
      <c r="J127" t="n">
        <v>0.1134903730980617</v>
      </c>
      <c r="K127" t="n">
        <v>0.03069909498601027</v>
      </c>
      <c r="L127" t="n">
        <v>-0.003555441685815708</v>
      </c>
      <c r="M127" t="n">
        <v>0.2573391340921616</v>
      </c>
      <c r="N127" t="n">
        <v>0.03126589984627028</v>
      </c>
      <c r="O127" t="n">
        <v>-0.002526863454478005</v>
      </c>
      <c r="P127" t="n">
        <v>0.3954686669249058</v>
      </c>
      <c r="Q127" t="n">
        <v>0.02989166601039623</v>
      </c>
      <c r="R127" t="n">
        <v>-0.002994528976424888</v>
      </c>
    </row>
    <row r="128" ht="15" customHeight="1">
      <c r="A128" s="83" t="n"/>
      <c r="B128" s="83" t="n"/>
      <c r="F128" t="n">
        <v>0.07140538191572211</v>
      </c>
      <c r="G128" t="n">
        <v>0.03163067299460078</v>
      </c>
      <c r="H128" t="n">
        <v>-0.003464586764665679</v>
      </c>
      <c r="J128" t="n">
        <v>0.1137409086284368</v>
      </c>
      <c r="K128" t="n">
        <v>0.03143002581901051</v>
      </c>
      <c r="L128" t="n">
        <v>-0.003590888729253012</v>
      </c>
      <c r="M128" t="n">
        <v>0.2576377096667317</v>
      </c>
      <c r="N128" t="n">
        <v>0.03201032603308623</v>
      </c>
      <c r="O128" t="n">
        <v>-0.002941871428055021</v>
      </c>
      <c r="P128" t="n">
        <v>0.396908840187533</v>
      </c>
      <c r="Q128" t="n">
        <v>0.03060337234397709</v>
      </c>
      <c r="R128" t="n">
        <v>-0.002647589562289793</v>
      </c>
    </row>
    <row r="129" ht="15" customHeight="1">
      <c r="F129" t="n">
        <v>0.07165337227938409</v>
      </c>
      <c r="G129" t="n">
        <v>0.03236627004098686</v>
      </c>
      <c r="H129" t="n">
        <v>-0.003464240375267093</v>
      </c>
      <c r="J129" t="n">
        <v>0.1140282529002832</v>
      </c>
      <c r="K129" t="n">
        <v>0.03216095665201076</v>
      </c>
      <c r="L129" t="n">
        <v>-0.003590888729253012</v>
      </c>
      <c r="M129" t="n">
        <v>0.2580392479950933</v>
      </c>
      <c r="N129" t="n">
        <v>0.0327547522199022</v>
      </c>
      <c r="O129" t="n">
        <v>-0.002941871428055021</v>
      </c>
      <c r="P129" t="n">
        <v>0.398223551554767</v>
      </c>
      <c r="Q129" t="n">
        <v>0.03131507867755795</v>
      </c>
      <c r="R129" t="n">
        <v>-0.002647589562289793</v>
      </c>
    </row>
    <row r="130" ht="15" customHeight="1">
      <c r="A130" s="83" t="n"/>
      <c r="F130" t="n">
        <v>0.07189169793722232</v>
      </c>
      <c r="G130" t="n">
        <v>0.03310186708737291</v>
      </c>
      <c r="H130" t="n">
        <v>-0.003463893985868506</v>
      </c>
      <c r="J130" t="n">
        <v>0.1143038981312613</v>
      </c>
      <c r="K130" t="n">
        <v>0.03289188748501101</v>
      </c>
      <c r="L130" t="n">
        <v>-0.003590888729253012</v>
      </c>
      <c r="M130" t="n">
        <v>0.2584635906967843</v>
      </c>
      <c r="N130" t="n">
        <v>0.03349917840671816</v>
      </c>
      <c r="O130" t="n">
        <v>-0.002941871428055021</v>
      </c>
      <c r="P130" t="n">
        <v>0.3995400986188468</v>
      </c>
      <c r="Q130" t="n">
        <v>0.03202678501113881</v>
      </c>
      <c r="R130" t="n">
        <v>-0.002647589562289793</v>
      </c>
    </row>
    <row r="131" ht="15" customHeight="1">
      <c r="A131" s="83" t="n"/>
      <c r="B131" s="83" t="n"/>
      <c r="F131" t="n">
        <v>0.07210998606511583</v>
      </c>
      <c r="G131" t="n">
        <v>0.03383746413375898</v>
      </c>
      <c r="H131" t="n">
        <v>-0.003463547596469919</v>
      </c>
      <c r="J131" t="n">
        <v>0.1145025664493993</v>
      </c>
      <c r="K131" t="n">
        <v>0.03362281831801125</v>
      </c>
      <c r="L131" t="n">
        <v>-0.003590888729253012</v>
      </c>
      <c r="M131" t="n">
        <v>0.2586668043238131</v>
      </c>
      <c r="N131" t="n">
        <v>0.03424360459353411</v>
      </c>
      <c r="O131" t="n">
        <v>-0.002941871428055021</v>
      </c>
      <c r="P131" t="n">
        <v>0.4006614558324993</v>
      </c>
      <c r="Q131" t="n">
        <v>0.03273849134471968</v>
      </c>
      <c r="R131" t="n">
        <v>-0.002292571522364084</v>
      </c>
    </row>
    <row r="132" ht="15" customHeight="1">
      <c r="F132" t="n">
        <v>0.07230789822465117</v>
      </c>
      <c r="G132" t="n">
        <v>0.03457306118014505</v>
      </c>
      <c r="H132" t="n">
        <v>-0.00299412504186789</v>
      </c>
      <c r="J132" t="n">
        <v>0.114739832471277</v>
      </c>
      <c r="K132" t="n">
        <v>0.03435374915101149</v>
      </c>
      <c r="L132" t="n">
        <v>-0.003619206275286741</v>
      </c>
      <c r="M132" t="n">
        <v>0.2589768271747551</v>
      </c>
      <c r="N132" t="n">
        <v>0.03498803078035008</v>
      </c>
      <c r="O132" t="n">
        <v>-0.003364588410298159</v>
      </c>
      <c r="P132" t="n">
        <v>0.401845474686518</v>
      </c>
      <c r="Q132" t="n">
        <v>0.03345019767830054</v>
      </c>
      <c r="R132" t="n">
        <v>-0.002292571522364084</v>
      </c>
    </row>
    <row r="133" ht="15" customHeight="1">
      <c r="F133" t="n">
        <v>0.07251551452555069</v>
      </c>
      <c r="G133" t="n">
        <v>0.03530865822653111</v>
      </c>
      <c r="H133" t="n">
        <v>-0.002994723926764753</v>
      </c>
      <c r="J133" t="n">
        <v>0.1149834462757376</v>
      </c>
      <c r="K133" t="n">
        <v>0.03508467998401174</v>
      </c>
      <c r="L133" t="n">
        <v>-0.003619206275286741</v>
      </c>
      <c r="M133" t="n">
        <v>0.2593951371581597</v>
      </c>
      <c r="N133" t="n">
        <v>0.03573245696716604</v>
      </c>
      <c r="O133" t="n">
        <v>-0.003364588410298159</v>
      </c>
      <c r="P133" t="n">
        <v>0.4030253608340326</v>
      </c>
      <c r="Q133" t="n">
        <v>0.03416190401188141</v>
      </c>
      <c r="R133" t="n">
        <v>-0.002292571522364084</v>
      </c>
    </row>
    <row r="134" ht="15" customHeight="1">
      <c r="F134" t="n">
        <v>0.07271236500042272</v>
      </c>
      <c r="G134" t="n">
        <v>0.03604425527291717</v>
      </c>
      <c r="H134" t="n">
        <v>-0.002994723926764753</v>
      </c>
      <c r="J134" t="n">
        <v>0.1152174860694856</v>
      </c>
      <c r="K134" t="n">
        <v>0.03581561081701198</v>
      </c>
      <c r="L134" t="n">
        <v>-0.003619206275286741</v>
      </c>
      <c r="M134" t="n">
        <v>0.25967742948058</v>
      </c>
      <c r="N134" t="n">
        <v>0.03647688315398199</v>
      </c>
      <c r="O134" t="n">
        <v>-0.003364588410298159</v>
      </c>
      <c r="P134" t="n">
        <v>0.4040030048140605</v>
      </c>
      <c r="Q134" t="n">
        <v>0.03487361034546227</v>
      </c>
      <c r="R134" t="n">
        <v>-0.002292571522364084</v>
      </c>
    </row>
    <row r="135" ht="15" customHeight="1">
      <c r="F135" t="n">
        <v>0.0728676523461305</v>
      </c>
      <c r="G135" t="n">
        <v>0.03677985231930324</v>
      </c>
      <c r="H135" t="n">
        <v>-0.002994424484316321</v>
      </c>
      <c r="J135" t="n">
        <v>0.1154094002942417</v>
      </c>
      <c r="K135" t="n">
        <v>0.03654654165001223</v>
      </c>
      <c r="L135" t="n">
        <v>-0.003619206275286741</v>
      </c>
      <c r="M135" t="n">
        <v>0.2598246486302207</v>
      </c>
      <c r="N135" t="n">
        <v>0.03722130934079795</v>
      </c>
      <c r="O135" t="n">
        <v>-0.003364588410298159</v>
      </c>
      <c r="P135" t="n">
        <v>0.4049721123821191</v>
      </c>
      <c r="Q135" t="n">
        <v>0.03558531667904313</v>
      </c>
      <c r="R135" t="n">
        <v>-0.002292571522364084</v>
      </c>
    </row>
    <row r="136" ht="15" customHeight="1">
      <c r="F136" t="n">
        <v>0.07305228303951397</v>
      </c>
      <c r="G136" t="n">
        <v>0.0375154493656893</v>
      </c>
      <c r="H136" t="n">
        <v>-0.00255120503402003</v>
      </c>
      <c r="J136" t="n">
        <v>0.1156258432687344</v>
      </c>
      <c r="K136" t="n">
        <v>0.03727747248301247</v>
      </c>
      <c r="L136" t="n">
        <v>-0.003642518854723131</v>
      </c>
      <c r="M136" t="n">
        <v>0.2601248475693208</v>
      </c>
      <c r="N136" t="n">
        <v>0.03796573552761391</v>
      </c>
      <c r="O136" t="n">
        <v>-0.003720408411147677</v>
      </c>
      <c r="P136" t="n">
        <v>0.4059307722266152</v>
      </c>
      <c r="Q136" t="n">
        <v>0.036297023012624</v>
      </c>
      <c r="R136" t="n">
        <v>-0.001985647230469419</v>
      </c>
    </row>
    <row r="137" ht="15" customHeight="1">
      <c r="F137" t="n">
        <v>0.07319473666208155</v>
      </c>
      <c r="G137" t="n">
        <v>0.03825104641207537</v>
      </c>
      <c r="H137" t="n">
        <v>-0.002551460180038034</v>
      </c>
      <c r="J137" t="n">
        <v>0.1158011452123669</v>
      </c>
      <c r="K137" t="n">
        <v>0.03800840331601272</v>
      </c>
      <c r="L137" t="n">
        <v>-0.003642518854723131</v>
      </c>
      <c r="M137" t="n">
        <v>0.2604153835602138</v>
      </c>
      <c r="N137" t="n">
        <v>0.03871016171442987</v>
      </c>
      <c r="O137" t="n">
        <v>-0.003720408411147677</v>
      </c>
      <c r="P137" t="n">
        <v>0.4068113523987141</v>
      </c>
      <c r="Q137" t="n">
        <v>0.03700872934620485</v>
      </c>
      <c r="R137" t="n">
        <v>-0.001985647230469419</v>
      </c>
    </row>
    <row r="138" ht="15" customHeight="1">
      <c r="F138" t="n">
        <v>0.07333548419886657</v>
      </c>
      <c r="G138" t="n">
        <v>0.03898664345846143</v>
      </c>
      <c r="H138" t="n">
        <v>-0.002551460180038034</v>
      </c>
      <c r="J138" t="n">
        <v>0.1160187191149458</v>
      </c>
      <c r="K138" t="n">
        <v>0.03873933414901296</v>
      </c>
      <c r="L138" t="n">
        <v>-0.003642518854723131</v>
      </c>
      <c r="M138" t="n">
        <v>0.2606974525488321</v>
      </c>
      <c r="N138" t="n">
        <v>0.03945458790124583</v>
      </c>
      <c r="O138" t="n">
        <v>-0.003720408411147677</v>
      </c>
      <c r="P138" t="n">
        <v>0.407414382870653</v>
      </c>
      <c r="Q138" t="n">
        <v>0.03772043567978572</v>
      </c>
      <c r="R138" t="n">
        <v>-0.001985647230469419</v>
      </c>
    </row>
    <row r="139" ht="15" customHeight="1">
      <c r="F139" t="n">
        <v>0.07347429485679327</v>
      </c>
      <c r="G139" t="n">
        <v>0.0397222405048475</v>
      </c>
      <c r="H139" t="n">
        <v>-0.002551460180038034</v>
      </c>
      <c r="J139" t="n">
        <v>0.1161795621303169</v>
      </c>
      <c r="K139" t="n">
        <v>0.0394702649820132</v>
      </c>
      <c r="L139" t="n">
        <v>-0.003642518854723131</v>
      </c>
      <c r="M139" t="n">
        <v>0.2609311660609309</v>
      </c>
      <c r="N139" t="n">
        <v>0.04019901408806179</v>
      </c>
      <c r="O139" t="n">
        <v>-0.003720408411147677</v>
      </c>
      <c r="P139" t="n">
        <v>0.4081977425050372</v>
      </c>
      <c r="Q139" t="n">
        <v>0.03843214201336658</v>
      </c>
      <c r="R139" t="n">
        <v>-0.001985647230469419</v>
      </c>
    </row>
    <row r="140" ht="15" customHeight="1">
      <c r="F140" t="n">
        <v>0.07355971096653008</v>
      </c>
      <c r="G140" t="n">
        <v>0.04045783755123356</v>
      </c>
      <c r="H140" t="n">
        <v>-0.002195532099357048</v>
      </c>
      <c r="J140" t="n">
        <v>0.1163505831836173</v>
      </c>
      <c r="K140" t="n">
        <v>0.04020119581501345</v>
      </c>
      <c r="L140" t="n">
        <v>-0.003658628455753733</v>
      </c>
      <c r="M140" t="n">
        <v>0.2611176527366928</v>
      </c>
      <c r="N140" t="n">
        <v>0.04094344027487775</v>
      </c>
      <c r="O140" t="n">
        <v>-0.003935567276651563</v>
      </c>
      <c r="P140" t="n">
        <v>0.4088306108172934</v>
      </c>
      <c r="Q140" t="n">
        <v>0.03914384834694744</v>
      </c>
      <c r="R140" t="n">
        <v>-0.001779022500377192</v>
      </c>
    </row>
    <row r="141" ht="15" customHeight="1">
      <c r="F141" t="n">
        <v>0.07369387408773521</v>
      </c>
      <c r="G141" t="n">
        <v>0.04119343459761963</v>
      </c>
      <c r="H141" t="n">
        <v>-0.002196190824859405</v>
      </c>
      <c r="J141" t="n">
        <v>0.1165157168766584</v>
      </c>
      <c r="K141" t="n">
        <v>0.04093212664801369</v>
      </c>
      <c r="L141" t="n">
        <v>-0.003658628455753733</v>
      </c>
      <c r="M141" t="n">
        <v>0.2613814343997211</v>
      </c>
      <c r="N141" t="n">
        <v>0.04168786646169371</v>
      </c>
      <c r="O141" t="n">
        <v>-0.003935567276651563</v>
      </c>
      <c r="P141" t="n">
        <v>0.4092446718791389</v>
      </c>
      <c r="Q141" t="n">
        <v>0.03985555468052831</v>
      </c>
      <c r="R141" t="n">
        <v>-0.001779022500377192</v>
      </c>
    </row>
    <row r="142" ht="15" customHeight="1">
      <c r="F142" t="n">
        <v>0.07377405278204779</v>
      </c>
      <c r="G142" t="n">
        <v>0.04192903164400569</v>
      </c>
      <c r="H142" t="n">
        <v>-0.0021957516745245</v>
      </c>
      <c r="J142" t="n">
        <v>0.1166754963634529</v>
      </c>
      <c r="K142" t="n">
        <v>0.04166305748101393</v>
      </c>
      <c r="L142" t="n">
        <v>-0.003658628455753733</v>
      </c>
      <c r="M142" t="n">
        <v>0.2615592351382368</v>
      </c>
      <c r="N142" t="n">
        <v>0.04243229264850967</v>
      </c>
      <c r="O142" t="n">
        <v>-0.003935567276651563</v>
      </c>
      <c r="P142" t="n">
        <v>0.4095693761211266</v>
      </c>
      <c r="Q142" t="n">
        <v>0.04056726101410917</v>
      </c>
      <c r="R142" t="n">
        <v>-0.001779022500377192</v>
      </c>
    </row>
    <row r="143" ht="15" customHeight="1">
      <c r="F143" t="n">
        <v>0.07385122460775873</v>
      </c>
      <c r="G143" t="n">
        <v>0.04266462869039176</v>
      </c>
      <c r="H143" t="n">
        <v>-0.002196190824859405</v>
      </c>
      <c r="J143" t="n">
        <v>0.1168304547980134</v>
      </c>
      <c r="K143" t="n">
        <v>0.04239398831401418</v>
      </c>
      <c r="L143" t="n">
        <v>-0.003658628455753733</v>
      </c>
      <c r="M143" t="n">
        <v>0.2618168168918257</v>
      </c>
      <c r="N143" t="n">
        <v>0.04317671883532562</v>
      </c>
      <c r="O143" t="n">
        <v>-0.003935567276651563</v>
      </c>
      <c r="P143" t="n">
        <v>0.4098025484687774</v>
      </c>
      <c r="Q143" t="n">
        <v>0.04127896734769003</v>
      </c>
      <c r="R143" t="n">
        <v>-0.001779022500377192</v>
      </c>
    </row>
    <row r="144" ht="15" customHeight="1">
      <c r="F144" t="n">
        <v>0.07389430759942213</v>
      </c>
      <c r="G144" t="n">
        <v>0.04340022573677782</v>
      </c>
      <c r="H144" t="n">
        <v>-0.001987248855396837</v>
      </c>
      <c r="J144" t="n">
        <v>0.1169644288914632</v>
      </c>
      <c r="K144" t="n">
        <v>0.04312491914701443</v>
      </c>
      <c r="L144" t="n">
        <v>-0.003666772830874754</v>
      </c>
      <c r="M144" t="n">
        <v>0.2620325441463682</v>
      </c>
      <c r="N144" t="n">
        <v>0.04392114502214158</v>
      </c>
      <c r="O144" t="n">
        <v>-0.003954745333214629</v>
      </c>
      <c r="P144" t="n">
        <v>0.4102060443402541</v>
      </c>
      <c r="Q144" t="n">
        <v>0.04199067368127089</v>
      </c>
      <c r="R144" t="n">
        <v>-0.001722940210409155</v>
      </c>
    </row>
    <row r="145" ht="15" customHeight="1">
      <c r="F145" t="n">
        <v>0.0739441282748393</v>
      </c>
      <c r="G145" t="n">
        <v>0.04413582278316389</v>
      </c>
      <c r="H145" t="n">
        <v>-0.001986652799951307</v>
      </c>
      <c r="J145" t="n">
        <v>0.1170946188604839</v>
      </c>
      <c r="K145" t="n">
        <v>0.04385584998001467</v>
      </c>
      <c r="L145" t="n">
        <v>-0.003666772830874754</v>
      </c>
      <c r="M145" t="n">
        <v>0.2621660396510499</v>
      </c>
      <c r="N145" t="n">
        <v>0.04466557120895755</v>
      </c>
      <c r="O145" t="n">
        <v>-0.003954745333214629</v>
      </c>
      <c r="P145" t="n">
        <v>0.4103504799500949</v>
      </c>
      <c r="Q145" t="n">
        <v>0.04270238001485176</v>
      </c>
      <c r="R145" t="n">
        <v>-0.001722940210409155</v>
      </c>
    </row>
    <row r="146" ht="15" customHeight="1">
      <c r="F146" t="n">
        <v>0.07401072946803929</v>
      </c>
      <c r="G146" t="n">
        <v>0.04487141982954995</v>
      </c>
      <c r="H146" t="n">
        <v>-0.001987248855396837</v>
      </c>
      <c r="J146" t="n">
        <v>0.1172550098274339</v>
      </c>
      <c r="K146" t="n">
        <v>0.04458678081301491</v>
      </c>
      <c r="L146" t="n">
        <v>-0.003666772830874754</v>
      </c>
      <c r="M146" t="n">
        <v>0.2623404716083301</v>
      </c>
      <c r="N146" t="n">
        <v>0.0454099973957735</v>
      </c>
      <c r="O146" t="n">
        <v>-0.003954745333214629</v>
      </c>
      <c r="P146" t="n">
        <v>0.4102924083441328</v>
      </c>
      <c r="Q146" t="n">
        <v>0.04341408634843262</v>
      </c>
      <c r="R146" t="n">
        <v>-0.001722940210409155</v>
      </c>
    </row>
    <row r="147" ht="15" customHeight="1">
      <c r="F147" t="n">
        <v>0.07402184105569697</v>
      </c>
      <c r="G147" t="n">
        <v>0.04560701687593602</v>
      </c>
      <c r="H147" t="n">
        <v>-0.001987248855396837</v>
      </c>
      <c r="J147" t="n">
        <v>0.1173795012120097</v>
      </c>
      <c r="K147" t="n">
        <v>0.04531771164601515</v>
      </c>
      <c r="L147" t="n">
        <v>-0.003666772830874754</v>
      </c>
      <c r="M147" t="n">
        <v>0.2625967458366955</v>
      </c>
      <c r="N147" t="n">
        <v>0.04615442358258946</v>
      </c>
      <c r="O147" t="n">
        <v>-0.003954745333214629</v>
      </c>
      <c r="P147" t="n">
        <v>0.410560964181499</v>
      </c>
      <c r="Q147" t="n">
        <v>0.04412579268201348</v>
      </c>
      <c r="R147" t="n">
        <v>-0.001722940210409155</v>
      </c>
    </row>
    <row r="148" ht="15" customHeight="1">
      <c r="F148" t="n">
        <v>0.07403495761494046</v>
      </c>
      <c r="G148" t="n">
        <v>0.04634261392232208</v>
      </c>
      <c r="H148" t="n">
        <v>-0.001959559712416575</v>
      </c>
      <c r="J148" t="n">
        <v>0.117554182138565</v>
      </c>
      <c r="K148" t="n">
        <v>0.0460486424790154</v>
      </c>
      <c r="L148" t="n">
        <v>-0.003645919260752725</v>
      </c>
      <c r="M148" t="n">
        <v>0.2628932913054199</v>
      </c>
      <c r="N148" t="n">
        <v>0.04689884976940542</v>
      </c>
      <c r="O148" t="n">
        <v>-0.003863318869978198</v>
      </c>
      <c r="P148" t="n">
        <v>0.4106939114702792</v>
      </c>
      <c r="Q148" t="n">
        <v>0.04483749901559434</v>
      </c>
      <c r="R148" t="n">
        <v>-0.001739687499196049</v>
      </c>
    </row>
    <row r="149" ht="15" customHeight="1">
      <c r="F149" t="n">
        <v>0.07402653064657572</v>
      </c>
      <c r="G149" t="n">
        <v>0.04707821096870814</v>
      </c>
      <c r="H149" t="n">
        <v>-0.001959363776038971</v>
      </c>
      <c r="J149" t="n">
        <v>0.1176787911815421</v>
      </c>
      <c r="K149" t="n">
        <v>0.04677957331201565</v>
      </c>
      <c r="L149" t="n">
        <v>-0.003645919260752725</v>
      </c>
      <c r="M149" t="n">
        <v>0.2630232410843614</v>
      </c>
      <c r="N149" t="n">
        <v>0.04764327595622138</v>
      </c>
      <c r="O149" t="n">
        <v>-0.003863318869978198</v>
      </c>
      <c r="P149" t="n">
        <v>0.4108233228175371</v>
      </c>
      <c r="Q149" t="n">
        <v>0.0455492053491752</v>
      </c>
      <c r="R149" t="n">
        <v>-0.001739687499196049</v>
      </c>
    </row>
    <row r="150" ht="15" customHeight="1">
      <c r="F150" t="n">
        <v>0.07406866169897122</v>
      </c>
      <c r="G150" t="n">
        <v>0.04781380801509422</v>
      </c>
      <c r="H150" t="n">
        <v>-0.001959559712416575</v>
      </c>
      <c r="J150" t="n">
        <v>0.1178031969690895</v>
      </c>
      <c r="K150" t="n">
        <v>0.04751050414501589</v>
      </c>
      <c r="L150" t="n">
        <v>-0.003645919260752725</v>
      </c>
      <c r="M150" t="n">
        <v>0.2632338629473914</v>
      </c>
      <c r="N150" t="n">
        <v>0.04838770214303734</v>
      </c>
      <c r="O150" t="n">
        <v>-0.003863318869978198</v>
      </c>
      <c r="P150" t="n">
        <v>0.4108831108304154</v>
      </c>
      <c r="Q150" t="n">
        <v>0.04626091168275607</v>
      </c>
      <c r="R150" t="n">
        <v>-0.001739687499196049</v>
      </c>
    </row>
    <row r="151" ht="15" customHeight="1">
      <c r="F151" t="n">
        <v>0.07406878809350292</v>
      </c>
      <c r="G151" t="n">
        <v>0.04854940506148028</v>
      </c>
      <c r="H151" t="n">
        <v>-0.001959167839661367</v>
      </c>
      <c r="J151" t="n">
        <v>0.1179438454613482</v>
      </c>
      <c r="K151" t="n">
        <v>0.04824143497801614</v>
      </c>
      <c r="L151" t="n">
        <v>-0.00352688707439035</v>
      </c>
      <c r="M151" t="n">
        <v>0.2635248645202711</v>
      </c>
      <c r="N151" t="n">
        <v>0.0491321283298533</v>
      </c>
      <c r="O151" t="n">
        <v>-0.00369727491418553</v>
      </c>
      <c r="P151" t="n">
        <v>0.4110054408163072</v>
      </c>
      <c r="Q151" t="n">
        <v>0.04697261801633693</v>
      </c>
      <c r="R151" t="n">
        <v>-0.001775692267067229</v>
      </c>
    </row>
    <row r="152" ht="15" customHeight="1">
      <c r="F152" t="n">
        <v>0.07405783473410069</v>
      </c>
      <c r="G152" t="n">
        <v>0.04928500210786634</v>
      </c>
      <c r="H152" t="n">
        <v>-0.001976214678558122</v>
      </c>
      <c r="J152" t="n">
        <v>0.1181004286305287</v>
      </c>
      <c r="K152" t="n">
        <v>0.04897236581101638</v>
      </c>
      <c r="L152" t="n">
        <v>-0.00352688707439035</v>
      </c>
      <c r="M152" t="n">
        <v>0.2636063970575417</v>
      </c>
      <c r="N152" t="n">
        <v>0.04987655451666926</v>
      </c>
      <c r="O152" t="n">
        <v>-0.00369727491418553</v>
      </c>
      <c r="P152" t="n">
        <v>0.411124237968637</v>
      </c>
      <c r="Q152" t="n">
        <v>0.04768432434991779</v>
      </c>
      <c r="R152" t="n">
        <v>-0.001775692267067229</v>
      </c>
    </row>
    <row r="153" ht="15" customHeight="1">
      <c r="F153" t="n">
        <v>0.07407703363723261</v>
      </c>
      <c r="G153" t="n">
        <v>0.05002059915425241</v>
      </c>
      <c r="H153" t="n">
        <v>-0.001976807602254058</v>
      </c>
      <c r="J153" t="n">
        <v>0.1182389900555128</v>
      </c>
      <c r="K153" t="n">
        <v>0.04970329664401663</v>
      </c>
      <c r="L153" t="n">
        <v>-0.00352688707439035</v>
      </c>
      <c r="M153" t="n">
        <v>0.2638088165096272</v>
      </c>
      <c r="N153" t="n">
        <v>0.05062098070348522</v>
      </c>
      <c r="O153" t="n">
        <v>-0.00369727491418553</v>
      </c>
      <c r="P153" t="n">
        <v>0.4113056271558593</v>
      </c>
      <c r="Q153" t="n">
        <v>0.04839603068349865</v>
      </c>
      <c r="R153" t="n">
        <v>-0.001775692267067229</v>
      </c>
    </row>
    <row r="154" ht="15" customHeight="1">
      <c r="F154" t="n">
        <v>0.07409556232566246</v>
      </c>
      <c r="G154" t="n">
        <v>0.05075619620063847</v>
      </c>
      <c r="H154" t="n">
        <v>-0.001976412319790101</v>
      </c>
      <c r="J154" t="n">
        <v>0.1183591379763388</v>
      </c>
      <c r="K154" t="n">
        <v>0.05043422747701687</v>
      </c>
      <c r="L154" t="n">
        <v>-0.00352688707439035</v>
      </c>
      <c r="M154" t="n">
        <v>0.2640904814172463</v>
      </c>
      <c r="N154" t="n">
        <v>0.05136540689030118</v>
      </c>
      <c r="O154" t="n">
        <v>-0.00369727491418553</v>
      </c>
      <c r="P154" t="n">
        <v>0.4114835076926352</v>
      </c>
      <c r="Q154" t="n">
        <v>0.04910773701707952</v>
      </c>
      <c r="R154" t="n">
        <v>-0.001775692267067229</v>
      </c>
    </row>
    <row r="155" ht="15" customHeight="1">
      <c r="F155" t="n">
        <v>0.07409288422500494</v>
      </c>
      <c r="G155" t="n">
        <v>0.05149179324702453</v>
      </c>
      <c r="H155" t="n">
        <v>-0.001976609961022079</v>
      </c>
      <c r="J155" t="n">
        <v>0.1185447371661135</v>
      </c>
      <c r="K155" t="n">
        <v>0.05116515831001712</v>
      </c>
      <c r="L155" t="n">
        <v>-0.00352688707439035</v>
      </c>
      <c r="M155" t="n">
        <v>0.2642853925063574</v>
      </c>
      <c r="N155" t="n">
        <v>0.05210983307711713</v>
      </c>
      <c r="O155" t="n">
        <v>-0.00369727491418553</v>
      </c>
      <c r="P155" t="n">
        <v>0.411393295661433</v>
      </c>
      <c r="Q155" t="n">
        <v>0.04981944335066038</v>
      </c>
      <c r="R155" t="n">
        <v>-0.001775692267067229</v>
      </c>
    </row>
    <row r="156" ht="15" customHeight="1">
      <c r="F156" t="n">
        <v>0.07408964474876341</v>
      </c>
      <c r="G156" t="n">
        <v>0.0522273902934106</v>
      </c>
      <c r="H156" t="n">
        <v>-0.002006980187850488</v>
      </c>
      <c r="J156" t="n">
        <v>0.1186438179846322</v>
      </c>
      <c r="K156" t="n">
        <v>0.05189608914301736</v>
      </c>
      <c r="L156" t="n">
        <v>-0.003328038368854341</v>
      </c>
      <c r="M156" t="n">
        <v>0.2644344576660092</v>
      </c>
      <c r="N156" t="n">
        <v>0.0528542592639331</v>
      </c>
      <c r="O156" t="n">
        <v>-0.003473486639146157</v>
      </c>
      <c r="P156" t="n">
        <v>0.4114979601933537</v>
      </c>
      <c r="Q156" t="n">
        <v>0.05053114968424124</v>
      </c>
      <c r="R156" t="n">
        <v>-0.001826538127432692</v>
      </c>
    </row>
    <row r="157" ht="15" customHeight="1">
      <c r="F157" t="n">
        <v>0.07410649518034573</v>
      </c>
      <c r="G157" t="n">
        <v>0.05296298733979667</v>
      </c>
      <c r="H157" t="n">
        <v>-0.002006578831948509</v>
      </c>
      <c r="J157" t="n">
        <v>0.1187908518213131</v>
      </c>
      <c r="K157" t="n">
        <v>0.0526270199760176</v>
      </c>
      <c r="L157" t="n">
        <v>-0.003328038368854341</v>
      </c>
      <c r="M157" t="n">
        <v>0.2647030505406625</v>
      </c>
      <c r="N157" t="n">
        <v>0.05359868545074905</v>
      </c>
      <c r="O157" t="n">
        <v>-0.003473486639146157</v>
      </c>
      <c r="P157" t="n">
        <v>0.4116652633615423</v>
      </c>
      <c r="Q157" t="n">
        <v>0.0512428560178221</v>
      </c>
      <c r="R157" t="n">
        <v>-0.001826538127432692</v>
      </c>
    </row>
    <row r="158" ht="15" customHeight="1">
      <c r="F158" t="n">
        <v>0.07413319715894827</v>
      </c>
      <c r="G158" t="n">
        <v>0.05369858438618273</v>
      </c>
      <c r="H158" t="n">
        <v>-0.002006980187850488</v>
      </c>
      <c r="J158" t="n">
        <v>0.1188842639348753</v>
      </c>
      <c r="K158" t="n">
        <v>0.05335795080901785</v>
      </c>
      <c r="L158" t="n">
        <v>-0.003328038368854341</v>
      </c>
      <c r="M158" t="n">
        <v>0.2648420360495723</v>
      </c>
      <c r="N158" t="n">
        <v>0.05434311163756501</v>
      </c>
      <c r="O158" t="n">
        <v>-0.003473486639146157</v>
      </c>
      <c r="P158" t="n">
        <v>0.4117628827933119</v>
      </c>
      <c r="Q158" t="n">
        <v>0.05195456235140297</v>
      </c>
      <c r="R158" t="n">
        <v>-0.001826538127432692</v>
      </c>
    </row>
    <row r="159" ht="15" customHeight="1">
      <c r="F159" t="n">
        <v>0.07412861332515541</v>
      </c>
      <c r="G159" t="n">
        <v>0.05443418143256879</v>
      </c>
      <c r="H159" t="n">
        <v>-0.002006779509899499</v>
      </c>
      <c r="J159" t="n">
        <v>0.1190419091379674</v>
      </c>
      <c r="K159" t="n">
        <v>0.05408888164201809</v>
      </c>
      <c r="L159" t="n">
        <v>-0.003328038368854341</v>
      </c>
      <c r="M159" t="n">
        <v>0.2649753274382257</v>
      </c>
      <c r="N159" t="n">
        <v>0.05508753782438097</v>
      </c>
      <c r="O159" t="n">
        <v>-0.003212434894912822</v>
      </c>
      <c r="P159" t="n">
        <v>0.4119231615160382</v>
      </c>
      <c r="Q159" t="n">
        <v>0.05266626868498383</v>
      </c>
      <c r="R159" t="n">
        <v>-0.001826538127432692</v>
      </c>
    </row>
    <row r="160" ht="15" customHeight="1">
      <c r="F160" t="n">
        <v>0.07411339320343786</v>
      </c>
      <c r="G160" t="n">
        <v>0.05516977847895486</v>
      </c>
      <c r="H160" t="n">
        <v>-0.002044959110562848</v>
      </c>
      <c r="J160" t="n">
        <v>0.1191451819583839</v>
      </c>
      <c r="K160" t="n">
        <v>0.05481981247501834</v>
      </c>
      <c r="L160" t="n">
        <v>-0.003080962467440823</v>
      </c>
      <c r="M160" t="n">
        <v>0.2652270509889303</v>
      </c>
      <c r="N160" t="n">
        <v>0.05583196401119692</v>
      </c>
      <c r="O160" t="n">
        <v>-0.003212434894912822</v>
      </c>
      <c r="P160" t="n">
        <v>0.4120799328637808</v>
      </c>
      <c r="Q160" t="n">
        <v>0.05337797501856469</v>
      </c>
      <c r="R160" t="n">
        <v>-0.001886554497472825</v>
      </c>
    </row>
    <row r="161" ht="15" customHeight="1">
      <c r="F161" t="n">
        <v>0.07413909030847861</v>
      </c>
      <c r="G161" t="n">
        <v>0.05590537552534093</v>
      </c>
      <c r="H161" t="n">
        <v>-0.00204536810238496</v>
      </c>
      <c r="J161" t="n">
        <v>0.1192444036539851</v>
      </c>
      <c r="K161" t="n">
        <v>0.05555074330801859</v>
      </c>
      <c r="L161" t="n">
        <v>-0.003080962467440823</v>
      </c>
      <c r="M161" t="n">
        <v>0.265306221569152</v>
      </c>
      <c r="N161" t="n">
        <v>0.05657639019801289</v>
      </c>
      <c r="O161" t="n">
        <v>-0.003212434894912822</v>
      </c>
      <c r="P161" t="n">
        <v>0.4121669932386706</v>
      </c>
      <c r="Q161" t="n">
        <v>0.05408968135214556</v>
      </c>
      <c r="R161" t="n">
        <v>-0.001886554497472825</v>
      </c>
    </row>
    <row r="162" ht="15" customHeight="1">
      <c r="F162" t="n">
        <v>0.07412336443813564</v>
      </c>
      <c r="G162" t="n">
        <v>0.05664097257172699</v>
      </c>
      <c r="H162" t="n">
        <v>-0.00204536810238496</v>
      </c>
      <c r="J162" t="n">
        <v>0.1193730998964864</v>
      </c>
      <c r="K162" t="n">
        <v>0.05628167414101883</v>
      </c>
      <c r="L162" t="n">
        <v>-0.003080962467440823</v>
      </c>
      <c r="M162" t="n">
        <v>0.26550305307927</v>
      </c>
      <c r="N162" t="n">
        <v>0.05732081638482885</v>
      </c>
      <c r="O162" t="n">
        <v>-0.003212434894912822</v>
      </c>
      <c r="P162" t="n">
        <v>0.4122505292566064</v>
      </c>
      <c r="Q162" t="n">
        <v>0.05480138768572642</v>
      </c>
      <c r="R162" t="n">
        <v>-0.001886554497472825</v>
      </c>
    </row>
    <row r="163" ht="15" customHeight="1">
      <c r="F163" t="n">
        <v>0.0741383710692852</v>
      </c>
      <c r="G163" t="n">
        <v>0.05737656961811305</v>
      </c>
      <c r="H163" t="n">
        <v>-0.00204536810238496</v>
      </c>
      <c r="J163" t="n">
        <v>0.1194801420603946</v>
      </c>
      <c r="K163" t="n">
        <v>0.05701260497401908</v>
      </c>
      <c r="L163" t="n">
        <v>-0.003080962467440823</v>
      </c>
      <c r="M163" t="n">
        <v>0.2656925814910647</v>
      </c>
      <c r="N163" t="n">
        <v>0.0580652425716448</v>
      </c>
      <c r="O163" t="n">
        <v>-0.003212434894912822</v>
      </c>
      <c r="P163" t="n">
        <v>0.412198102215463</v>
      </c>
      <c r="Q163" t="n">
        <v>0.05551309401930728</v>
      </c>
      <c r="R163" t="n">
        <v>-0.001886554497472825</v>
      </c>
    </row>
    <row r="164" ht="15" customHeight="1">
      <c r="F164" t="n">
        <v>0.07415326680416609</v>
      </c>
      <c r="G164" t="n">
        <v>0.05811216666449912</v>
      </c>
      <c r="H164" t="n">
        <v>-0.002085004286174311</v>
      </c>
      <c r="J164" t="n">
        <v>0.1195651478415262</v>
      </c>
      <c r="K164" t="n">
        <v>0.05774353580701932</v>
      </c>
      <c r="L164" t="n">
        <v>-0.002812489887035971</v>
      </c>
      <c r="M164" t="n">
        <v>0.2657080859511391</v>
      </c>
      <c r="N164" t="n">
        <v>0.05880966875846077</v>
      </c>
      <c r="O164" t="n">
        <v>-0.002931037469035282</v>
      </c>
      <c r="P164" t="n">
        <v>0.4124070318948871</v>
      </c>
      <c r="Q164" t="n">
        <v>0.05622480035288815</v>
      </c>
      <c r="R164" t="n">
        <v>-0.00195173099316231</v>
      </c>
    </row>
    <row r="165" ht="15" customHeight="1">
      <c r="F165" t="n">
        <v>0.07413720265328362</v>
      </c>
      <c r="G165" t="n">
        <v>0.05884776371088519</v>
      </c>
      <c r="H165" t="n">
        <v>-0.002085212765754971</v>
      </c>
      <c r="J165" t="n">
        <v>0.1196616737809751</v>
      </c>
      <c r="K165" t="n">
        <v>0.05847446664001956</v>
      </c>
      <c r="L165" t="n">
        <v>-0.002812489887035971</v>
      </c>
      <c r="M165" t="n">
        <v>0.2659232803884328</v>
      </c>
      <c r="N165" t="n">
        <v>0.05955409494527672</v>
      </c>
      <c r="O165" t="n">
        <v>-0.002931037469035282</v>
      </c>
      <c r="P165" t="n">
        <v>0.4122812960926132</v>
      </c>
      <c r="Q165" t="n">
        <v>0.05693650668646901</v>
      </c>
      <c r="R165" t="n">
        <v>-0.00195173099316231</v>
      </c>
    </row>
    <row r="166">
      <c r="F166" t="n">
        <v>0.07414174110696455</v>
      </c>
      <c r="G166" t="n">
        <v>0.05958336075727125</v>
      </c>
      <c r="H166" t="n">
        <v>-0.002085212765754971</v>
      </c>
      <c r="J166" t="n">
        <v>0.1197693986128623</v>
      </c>
      <c r="K166" t="n">
        <v>0.0592053974730198</v>
      </c>
      <c r="L166" t="n">
        <v>-0.002812489887035971</v>
      </c>
      <c r="M166" t="n">
        <v>0.2660051348414609</v>
      </c>
      <c r="N166" t="n">
        <v>0.06029852113209268</v>
      </c>
      <c r="O166" t="n">
        <v>-0.002931037469035282</v>
      </c>
      <c r="P166" t="n">
        <v>0.4124832064286895</v>
      </c>
      <c r="Q166" t="n">
        <v>0.05764821302004988</v>
      </c>
      <c r="R166" t="n">
        <v>-0.00195173099316231</v>
      </c>
    </row>
    <row r="167">
      <c r="F167" t="n">
        <v>0.07416694090437324</v>
      </c>
      <c r="G167" t="n">
        <v>0.06031895780365731</v>
      </c>
      <c r="H167" t="n">
        <v>-0.002084587327012993</v>
      </c>
      <c r="J167" t="n">
        <v>0.1198370413260694</v>
      </c>
      <c r="K167" t="n">
        <v>0.05993632830602005</v>
      </c>
      <c r="L167" t="n">
        <v>-0.002550831471357921</v>
      </c>
      <c r="M167" t="n">
        <v>0.2662027940343808</v>
      </c>
      <c r="N167" t="n">
        <v>0.06104294731890864</v>
      </c>
      <c r="O167" t="n">
        <v>-0.002931037469035282</v>
      </c>
      <c r="P167" t="n">
        <v>0.4125491278451369</v>
      </c>
      <c r="Q167" t="n">
        <v>0.05835991935363074</v>
      </c>
      <c r="R167" t="n">
        <v>-0.00195173099316231</v>
      </c>
    </row>
    <row r="168">
      <c r="F168" t="n">
        <v>0.07417164870149486</v>
      </c>
      <c r="G168" t="n">
        <v>0.06105455485004337</v>
      </c>
      <c r="H168" t="n">
        <v>-0.002122602278608366</v>
      </c>
      <c r="J168" t="n">
        <v>0.1199661622013758</v>
      </c>
      <c r="K168" t="n">
        <v>0.06066725913902029</v>
      </c>
      <c r="L168" t="n">
        <v>-0.002550831471357921</v>
      </c>
      <c r="M168" t="n">
        <v>0.266182956934335</v>
      </c>
      <c r="N168" t="n">
        <v>0.06178737350572459</v>
      </c>
      <c r="O168" t="n">
        <v>-0.002648236170331991</v>
      </c>
      <c r="P168" t="n">
        <v>0.4126777852939736</v>
      </c>
      <c r="Q168" t="n">
        <v>0.0590716256872116</v>
      </c>
      <c r="R168" t="n">
        <v>-0.00201616857994984</v>
      </c>
    </row>
    <row r="169">
      <c r="F169" t="n">
        <v>0.0741559176785514</v>
      </c>
      <c r="G169" t="n">
        <v>0.06179015189642945</v>
      </c>
      <c r="H169" t="n">
        <v>-0.002122602278608366</v>
      </c>
      <c r="J169" t="n">
        <v>0.1200034954987461</v>
      </c>
      <c r="K169" t="n">
        <v>0.06139818997202054</v>
      </c>
      <c r="L169" t="n">
        <v>-0.002550831471357921</v>
      </c>
      <c r="M169" t="n">
        <v>0.2662781120191897</v>
      </c>
      <c r="N169" t="n">
        <v>0.06253179969254057</v>
      </c>
      <c r="O169" t="n">
        <v>-0.002648236170331991</v>
      </c>
      <c r="P169" t="n">
        <v>0.4126041556949842</v>
      </c>
      <c r="Q169" t="n">
        <v>0.05978333202079245</v>
      </c>
      <c r="R169" t="n">
        <v>-0.00201616857994984</v>
      </c>
    </row>
    <row r="170">
      <c r="F170" t="n">
        <v>0.07418162503623607</v>
      </c>
      <c r="G170" t="n">
        <v>0.06252574894281551</v>
      </c>
      <c r="H170" t="n">
        <v>-0.002122390060824062</v>
      </c>
      <c r="J170" t="n">
        <v>0.1200846424633257</v>
      </c>
      <c r="K170" t="n">
        <v>0.06212912080502078</v>
      </c>
      <c r="L170" t="n">
        <v>-0.002550831471357921</v>
      </c>
      <c r="M170" t="n">
        <v>0.2664879261897294</v>
      </c>
      <c r="N170" t="n">
        <v>0.06327622587935652</v>
      </c>
      <c r="O170" t="n">
        <v>-0.002648236170331991</v>
      </c>
      <c r="P170" t="n">
        <v>0.4127920507478593</v>
      </c>
      <c r="Q170" t="n">
        <v>0.06049503835437332</v>
      </c>
      <c r="R170" t="n">
        <v>-0.00201616857994984</v>
      </c>
    </row>
    <row r="171">
      <c r="F171" t="n">
        <v>0.07418700560549533</v>
      </c>
      <c r="G171" t="n">
        <v>0.06326134598920156</v>
      </c>
      <c r="H171" t="n">
        <v>-0.002122390060824062</v>
      </c>
      <c r="J171" t="n">
        <v>0.1201412585673087</v>
      </c>
      <c r="K171" t="n">
        <v>0.06286005163802103</v>
      </c>
      <c r="L171" t="n">
        <v>-0.002550831471357921</v>
      </c>
      <c r="M171" t="n">
        <v>0.2665621603028205</v>
      </c>
      <c r="N171" t="n">
        <v>0.06402065206617247</v>
      </c>
      <c r="O171" t="n">
        <v>-0.002648236170331991</v>
      </c>
      <c r="P171" t="n">
        <v>0.412711366604178</v>
      </c>
      <c r="Q171" t="n">
        <v>0.06120674468795418</v>
      </c>
      <c r="R171" t="n">
        <v>-0.00201616857994984</v>
      </c>
    </row>
    <row r="172">
      <c r="F172" t="n">
        <v>0.07417211216292829</v>
      </c>
      <c r="G172" t="n">
        <v>0.06399694303558763</v>
      </c>
      <c r="H172" t="n">
        <v>-0.002152852485899796</v>
      </c>
      <c r="J172" t="n">
        <v>0.1201729766010052</v>
      </c>
      <c r="K172" t="n">
        <v>0.06359098247102128</v>
      </c>
      <c r="L172" t="n">
        <v>-0.002327260415648551</v>
      </c>
      <c r="M172" t="n">
        <v>0.2665836373359905</v>
      </c>
      <c r="N172" t="n">
        <v>0.06476507825298844</v>
      </c>
      <c r="O172" t="n">
        <v>-0.002381328079046308</v>
      </c>
      <c r="P172" t="n">
        <v>0.4128922518333595</v>
      </c>
      <c r="Q172" t="n">
        <v>0.06191845102153504</v>
      </c>
      <c r="R172" t="n">
        <v>-0.002075087455263277</v>
      </c>
    </row>
    <row r="173">
      <c r="F173" t="n">
        <v>0.07419883162689053</v>
      </c>
      <c r="G173" t="n">
        <v>0.06473254008197371</v>
      </c>
      <c r="H173" t="n">
        <v>-0.002152422001499496</v>
      </c>
      <c r="J173" t="n">
        <v>0.1202475195435005</v>
      </c>
      <c r="K173" t="n">
        <v>0.06432191330402151</v>
      </c>
      <c r="L173" t="n">
        <v>-0.002327260415648551</v>
      </c>
      <c r="M173" t="n">
        <v>0.2666769011368237</v>
      </c>
      <c r="N173" t="n">
        <v>0.0655095044398044</v>
      </c>
      <c r="O173" t="n">
        <v>-0.002381328079046308</v>
      </c>
      <c r="P173" t="n">
        <v>0.4128708000817962</v>
      </c>
      <c r="Q173" t="n">
        <v>0.0626301573551159</v>
      </c>
      <c r="R173" t="n">
        <v>-0.002075087455263277</v>
      </c>
    </row>
    <row r="174">
      <c r="F174" t="n">
        <v>0.0741847762767448</v>
      </c>
      <c r="G174" t="n">
        <v>0.06546813712835976</v>
      </c>
      <c r="H174" t="n">
        <v>-0.002152852485899796</v>
      </c>
      <c r="J174" t="n">
        <v>0.1202624211971802</v>
      </c>
      <c r="K174" t="n">
        <v>0.06505284413702177</v>
      </c>
      <c r="L174" t="n">
        <v>-0.002327260415648551</v>
      </c>
      <c r="M174" t="n">
        <v>0.2666332437142792</v>
      </c>
      <c r="N174" t="n">
        <v>0.06625393062662036</v>
      </c>
      <c r="O174" t="n">
        <v>-0.002381328079046308</v>
      </c>
      <c r="P174" t="n">
        <v>0.4129121113143418</v>
      </c>
      <c r="Q174" t="n">
        <v>0.06334186368869676</v>
      </c>
      <c r="R174" t="n">
        <v>-0.002075087455263277</v>
      </c>
    </row>
    <row r="175">
      <c r="F175" t="n">
        <v>0.07420214380784815</v>
      </c>
      <c r="G175" t="n">
        <v>0.06620373417474583</v>
      </c>
      <c r="H175" t="n">
        <v>-0.002152637243699646</v>
      </c>
      <c r="J175" t="n">
        <v>0.1203024394797594</v>
      </c>
      <c r="K175" t="n">
        <v>0.06578377497002201</v>
      </c>
      <c r="L175" t="n">
        <v>-0.002327260415648551</v>
      </c>
      <c r="M175" t="n">
        <v>0.2667022144107066</v>
      </c>
      <c r="N175" t="n">
        <v>0.06699835681343631</v>
      </c>
      <c r="O175" t="n">
        <v>-0.002381328079046308</v>
      </c>
      <c r="P175" t="n">
        <v>0.4130161988414444</v>
      </c>
      <c r="Q175" t="n">
        <v>0.06405357002227763</v>
      </c>
      <c r="R175" t="n">
        <v>-0.002075087455263277</v>
      </c>
    </row>
    <row r="176">
      <c r="F176" t="n">
        <v>0.07422007310347264</v>
      </c>
      <c r="G176" t="n">
        <v>0.0669393312211319</v>
      </c>
      <c r="H176" t="n">
        <v>-0.002168685854609571</v>
      </c>
      <c r="J176" t="n">
        <v>0.1202862078640582</v>
      </c>
      <c r="K176" t="n">
        <v>0.06651470580302225</v>
      </c>
      <c r="L176" t="n">
        <v>-0.002168845690905063</v>
      </c>
      <c r="M176" t="n">
        <v>0.2666774889651251</v>
      </c>
      <c r="N176" t="n">
        <v>0.06774278300025227</v>
      </c>
      <c r="O176" t="n">
        <v>-0.002149562770133187</v>
      </c>
      <c r="P176" t="n">
        <v>0.4129841984946946</v>
      </c>
      <c r="Q176" t="n">
        <v>0.06476527635585849</v>
      </c>
      <c r="R176" t="n">
        <v>-0.002124160502878224</v>
      </c>
    </row>
    <row r="177">
      <c r="F177" t="n">
        <v>0.07420769422617358</v>
      </c>
      <c r="G177" t="n">
        <v>0.06767492826751796</v>
      </c>
      <c r="H177" t="n">
        <v>-0.002168902744884059</v>
      </c>
      <c r="J177" t="n">
        <v>0.1203032110355655</v>
      </c>
      <c r="K177" t="n">
        <v>0.0672456366360225</v>
      </c>
      <c r="L177" t="n">
        <v>-0.002168845690905063</v>
      </c>
      <c r="M177" t="n">
        <v>0.2666341045061857</v>
      </c>
      <c r="N177" t="n">
        <v>0.06848720918706823</v>
      </c>
      <c r="O177" t="n">
        <v>-0.002149562770133187</v>
      </c>
      <c r="P177" t="n">
        <v>0.4130149762789531</v>
      </c>
      <c r="Q177" t="n">
        <v>0.06547698268943936</v>
      </c>
      <c r="R177" t="n">
        <v>-0.002124160502878224</v>
      </c>
    </row>
    <row r="178">
      <c r="F178" t="n">
        <v>0.07421660336877552</v>
      </c>
      <c r="G178" t="n">
        <v>0.06841052531390403</v>
      </c>
      <c r="H178" t="n">
        <v>-0.002168902744884059</v>
      </c>
      <c r="J178" t="n">
        <v>0.1202651456605002</v>
      </c>
      <c r="K178" t="n">
        <v>0.06797656746902274</v>
      </c>
      <c r="L178" t="n">
        <v>-0.002168845690905063</v>
      </c>
      <c r="M178" t="n">
        <v>0.2666982876182862</v>
      </c>
      <c r="N178" t="n">
        <v>0.06923163537388419</v>
      </c>
      <c r="O178" t="n">
        <v>-0.002149562770133187</v>
      </c>
      <c r="P178" t="n">
        <v>0.4130422447502341</v>
      </c>
      <c r="Q178" t="n">
        <v>0.06618868902302022</v>
      </c>
      <c r="R178" t="n">
        <v>-0.002124160502878224</v>
      </c>
    </row>
    <row r="179">
      <c r="F179" t="n">
        <v>0.07423479491905294</v>
      </c>
      <c r="G179" t="n">
        <v>0.06914612236029009</v>
      </c>
      <c r="H179" t="n">
        <v>-0.002168902744884059</v>
      </c>
      <c r="J179" t="n">
        <v>0.1202544453399447</v>
      </c>
      <c r="K179" t="n">
        <v>0.06870749830202298</v>
      </c>
      <c r="L179" t="n">
        <v>-0.002168845690905063</v>
      </c>
      <c r="M179" t="n">
        <v>0.2665751308886597</v>
      </c>
      <c r="N179" t="n">
        <v>0.06997606156070016</v>
      </c>
      <c r="O179" t="n">
        <v>-0.002149562770133187</v>
      </c>
      <c r="P179" t="n">
        <v>0.4131323047972486</v>
      </c>
      <c r="Q179" t="n">
        <v>0.06690039535660108</v>
      </c>
      <c r="R179" t="n">
        <v>-0.002124160502878224</v>
      </c>
    </row>
    <row r="180">
      <c r="F180" t="n">
        <v>0.07426801538569278</v>
      </c>
      <c r="G180" t="n">
        <v>0.06988171940667615</v>
      </c>
      <c r="H180" t="n">
        <v>-0.002166366091456448</v>
      </c>
      <c r="J180" t="n">
        <v>0.1202542859717436</v>
      </c>
      <c r="K180" t="n">
        <v>0.06943842913502322</v>
      </c>
      <c r="L180" t="n">
        <v>-0.002058300346637273</v>
      </c>
      <c r="M180" t="n">
        <v>0.2665569668768019</v>
      </c>
      <c r="N180" t="n">
        <v>0.0707204877475161</v>
      </c>
      <c r="O180" t="n">
        <v>-0.001924201952866292</v>
      </c>
      <c r="P180" t="n">
        <v>0.4130862574267657</v>
      </c>
      <c r="Q180" t="n">
        <v>0.06761210169018195</v>
      </c>
      <c r="R180" t="n">
        <v>-0.002157384034138307</v>
      </c>
    </row>
    <row r="181">
      <c r="F181" t="n">
        <v>0.07425957593694148</v>
      </c>
      <c r="G181" t="n">
        <v>0.07061731645306223</v>
      </c>
      <c r="H181" t="n">
        <v>-0.002166366091456448</v>
      </c>
      <c r="J181" t="n">
        <v>0.1202478451402477</v>
      </c>
      <c r="K181" t="n">
        <v>0.07016935996802348</v>
      </c>
      <c r="L181" t="n">
        <v>-0.002058300346637273</v>
      </c>
      <c r="M181" t="n">
        <v>0.266477827840677</v>
      </c>
      <c r="N181" t="n">
        <v>0.07146491393433207</v>
      </c>
      <c r="O181" t="n">
        <v>-0.001924201952866292</v>
      </c>
      <c r="P181" t="n">
        <v>0.4131693071384477</v>
      </c>
      <c r="Q181" t="n">
        <v>0.06832380802376281</v>
      </c>
      <c r="R181" t="n">
        <v>-0.002157384034138307</v>
      </c>
    </row>
    <row r="182">
      <c r="F182" t="n">
        <v>0.07426273822579885</v>
      </c>
      <c r="G182" t="n">
        <v>0.07135291349944828</v>
      </c>
      <c r="H182" t="n">
        <v>-0.002166149498165961</v>
      </c>
      <c r="J182" t="n">
        <v>0.1201842683437446</v>
      </c>
      <c r="K182" t="n">
        <v>0.07090029080102371</v>
      </c>
      <c r="L182" t="n">
        <v>-0.002058300346637273</v>
      </c>
      <c r="M182" t="n">
        <v>0.2663384204116301</v>
      </c>
      <c r="N182" t="n">
        <v>0.07220934012114803</v>
      </c>
      <c r="O182" t="n">
        <v>-0.001924201952866292</v>
      </c>
      <c r="P182" t="n">
        <v>0.4131162438700952</v>
      </c>
      <c r="Q182" t="n">
        <v>0.06903551435734367</v>
      </c>
      <c r="R182" t="n">
        <v>-0.002157384034138307</v>
      </c>
    </row>
    <row r="183">
      <c r="F183" t="n">
        <v>0.07427744547067167</v>
      </c>
      <c r="G183" t="n">
        <v>0.07208851054583434</v>
      </c>
      <c r="H183" t="n">
        <v>-0.002165932904875473</v>
      </c>
      <c r="J183" t="n">
        <v>0.1201658929418968</v>
      </c>
      <c r="K183" t="n">
        <v>0.07163122163402397</v>
      </c>
      <c r="L183" t="n">
        <v>-0.002058300346637273</v>
      </c>
      <c r="M183" t="n">
        <v>0.2663059679992733</v>
      </c>
      <c r="N183" t="n">
        <v>0.07295376630796398</v>
      </c>
      <c r="O183" t="n">
        <v>-0.001924201952866292</v>
      </c>
      <c r="P183" t="n">
        <v>0.4131259795498732</v>
      </c>
      <c r="Q183" t="n">
        <v>0.06974722069092454</v>
      </c>
      <c r="R183" t="n">
        <v>-0.002157384034138307</v>
      </c>
    </row>
    <row r="184">
      <c r="F184" t="n">
        <v>0.07431395891423863</v>
      </c>
      <c r="G184" t="n">
        <v>0.07282410759222042</v>
      </c>
      <c r="H184" t="n">
        <v>-0.002127654019292627</v>
      </c>
      <c r="J184" t="n">
        <v>0.1201078307081411</v>
      </c>
      <c r="K184" t="n">
        <v>0.0723621524670242</v>
      </c>
      <c r="L184" t="n">
        <v>-0.001961505302806565</v>
      </c>
      <c r="M184" t="n">
        <v>0.2661313602415418</v>
      </c>
      <c r="N184" t="n">
        <v>0.07369819249477995</v>
      </c>
      <c r="O184" t="n">
        <v>-0.001680666897138844</v>
      </c>
      <c r="P184" t="n">
        <v>0.4130687700661919</v>
      </c>
      <c r="Q184" t="n">
        <v>0.0704589270245054</v>
      </c>
      <c r="R184" t="n">
        <v>-0.002171527584541135</v>
      </c>
    </row>
    <row r="185">
      <c r="F185" t="n">
        <v>0.07433095242669335</v>
      </c>
      <c r="G185" t="n">
        <v>0.07355970463860648</v>
      </c>
      <c r="H185" t="n">
        <v>-0.002127441253890698</v>
      </c>
      <c r="J185" t="n">
        <v>0.1201123626201758</v>
      </c>
      <c r="K185" t="n">
        <v>0.07309308330002445</v>
      </c>
      <c r="L185" t="n">
        <v>-0.001961505302806565</v>
      </c>
      <c r="M185" t="n">
        <v>0.2659817974046773</v>
      </c>
      <c r="N185" t="n">
        <v>0.07444261868159591</v>
      </c>
      <c r="O185" t="n">
        <v>-0.001680666897138844</v>
      </c>
      <c r="P185" t="n">
        <v>0.4130686335534288</v>
      </c>
      <c r="Q185" t="n">
        <v>0.07117063335808627</v>
      </c>
      <c r="R185" t="n">
        <v>-0.002171527584541135</v>
      </c>
    </row>
    <row r="186">
      <c r="F186" t="n">
        <v>0.0743283553762006</v>
      </c>
      <c r="G186" t="n">
        <v>0.07429530168499254</v>
      </c>
      <c r="H186" t="n">
        <v>-0.002127441253890698</v>
      </c>
      <c r="J186" t="n">
        <v>0.1200436146045707</v>
      </c>
      <c r="K186" t="n">
        <v>0.0738240141330247</v>
      </c>
      <c r="L186" t="n">
        <v>-0.001961505302806565</v>
      </c>
      <c r="M186" t="n">
        <v>0.265774754378852</v>
      </c>
      <c r="N186" t="n">
        <v>0.07518704486841186</v>
      </c>
      <c r="O186" t="n">
        <v>-0.001680666897138844</v>
      </c>
      <c r="P186" t="n">
        <v>0.4130558137226266</v>
      </c>
      <c r="Q186" t="n">
        <v>0.07188233969166713</v>
      </c>
      <c r="R186" t="n">
        <v>-0.002171527584541135</v>
      </c>
    </row>
    <row r="187">
      <c r="F187" t="n">
        <v>0.07434738661252287</v>
      </c>
      <c r="G187" t="n">
        <v>0.07503089873137861</v>
      </c>
      <c r="H187" t="n">
        <v>-0.002127441253890698</v>
      </c>
      <c r="J187" t="n">
        <v>0.1199868428813254</v>
      </c>
      <c r="K187" t="n">
        <v>0.07455494496602494</v>
      </c>
      <c r="L187" t="n">
        <v>-0.001961505302806565</v>
      </c>
      <c r="M187" t="n">
        <v>0.2656772225887021</v>
      </c>
      <c r="N187" t="n">
        <v>0.07593147105522782</v>
      </c>
      <c r="O187" t="n">
        <v>-0.001680666897138844</v>
      </c>
      <c r="P187" t="n">
        <v>0.4129295831489573</v>
      </c>
      <c r="Q187" t="n">
        <v>0.07259404602524799</v>
      </c>
      <c r="R187" t="n">
        <v>-0.002171527584541135</v>
      </c>
    </row>
    <row r="188">
      <c r="F188" t="n">
        <v>0.07437767243077367</v>
      </c>
      <c r="G188" t="n">
        <v>0.07576649577776468</v>
      </c>
      <c r="H188" t="n">
        <v>-0.002056300021301786</v>
      </c>
      <c r="J188" t="n">
        <v>0.1199252473630211</v>
      </c>
      <c r="K188" t="n">
        <v>0.07528587579902518</v>
      </c>
      <c r="L188" t="n">
        <v>-0.00187495230572772</v>
      </c>
      <c r="M188" t="n">
        <v>0.2654819934385866</v>
      </c>
      <c r="N188" t="n">
        <v>0.07667589724204378</v>
      </c>
      <c r="O188" t="n">
        <v>-0.00142547609184476</v>
      </c>
      <c r="P188" t="n">
        <v>0.4128889547823725</v>
      </c>
      <c r="Q188" t="n">
        <v>0.07330575235882886</v>
      </c>
      <c r="R188" t="n">
        <v>-0.002140262122205204</v>
      </c>
    </row>
    <row r="189">
      <c r="F189" t="n">
        <v>0.07439850512560658</v>
      </c>
      <c r="G189" t="n">
        <v>0.07650209282415074</v>
      </c>
      <c r="H189" t="n">
        <v>-0.002056300021301786</v>
      </c>
      <c r="J189" t="n">
        <v>0.1198250673866155</v>
      </c>
      <c r="K189" t="n">
        <v>0.07601680663202544</v>
      </c>
      <c r="L189" t="n">
        <v>-0.00187495230572772</v>
      </c>
      <c r="M189" t="n">
        <v>0.2652313900829258</v>
      </c>
      <c r="N189" t="n">
        <v>0.07742032342885974</v>
      </c>
      <c r="O189" t="n">
        <v>-0.00142547609184476</v>
      </c>
      <c r="P189" t="n">
        <v>0.4128695249581946</v>
      </c>
      <c r="Q189" t="n">
        <v>0.07401745869240971</v>
      </c>
      <c r="R189" t="n">
        <v>-0.002140262122205204</v>
      </c>
    </row>
    <row r="190">
      <c r="F190" t="n">
        <v>0.07442014693385049</v>
      </c>
      <c r="G190" t="n">
        <v>0.07723768987053681</v>
      </c>
      <c r="H190" t="n">
        <v>-0.002056505671868973</v>
      </c>
      <c r="J190" t="n">
        <v>0.1197884159303396</v>
      </c>
      <c r="K190" t="n">
        <v>0.07674773746502567</v>
      </c>
      <c r="L190" t="n">
        <v>-0.00187495230572772</v>
      </c>
      <c r="M190" t="n">
        <v>0.2650506649649703</v>
      </c>
      <c r="N190" t="n">
        <v>0.0781647496156757</v>
      </c>
      <c r="O190" t="n">
        <v>-0.00142547609184476</v>
      </c>
      <c r="P190" t="n">
        <v>0.4124756445929125</v>
      </c>
      <c r="Q190" t="n">
        <v>0.07472916502599057</v>
      </c>
      <c r="R190" t="n">
        <v>-0.002140262122205204</v>
      </c>
    </row>
    <row r="191">
      <c r="F191" t="n">
        <v>0.07443220625028135</v>
      </c>
      <c r="G191" t="n">
        <v>0.07797328691692286</v>
      </c>
      <c r="H191" t="n">
        <v>-0.002056505671868973</v>
      </c>
      <c r="J191" t="n">
        <v>0.1196796561853449</v>
      </c>
      <c r="K191" t="n">
        <v>0.07747866829802592</v>
      </c>
      <c r="L191" t="n">
        <v>-0.00187495230572772</v>
      </c>
      <c r="M191" t="n">
        <v>0.2647329768030716</v>
      </c>
      <c r="N191" t="n">
        <v>0.07890917580249167</v>
      </c>
      <c r="O191" t="n">
        <v>-0.00142547609184476</v>
      </c>
      <c r="P191" t="n">
        <v>0.4124381272805594</v>
      </c>
      <c r="Q191" t="n">
        <v>0.07544087135957143</v>
      </c>
      <c r="R191" t="n">
        <v>-0.002140262122205204</v>
      </c>
    </row>
    <row r="192">
      <c r="F192" t="n">
        <v>0.0744656161194053</v>
      </c>
      <c r="G192" t="n">
        <v>0.07870888396330894</v>
      </c>
      <c r="H192" t="n">
        <v>-0.001956783534954198</v>
      </c>
      <c r="J192" t="n">
        <v>0.1196008587206342</v>
      </c>
      <c r="K192" t="n">
        <v>0.07820959913102617</v>
      </c>
      <c r="L192" t="n">
        <v>-0.001798062840954612</v>
      </c>
      <c r="M192" t="n">
        <v>0.264527943640649</v>
      </c>
      <c r="N192" t="n">
        <v>0.07965360198930761</v>
      </c>
      <c r="O192" t="n">
        <v>-0.001163038627799686</v>
      </c>
      <c r="P192" t="n">
        <v>0.4120964303836666</v>
      </c>
      <c r="Q192" t="n">
        <v>0.0761525776931523</v>
      </c>
      <c r="R192" t="n">
        <v>-0.002042219793547098</v>
      </c>
    </row>
    <row r="193">
      <c r="F193" t="n">
        <v>0.07447898677018071</v>
      </c>
      <c r="G193" t="n">
        <v>0.07944448100969499</v>
      </c>
      <c r="H193" t="n">
        <v>-0.001956979193741814</v>
      </c>
      <c r="J193" t="n">
        <v>0.1195352304772286</v>
      </c>
      <c r="K193" t="n">
        <v>0.07894052996402641</v>
      </c>
      <c r="L193" t="n">
        <v>-0.001798062840954612</v>
      </c>
      <c r="M193" t="n">
        <v>0.2643117422144714</v>
      </c>
      <c r="N193" t="n">
        <v>0.08039802817612358</v>
      </c>
      <c r="O193" t="n">
        <v>-0.001163038627799686</v>
      </c>
      <c r="P193" t="n">
        <v>0.4116513583752107</v>
      </c>
      <c r="Q193" t="n">
        <v>0.07686428402673316</v>
      </c>
      <c r="R193" t="n">
        <v>-0.002042219793547098</v>
      </c>
    </row>
    <row r="194">
      <c r="F194" t="n">
        <v>0.07450325817677</v>
      </c>
      <c r="G194" t="n">
        <v>0.08018007805608106</v>
      </c>
      <c r="H194" t="n">
        <v>-0.001956783534954198</v>
      </c>
      <c r="J194" t="n">
        <v>0.1194660084044153</v>
      </c>
      <c r="K194" t="n">
        <v>0.07967146079702665</v>
      </c>
      <c r="L194" t="n">
        <v>-0.001798062840954612</v>
      </c>
      <c r="M194" t="n">
        <v>0.2640850522837058</v>
      </c>
      <c r="N194" t="n">
        <v>0.08114245436293954</v>
      </c>
      <c r="O194" t="n">
        <v>-0.001163038627799686</v>
      </c>
      <c r="P194" t="n">
        <v>0.4114356591060557</v>
      </c>
      <c r="Q194" t="n">
        <v>0.07757599036031403</v>
      </c>
      <c r="R194" t="n">
        <v>-0.002042219793547098</v>
      </c>
    </row>
    <row r="195">
      <c r="F195" t="n">
        <v>0.07453837717853186</v>
      </c>
      <c r="G195" t="n">
        <v>0.08091567510246712</v>
      </c>
      <c r="H195" t="n">
        <v>-0.001956783534954198</v>
      </c>
      <c r="J195" t="n">
        <v>0.1193764632444278</v>
      </c>
      <c r="K195" t="n">
        <v>0.0804023916300269</v>
      </c>
      <c r="L195" t="n">
        <v>-0.001798062840954612</v>
      </c>
      <c r="M195" t="n">
        <v>0.2638071814370471</v>
      </c>
      <c r="N195" t="n">
        <v>0.0818868805497555</v>
      </c>
      <c r="O195" t="n">
        <v>-0.001163038627799686</v>
      </c>
      <c r="P195" t="n">
        <v>0.4110542499575263</v>
      </c>
      <c r="Q195" t="n">
        <v>0.07828769669389489</v>
      </c>
      <c r="R195" t="n">
        <v>-0.002042219793547098</v>
      </c>
    </row>
    <row r="196">
      <c r="F196" t="n">
        <v>0.07457394763774787</v>
      </c>
      <c r="G196" t="n">
        <v>0.08165127214885319</v>
      </c>
      <c r="H196" t="n">
        <v>-0.001833115005987834</v>
      </c>
      <c r="J196" t="n">
        <v>0.1192837562675899</v>
      </c>
      <c r="K196" t="n">
        <v>0.08113332246302714</v>
      </c>
      <c r="L196" t="n">
        <v>-0.001727424066070819</v>
      </c>
      <c r="M196" t="n">
        <v>0.2633962085348484</v>
      </c>
      <c r="N196" t="n">
        <v>0.08263130673657146</v>
      </c>
      <c r="O196" t="n">
        <v>-0.0008991835021033057</v>
      </c>
      <c r="P196" t="n">
        <v>0.4106414223350497</v>
      </c>
      <c r="Q196" t="n">
        <v>0.07899940302747575</v>
      </c>
      <c r="R196" t="n">
        <v>-0.001888992761842128</v>
      </c>
    </row>
    <row r="197">
      <c r="F197" t="n">
        <v>0.07458921757257786</v>
      </c>
      <c r="G197" t="n">
        <v>0.08238686919523926</v>
      </c>
      <c r="H197" t="n">
        <v>-0.001832931731142204</v>
      </c>
      <c r="J197" t="n">
        <v>0.1191711781033674</v>
      </c>
      <c r="K197" t="n">
        <v>0.08186425329602738</v>
      </c>
      <c r="L197" t="n">
        <v>-0.001727424066070819</v>
      </c>
      <c r="M197" t="n">
        <v>0.2631009677840886</v>
      </c>
      <c r="N197" t="n">
        <v>0.08337573292338742</v>
      </c>
      <c r="O197" t="n">
        <v>-0.0008991835021033057</v>
      </c>
      <c r="P197" t="n">
        <v>0.410067097515862</v>
      </c>
      <c r="Q197" t="n">
        <v>0.07971110936105662</v>
      </c>
      <c r="R197" t="n">
        <v>-0.001888992761842128</v>
      </c>
    </row>
    <row r="198">
      <c r="F198" t="n">
        <v>0.07463585319626685</v>
      </c>
      <c r="G198" t="n">
        <v>0.08312246624162532</v>
      </c>
      <c r="H198" t="n">
        <v>-0.001832565181450945</v>
      </c>
      <c r="J198" t="n">
        <v>0.1190558732963523</v>
      </c>
      <c r="K198" t="n">
        <v>0.08259518412902762</v>
      </c>
      <c r="L198" t="n">
        <v>-0.001727424066070819</v>
      </c>
      <c r="M198" t="n">
        <v>0.2629218765360398</v>
      </c>
      <c r="N198" t="n">
        <v>0.08412015911020337</v>
      </c>
      <c r="O198" t="n">
        <v>-0.0008991835021033057</v>
      </c>
      <c r="P198" t="n">
        <v>0.409729303265861</v>
      </c>
      <c r="Q198" t="n">
        <v>0.08042281569463748</v>
      </c>
      <c r="R198" t="n">
        <v>-0.001888992761842128</v>
      </c>
    </row>
    <row r="199">
      <c r="F199" t="n">
        <v>0.0746517112956552</v>
      </c>
      <c r="G199" t="n">
        <v>0.08385806328801138</v>
      </c>
      <c r="H199" t="n">
        <v>-0.001832565181450945</v>
      </c>
      <c r="J199" t="n">
        <v>0.1190056390932071</v>
      </c>
      <c r="K199" t="n">
        <v>0.08332611496202787</v>
      </c>
      <c r="L199" t="n">
        <v>-0.001727424066070819</v>
      </c>
      <c r="M199" t="n">
        <v>0.2625293152340527</v>
      </c>
      <c r="N199" t="n">
        <v>0.08486458529701933</v>
      </c>
      <c r="O199" t="n">
        <v>-0.0008991835021033057</v>
      </c>
      <c r="P199" t="n">
        <v>0.4091679908188705</v>
      </c>
      <c r="Q199" t="n">
        <v>0.08113452202821833</v>
      </c>
      <c r="R199" t="n">
        <v>-0.001888992761842128</v>
      </c>
    </row>
    <row r="200">
      <c r="F200" t="n">
        <v>0.07466776883975858</v>
      </c>
      <c r="G200" t="n">
        <v>0.08459366033439746</v>
      </c>
      <c r="H200" t="n">
        <v>-0.001688264075052688</v>
      </c>
      <c r="J200" t="n">
        <v>0.1188516914216001</v>
      </c>
      <c r="K200" t="n">
        <v>0.08405704579502812</v>
      </c>
      <c r="L200" t="n">
        <v>-0.001661315556529467</v>
      </c>
      <c r="M200" t="n">
        <v>0.2621717633509983</v>
      </c>
      <c r="N200" t="n">
        <v>0.08560901148383529</v>
      </c>
      <c r="O200" t="n">
        <v>-0.0006385779493639654</v>
      </c>
      <c r="P200" t="n">
        <v>0.4086490201916835</v>
      </c>
      <c r="Q200" t="n">
        <v>0.08184622836179919</v>
      </c>
      <c r="R200" t="n">
        <v>-0.001688450715182426</v>
      </c>
    </row>
    <row r="201">
      <c r="F201" t="n">
        <v>0.07468396533042403</v>
      </c>
      <c r="G201" t="n">
        <v>0.08532925738078352</v>
      </c>
      <c r="H201" t="n">
        <v>-0.001688432918344523</v>
      </c>
      <c r="J201" t="n">
        <v>0.118746312647514</v>
      </c>
      <c r="K201" t="n">
        <v>0.08478797662802835</v>
      </c>
      <c r="L201" t="n">
        <v>-0.001661315556529467</v>
      </c>
      <c r="M201" t="n">
        <v>0.261849810778479</v>
      </c>
      <c r="N201" t="n">
        <v>0.08635343767065125</v>
      </c>
      <c r="O201" t="n">
        <v>-0.0006385779493639654</v>
      </c>
      <c r="P201" t="n">
        <v>0.4082399944297893</v>
      </c>
      <c r="Q201" t="n">
        <v>0.08255793469538006</v>
      </c>
      <c r="R201" t="n">
        <v>-0.001688450715182426</v>
      </c>
    </row>
    <row r="202">
      <c r="F202" t="n">
        <v>0.07472095830271892</v>
      </c>
      <c r="G202" t="n">
        <v>0.08606485442716957</v>
      </c>
      <c r="H202" t="n">
        <v>-0.001688264075052688</v>
      </c>
      <c r="J202" t="n">
        <v>0.1186390189232623</v>
      </c>
      <c r="K202" t="n">
        <v>0.08551890746102861</v>
      </c>
      <c r="L202" t="n">
        <v>-0.001661315556529467</v>
      </c>
      <c r="M202" t="n">
        <v>0.2615228874746058</v>
      </c>
      <c r="N202" t="n">
        <v>0.08709786385746721</v>
      </c>
      <c r="O202" t="n">
        <v>-0.0006385779493639654</v>
      </c>
      <c r="P202" t="n">
        <v>0.4076795058134086</v>
      </c>
      <c r="Q202" t="n">
        <v>0.08326964102896092</v>
      </c>
      <c r="R202" t="n">
        <v>-0.001688450715182426</v>
      </c>
    </row>
    <row r="203">
      <c r="F203" t="n">
        <v>0.07473725662075603</v>
      </c>
      <c r="G203" t="n">
        <v>0.08680045147355564</v>
      </c>
      <c r="H203" t="n">
        <v>-0.001688601761636357</v>
      </c>
      <c r="J203" t="n">
        <v>0.1185805820163685</v>
      </c>
      <c r="K203" t="n">
        <v>0.08624983829402885</v>
      </c>
      <c r="L203" t="n">
        <v>-0.001661315556529467</v>
      </c>
      <c r="M203" t="n">
        <v>0.2613150461688956</v>
      </c>
      <c r="N203" t="n">
        <v>0.08784229004428316</v>
      </c>
      <c r="O203" t="n">
        <v>-0.0006385779493639654</v>
      </c>
      <c r="P203" t="n">
        <v>0.4069698382730973</v>
      </c>
      <c r="Q203" t="n">
        <v>0.08398134736254179</v>
      </c>
      <c r="R203" t="n">
        <v>-0.001688450715182426</v>
      </c>
    </row>
    <row r="204">
      <c r="F204" t="n">
        <v>0.0747846055269742</v>
      </c>
      <c r="G204" t="n">
        <v>0.08753604851994172</v>
      </c>
      <c r="H204" t="n">
        <v>-0.001527858056675068</v>
      </c>
      <c r="J204" t="n">
        <v>0.1184700483555105</v>
      </c>
      <c r="K204" t="n">
        <v>0.0869807691270291</v>
      </c>
      <c r="L204" t="n">
        <v>-0.001598439496596752</v>
      </c>
      <c r="M204" t="n">
        <v>0.2608568602313348</v>
      </c>
      <c r="N204" t="n">
        <v>0.08858671623109912</v>
      </c>
      <c r="O204" t="n">
        <v>-0.0003866385166837878</v>
      </c>
      <c r="P204" t="n">
        <v>0.4063102090520002</v>
      </c>
      <c r="Q204" t="n">
        <v>0.08469305369612265</v>
      </c>
      <c r="R204" t="n">
        <v>-0.001451444433327719</v>
      </c>
    </row>
    <row r="205">
      <c r="F205" t="n">
        <v>0.07481113355393669</v>
      </c>
      <c r="G205" t="n">
        <v>0.08827164556632777</v>
      </c>
      <c r="H205" t="n">
        <v>-0.001527705286146454</v>
      </c>
      <c r="J205" t="n">
        <v>0.1183582224740906</v>
      </c>
      <c r="K205" t="n">
        <v>0.08771169996002934</v>
      </c>
      <c r="L205" t="n">
        <v>-0.001598439496596752</v>
      </c>
      <c r="M205" t="n">
        <v>0.2605601780890147</v>
      </c>
      <c r="N205" t="n">
        <v>0.08933114241791509</v>
      </c>
      <c r="O205" t="n">
        <v>-0.0003866385166837878</v>
      </c>
      <c r="P205" t="n">
        <v>0.405702392212596</v>
      </c>
      <c r="Q205" t="n">
        <v>0.08540476002970351</v>
      </c>
      <c r="R205" t="n">
        <v>-0.001451444433327719</v>
      </c>
    </row>
    <row r="206">
      <c r="F206" t="n">
        <v>0.0748375035938485</v>
      </c>
      <c r="G206" t="n">
        <v>0.08900724261271384</v>
      </c>
      <c r="H206" t="n">
        <v>-0.001527705286146454</v>
      </c>
      <c r="J206" t="n">
        <v>0.118228490973177</v>
      </c>
      <c r="K206" t="n">
        <v>0.08844263079302959</v>
      </c>
      <c r="L206" t="n">
        <v>-0.001598439496596752</v>
      </c>
      <c r="M206" t="n">
        <v>0.2601791447382603</v>
      </c>
      <c r="N206" t="n">
        <v>0.09007556860473104</v>
      </c>
      <c r="O206" t="n">
        <v>-0.0003866385166837878</v>
      </c>
      <c r="P206" t="n">
        <v>0.4052136679115366</v>
      </c>
      <c r="Q206" t="n">
        <v>0.08611646636328438</v>
      </c>
      <c r="R206" t="n">
        <v>-0.001451444433327719</v>
      </c>
    </row>
    <row r="207">
      <c r="F207" t="n">
        <v>0.07485328296088642</v>
      </c>
      <c r="G207" t="n">
        <v>0.0897428396590999</v>
      </c>
      <c r="H207" t="n">
        <v>-0.001527552515617839</v>
      </c>
      <c r="J207" t="n">
        <v>0.1181315251217602</v>
      </c>
      <c r="K207" t="n">
        <v>0.08917356162602982</v>
      </c>
      <c r="L207" t="n">
        <v>-0.001598439496596752</v>
      </c>
      <c r="M207" t="n">
        <v>0.2599605747018274</v>
      </c>
      <c r="N207" t="n">
        <v>0.09081999479154701</v>
      </c>
      <c r="O207" t="n">
        <v>-0.0003866385166837878</v>
      </c>
      <c r="P207" t="n">
        <v>0.4045183466014857</v>
      </c>
      <c r="Q207" t="n">
        <v>0.08682817269686524</v>
      </c>
      <c r="R207" t="n">
        <v>-0.001451444433327719</v>
      </c>
    </row>
    <row r="208">
      <c r="F208" t="n">
        <v>0.0748895279171768</v>
      </c>
      <c r="G208" t="n">
        <v>0.09047843670548597</v>
      </c>
      <c r="H208" t="n">
        <v>-0.001354631238360796</v>
      </c>
      <c r="J208" t="n">
        <v>0.118000270839698</v>
      </c>
      <c r="K208" t="n">
        <v>0.08990449245903008</v>
      </c>
      <c r="L208" t="n">
        <v>-0.001535684062823256</v>
      </c>
      <c r="M208" t="n">
        <v>0.259618064959776</v>
      </c>
      <c r="N208" t="n">
        <v>0.09156442097836297</v>
      </c>
      <c r="O208" t="n">
        <v>-0.000148703775582915</v>
      </c>
      <c r="P208" t="n">
        <v>0.4040112733293499</v>
      </c>
      <c r="Q208" t="n">
        <v>0.0875398790304461</v>
      </c>
      <c r="R208" t="n">
        <v>-0.001187423256812812</v>
      </c>
    </row>
    <row r="209">
      <c r="F209" t="n">
        <v>0.07489430654875391</v>
      </c>
      <c r="G209" t="n">
        <v>0.09121403375187204</v>
      </c>
      <c r="H209" t="n">
        <v>-0.001354495802324167</v>
      </c>
      <c r="J209" t="n">
        <v>0.1179021521037672</v>
      </c>
      <c r="K209" t="n">
        <v>0.09063542329203031</v>
      </c>
      <c r="L209" t="n">
        <v>-0.001535684062823256</v>
      </c>
      <c r="M209" t="n">
        <v>0.259193525951464</v>
      </c>
      <c r="N209" t="n">
        <v>0.09230884716517891</v>
      </c>
      <c r="O209" t="n">
        <v>-0.000148703775582915</v>
      </c>
      <c r="P209" t="n">
        <v>0.403236552686113</v>
      </c>
      <c r="Q209" t="n">
        <v>0.08825158536402695</v>
      </c>
      <c r="R209" t="n">
        <v>-0.001187423256812812</v>
      </c>
    </row>
    <row r="210">
      <c r="F210" t="n">
        <v>0.07491943512588679</v>
      </c>
      <c r="G210" t="n">
        <v>0.09194963079825809</v>
      </c>
      <c r="H210" t="n">
        <v>-0.001354495802324167</v>
      </c>
      <c r="J210" t="n">
        <v>0.1177366556109828</v>
      </c>
      <c r="K210" t="n">
        <v>0.09136635412503057</v>
      </c>
      <c r="L210" t="n">
        <v>-0.001535684062823256</v>
      </c>
      <c r="M210" t="n">
        <v>0.2589331568869841</v>
      </c>
      <c r="N210" t="n">
        <v>0.09305327335199488</v>
      </c>
      <c r="O210" t="n">
        <v>-0.000148703775582915</v>
      </c>
      <c r="P210" t="n">
        <v>0.4027189783668789</v>
      </c>
      <c r="Q210" t="n">
        <v>0.08896329169760782</v>
      </c>
      <c r="R210" t="n">
        <v>-0.001187423256812812</v>
      </c>
    </row>
    <row r="211">
      <c r="F211" t="n">
        <v>0.07497525063567717</v>
      </c>
      <c r="G211" t="n">
        <v>0.09268522784464416</v>
      </c>
      <c r="H211" t="n">
        <v>-0.001354360366287539</v>
      </c>
      <c r="J211" t="n">
        <v>0.117638237916918</v>
      </c>
      <c r="K211" t="n">
        <v>0.09209728495803081</v>
      </c>
      <c r="L211" t="n">
        <v>-0.001471266617123325</v>
      </c>
      <c r="M211" t="n">
        <v>0.2584695716184889</v>
      </c>
      <c r="N211" t="n">
        <v>0.09379769953881084</v>
      </c>
      <c r="O211" t="n">
        <v>7.012669679595077e-05</v>
      </c>
      <c r="P211" t="n">
        <v>0.4018729750835379</v>
      </c>
      <c r="Q211" t="n">
        <v>0.08967499803118868</v>
      </c>
      <c r="R211" t="n">
        <v>-0.001187423256812812</v>
      </c>
    </row>
    <row r="212">
      <c r="F212" t="n">
        <v>0.07496825142582715</v>
      </c>
      <c r="G212" t="n">
        <v>0.09342082489103024</v>
      </c>
      <c r="H212" t="n">
        <v>-0.001173043411275977</v>
      </c>
      <c r="J212" t="n">
        <v>0.1175232070031124</v>
      </c>
      <c r="K212" t="n">
        <v>0.09282821579103105</v>
      </c>
      <c r="L212" t="n">
        <v>-0.001471266617123325</v>
      </c>
      <c r="M212" t="n">
        <v>0.258212134194379</v>
      </c>
      <c r="N212" t="n">
        <v>0.0945421257256268</v>
      </c>
      <c r="O212" t="n">
        <v>7.012669679595077e-05</v>
      </c>
      <c r="P212" t="n">
        <v>0.4013527538303029</v>
      </c>
      <c r="Q212" t="n">
        <v>0.09038670436476955</v>
      </c>
      <c r="R212" t="n">
        <v>-0.0009069754212851988</v>
      </c>
    </row>
    <row r="213">
      <c r="F213" t="n">
        <v>0.07501259253360357</v>
      </c>
      <c r="G213" t="n">
        <v>0.09415642193741629</v>
      </c>
      <c r="H213" t="n">
        <v>-0.001172808849506076</v>
      </c>
      <c r="J213" t="n">
        <v>0.1173918050845709</v>
      </c>
      <c r="K213" t="n">
        <v>0.09355914662403129</v>
      </c>
      <c r="L213" t="n">
        <v>-0.001471266617123325</v>
      </c>
      <c r="M213" t="n">
        <v>0.2578347527733455</v>
      </c>
      <c r="N213" t="n">
        <v>0.09528655191244276</v>
      </c>
      <c r="O213" t="n">
        <v>7.012669679595077e-05</v>
      </c>
      <c r="P213" t="n">
        <v>0.4007689046368559</v>
      </c>
      <c r="Q213" t="n">
        <v>0.09109841069835041</v>
      </c>
      <c r="R213" t="n">
        <v>-0.0009069754212851988</v>
      </c>
    </row>
    <row r="214">
      <c r="F214" t="n">
        <v>0.07504591194102156</v>
      </c>
      <c r="G214" t="n">
        <v>0.09489201898380235</v>
      </c>
      <c r="H214" t="n">
        <v>-0.001172808849506076</v>
      </c>
      <c r="J214" t="n">
        <v>0.1172944624515787</v>
      </c>
      <c r="K214" t="n">
        <v>0.09429007745703155</v>
      </c>
      <c r="L214" t="n">
        <v>-0.001471266617123325</v>
      </c>
      <c r="M214" t="n">
        <v>0.2575829130332535</v>
      </c>
      <c r="N214" t="n">
        <v>0.09603097809925872</v>
      </c>
      <c r="O214" t="n">
        <v>7.012669679595077e-05</v>
      </c>
      <c r="P214" t="n">
        <v>0.4000585714033141</v>
      </c>
      <c r="Q214" t="n">
        <v>0.09181011703193127</v>
      </c>
      <c r="R214" t="n">
        <v>-0.0009069754212851988</v>
      </c>
    </row>
    <row r="215">
      <c r="F215" t="n">
        <v>0.07505775047786456</v>
      </c>
      <c r="G215" t="n">
        <v>0.09562761603018843</v>
      </c>
      <c r="H215" t="n">
        <v>-0.001172691568621125</v>
      </c>
      <c r="J215" t="n">
        <v>0.1171811642668574</v>
      </c>
      <c r="K215" t="n">
        <v>0.09502100829003178</v>
      </c>
      <c r="L215" t="n">
        <v>-0.001471266617123325</v>
      </c>
      <c r="M215" t="n">
        <v>0.2571312627546813</v>
      </c>
      <c r="N215" t="n">
        <v>0.09677540428607467</v>
      </c>
      <c r="O215" t="n">
        <v>7.012669679595077e-05</v>
      </c>
      <c r="P215" t="n">
        <v>0.3994838290579703</v>
      </c>
      <c r="Q215" t="n">
        <v>0.09252182336551214</v>
      </c>
      <c r="R215" t="n">
        <v>-0.0009069754212851988</v>
      </c>
    </row>
    <row r="216">
      <c r="F216" t="n">
        <v>0.07506882217039136</v>
      </c>
      <c r="G216" t="n">
        <v>0.09636321307657449</v>
      </c>
      <c r="H216" t="n">
        <v>-0.0009870234337694807</v>
      </c>
      <c r="J216" t="n">
        <v>0.1170688591115046</v>
      </c>
      <c r="K216" t="n">
        <v>0.09575193912303204</v>
      </c>
      <c r="L216" t="n">
        <v>-0.001402931931877175</v>
      </c>
      <c r="M216" t="n">
        <v>0.2568471373371953</v>
      </c>
      <c r="N216" t="n">
        <v>0.09751983047289063</v>
      </c>
      <c r="O216" t="n">
        <v>0.0002645970772505689</v>
      </c>
      <c r="P216" t="n">
        <v>0.3987867554350578</v>
      </c>
      <c r="Q216" t="n">
        <v>0.093233529699093</v>
      </c>
      <c r="R216" t="n">
        <v>-0.0006192021917599849</v>
      </c>
    </row>
    <row r="217">
      <c r="F217" t="n">
        <v>0.07511025437544804</v>
      </c>
      <c r="G217" t="n">
        <v>0.09709881012296055</v>
      </c>
      <c r="H217" t="n">
        <v>-0.0009873195704132758</v>
      </c>
      <c r="J217" t="n">
        <v>0.1169410589365523</v>
      </c>
      <c r="K217" t="n">
        <v>0.09648286995603228</v>
      </c>
      <c r="L217" t="n">
        <v>-0.001402931931877175</v>
      </c>
      <c r="M217" t="n">
        <v>0.2565275678621898</v>
      </c>
      <c r="N217" t="n">
        <v>0.0982642566597066</v>
      </c>
      <c r="O217" t="n">
        <v>0.0002645970772505689</v>
      </c>
      <c r="P217" t="n">
        <v>0.3981641046214585</v>
      </c>
      <c r="Q217" t="n">
        <v>0.09394523603267387</v>
      </c>
      <c r="R217" t="n">
        <v>-0.0006192021917599849</v>
      </c>
    </row>
    <row r="218">
      <c r="F218" t="n">
        <v>0.07510921987592133</v>
      </c>
      <c r="G218" t="n">
        <v>0.09783440716934662</v>
      </c>
      <c r="H218" t="n">
        <v>-0.0009873195704132758</v>
      </c>
      <c r="J218" t="n">
        <v>0.1168480587949176</v>
      </c>
      <c r="K218" t="n">
        <v>0.09721380078903252</v>
      </c>
      <c r="L218" t="n">
        <v>-0.001402931931877175</v>
      </c>
      <c r="M218" t="n">
        <v>0.2562545758810386</v>
      </c>
      <c r="N218" t="n">
        <v>0.09900868284652255</v>
      </c>
      <c r="O218" t="n">
        <v>0.0002645970772505689</v>
      </c>
      <c r="P218" t="n">
        <v>0.3974881403067162</v>
      </c>
      <c r="Q218" t="n">
        <v>0.09465694236625471</v>
      </c>
      <c r="R218" t="n">
        <v>-0.0006192021917599849</v>
      </c>
    </row>
    <row r="219">
      <c r="F219" t="n">
        <v>0.07513843307079394</v>
      </c>
      <c r="G219" t="n">
        <v>0.09857000421573268</v>
      </c>
      <c r="H219" t="n">
        <v>-0.0008015303442345112</v>
      </c>
      <c r="J219" t="n">
        <v>0.1167233050887816</v>
      </c>
      <c r="K219" t="n">
        <v>0.09794473162203277</v>
      </c>
      <c r="L219" t="n">
        <v>-0.001402931931877175</v>
      </c>
      <c r="M219" t="n">
        <v>0.2559069801653264</v>
      </c>
      <c r="N219" t="n">
        <v>0.09975310903333852</v>
      </c>
      <c r="O219" t="n">
        <v>0.0002645970772505689</v>
      </c>
      <c r="P219" t="n">
        <v>0.3968903677955452</v>
      </c>
      <c r="Q219" t="n">
        <v>0.09536864869983558</v>
      </c>
      <c r="R219" t="n">
        <v>-0.0006192021917599849</v>
      </c>
    </row>
    <row r="220">
      <c r="F220" t="n">
        <v>0.07514584267127716</v>
      </c>
      <c r="G220" t="n">
        <v>0.09930560126211875</v>
      </c>
      <c r="H220" t="n">
        <v>-0.000801690650303358</v>
      </c>
      <c r="J220" t="n">
        <v>0.1166670500585078</v>
      </c>
      <c r="K220" t="n">
        <v>0.09867566245503301</v>
      </c>
      <c r="L220" t="n">
        <v>-0.001328985952237775</v>
      </c>
      <c r="M220" t="n">
        <v>0.2555667671265429</v>
      </c>
      <c r="N220" t="n">
        <v>0.1004975352201545</v>
      </c>
      <c r="O220" t="n">
        <v>0.0004294264563675562</v>
      </c>
      <c r="P220" t="n">
        <v>0.3963725556555939</v>
      </c>
      <c r="Q220" t="n">
        <v>0.09608035503341644</v>
      </c>
      <c r="R220" t="n">
        <v>-0.0003343356739156251</v>
      </c>
    </row>
    <row r="221">
      <c r="F221" t="n">
        <v>0.07518339370551766</v>
      </c>
      <c r="G221" t="n">
        <v>0.1000411983085048</v>
      </c>
      <c r="H221" t="n">
        <v>-0.0008014501912000878</v>
      </c>
      <c r="J221" t="n">
        <v>0.1165461521528057</v>
      </c>
      <c r="K221" t="n">
        <v>0.09940659328803325</v>
      </c>
      <c r="L221" t="n">
        <v>-0.001328985952237775</v>
      </c>
      <c r="M221" t="n">
        <v>0.2553156805255276</v>
      </c>
      <c r="N221" t="n">
        <v>0.1012419614069704</v>
      </c>
      <c r="O221" t="n">
        <v>0.0004294264563675562</v>
      </c>
      <c r="P221" t="n">
        <v>0.3957427592140343</v>
      </c>
      <c r="Q221" t="n">
        <v>0.09679206136699731</v>
      </c>
      <c r="R221" t="n">
        <v>-0.0003343356739156251</v>
      </c>
    </row>
    <row r="222">
      <c r="F222" t="n">
        <v>0.07519901647291201</v>
      </c>
      <c r="G222" t="n">
        <v>0.1007767953548909</v>
      </c>
      <c r="H222" t="n">
        <v>-0.0008015303442345112</v>
      </c>
      <c r="J222" t="n">
        <v>0.1164275144803146</v>
      </c>
      <c r="K222" t="n">
        <v>0.1001375241210335</v>
      </c>
      <c r="L222" t="n">
        <v>-0.001328985952237775</v>
      </c>
      <c r="M222" t="n">
        <v>0.2550732243939651</v>
      </c>
      <c r="N222" t="n">
        <v>0.1019863875937864</v>
      </c>
      <c r="O222" t="n">
        <v>0.0004294264563675562</v>
      </c>
      <c r="P222" t="n">
        <v>0.3952613382348118</v>
      </c>
      <c r="Q222" t="n">
        <v>0.09750376770057817</v>
      </c>
      <c r="R222" t="n">
        <v>-0.0003343356739156251</v>
      </c>
    </row>
    <row r="223">
      <c r="F223" t="n">
        <v>0.07519264115888255</v>
      </c>
      <c r="G223" t="n">
        <v>0.1015123924012769</v>
      </c>
      <c r="H223" t="n">
        <v>-0.000801690650303358</v>
      </c>
      <c r="J223" t="n">
        <v>0.1163446096703235</v>
      </c>
      <c r="K223" t="n">
        <v>0.1008684549540337</v>
      </c>
      <c r="L223" t="n">
        <v>-0.001328985952237775</v>
      </c>
      <c r="M223" t="n">
        <v>0.254759132606235</v>
      </c>
      <c r="N223" t="n">
        <v>0.1027308137806024</v>
      </c>
      <c r="O223" t="n">
        <v>0.0005595205470314088</v>
      </c>
      <c r="P223" t="n">
        <v>0.394607583379447</v>
      </c>
      <c r="Q223" t="n">
        <v>0.09821547403415903</v>
      </c>
      <c r="R223" t="n">
        <v>-0.0003343356739156251</v>
      </c>
    </row>
    <row r="224">
      <c r="F224" t="n">
        <v>0.0752162368537648</v>
      </c>
      <c r="G224" t="n">
        <v>0.102247989447663</v>
      </c>
      <c r="H224" t="n">
        <v>-0.0006197446420815972</v>
      </c>
      <c r="J224" t="n">
        <v>0.1162477172157642</v>
      </c>
      <c r="K224" t="n">
        <v>0.101599385787034</v>
      </c>
      <c r="L224" t="n">
        <v>-0.001246768187380225</v>
      </c>
      <c r="M224" t="n">
        <v>0.2545764970561911</v>
      </c>
      <c r="N224" t="n">
        <v>0.1034752399674183</v>
      </c>
      <c r="O224" t="n">
        <v>0.0005595205470314088</v>
      </c>
      <c r="P224" t="n">
        <v>0.3941059859730108</v>
      </c>
      <c r="Q224" t="n">
        <v>0.0989271803677399</v>
      </c>
      <c r="R224" t="n">
        <v>-6.22664390019741e-05</v>
      </c>
    </row>
    <row r="225">
      <c r="F225" t="n">
        <v>0.0752281198609087</v>
      </c>
      <c r="G225" t="n">
        <v>0.1029835864940491</v>
      </c>
      <c r="H225" t="n">
        <v>-0.0006197446420815972</v>
      </c>
      <c r="J225" t="n">
        <v>0.1161204602005794</v>
      </c>
      <c r="K225" t="n">
        <v>0.1023303166200342</v>
      </c>
      <c r="L225" t="n">
        <v>-0.001246768187380225</v>
      </c>
      <c r="M225" t="n">
        <v>0.2542832243508967</v>
      </c>
      <c r="N225" t="n">
        <v>0.1042196661542343</v>
      </c>
      <c r="O225" t="n">
        <v>0.0005595205470314088</v>
      </c>
      <c r="P225" t="n">
        <v>0.3938225623087166</v>
      </c>
      <c r="Q225" t="n">
        <v>0.09963888670132076</v>
      </c>
      <c r="R225" t="n">
        <v>-6.22664390019741e-05</v>
      </c>
    </row>
    <row r="226">
      <c r="F226" t="n">
        <v>0.07523863590428562</v>
      </c>
      <c r="G226" t="n">
        <v>0.1037191835404351</v>
      </c>
      <c r="H226" t="n">
        <v>-0.0006198685910100135</v>
      </c>
      <c r="J226" t="n">
        <v>0.1160627286163899</v>
      </c>
      <c r="K226" t="n">
        <v>0.1030612474530345</v>
      </c>
      <c r="L226" t="n">
        <v>-0.001246768187380225</v>
      </c>
      <c r="M226" t="n">
        <v>0.2539610218248259</v>
      </c>
      <c r="N226" t="n">
        <v>0.1049640923410502</v>
      </c>
      <c r="O226" t="n">
        <v>0.0005595205470314088</v>
      </c>
      <c r="P226" t="n">
        <v>0.3931799354552352</v>
      </c>
      <c r="Q226" t="n">
        <v>0.1003505930349016</v>
      </c>
      <c r="R226" t="n">
        <v>-6.22664390019741e-05</v>
      </c>
    </row>
    <row r="227">
      <c r="F227" t="n">
        <v>0.07524772453505969</v>
      </c>
      <c r="G227" t="n">
        <v>0.1044547805868212</v>
      </c>
      <c r="H227" t="n">
        <v>-0.0006197446420815972</v>
      </c>
      <c r="J227" t="n">
        <v>0.1159418562757028</v>
      </c>
      <c r="K227" t="n">
        <v>0.1037921782860347</v>
      </c>
      <c r="L227" t="n">
        <v>-0.001246768187380225</v>
      </c>
      <c r="M227" t="n">
        <v>0.253772146582933</v>
      </c>
      <c r="N227" t="n">
        <v>0.1057085185278662</v>
      </c>
      <c r="O227" t="n">
        <v>0.0006495274320158098</v>
      </c>
      <c r="P227" t="n">
        <v>0.3927593773636173</v>
      </c>
      <c r="Q227" t="n">
        <v>0.1010622993684825</v>
      </c>
      <c r="R227" t="n">
        <v>-6.22664390019741e-05</v>
      </c>
    </row>
    <row r="228">
      <c r="F228" t="n">
        <v>0.07525532530439515</v>
      </c>
      <c r="G228" t="n">
        <v>0.1051903776332073</v>
      </c>
      <c r="H228" t="n">
        <v>-0.0004461190438846948</v>
      </c>
      <c r="J228" t="n">
        <v>0.1158742659852499</v>
      </c>
      <c r="K228" t="n">
        <v>0.104523109119035</v>
      </c>
      <c r="L228" t="n">
        <v>-0.001154678026527334</v>
      </c>
      <c r="M228" t="n">
        <v>0.2535556568765509</v>
      </c>
      <c r="N228" t="n">
        <v>0.1064529447146821</v>
      </c>
      <c r="O228" t="n">
        <v>0.0006495274320158098</v>
      </c>
      <c r="P228" t="n">
        <v>0.3923697273966601</v>
      </c>
      <c r="Q228" t="n">
        <v>0.1017740057020633</v>
      </c>
      <c r="R228" t="n">
        <v>0.0001872497788095165</v>
      </c>
    </row>
    <row r="229">
      <c r="F229" t="n">
        <v>0.07525096575818907</v>
      </c>
      <c r="G229" t="n">
        <v>0.1059259746795933</v>
      </c>
      <c r="H229" t="n">
        <v>-0.00044625289298277</v>
      </c>
      <c r="J229" t="n">
        <v>0.1157771939461654</v>
      </c>
      <c r="K229" t="n">
        <v>0.1052540399520352</v>
      </c>
      <c r="L229" t="n">
        <v>-0.001154678026527334</v>
      </c>
      <c r="M229" t="n">
        <v>0.2533123005422259</v>
      </c>
      <c r="N229" t="n">
        <v>0.1071973709014981</v>
      </c>
      <c r="O229" t="n">
        <v>0.0006495274320158098</v>
      </c>
      <c r="P229" t="n">
        <v>0.3920129330642244</v>
      </c>
      <c r="Q229" t="n">
        <v>0.1024857120356442</v>
      </c>
      <c r="R229" t="n">
        <v>0.0001872497788095165</v>
      </c>
    </row>
    <row r="230">
      <c r="F230" t="n">
        <v>0.07526582146340692</v>
      </c>
      <c r="G230" t="n">
        <v>0.1066615717259794</v>
      </c>
      <c r="H230" t="n">
        <v>-0.0004461636602507198</v>
      </c>
      <c r="J230" t="n">
        <v>0.1157171818621621</v>
      </c>
      <c r="K230" t="n">
        <v>0.1059849707850354</v>
      </c>
      <c r="L230" t="n">
        <v>-0.001154678026527334</v>
      </c>
      <c r="M230" t="n">
        <v>0.2532040827052627</v>
      </c>
      <c r="N230" t="n">
        <v>0.1079417970883141</v>
      </c>
      <c r="O230" t="n">
        <v>0.0006495274320158098</v>
      </c>
      <c r="P230" t="n">
        <v>0.3918192928996481</v>
      </c>
      <c r="Q230" t="n">
        <v>0.1031974183692251</v>
      </c>
      <c r="R230" t="n">
        <v>0.0001872497788095165</v>
      </c>
    </row>
    <row r="231">
      <c r="F231" t="n">
        <v>0.07526859595541162</v>
      </c>
      <c r="G231" t="n">
        <v>0.1073971687723655</v>
      </c>
      <c r="H231" t="n">
        <v>-0.00044625289298277</v>
      </c>
      <c r="J231" t="n">
        <v>0.1156446993277462</v>
      </c>
      <c r="K231" t="n">
        <v>0.1067159016180357</v>
      </c>
      <c r="L231" t="n">
        <v>-0.001050494454018171</v>
      </c>
      <c r="M231" t="n">
        <v>0.2530656036092707</v>
      </c>
      <c r="N231" t="n">
        <v>0.10868622327513</v>
      </c>
      <c r="O231" t="n">
        <v>0.0006495274320158098</v>
      </c>
      <c r="P231" t="n">
        <v>0.3915981422968579</v>
      </c>
      <c r="Q231" t="n">
        <v>0.1039091247028059</v>
      </c>
      <c r="R231" t="n">
        <v>0.0004043265701894371</v>
      </c>
    </row>
    <row r="232">
      <c r="F232" t="n">
        <v>0.0752800536221216</v>
      </c>
      <c r="G232" t="n">
        <v>0.1081327658187515</v>
      </c>
      <c r="H232" t="n">
        <v>-0.0002841379351970871</v>
      </c>
      <c r="J232" t="n">
        <v>0.1155763729498734</v>
      </c>
      <c r="K232" t="n">
        <v>0.1074468324510359</v>
      </c>
      <c r="L232" t="n">
        <v>-0.001050494454018171</v>
      </c>
      <c r="M232" t="n">
        <v>0.2528476785056607</v>
      </c>
      <c r="N232" t="n">
        <v>0.109430649461946</v>
      </c>
      <c r="O232" t="n">
        <v>0.0007054383604280579</v>
      </c>
      <c r="P232" t="n">
        <v>0.3912874036289123</v>
      </c>
      <c r="Q232" t="n">
        <v>0.1046208310363868</v>
      </c>
      <c r="R232" t="n">
        <v>0.0004043265701894371</v>
      </c>
    </row>
    <row r="233">
      <c r="F233" t="n">
        <v>0.07524714381462037</v>
      </c>
      <c r="G233" t="n">
        <v>0.1088683628651376</v>
      </c>
      <c r="H233" t="n">
        <v>-0.0002841095270851897</v>
      </c>
      <c r="J233" t="n">
        <v>0.1155094473975937</v>
      </c>
      <c r="K233" t="n">
        <v>0.1081777632840362</v>
      </c>
      <c r="L233" t="n">
        <v>-0.001050494454018171</v>
      </c>
      <c r="M233" t="n">
        <v>0.2526307321450929</v>
      </c>
      <c r="N233" t="n">
        <v>0.1101750756487619</v>
      </c>
      <c r="O233" t="n">
        <v>0.0007054383604280579</v>
      </c>
      <c r="P233" t="n">
        <v>0.3909532622769089</v>
      </c>
      <c r="Q233" t="n">
        <v>0.1053325373699677</v>
      </c>
      <c r="R233" t="n">
        <v>0.0004043265701894371</v>
      </c>
    </row>
    <row r="234">
      <c r="F234" t="n">
        <v>0.07524147469390265</v>
      </c>
      <c r="G234" t="n">
        <v>0.1096039599115237</v>
      </c>
      <c r="H234" t="n">
        <v>-0.0002840527108613951</v>
      </c>
      <c r="J234" t="n">
        <v>0.1154428653066465</v>
      </c>
      <c r="K234" t="n">
        <v>0.1089086941170364</v>
      </c>
      <c r="L234" t="n">
        <v>-0.001050494454018171</v>
      </c>
      <c r="M234" t="n">
        <v>0.2525355356931995</v>
      </c>
      <c r="N234" t="n">
        <v>0.1109195018355779</v>
      </c>
      <c r="O234" t="n">
        <v>0.0007054383604280579</v>
      </c>
      <c r="P234" t="n">
        <v>0.3909181295738241</v>
      </c>
      <c r="Q234" t="n">
        <v>0.1060442437035485</v>
      </c>
      <c r="R234" t="n">
        <v>0.0004043265701894371</v>
      </c>
    </row>
    <row r="235">
      <c r="F235" t="n">
        <v>0.07523186369134349</v>
      </c>
      <c r="G235" t="n">
        <v>0.1103395569579097</v>
      </c>
      <c r="H235" t="n">
        <v>-0.0002841095270851897</v>
      </c>
      <c r="J235" t="n">
        <v>0.1154097085409685</v>
      </c>
      <c r="K235" t="n">
        <v>0.1096396249500367</v>
      </c>
      <c r="L235" t="n">
        <v>-0.001050494454018171</v>
      </c>
      <c r="M235" t="n">
        <v>0.2523608263961452</v>
      </c>
      <c r="N235" t="n">
        <v>0.1116639280223938</v>
      </c>
      <c r="O235" t="n">
        <v>0.0007054383604280579</v>
      </c>
      <c r="P235" t="n">
        <v>0.3908634165275992</v>
      </c>
      <c r="Q235" t="n">
        <v>0.1067559500371294</v>
      </c>
      <c r="R235" t="n">
        <v>0.0004043265701894371</v>
      </c>
    </row>
    <row r="236">
      <c r="F236" t="n">
        <v>0.07522878556232065</v>
      </c>
      <c r="G236" t="n">
        <v>0.1110751540042958</v>
      </c>
      <c r="H236" t="n">
        <v>-0.0001232449660199574</v>
      </c>
      <c r="J236" t="n">
        <v>0.1153107576579246</v>
      </c>
      <c r="K236" t="n">
        <v>0.1103705557830369</v>
      </c>
      <c r="L236" t="n">
        <v>-0.0009350612029040534</v>
      </c>
      <c r="M236" t="n">
        <v>0.2521469546716343</v>
      </c>
      <c r="N236" t="n">
        <v>0.1124083542092098</v>
      </c>
      <c r="O236" t="n">
        <v>0.0007571653408178722</v>
      </c>
      <c r="P236" t="n">
        <v>0.3907270539295963</v>
      </c>
      <c r="Q236" t="n">
        <v>0.1074676563707102</v>
      </c>
      <c r="R236" t="n">
        <v>0.0005790905804292044</v>
      </c>
    </row>
    <row r="237">
      <c r="F237" t="n">
        <v>0.07521148397031012</v>
      </c>
      <c r="G237" t="n">
        <v>0.1118107510506819</v>
      </c>
      <c r="H237" t="n">
        <v>-0.0001232449660199574</v>
      </c>
      <c r="J237" t="n">
        <v>0.1152617696992545</v>
      </c>
      <c r="K237" t="n">
        <v>0.1111014866160372</v>
      </c>
      <c r="L237" t="n">
        <v>-0.0009350612029040534</v>
      </c>
      <c r="M237" t="n">
        <v>0.2520145874885413</v>
      </c>
      <c r="N237" t="n">
        <v>0.1131527803960258</v>
      </c>
      <c r="O237" t="n">
        <v>0.0007571653408178722</v>
      </c>
      <c r="P237" t="n">
        <v>0.3905750719380835</v>
      </c>
      <c r="Q237" t="n">
        <v>0.1081793627042911</v>
      </c>
      <c r="R237" t="n">
        <v>0.0005790905804292044</v>
      </c>
    </row>
    <row r="238">
      <c r="F238" t="n">
        <v>0.07518002907391966</v>
      </c>
      <c r="G238" t="n">
        <v>0.1125463480970679</v>
      </c>
      <c r="H238" t="n">
        <v>-0.0001232449660199574</v>
      </c>
      <c r="J238" t="n">
        <v>0.1151966203122867</v>
      </c>
      <c r="K238" t="n">
        <v>0.1118324174490374</v>
      </c>
      <c r="L238" t="n">
        <v>-0.0009350612029040534</v>
      </c>
      <c r="M238" t="n">
        <v>0.2518431277693419</v>
      </c>
      <c r="N238" t="n">
        <v>0.1138972065828417</v>
      </c>
      <c r="O238" t="n">
        <v>0.0007571653408178722</v>
      </c>
      <c r="P238" t="n">
        <v>0.3906391447172712</v>
      </c>
      <c r="Q238" t="n">
        <v>0.108891069037872</v>
      </c>
      <c r="R238" t="n">
        <v>0.0005790905804292044</v>
      </c>
    </row>
    <row r="239">
      <c r="F239" t="n">
        <v>0.07515530022529697</v>
      </c>
      <c r="G239" t="n">
        <v>0.113281945143454</v>
      </c>
      <c r="H239" t="n">
        <v>-0.0001232819432074822</v>
      </c>
      <c r="J239" t="n">
        <v>0.1151318471107346</v>
      </c>
      <c r="K239" t="n">
        <v>0.1125633482820377</v>
      </c>
      <c r="L239" t="n">
        <v>-0.0009350612029040534</v>
      </c>
      <c r="M239" t="n">
        <v>0.251672821134111</v>
      </c>
      <c r="N239" t="n">
        <v>0.1146416327696577</v>
      </c>
      <c r="O239" t="n">
        <v>0.0008061016658754722</v>
      </c>
      <c r="P239" t="n">
        <v>0.3907032685902976</v>
      </c>
      <c r="Q239" t="n">
        <v>0.1096027753714528</v>
      </c>
      <c r="R239" t="n">
        <v>0.0005790905804292044</v>
      </c>
    </row>
    <row r="240">
      <c r="F240" t="n">
        <v>0.07515815626805171</v>
      </c>
      <c r="G240" t="n">
        <v>0.11401754218984</v>
      </c>
      <c r="H240" t="n">
        <v>4.164966877070057e-05</v>
      </c>
      <c r="J240" t="n">
        <v>0.1150839617276991</v>
      </c>
      <c r="K240" t="n">
        <v>0.1132942791150379</v>
      </c>
      <c r="L240" t="n">
        <v>-0.0008095535119111175</v>
      </c>
      <c r="M240" t="n">
        <v>0.2515037025285237</v>
      </c>
      <c r="N240" t="n">
        <v>0.1153860589564736</v>
      </c>
      <c r="O240" t="n">
        <v>0.0008061016658754722</v>
      </c>
      <c r="P240" t="n">
        <v>0.390767493647425</v>
      </c>
      <c r="Q240" t="n">
        <v>0.1103144817050337</v>
      </c>
      <c r="R240" t="n">
        <v>0.0007274960742366739</v>
      </c>
    </row>
    <row r="241">
      <c r="F241" t="n">
        <v>0.07509505637261073</v>
      </c>
      <c r="G241" t="n">
        <v>0.1147531392362261</v>
      </c>
      <c r="H241" t="n">
        <v>4.16621649209468e-05</v>
      </c>
      <c r="J241" t="n">
        <v>0.1149869567199945</v>
      </c>
      <c r="K241" t="n">
        <v>0.1140252099480382</v>
      </c>
      <c r="L241" t="n">
        <v>-0.0008095535119111175</v>
      </c>
      <c r="M241" t="n">
        <v>0.2512956813426763</v>
      </c>
      <c r="N241" t="n">
        <v>0.1161304851432896</v>
      </c>
      <c r="O241" t="n">
        <v>0.0008061016658754722</v>
      </c>
      <c r="P241" t="n">
        <v>0.3905756141277038</v>
      </c>
      <c r="Q241" t="n">
        <v>0.1110261880386146</v>
      </c>
      <c r="R241" t="n">
        <v>0.0007274960742366739</v>
      </c>
    </row>
    <row r="242">
      <c r="F242" t="n">
        <v>0.07509085305044751</v>
      </c>
      <c r="G242" t="n">
        <v>0.1154887362826122</v>
      </c>
      <c r="H242" t="n">
        <v>4.16621649209468e-05</v>
      </c>
      <c r="J242" t="n">
        <v>0.114923357662279</v>
      </c>
      <c r="K242" t="n">
        <v>0.1147561407810384</v>
      </c>
      <c r="L242" t="n">
        <v>-0.0008095535119111175</v>
      </c>
      <c r="M242" t="n">
        <v>0.2511290602938402</v>
      </c>
      <c r="N242" t="n">
        <v>0.1168749113301056</v>
      </c>
      <c r="O242" t="n">
        <v>0.0008061016658754722</v>
      </c>
      <c r="P242" t="n">
        <v>0.3905761276793138</v>
      </c>
      <c r="Q242" t="n">
        <v>0.1117378943721954</v>
      </c>
      <c r="R242" t="n">
        <v>0.0007274960742366739</v>
      </c>
    </row>
    <row r="243">
      <c r="F243" t="n">
        <v>0.07503125413430949</v>
      </c>
      <c r="G243" t="n">
        <v>0.1162243333289982</v>
      </c>
      <c r="H243" t="n">
        <v>4.164966877070057e-05</v>
      </c>
      <c r="J243" t="n">
        <v>0.1148766469176291</v>
      </c>
      <c r="K243" t="n">
        <v>0.1154870716140386</v>
      </c>
      <c r="L243" t="n">
        <v>-0.000674428474572501</v>
      </c>
      <c r="M243" t="n">
        <v>0.2509637319824122</v>
      </c>
      <c r="N243" t="n">
        <v>0.1176193375169215</v>
      </c>
      <c r="O243" t="n">
        <v>0.0008061016658754722</v>
      </c>
      <c r="P243" t="n">
        <v>0.3906409566481045</v>
      </c>
      <c r="Q243" t="n">
        <v>0.1124496007057763</v>
      </c>
      <c r="R243" t="n">
        <v>0.0007274960742366739</v>
      </c>
    </row>
    <row r="244">
      <c r="F244" t="n">
        <v>0.0749786997269324</v>
      </c>
      <c r="G244" t="n">
        <v>0.1169599303753843</v>
      </c>
      <c r="H244" t="n">
        <v>0.0002105340682207691</v>
      </c>
      <c r="J244" t="n">
        <v>0.1147973729750679</v>
      </c>
      <c r="K244" t="n">
        <v>0.1162180024470389</v>
      </c>
      <c r="L244" t="n">
        <v>-0.000674428474572501</v>
      </c>
      <c r="M244" t="n">
        <v>0.2508398073161119</v>
      </c>
      <c r="N244" t="n">
        <v>0.1183637637037375</v>
      </c>
      <c r="O244" t="n">
        <v>0.0008518812379591374</v>
      </c>
      <c r="P244" t="n">
        <v>0.3907060872116002</v>
      </c>
      <c r="Q244" t="n">
        <v>0.1131613070393572</v>
      </c>
      <c r="R244" t="n">
        <v>0.0008721432183745846</v>
      </c>
    </row>
    <row r="245">
      <c r="F245" t="n">
        <v>0.07494362442425447</v>
      </c>
      <c r="G245" t="n">
        <v>0.1176955274217704</v>
      </c>
      <c r="H245" t="n">
        <v>0.0002105130190237864</v>
      </c>
      <c r="J245" t="n">
        <v>0.1147679474202434</v>
      </c>
      <c r="K245" t="n">
        <v>0.1169489332800391</v>
      </c>
      <c r="L245" t="n">
        <v>-0.000674428474572501</v>
      </c>
      <c r="M245" t="n">
        <v>0.250637093340505</v>
      </c>
      <c r="N245" t="n">
        <v>0.1191081898905534</v>
      </c>
      <c r="O245" t="n">
        <v>0.0008518812379591374</v>
      </c>
      <c r="P245" t="n">
        <v>0.3905793765029067</v>
      </c>
      <c r="Q245" t="n">
        <v>0.113873013372938</v>
      </c>
      <c r="R245" t="n">
        <v>0.0008721432183745846</v>
      </c>
    </row>
    <row r="246">
      <c r="F246" t="n">
        <v>0.07491568855369864</v>
      </c>
      <c r="G246" t="n">
        <v>0.1184311244681564</v>
      </c>
      <c r="H246" t="n">
        <v>0.0002104709206298211</v>
      </c>
      <c r="J246" t="n">
        <v>0.1146895170790847</v>
      </c>
      <c r="K246" t="n">
        <v>0.1176798641130394</v>
      </c>
      <c r="L246" t="n">
        <v>-0.000674428474572501</v>
      </c>
      <c r="M246" t="n">
        <v>0.2504758528943884</v>
      </c>
      <c r="N246" t="n">
        <v>0.1198526160773694</v>
      </c>
      <c r="O246" t="n">
        <v>0.0008518812379591374</v>
      </c>
      <c r="P246" t="n">
        <v>0.3907093247521269</v>
      </c>
      <c r="Q246" t="n">
        <v>0.1145847197065189</v>
      </c>
      <c r="R246" t="n">
        <v>0.0008721432183745846</v>
      </c>
    </row>
    <row r="247">
      <c r="F247" t="n">
        <v>0.07485345571068167</v>
      </c>
      <c r="G247" t="n">
        <v>0.1191667215145425</v>
      </c>
      <c r="H247" t="n">
        <v>0.0002105130190237864</v>
      </c>
      <c r="J247" t="n">
        <v>0.114611527574205</v>
      </c>
      <c r="K247" t="n">
        <v>0.1184107949460396</v>
      </c>
      <c r="L247" t="n">
        <v>-0.000674428474572501</v>
      </c>
      <c r="M247" t="n">
        <v>0.2502760173526695</v>
      </c>
      <c r="N247" t="n">
        <v>0.1205970422641854</v>
      </c>
      <c r="O247" t="n">
        <v>0.0008518812379591374</v>
      </c>
      <c r="P247" t="n">
        <v>0.3905834664584404</v>
      </c>
      <c r="Q247" t="n">
        <v>0.1152964260400998</v>
      </c>
      <c r="R247" t="n">
        <v>0.0008721432183745846</v>
      </c>
    </row>
    <row r="248">
      <c r="F248" t="n">
        <v>0.07480886707651557</v>
      </c>
      <c r="G248" t="n">
        <v>0.1199023185609286</v>
      </c>
      <c r="H248" t="n">
        <v>0.0003832861197379008</v>
      </c>
      <c r="J248" t="n">
        <v>0.1145504403577464</v>
      </c>
      <c r="K248" t="n">
        <v>0.1191417257790399</v>
      </c>
      <c r="L248" t="n">
        <v>-0.0005303068674632363</v>
      </c>
      <c r="M248" t="n">
        <v>0.2501176926934657</v>
      </c>
      <c r="N248" t="n">
        <v>0.1213414684510013</v>
      </c>
      <c r="O248" t="n">
        <v>0.0008948384546910648</v>
      </c>
      <c r="P248" t="n">
        <v>0.3907784339290601</v>
      </c>
      <c r="Q248" t="n">
        <v>0.1160081323736806</v>
      </c>
      <c r="R248" t="n">
        <v>0.001011905135753645</v>
      </c>
    </row>
    <row r="249">
      <c r="F249" t="n">
        <v>0.07474051406329577</v>
      </c>
      <c r="G249" t="n">
        <v>0.1206379156073146</v>
      </c>
      <c r="H249" t="n">
        <v>0.0003832861197379008</v>
      </c>
      <c r="J249" t="n">
        <v>0.1144733456825588</v>
      </c>
      <c r="K249" t="n">
        <v>0.1198726566120401</v>
      </c>
      <c r="L249" t="n">
        <v>-0.0005303068674632363</v>
      </c>
      <c r="M249" t="n">
        <v>0.2499608702745334</v>
      </c>
      <c r="N249" t="n">
        <v>0.1220858946378173</v>
      </c>
      <c r="O249" t="n">
        <v>0.0008948384546910648</v>
      </c>
      <c r="P249" t="n">
        <v>0.3907176936240286</v>
      </c>
      <c r="Q249" t="n">
        <v>0.1167198387072615</v>
      </c>
      <c r="R249" t="n">
        <v>0.001011905135753645</v>
      </c>
    </row>
    <row r="250">
      <c r="F250" t="n">
        <v>0.07468991264810114</v>
      </c>
      <c r="G250" t="n">
        <v>0.1213735126537007</v>
      </c>
      <c r="H250" t="n">
        <v>0.0003832861197379008</v>
      </c>
      <c r="J250" t="n">
        <v>0.1144460399840369</v>
      </c>
      <c r="K250" t="n">
        <v>0.1206035874450404</v>
      </c>
      <c r="L250" t="n">
        <v>-0.0005303068674632363</v>
      </c>
      <c r="M250" t="n">
        <v>0.2498455655930633</v>
      </c>
      <c r="N250" t="n">
        <v>0.1228303208246332</v>
      </c>
      <c r="O250" t="n">
        <v>0.0008948384546910648</v>
      </c>
      <c r="P250" t="n">
        <v>0.3905934886997876</v>
      </c>
      <c r="Q250" t="n">
        <v>0.1174315450408423</v>
      </c>
      <c r="R250" t="n">
        <v>0.001011905135753645</v>
      </c>
    </row>
    <row r="251">
      <c r="F251" t="n">
        <v>0.07460535315822443</v>
      </c>
      <c r="G251" t="n">
        <v>0.1221091097000867</v>
      </c>
      <c r="H251" t="n">
        <v>0.0003833244521831191</v>
      </c>
      <c r="J251" t="n">
        <v>0.1144027279527648</v>
      </c>
      <c r="K251" t="n">
        <v>0.1213345182780406</v>
      </c>
      <c r="L251" t="n">
        <v>-0.0005303068674632363</v>
      </c>
      <c r="M251" t="n">
        <v>0.2496918370994233</v>
      </c>
      <c r="N251" t="n">
        <v>0.1235747470114492</v>
      </c>
      <c r="O251" t="n">
        <v>0.0008948384546910648</v>
      </c>
      <c r="P251" t="n">
        <v>0.3907261987285531</v>
      </c>
      <c r="Q251" t="n">
        <v>0.1181432513744232</v>
      </c>
      <c r="R251" t="n">
        <v>0.001011905135753645</v>
      </c>
    </row>
    <row r="252">
      <c r="F252" t="n">
        <v>0.07455934516943616</v>
      </c>
      <c r="G252" t="n">
        <v>0.1228447067464728</v>
      </c>
      <c r="H252" t="n">
        <v>0.0005598003689314421</v>
      </c>
      <c r="J252" t="n">
        <v>0.114343434186635</v>
      </c>
      <c r="K252" t="n">
        <v>0.1220654491110408</v>
      </c>
      <c r="L252" t="n">
        <v>-0.0003777535453201851</v>
      </c>
      <c r="M252" t="n">
        <v>0.2495796657994072</v>
      </c>
      <c r="N252" t="n">
        <v>0.1243191731982652</v>
      </c>
      <c r="O252" t="n">
        <v>0.0009337407233414625</v>
      </c>
      <c r="P252" t="n">
        <v>0.3906674125063315</v>
      </c>
      <c r="Q252" t="n">
        <v>0.1188549577080041</v>
      </c>
      <c r="R252" t="n">
        <v>0.001146470346881229</v>
      </c>
    </row>
    <row r="253">
      <c r="F253" t="n">
        <v>0.07448986900531621</v>
      </c>
      <c r="G253" t="n">
        <v>0.1235803037928589</v>
      </c>
      <c r="H253" t="n">
        <v>0.0005598003689314421</v>
      </c>
      <c r="J253" t="n">
        <v>0.1142846081839509</v>
      </c>
      <c r="K253" t="n">
        <v>0.1227963799440411</v>
      </c>
      <c r="L253" t="n">
        <v>-0.0003777535453201851</v>
      </c>
      <c r="M253" t="n">
        <v>0.2493493017752644</v>
      </c>
      <c r="N253" t="n">
        <v>0.1250635993850811</v>
      </c>
      <c r="O253" t="n">
        <v>0.0009337407233414625</v>
      </c>
      <c r="P253" t="n">
        <v>0.3906093771487971</v>
      </c>
      <c r="Q253" t="n">
        <v>0.1195666640415849</v>
      </c>
      <c r="R253" t="n">
        <v>0.001146470346881229</v>
      </c>
    </row>
    <row r="254">
      <c r="F254" t="n">
        <v>0.0744176845415014</v>
      </c>
      <c r="G254" t="n">
        <v>0.1243159008392449</v>
      </c>
      <c r="H254" t="n">
        <v>0.0005597444000883177</v>
      </c>
      <c r="J254" t="n">
        <v>0.1141934177997538</v>
      </c>
      <c r="K254" t="n">
        <v>0.1235273107770413</v>
      </c>
      <c r="L254" t="n">
        <v>-0.0003777535453201851</v>
      </c>
      <c r="M254" t="n">
        <v>0.2492803547409266</v>
      </c>
      <c r="N254" t="n">
        <v>0.1258080255718971</v>
      </c>
      <c r="O254" t="n">
        <v>0.0009337407233414625</v>
      </c>
      <c r="P254" t="n">
        <v>0.3908084145966776</v>
      </c>
      <c r="Q254" t="n">
        <v>0.1202783703751658</v>
      </c>
      <c r="R254" t="n">
        <v>0.001146470346881229</v>
      </c>
    </row>
    <row r="255">
      <c r="F255" t="n">
        <v>0.07434285676561435</v>
      </c>
      <c r="G255" t="n">
        <v>0.125051497885631</v>
      </c>
      <c r="H255" t="n">
        <v>0.0005598003689314421</v>
      </c>
      <c r="J255" t="n">
        <v>0.1141683856233246</v>
      </c>
      <c r="K255" t="n">
        <v>0.1242582416100416</v>
      </c>
      <c r="L255" t="n">
        <v>-0.0003777535453201851</v>
      </c>
      <c r="M255" t="n">
        <v>0.2490534393731291</v>
      </c>
      <c r="N255" t="n">
        <v>0.126552451758713</v>
      </c>
      <c r="O255" t="n">
        <v>0.0009337407233414625</v>
      </c>
      <c r="P255" t="n">
        <v>0.390816102307367</v>
      </c>
      <c r="Q255" t="n">
        <v>0.1209900767087466</v>
      </c>
      <c r="R255" t="n">
        <v>0.001146470346881229</v>
      </c>
    </row>
    <row r="256">
      <c r="F256" t="n">
        <v>0.07426545066527766</v>
      </c>
      <c r="G256" t="n">
        <v>0.1257870949320171</v>
      </c>
      <c r="H256" t="n">
        <v>0.000740041208379342</v>
      </c>
      <c r="J256" t="n">
        <v>0.1140945943239339</v>
      </c>
      <c r="K256" t="n">
        <v>0.1249891724430418</v>
      </c>
      <c r="L256" t="n">
        <v>-0.0002172472193412139</v>
      </c>
      <c r="M256" t="n">
        <v>0.2489081109193419</v>
      </c>
      <c r="N256" t="n">
        <v>0.127296877945529</v>
      </c>
      <c r="O256" t="n">
        <v>0.0009691270425343095</v>
      </c>
      <c r="P256" t="n">
        <v>0.3906324834232263</v>
      </c>
      <c r="Q256" t="n">
        <v>0.1217017830423275</v>
      </c>
      <c r="R256" t="n">
        <v>0.001275691983421345</v>
      </c>
    </row>
    <row r="257">
      <c r="F257" t="n">
        <v>0.07418553122811393</v>
      </c>
      <c r="G257" t="n">
        <v>0.1265226919784031</v>
      </c>
      <c r="H257" t="n">
        <v>0.0007399672116581761</v>
      </c>
      <c r="J257" t="n">
        <v>0.1140213083180309</v>
      </c>
      <c r="K257" t="n">
        <v>0.1257201032760421</v>
      </c>
      <c r="L257" t="n">
        <v>-0.0002172472193412139</v>
      </c>
      <c r="M257" t="n">
        <v>0.2488044406717464</v>
      </c>
      <c r="N257" t="n">
        <v>0.1280413041323449</v>
      </c>
      <c r="O257" t="n">
        <v>0.0009691270425343095</v>
      </c>
      <c r="P257" t="n">
        <v>0.3907060936982226</v>
      </c>
      <c r="Q257" t="n">
        <v>0.1224134893759084</v>
      </c>
      <c r="R257" t="n">
        <v>0.001275691983421345</v>
      </c>
    </row>
    <row r="258">
      <c r="F258" t="n">
        <v>0.07410316344174575</v>
      </c>
      <c r="G258" t="n">
        <v>0.1272582890247892</v>
      </c>
      <c r="H258" t="n">
        <v>0.000740041208379342</v>
      </c>
      <c r="J258" t="n">
        <v>0.1139649304871584</v>
      </c>
      <c r="K258" t="n">
        <v>0.1264510341090423</v>
      </c>
      <c r="L258" t="n">
        <v>-0.0002172472193412139</v>
      </c>
      <c r="M258" t="n">
        <v>0.2486228341997653</v>
      </c>
      <c r="N258" t="n">
        <v>0.1287857303191609</v>
      </c>
      <c r="O258" t="n">
        <v>0.0009691270425343095</v>
      </c>
      <c r="P258" t="n">
        <v>0.3907166366384131</v>
      </c>
      <c r="Q258" t="n">
        <v>0.1231251957094892</v>
      </c>
      <c r="R258" t="n">
        <v>0.001275691983421345</v>
      </c>
    </row>
    <row r="259">
      <c r="F259" t="n">
        <v>0.07398755221604926</v>
      </c>
      <c r="G259" t="n">
        <v>0.1279938860711753</v>
      </c>
      <c r="H259" t="n">
        <v>0.0007398932149370103</v>
      </c>
      <c r="J259" t="n">
        <v>0.1138926686440046</v>
      </c>
      <c r="K259" t="n">
        <v>0.1271819649420426</v>
      </c>
      <c r="L259" t="n">
        <v>-0.0002172472193412139</v>
      </c>
      <c r="M259" t="n">
        <v>0.2485228041069318</v>
      </c>
      <c r="N259" t="n">
        <v>0.1295301565059769</v>
      </c>
      <c r="O259" t="n">
        <v>0.0009691270425343095</v>
      </c>
      <c r="P259" t="n">
        <v>0.3907282319640291</v>
      </c>
      <c r="Q259" t="n">
        <v>0.1238369020430701</v>
      </c>
      <c r="R259" t="n">
        <v>0.001275691983421345</v>
      </c>
    </row>
    <row r="260">
      <c r="F260" t="n">
        <v>0.07390050880977345</v>
      </c>
      <c r="G260" t="n">
        <v>0.1287294831175613</v>
      </c>
      <c r="H260" t="n">
        <v>0.0009238617384557379</v>
      </c>
      <c r="J260" t="n">
        <v>0.1138700874139325</v>
      </c>
      <c r="K260" t="n">
        <v>0.1279128957750428</v>
      </c>
      <c r="L260" t="n">
        <v>-4.925699605864698e-05</v>
      </c>
      <c r="M260" t="n">
        <v>0.2483051294923694</v>
      </c>
      <c r="N260" t="n">
        <v>0.1302745826927928</v>
      </c>
      <c r="O260" t="n">
        <v>0.00100046281946624</v>
      </c>
      <c r="P260" t="n">
        <v>0.3907409297399939</v>
      </c>
      <c r="Q260" t="n">
        <v>0.124548608376651</v>
      </c>
      <c r="R260" t="n">
        <v>0.001398312205865254</v>
      </c>
    </row>
    <row r="261">
      <c r="F261" t="n">
        <v>0.07383175080677427</v>
      </c>
      <c r="G261" t="n">
        <v>0.1294650801639474</v>
      </c>
      <c r="H261" t="n">
        <v>0.000923676984583434</v>
      </c>
      <c r="J261" t="n">
        <v>0.1138152443922082</v>
      </c>
      <c r="K261" t="n">
        <v>0.128643826608043</v>
      </c>
      <c r="L261" t="n">
        <v>-4.925699605864698e-05</v>
      </c>
      <c r="M261" t="n">
        <v>0.2482487145600725</v>
      </c>
      <c r="N261" t="n">
        <v>0.1310190088796088</v>
      </c>
      <c r="O261" t="n">
        <v>0.00100046281946624</v>
      </c>
      <c r="P261" t="n">
        <v>0.3908829309872373</v>
      </c>
      <c r="Q261" t="n">
        <v>0.1252603147102318</v>
      </c>
      <c r="R261" t="n">
        <v>0.001398312205865254</v>
      </c>
    </row>
    <row r="262">
      <c r="F262" t="n">
        <v>0.07374024864911514</v>
      </c>
      <c r="G262" t="n">
        <v>0.1302006772103335</v>
      </c>
      <c r="H262" t="n">
        <v>0.0009238617384557379</v>
      </c>
      <c r="J262" t="n">
        <v>0.1137281790179943</v>
      </c>
      <c r="K262" t="n">
        <v>0.1293747574410433</v>
      </c>
      <c r="L262" t="n">
        <v>-4.925699605864698e-05</v>
      </c>
      <c r="M262" t="n">
        <v>0.2480349723178699</v>
      </c>
      <c r="N262" t="n">
        <v>0.1317634350664247</v>
      </c>
      <c r="O262" t="n">
        <v>0.00100046281946624</v>
      </c>
      <c r="P262" t="n">
        <v>0.3907057559193736</v>
      </c>
      <c r="Q262" t="n">
        <v>0.1259720210438127</v>
      </c>
      <c r="R262" t="n">
        <v>0.001398312205865254</v>
      </c>
    </row>
    <row r="263">
      <c r="F263" t="n">
        <v>0.07365687383862919</v>
      </c>
      <c r="G263" t="n">
        <v>0.1309362742567195</v>
      </c>
      <c r="H263" t="n">
        <v>0.0009237693615195859</v>
      </c>
      <c r="J263" t="n">
        <v>0.1137071445613222</v>
      </c>
      <c r="K263" t="n">
        <v>0.1301056882740435</v>
      </c>
      <c r="L263" t="n">
        <v>-4.925699605864698e-05</v>
      </c>
      <c r="M263" t="n">
        <v>0.2479028630371574</v>
      </c>
      <c r="N263" t="n">
        <v>0.1325078612532407</v>
      </c>
      <c r="O263" t="n">
        <v>0.00100046281946624</v>
      </c>
      <c r="P263" t="n">
        <v>0.3908502170330578</v>
      </c>
      <c r="Q263" t="n">
        <v>0.1266837273773935</v>
      </c>
      <c r="R263" t="n">
        <v>0.001398312205865254</v>
      </c>
    </row>
    <row r="264">
      <c r="F264" t="n">
        <v>0.07354069873997834</v>
      </c>
      <c r="G264" t="n">
        <v>0.1316718713031056</v>
      </c>
      <c r="H264" t="n">
        <v>0.001110709053360371</v>
      </c>
      <c r="J264" t="n">
        <v>0.1136539008280554</v>
      </c>
      <c r="K264" t="n">
        <v>0.1308366191070438</v>
      </c>
      <c r="L264" t="n">
        <v>0.0001256696461224636</v>
      </c>
      <c r="M264" t="n">
        <v>0.2478921236427337</v>
      </c>
      <c r="N264" t="n">
        <v>0.1332522874400567</v>
      </c>
      <c r="O264" t="n">
        <v>0.001027790134576021</v>
      </c>
      <c r="P264" t="n">
        <v>0.3909319073951397</v>
      </c>
      <c r="Q264" t="n">
        <v>0.1273954337109744</v>
      </c>
      <c r="R264" t="n">
        <v>0.001514448577077294</v>
      </c>
    </row>
    <row r="265">
      <c r="F265" t="n">
        <v>0.07343280048415975</v>
      </c>
      <c r="G265" t="n">
        <v>0.1324074683494917</v>
      </c>
      <c r="H265" t="n">
        <v>0.001111042299400983</v>
      </c>
      <c r="J265" t="n">
        <v>0.1136012032668359</v>
      </c>
      <c r="K265" t="n">
        <v>0.131567549940044</v>
      </c>
      <c r="L265" t="n">
        <v>0.0001256696461224636</v>
      </c>
      <c r="M265" t="n">
        <v>0.2476447577647749</v>
      </c>
      <c r="N265" t="n">
        <v>0.1339967136268726</v>
      </c>
      <c r="O265" t="n">
        <v>0.001027790134576021</v>
      </c>
      <c r="P265" t="n">
        <v>0.3908227076473711</v>
      </c>
      <c r="Q265" t="n">
        <v>0.1281071400445553</v>
      </c>
      <c r="R265" t="n">
        <v>0.001514448577077294</v>
      </c>
    </row>
    <row r="266">
      <c r="F266" t="n">
        <v>0.07333321533710156</v>
      </c>
      <c r="G266" t="n">
        <v>0.1331430653958777</v>
      </c>
      <c r="H266" t="n">
        <v>0.001110820135373909</v>
      </c>
      <c r="J266" t="n">
        <v>0.113549058415611</v>
      </c>
      <c r="K266" t="n">
        <v>0.1322984807730443</v>
      </c>
      <c r="L266" t="n">
        <v>0.0001256696461224636</v>
      </c>
      <c r="M266" t="n">
        <v>0.2475188316434916</v>
      </c>
      <c r="N266" t="n">
        <v>0.1347411398136886</v>
      </c>
      <c r="O266" t="n">
        <v>0.001027790134576021</v>
      </c>
      <c r="P266" t="n">
        <v>0.3909712401031191</v>
      </c>
      <c r="Q266" t="n">
        <v>0.1288188463781361</v>
      </c>
      <c r="R266" t="n">
        <v>0.001514448577077294</v>
      </c>
    </row>
    <row r="267">
      <c r="F267" t="n">
        <v>0.07324197839489952</v>
      </c>
      <c r="G267" t="n">
        <v>0.1338786624422638</v>
      </c>
      <c r="H267" t="n">
        <v>0.001110820135373909</v>
      </c>
      <c r="J267" t="n">
        <v>0.1134811246998581</v>
      </c>
      <c r="K267" t="n">
        <v>0.1330294116060445</v>
      </c>
      <c r="L267" t="n">
        <v>0.0001256696461224636</v>
      </c>
      <c r="M267" t="n">
        <v>0.2474347799237308</v>
      </c>
      <c r="N267" t="n">
        <v>0.1354855660005045</v>
      </c>
      <c r="O267" t="n">
        <v>0.001027790134576021</v>
      </c>
      <c r="P267" t="n">
        <v>0.3909930612127314</v>
      </c>
      <c r="Q267" t="n">
        <v>0.129530552711717</v>
      </c>
      <c r="R267" t="n">
        <v>0.001514448577077294</v>
      </c>
    </row>
    <row r="268">
      <c r="F268" t="n">
        <v>0.07313872208699145</v>
      </c>
      <c r="G268" t="n">
        <v>0.1346142594886499</v>
      </c>
      <c r="H268" t="n">
        <v>0.001301286963648117</v>
      </c>
      <c r="J268" t="n">
        <v>0.1134137669729378</v>
      </c>
      <c r="K268" t="n">
        <v>0.1337603424390447</v>
      </c>
      <c r="L268" t="n">
        <v>0.0003069627595876566</v>
      </c>
      <c r="M268" t="n">
        <v>0.2473528697343927</v>
      </c>
      <c r="N268" t="n">
        <v>0.1362299921873205</v>
      </c>
      <c r="O268" t="n">
        <v>0.001050232973651952</v>
      </c>
      <c r="P268" t="n">
        <v>0.3908241191302887</v>
      </c>
      <c r="Q268" t="n">
        <v>0.1302422590452978</v>
      </c>
      <c r="R268" t="n">
        <v>0.001622988056791529</v>
      </c>
    </row>
    <row r="269">
      <c r="F269" t="n">
        <v>0.07302354235839995</v>
      </c>
      <c r="G269" t="n">
        <v>0.1353498565350359</v>
      </c>
      <c r="H269" t="n">
        <v>0.001301677388779724</v>
      </c>
      <c r="J269" t="n">
        <v>0.1133960055013779</v>
      </c>
      <c r="K269" t="n">
        <v>0.134491273272045</v>
      </c>
      <c r="L269" t="n">
        <v>0.0003069627595876566</v>
      </c>
      <c r="M269" t="n">
        <v>0.2472334173011821</v>
      </c>
      <c r="N269" t="n">
        <v>0.1369744183741365</v>
      </c>
      <c r="O269" t="n">
        <v>0.001050232973651952</v>
      </c>
      <c r="P269" t="n">
        <v>0.3908489893936727</v>
      </c>
      <c r="Q269" t="n">
        <v>0.1309539653788787</v>
      </c>
      <c r="R269" t="n">
        <v>0.001622988056791529</v>
      </c>
    </row>
    <row r="270">
      <c r="F270" t="n">
        <v>0.07294743426200719</v>
      </c>
      <c r="G270" t="n">
        <v>0.136085453581422</v>
      </c>
      <c r="H270" t="n">
        <v>0.001301547247069188</v>
      </c>
      <c r="J270" t="n">
        <v>0.1133134709088274</v>
      </c>
      <c r="K270" t="n">
        <v>0.1352222041050452</v>
      </c>
      <c r="L270" t="n">
        <v>0.0003069627595876566</v>
      </c>
      <c r="M270" t="n">
        <v>0.247076493394933</v>
      </c>
      <c r="N270" t="n">
        <v>0.1377188445609524</v>
      </c>
      <c r="O270" t="n">
        <v>0.001050232973651952</v>
      </c>
      <c r="P270" t="n">
        <v>0.3909395565519853</v>
      </c>
      <c r="Q270" t="n">
        <v>0.1316656717124596</v>
      </c>
      <c r="R270" t="n">
        <v>0.001622988056791529</v>
      </c>
    </row>
    <row r="271">
      <c r="F271" t="n">
        <v>0.07280864543929506</v>
      </c>
      <c r="G271" t="n">
        <v>0.1368210506278081</v>
      </c>
      <c r="H271" t="n">
        <v>0.001301286963648117</v>
      </c>
      <c r="J271" t="n">
        <v>0.1132968536375641</v>
      </c>
      <c r="K271" t="n">
        <v>0.1359531349380455</v>
      </c>
      <c r="L271" t="n">
        <v>0.0003069627595876566</v>
      </c>
      <c r="M271" t="n">
        <v>0.2469218635938952</v>
      </c>
      <c r="N271" t="n">
        <v>0.1384632707477684</v>
      </c>
      <c r="O271" t="n">
        <v>0.001050232973651952</v>
      </c>
      <c r="P271" t="n">
        <v>0.3909035887981777</v>
      </c>
      <c r="Q271" t="n">
        <v>0.1323773780460404</v>
      </c>
      <c r="R271" t="n">
        <v>0.001724198510221031</v>
      </c>
    </row>
    <row r="272">
      <c r="F272" t="n">
        <v>0.0727191730245676</v>
      </c>
      <c r="G272" t="n">
        <v>0.1375566476741941</v>
      </c>
      <c r="H272" t="n">
        <v>0.00149526694059329</v>
      </c>
      <c r="J272" t="n">
        <v>0.1132481623432019</v>
      </c>
      <c r="K272" t="n">
        <v>0.1366840657710457</v>
      </c>
      <c r="L272" t="n">
        <v>0.0004942442952315759</v>
      </c>
      <c r="M272" t="n">
        <v>0.2468886168280813</v>
      </c>
      <c r="N272" t="n">
        <v>0.1392076969345843</v>
      </c>
      <c r="O272" t="n">
        <v>0.00106771846957292</v>
      </c>
      <c r="P272" t="n">
        <v>0.3911257173144755</v>
      </c>
      <c r="Q272" t="n">
        <v>0.1330890843796213</v>
      </c>
      <c r="R272" t="n">
        <v>0.001724198510221031</v>
      </c>
    </row>
    <row r="273">
      <c r="F273" t="n">
        <v>0.07261803632505742</v>
      </c>
      <c r="G273" t="n">
        <v>0.1382922447205802</v>
      </c>
      <c r="H273" t="n">
        <v>0.001494818450209189</v>
      </c>
      <c r="J273" t="n">
        <v>0.1131837511493509</v>
      </c>
      <c r="K273" t="n">
        <v>0.137414996604046</v>
      </c>
      <c r="L273" t="n">
        <v>0.0004942442952315759</v>
      </c>
      <c r="M273" t="n">
        <v>0.2466989710241843</v>
      </c>
      <c r="N273" t="n">
        <v>0.1399521231214003</v>
      </c>
      <c r="O273" t="n">
        <v>0.00106771846957292</v>
      </c>
      <c r="P273" t="n">
        <v>0.3911573091701158</v>
      </c>
      <c r="Q273" t="n">
        <v>0.1338007907132022</v>
      </c>
      <c r="R273" t="n">
        <v>0.001724198510221031</v>
      </c>
    </row>
    <row r="274">
      <c r="F274" t="n">
        <v>0.07248506243822143</v>
      </c>
      <c r="G274" t="n">
        <v>0.1390278417669663</v>
      </c>
      <c r="H274" t="n">
        <v>0.001495117443798589</v>
      </c>
      <c r="J274" t="n">
        <v>0.1131688953461127</v>
      </c>
      <c r="K274" t="n">
        <v>0.1381459274370462</v>
      </c>
      <c r="L274" t="n">
        <v>0.0004942442952315759</v>
      </c>
      <c r="M274" t="n">
        <v>0.2466307335499137</v>
      </c>
      <c r="N274" t="n">
        <v>0.1406965493082163</v>
      </c>
      <c r="O274" t="n">
        <v>0.00106771846957292</v>
      </c>
      <c r="P274" t="n">
        <v>0.3909983859980307</v>
      </c>
      <c r="Q274" t="n">
        <v>0.134512497046783</v>
      </c>
      <c r="R274" t="n">
        <v>0.001724198510221031</v>
      </c>
    </row>
    <row r="275">
      <c r="F275" t="n">
        <v>0.07238116263895172</v>
      </c>
      <c r="G275" t="n">
        <v>0.1397634388133523</v>
      </c>
      <c r="H275" t="n">
        <v>0.001495117443798589</v>
      </c>
      <c r="J275" t="n">
        <v>0.1130730875863569</v>
      </c>
      <c r="K275" t="n">
        <v>0.1388768582700464</v>
      </c>
      <c r="L275" t="n">
        <v>0.0004942442952315759</v>
      </c>
      <c r="M275" t="n">
        <v>0.2465252328572968</v>
      </c>
      <c r="N275" t="n">
        <v>0.1414409754950322</v>
      </c>
      <c r="O275" t="n">
        <v>0.00106771846957292</v>
      </c>
      <c r="P275" t="n">
        <v>0.3912259541161791</v>
      </c>
      <c r="Q275" t="n">
        <v>0.1352242033803639</v>
      </c>
      <c r="R275" t="n">
        <v>0.001724198510221031</v>
      </c>
    </row>
    <row r="276">
      <c r="F276" t="n">
        <v>0.07225573649823976</v>
      </c>
      <c r="G276" t="n">
        <v>0.1404990358597384</v>
      </c>
      <c r="H276" t="n">
        <v>0.001691753388428547</v>
      </c>
      <c r="J276" t="n">
        <v>0.1130268386728916</v>
      </c>
      <c r="K276" t="n">
        <v>0.1396077891030467</v>
      </c>
      <c r="L276" t="n">
        <v>0.0006868181114695258</v>
      </c>
      <c r="M276" t="n">
        <v>0.2465014621850595</v>
      </c>
      <c r="N276" t="n">
        <v>0.1421854016818482</v>
      </c>
      <c r="O276" t="n">
        <v>0.001080300631038444</v>
      </c>
      <c r="P276" t="n">
        <v>0.3910707668923609</v>
      </c>
      <c r="Q276" t="n">
        <v>0.1359359097139448</v>
      </c>
      <c r="R276" t="n">
        <v>0.001816726273328499</v>
      </c>
    </row>
    <row r="277">
      <c r="F277" t="n">
        <v>0.07215942268996327</v>
      </c>
      <c r="G277" t="n">
        <v>0.1412346329061245</v>
      </c>
      <c r="H277" t="n">
        <v>0.001691415071582546</v>
      </c>
      <c r="J277" t="n">
        <v>0.1129975140133304</v>
      </c>
      <c r="K277" t="n">
        <v>0.140338719936047</v>
      </c>
      <c r="L277" t="n">
        <v>0.0006868181114695258</v>
      </c>
      <c r="M277" t="n">
        <v>0.2463216031652398</v>
      </c>
      <c r="N277" t="n">
        <v>0.1429298278686641</v>
      </c>
      <c r="O277" t="n">
        <v>0.001080300631038444</v>
      </c>
      <c r="P277" t="n">
        <v>0.3913022145415289</v>
      </c>
      <c r="Q277" t="n">
        <v>0.1366476160475256</v>
      </c>
      <c r="R277" t="n">
        <v>0.001816726273328499</v>
      </c>
    </row>
    <row r="278">
      <c r="F278" t="n">
        <v>0.07202155719143123</v>
      </c>
      <c r="G278" t="n">
        <v>0.1419702299525105</v>
      </c>
      <c r="H278" t="n">
        <v>0.001691753388428547</v>
      </c>
      <c r="J278" t="n">
        <v>0.1129362208901093</v>
      </c>
      <c r="K278" t="n">
        <v>0.1410696507690472</v>
      </c>
      <c r="L278" t="n">
        <v>0.0006868181114695258</v>
      </c>
      <c r="M278" t="n">
        <v>0.2462235440431743</v>
      </c>
      <c r="N278" t="n">
        <v>0.1436742540554801</v>
      </c>
      <c r="O278" t="n">
        <v>0.001080300631038444</v>
      </c>
      <c r="P278" t="n">
        <v>0.3912792042380043</v>
      </c>
      <c r="Q278" t="n">
        <v>0.1373593223811065</v>
      </c>
      <c r="R278" t="n">
        <v>0.001816726273328499</v>
      </c>
    </row>
    <row r="279">
      <c r="F279" t="n">
        <v>0.07190280996203609</v>
      </c>
      <c r="G279" t="n">
        <v>0.1427058269988966</v>
      </c>
      <c r="H279" t="n">
        <v>0.001691922546851547</v>
      </c>
      <c r="J279" t="n">
        <v>0.112908155909663</v>
      </c>
      <c r="K279" t="n">
        <v>0.1418005816020474</v>
      </c>
      <c r="L279" t="n">
        <v>0.0006868181114695258</v>
      </c>
      <c r="M279" t="n">
        <v>0.2462072609290654</v>
      </c>
      <c r="N279" t="n">
        <v>0.1444186802422961</v>
      </c>
      <c r="O279" t="n">
        <v>0.001080300631038444</v>
      </c>
      <c r="P279" t="n">
        <v>0.3911941135738372</v>
      </c>
      <c r="Q279" t="n">
        <v>0.1380710287146873</v>
      </c>
      <c r="R279" t="n">
        <v>0.001816726273328499</v>
      </c>
    </row>
    <row r="280">
      <c r="F280" t="n">
        <v>0.07178304431481723</v>
      </c>
      <c r="G280" t="n">
        <v>0.1434414240452827</v>
      </c>
      <c r="H280" t="n">
        <v>0.001891155426089844</v>
      </c>
      <c r="J280" t="n">
        <v>0.1128644398544427</v>
      </c>
      <c r="K280" t="n">
        <v>0.1425315124350477</v>
      </c>
      <c r="L280" t="n">
        <v>0.000883955857937726</v>
      </c>
      <c r="M280" t="n">
        <v>0.2461143189627948</v>
      </c>
      <c r="N280" t="n">
        <v>0.145163106429112</v>
      </c>
      <c r="O280" t="n">
        <v>0.001087392899723005</v>
      </c>
      <c r="P280" t="n">
        <v>0.3913676301646216</v>
      </c>
      <c r="Q280" t="n">
        <v>0.1387827350482682</v>
      </c>
      <c r="R280" t="n">
        <v>0.001900174644342736</v>
      </c>
    </row>
    <row r="281">
      <c r="F281" t="n">
        <v>0.07166232522440237</v>
      </c>
      <c r="G281" t="n">
        <v>0.1441770210916687</v>
      </c>
      <c r="H281" t="n">
        <v>0.001891155426089844</v>
      </c>
      <c r="J281" t="n">
        <v>0.1128213745133562</v>
      </c>
      <c r="K281" t="n">
        <v>0.1432624432680479</v>
      </c>
      <c r="L281" t="n">
        <v>0.000883955857937726</v>
      </c>
      <c r="M281" t="n">
        <v>0.2459052143561956</v>
      </c>
      <c r="N281" t="n">
        <v>0.145907532615928</v>
      </c>
      <c r="O281" t="n">
        <v>0.001087392899723005</v>
      </c>
      <c r="P281" t="n">
        <v>0.3914150491366488</v>
      </c>
      <c r="Q281" t="n">
        <v>0.1394944413818491</v>
      </c>
      <c r="R281" t="n">
        <v>0.001900174644342736</v>
      </c>
    </row>
    <row r="282">
      <c r="F282" t="n">
        <v>0.07155075864587702</v>
      </c>
      <c r="G282" t="n">
        <v>0.1449126181380548</v>
      </c>
      <c r="H282" t="n">
        <v>0.001891155426089844</v>
      </c>
      <c r="J282" t="n">
        <v>0.1127789664236971</v>
      </c>
      <c r="K282" t="n">
        <v>0.1439933741010482</v>
      </c>
      <c r="L282" t="n">
        <v>0.000883955857937726</v>
      </c>
      <c r="M282" t="n">
        <v>0.2458175752346106</v>
      </c>
      <c r="N282" t="n">
        <v>0.146651958802744</v>
      </c>
      <c r="O282" t="n">
        <v>0.001087392899723005</v>
      </c>
      <c r="P282" t="n">
        <v>0.3914005321545128</v>
      </c>
      <c r="Q282" t="n">
        <v>0.1402061477154299</v>
      </c>
      <c r="R282" t="n">
        <v>0.001900174644342736</v>
      </c>
    </row>
    <row r="283">
      <c r="F283" t="n">
        <v>0.07142831534984785</v>
      </c>
      <c r="G283" t="n">
        <v>0.1456482151844408</v>
      </c>
      <c r="H283" t="n">
        <v>0.002042859749729088</v>
      </c>
      <c r="J283" t="n">
        <v>0.1127534958449715</v>
      </c>
      <c r="K283" t="n">
        <v>0.1447243049340484</v>
      </c>
      <c r="L283" t="n">
        <v>0.001034919895115601</v>
      </c>
      <c r="M283" t="n">
        <v>0.2458117804402953</v>
      </c>
      <c r="N283" t="n">
        <v>0.1473963849895599</v>
      </c>
      <c r="O283" t="n">
        <v>0.001088692599731123</v>
      </c>
      <c r="P283" t="n">
        <v>0.3914524042073692</v>
      </c>
      <c r="Q283" t="n">
        <v>0.1409178540490108</v>
      </c>
      <c r="R283" t="n">
        <v>0.001956940144639181</v>
      </c>
    </row>
    <row r="284">
      <c r="F284" t="n">
        <v>0.07130511345865374</v>
      </c>
      <c r="G284" t="n">
        <v>0.1463838122308269</v>
      </c>
      <c r="H284" t="n">
        <v>0.002042655463754115</v>
      </c>
      <c r="J284" t="n">
        <v>0.1127286873774656</v>
      </c>
      <c r="K284" t="n">
        <v>0.1454552357670487</v>
      </c>
      <c r="L284" t="n">
        <v>0.001034919895115601</v>
      </c>
      <c r="M284" t="n">
        <v>0.2456899705835698</v>
      </c>
      <c r="N284" t="n">
        <v>0.1481408111763758</v>
      </c>
      <c r="O284" t="n">
        <v>0.001088692599731123</v>
      </c>
      <c r="P284" t="n">
        <v>0.3914424296107099</v>
      </c>
      <c r="Q284" t="n">
        <v>0.1416295603825917</v>
      </c>
      <c r="R284" t="n">
        <v>0.001956940144639181</v>
      </c>
    </row>
  </sheetData>
  <mergeCells count="28">
    <mergeCell ref="L82:V82"/>
    <mergeCell ref="A82:K82"/>
    <mergeCell ref="L2:V2"/>
    <mergeCell ref="L16:V16"/>
    <mergeCell ref="L7:V7"/>
    <mergeCell ref="A1:K1"/>
    <mergeCell ref="A6:K6"/>
    <mergeCell ref="M81:U81"/>
    <mergeCell ref="L3:V3"/>
    <mergeCell ref="M80:U80"/>
    <mergeCell ref="A7:K7"/>
    <mergeCell ref="P46:Q46"/>
    <mergeCell ref="A16:K16"/>
    <mergeCell ref="P49:Q49"/>
    <mergeCell ref="L5:V5"/>
    <mergeCell ref="A80:K80"/>
    <mergeCell ref="P48:Q48"/>
    <mergeCell ref="A3:K3"/>
    <mergeCell ref="A2:K2"/>
    <mergeCell ref="L1:V1"/>
    <mergeCell ref="A5:K5"/>
    <mergeCell ref="P47:Q47"/>
    <mergeCell ref="L22:V22"/>
    <mergeCell ref="A22:K22"/>
    <mergeCell ref="L9:V9"/>
    <mergeCell ref="L6:V6"/>
    <mergeCell ref="A81:K81"/>
    <mergeCell ref="A9:K9"/>
  </mergeCells>
  <pageMargins left="0.7" right="0.7" top="0.75" bottom="0.75" header="0.3" footer="0.3"/>
  <pageSetup orientation="portrait" paperSize="9" scale="54" fitToWidth="2" horizontalDpi="1200" verticalDpi="1200"/>
  <colBreaks count="1" manualBreakCount="1">
    <brk id="11" min="0" max="92" man="1"/>
  </col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Ferma301</dc:creator>
  <dcterms:created xsi:type="dcterms:W3CDTF">2015-06-05T18:19:34Z</dcterms:created>
  <dcterms:modified xsi:type="dcterms:W3CDTF">2023-08-20T08:46:22Z</dcterms:modified>
  <cp:lastModifiedBy>MSI GP66</cp:lastModifiedBy>
  <cp:lastPrinted>2023-08-06T08:35:47Z</cp:lastPrinted>
</cp:coreProperties>
</file>