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</sheets>
  <definedNames>
    <definedName name="_xlnm.Print_Area" localSheetId="0">'1'!$A$1:$V$82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00"/>
    <numFmt numFmtId="165" formatCode="0.0"/>
    <numFmt numFmtId="166" formatCode="General_)"/>
    <numFmt numFmtId="167" formatCode="0.000"/>
    <numFmt numFmtId="168" formatCode="0.0000"/>
  </numFmts>
  <fonts count="15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  <font>
      <name val="Times New Roman"/>
      <charset val="204"/>
      <family val="1"/>
      <b val="1"/>
      <color theme="1"/>
      <sz val="8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1" fillId="0" borderId="0"/>
  </cellStyleXfs>
  <cellXfs count="84">
    <xf numFmtId="0" fontId="0" fillId="0" borderId="0" pivotButton="0" quotePrefix="0" xfId="0"/>
    <xf numFmtId="0" fontId="3" fillId="0" borderId="0" pivotButton="0" quotePrefix="0" xfId="0"/>
    <xf numFmtId="0" fontId="6" fillId="0" borderId="0" pivotButton="0" quotePrefix="0" xfId="1"/>
    <xf numFmtId="0" fontId="5" fillId="0" borderId="0" applyAlignment="1" pivotButton="0" quotePrefix="1" xfId="2">
      <alignment horizontal="left"/>
    </xf>
    <xf numFmtId="0" fontId="6" fillId="0" borderId="0" applyAlignment="1" pivotButton="0" quotePrefix="1" xfId="2">
      <alignment horizontal="left"/>
    </xf>
    <xf numFmtId="0" fontId="5" fillId="0" borderId="0" applyAlignment="1" pivotButton="0" quotePrefix="0" xfId="2">
      <alignment horizontal="left"/>
    </xf>
    <xf numFmtId="0" fontId="6" fillId="0" borderId="0" applyAlignment="1" pivotButton="0" quotePrefix="0" xfId="2">
      <alignment horizontal="left"/>
    </xf>
    <xf numFmtId="0" fontId="6" fillId="0" borderId="0" applyProtection="1" pivotButton="0" quotePrefix="0" xfId="2">
      <protection locked="0" hidden="0"/>
    </xf>
    <xf numFmtId="0" fontId="6" fillId="0" borderId="0" pivotButton="0" quotePrefix="0" xfId="0"/>
    <xf numFmtId="0" fontId="6" fillId="0" borderId="0" pivotButton="0" quotePrefix="0" xfId="2"/>
    <xf numFmtId="0" fontId="8" fillId="0" borderId="0" pivotButton="0" quotePrefix="0" xfId="1"/>
    <xf numFmtId="0" fontId="10" fillId="0" borderId="0" applyProtection="1" pivotButton="0" quotePrefix="0" xfId="2">
      <protection locked="0" hidden="0"/>
    </xf>
    <xf numFmtId="0" fontId="8" fillId="0" borderId="0" applyAlignment="1" pivotButton="0" quotePrefix="1" xfId="2">
      <alignment horizontal="left"/>
    </xf>
    <xf numFmtId="0" fontId="10" fillId="0" borderId="0" applyAlignment="1" pivotButton="0" quotePrefix="1" xfId="2">
      <alignment horizontal="left"/>
    </xf>
    <xf numFmtId="0" fontId="8" fillId="0" borderId="0" applyAlignment="1" pivotButton="0" quotePrefix="0" xfId="2">
      <alignment horizontal="left"/>
    </xf>
    <xf numFmtId="0" fontId="10" fillId="0" borderId="0" applyAlignment="1" pivotButton="0" quotePrefix="0" xfId="2">
      <alignment horizontal="left"/>
    </xf>
    <xf numFmtId="0" fontId="8" fillId="0" borderId="0" applyAlignment="1" pivotButton="0" quotePrefix="0" xfId="1">
      <alignment horizontal="left"/>
    </xf>
    <xf numFmtId="0" fontId="8" fillId="0" borderId="0" applyAlignment="1" pivotButton="0" quotePrefix="0" xfId="1">
      <alignment wrapText="1"/>
    </xf>
    <xf numFmtId="0" fontId="8" fillId="0" borderId="0" pivotButton="0" quotePrefix="0" xfId="2"/>
    <xf numFmtId="0" fontId="10" fillId="0" borderId="0" pivotButton="0" quotePrefix="0" xfId="2"/>
    <xf numFmtId="0" fontId="8" fillId="0" borderId="0" applyAlignment="1" pivotButton="0" quotePrefix="0" xfId="2">
      <alignment horizontal="right"/>
    </xf>
    <xf numFmtId="0" fontId="10" fillId="0" borderId="0" pivotButton="0" quotePrefix="0" xfId="0"/>
    <xf numFmtId="0" fontId="8" fillId="0" borderId="0" applyAlignment="1" applyProtection="1" pivotButton="0" quotePrefix="0" xfId="0">
      <alignment horizontal="left"/>
      <protection locked="0" hidden="0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1" xfId="0">
      <alignment horizontal="left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164" fontId="11" fillId="0" borderId="0" pivotButton="0" quotePrefix="0" xfId="0"/>
    <xf numFmtId="1" fontId="4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0" fillId="2" borderId="0" pivotButton="0" quotePrefix="0" xfId="0"/>
    <xf numFmtId="0" fontId="0" fillId="2" borderId="0" applyAlignment="1" pivotButton="0" quotePrefix="0" xfId="0">
      <alignment horizontal="left"/>
    </xf>
    <xf numFmtId="0" fontId="9" fillId="0" borderId="0" pivotButton="0" quotePrefix="0" xfId="0"/>
    <xf numFmtId="14" fontId="10" fillId="0" borderId="0" pivotButton="0" quotePrefix="0" xfId="2"/>
    <xf numFmtId="14" fontId="10" fillId="0" borderId="0" applyProtection="1" pivotButton="0" quotePrefix="0" xfId="2">
      <protection locked="0" hidden="0"/>
    </xf>
    <xf numFmtId="1" fontId="8" fillId="0" borderId="0" pivotButton="0" quotePrefix="0" xfId="0"/>
    <xf numFmtId="165" fontId="8" fillId="0" borderId="0" applyAlignment="1" pivotButton="0" quotePrefix="0" xfId="0">
      <alignment horizontal="left"/>
    </xf>
    <xf numFmtId="2" fontId="8" fillId="0" borderId="0" pivotButton="0" quotePrefix="0" xfId="0"/>
    <xf numFmtId="0" fontId="8" fillId="0" borderId="0" applyProtection="1" pivotButton="0" quotePrefix="0" xfId="2">
      <protection locked="0" hidden="0"/>
    </xf>
    <xf numFmtId="0" fontId="5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166" fontId="8" fillId="0" borderId="0" pivotButton="0" quotePrefix="0" xfId="2"/>
    <xf numFmtId="167" fontId="8" fillId="0" borderId="0" pivotButton="0" quotePrefix="0" xfId="0"/>
    <xf numFmtId="167" fontId="0" fillId="0" borderId="1" applyAlignment="1" pivotButton="0" quotePrefix="0" xfId="0">
      <alignment horizontal="center" vertical="center"/>
    </xf>
    <xf numFmtId="167" fontId="4" fillId="0" borderId="0" applyAlignment="1" pivotButton="0" quotePrefix="0" xfId="0">
      <alignment horizontal="left"/>
    </xf>
    <xf numFmtId="167" fontId="9" fillId="0" borderId="0" pivotButton="0" quotePrefix="0" xfId="0"/>
    <xf numFmtId="168" fontId="9" fillId="0" borderId="0" pivotButton="0" quotePrefix="0" xfId="0"/>
    <xf numFmtId="0" fontId="9" fillId="0" borderId="0" applyAlignment="1" pivotButton="0" quotePrefix="0" xfId="0">
      <alignment horizontal="right" vertical="center"/>
    </xf>
    <xf numFmtId="0" fontId="12" fillId="0" borderId="0" pivotButton="0" quotePrefix="0" xfId="0"/>
    <xf numFmtId="0" fontId="12" fillId="0" borderId="0" applyAlignment="1" pivotButton="0" quotePrefix="0" xfId="0">
      <alignment horizontal="right"/>
    </xf>
    <xf numFmtId="2" fontId="12" fillId="0" borderId="0" applyAlignment="1" pivotButton="0" quotePrefix="0" xfId="0">
      <alignment horizontal="left"/>
    </xf>
    <xf numFmtId="0" fontId="13" fillId="0" borderId="0" pivotButton="0" quotePrefix="0" xfId="0"/>
    <xf numFmtId="167" fontId="13" fillId="0" borderId="0" pivotButton="0" quotePrefix="0" xfId="0"/>
    <xf numFmtId="2" fontId="12" fillId="0" borderId="0" applyAlignment="1" pivotButton="0" quotePrefix="0" xfId="0">
      <alignment horizontal="center"/>
    </xf>
    <xf numFmtId="165" fontId="12" fillId="0" borderId="0" applyAlignment="1" pivotButton="0" quotePrefix="0" xfId="0">
      <alignment horizontal="center"/>
    </xf>
    <xf numFmtId="167" fontId="12" fillId="0" borderId="0" applyAlignment="1" pivotButton="0" quotePrefix="0" xfId="0">
      <alignment horizontal="center"/>
    </xf>
    <xf numFmtId="167" fontId="9" fillId="0" borderId="0" applyAlignment="1" pivotButton="0" quotePrefix="0" xfId="0">
      <alignment horizontal="center"/>
    </xf>
    <xf numFmtId="165" fontId="8" fillId="0" borderId="0" pivotButton="0" quotePrefix="0" xfId="0"/>
    <xf numFmtId="0" fontId="6" fillId="0" borderId="0" applyAlignment="1" pivotButton="0" quotePrefix="0" xfId="1">
      <alignment horizontal="center" vertical="center"/>
    </xf>
    <xf numFmtId="0" fontId="5" fillId="0" borderId="0" applyAlignment="1" pivotButton="0" quotePrefix="0" xfId="1">
      <alignment horizontal="center"/>
    </xf>
    <xf numFmtId="0" fontId="9" fillId="0" borderId="0" pivotButton="0" quotePrefix="0" xfId="0"/>
    <xf numFmtId="167" fontId="2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1">
      <alignment horizontal="center"/>
    </xf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1">
      <alignment horizontal="center" wrapText="1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0" fontId="2" fillId="0" borderId="1" applyAlignment="1" pivotButton="0" quotePrefix="0" xfId="0">
      <alignment horizontal="center" vertical="center" wrapText="1"/>
    </xf>
    <xf numFmtId="166" fontId="8" fillId="0" borderId="0" pivotButton="0" quotePrefix="0" xfId="2"/>
    <xf numFmtId="167" fontId="8" fillId="0" borderId="0" pivotButton="0" quotePrefix="0" xfId="0"/>
    <xf numFmtId="0" fontId="0" fillId="0" borderId="4" pivotButton="0" quotePrefix="0" xfId="0"/>
    <xf numFmtId="167" fontId="0" fillId="0" borderId="1" applyAlignment="1" pivotButton="0" quotePrefix="0" xfId="0">
      <alignment horizontal="center" vertical="center"/>
    </xf>
    <xf numFmtId="167" fontId="2" fillId="0" borderId="1" applyAlignment="1" pivotButton="0" quotePrefix="0" xfId="0">
      <alignment horizontal="center" vertical="center" wrapText="1"/>
    </xf>
    <xf numFmtId="167" fontId="13" fillId="0" borderId="0" pivotButton="0" quotePrefix="0" xfId="0"/>
    <xf numFmtId="167" fontId="4" fillId="0" borderId="0" applyAlignment="1" pivotButton="0" quotePrefix="0" xfId="0">
      <alignment horizontal="left"/>
    </xf>
    <xf numFmtId="167" fontId="12" fillId="0" borderId="0" applyAlignment="1" pivotButton="0" quotePrefix="0" xfId="0">
      <alignment horizontal="center"/>
    </xf>
    <xf numFmtId="167" fontId="9" fillId="0" borderId="0" applyAlignment="1" pivotButton="0" quotePrefix="0" xfId="0">
      <alignment horizontal="center"/>
    </xf>
    <xf numFmtId="168" fontId="9" fillId="0" borderId="0" pivotButton="0" quotePrefix="0" xfId="0"/>
    <xf numFmtId="167" fontId="9" fillId="0" borderId="0" pivotButton="0" quotePrefix="0" xfId="0"/>
  </cellXfs>
  <cellStyles count="4">
    <cellStyle name="Обычный" xfId="0" builtinId="0"/>
    <cellStyle name="Обычный 2 2" xfId="1"/>
    <cellStyle name="Обычный 2" xfId="2"/>
    <cellStyle name="Обычный 2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General</formatCode>
                <ptCount val="37"/>
                <pt idx="0">
                  <v>42.17827674798846</v>
                </pt>
                <pt idx="1">
                  <v>42.17827674798846</v>
                </pt>
                <pt idx="2">
                  <v>42.17827674798846</v>
                </pt>
                <pt idx="3">
                  <v>42.17827674798846</v>
                </pt>
                <pt idx="4">
                  <v>42.17827674798846</v>
                </pt>
                <pt idx="5">
                  <v>42.17827674798846</v>
                </pt>
                <pt idx="6">
                  <v>42.17827674798846</v>
                </pt>
                <pt idx="7">
                  <v>42.17827674798846</v>
                </pt>
                <pt idx="8">
                  <v>42.17827674798846</v>
                </pt>
                <pt idx="9">
                  <v>42.17827674798846</v>
                </pt>
                <pt idx="10">
                  <v>42.17827674798846</v>
                </pt>
                <pt idx="11">
                  <v>42.17827674798846</v>
                </pt>
                <pt idx="12">
                  <v>42.17827674798846</v>
                </pt>
                <pt idx="13">
                  <v>42.17827674798846</v>
                </pt>
                <pt idx="14">
                  <v>42.17827674798846</v>
                </pt>
                <pt idx="15">
                  <v>42.17827674798846</v>
                </pt>
                <pt idx="16">
                  <v>42.17827674798846</v>
                </pt>
                <pt idx="17">
                  <v>42.17827674798846</v>
                </pt>
                <pt idx="18">
                  <v>42.17827674798846</v>
                </pt>
                <pt idx="19">
                  <v>42.17827674798846</v>
                </pt>
                <pt idx="20">
                  <v>42.17827674798846</v>
                </pt>
                <pt idx="21">
                  <v>42.17827674798846</v>
                </pt>
                <pt idx="22">
                  <v>42.17827674798846</v>
                </pt>
                <pt idx="23">
                  <v>42.17827674798846</v>
                </pt>
                <pt idx="24">
                  <v>42.17827674798846</v>
                </pt>
                <pt idx="25">
                  <v>42.17827674798846</v>
                </pt>
                <pt idx="26">
                  <v>42.17827674798846</v>
                </pt>
                <pt idx="27">
                  <v>42.17827674798846</v>
                </pt>
                <pt idx="28">
                  <v>42.17827674798846</v>
                </pt>
                <pt idx="29">
                  <v>42.17827674798846</v>
                </pt>
                <pt idx="30">
                  <v>42.17827674798846</v>
                </pt>
                <pt idx="31">
                  <v>42.17827674798846</v>
                </pt>
                <pt idx="32">
                  <v>42.17827674798846</v>
                </pt>
                <pt idx="33">
                  <v>42.17827674798846</v>
                </pt>
                <pt idx="34">
                  <v>42.17827674798846</v>
                </pt>
                <pt idx="35">
                  <v>42.17827674798846</v>
                </pt>
                <pt idx="36">
                  <v>42.17827674798846</v>
                </pt>
              </numCache>
            </numRef>
          </xVal>
          <yVal>
            <numRef>
              <f>'1'!$AC$6:$AC$42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Первая прочность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'1'!$K$85:$K$20000</f>
              <numCache>
                <formatCode>General</formatCode>
                <ptCount val="19916"/>
              </numCache>
            </numRef>
          </xVal>
          <yVal>
            <numRef>
              <f>'1'!$J$85:$J$20000</f>
              <numCache>
                <formatCode>General</formatCode>
                <ptCount val="19916"/>
              </numCache>
            </numRef>
          </yVal>
          <smooth val="1"/>
        </ser>
        <ser>
          <idx val="1"/>
          <order val="1"/>
          <tx>
            <v>Вторая прочность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'1'!$N$85:$N$20000</f>
              <numCache>
                <formatCode>General</formatCode>
                <ptCount val="19916"/>
              </numCache>
            </numRef>
          </xVal>
          <yVal>
            <numRef>
              <f>'1'!$M$85:$M$20000</f>
              <numCache>
                <formatCode>General</formatCode>
                <ptCount val="19916"/>
              </numCache>
            </numRef>
          </yVal>
          <smooth val="1"/>
        </ser>
        <ser>
          <idx val="2"/>
          <order val="2"/>
          <tx>
            <v>Третья прочность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'1'!$Q$85:$Q$20000</f>
              <numCache>
                <formatCode>General</formatCode>
                <ptCount val="19916"/>
              </numCache>
            </numRef>
          </xVal>
          <yVal>
            <numRef>
              <f>'1'!$P$85:$P$20000</f>
              <numCache>
                <formatCode>General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Графическое определение  модулей Е0,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Е50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502157422790747"/>
          <y val="0.0325801754077978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170513888888889"/>
          <w val="0.7740818658280924"/>
          <h val="0.7338191666666667"/>
        </manualLayout>
      </layout>
      <scatterChart>
        <scatterStyle val="smoothMarker"/>
        <varyColors val="0"/>
        <ser>
          <idx val="0"/>
          <order val="0"/>
          <tx>
            <v>q max, МПа</v>
          </tx>
          <spPr>
            <a:ln w="12700">
              <a:solidFill>
                <a:srgbClr val="00B0F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>
                <a:prstDash val="solid"/>
              </a:ln>
            </spPr>
          </dPt>
          <xVal>
            <numRef>
              <f>'1'!$E$88:$E$89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'1'!$D$88:$D$89</f>
              <numCache>
                <formatCode>General</formatCode>
                <ptCount val="2"/>
                <pt idx="0">
                  <v>0.1006139320975862</v>
                </pt>
                <pt idx="1">
                  <v>0.1006139320975862</v>
                </pt>
              </numCache>
            </numRef>
          </yVal>
          <smooth val="1"/>
        </ser>
        <ser>
          <idx val="1"/>
          <order val="1"/>
          <tx>
            <v>0,5 q max, МПа</v>
          </tx>
          <spPr>
            <a:ln cmpd="sng">
              <a:solidFill>
                <a:srgbClr val="00B05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19050" cmpd="sng">
                <a:solidFill>
                  <a:srgbClr val="00B050"/>
                </a:solidFill>
                <a:prstDash val="sysDash"/>
              </a:ln>
            </spPr>
          </dPt>
          <xVal>
            <numRef>
              <f>'1'!$E$92:$E$93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'1'!$D$92:$D$93</f>
              <numCache>
                <formatCode>General</formatCode>
                <ptCount val="2"/>
                <pt idx="0">
                  <v>0.0503069660487931</v>
                </pt>
                <pt idx="1">
                  <v>0.0503069660487931</v>
                </pt>
              </numCache>
            </numRef>
          </yVal>
          <smooth val="1"/>
        </ser>
        <ser>
          <idx val="2"/>
          <order val="2"/>
          <tx>
            <v>Трехосное испытание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'1'!$G$85:$G$200020</f>
              <numCache>
                <formatCode>General</formatCode>
                <ptCount val="199936"/>
              </numCache>
            </numRef>
          </xVal>
          <yVal>
            <numRef>
              <f>'1'!$F$85:$F$200020</f>
              <numCache>
                <formatCode>General</formatCode>
                <ptCount val="199936"/>
              </numCache>
            </numRef>
          </yVal>
          <smooth val="1"/>
        </ser>
        <ser>
          <idx val="3"/>
          <order val="3"/>
          <tx>
            <v>Секущая модуля Е0</v>
          </tx>
          <spPr>
            <a:ln w="127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'1'!$B$88:$B$90</f>
              <numCache>
                <formatCode>General</formatCode>
                <ptCount val="3"/>
                <pt idx="0">
                  <v>0</v>
                </pt>
                <pt idx="1">
                  <v>0.0017</v>
                </pt>
                <pt idx="2">
                  <v>0.00608288310074405</v>
                </pt>
              </numCache>
            </numRef>
          </xVal>
          <yVal>
            <numRef>
              <f>'1'!$A$88:$A$90</f>
              <numCache>
                <formatCode>General</formatCode>
                <ptCount val="3"/>
                <pt idx="0">
                  <v>0</v>
                </pt>
                <pt idx="1">
                  <v>0.02530696604879309</v>
                </pt>
                <pt idx="2">
                  <v>0.09055253888782759</v>
                </pt>
              </numCache>
            </numRef>
          </yVal>
          <smooth val="1"/>
        </ser>
        <ser>
          <idx val="4"/>
          <order val="4"/>
          <tx>
            <v>Первая точка Е0, МПа</v>
          </tx>
          <spPr>
            <a:ln>
              <a:noFill/>
              <a:prstDash val="solid"/>
            </a:ln>
          </spPr>
          <marker>
            <symbol val="circle"/>
            <size val="6"/>
            <spPr>
              <a:solidFill>
                <a:schemeClr val="accent2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'1'!$B$88</f>
              <numCache>
                <formatCode>General</formatCode>
                <ptCount val="1"/>
                <pt idx="0">
                  <v>0</v>
                </pt>
              </numCache>
            </numRef>
          </xVal>
          <yVal>
            <numRef>
              <f>'1'!$A$88</f>
              <numCache>
                <formatCode>General</formatCode>
                <ptCount val="1"/>
                <pt idx="0">
                  <v>0</v>
                </pt>
              </numCache>
            </numRef>
          </yVal>
          <smooth val="1"/>
        </ser>
        <ser>
          <idx val="5"/>
          <order val="5"/>
          <tx>
            <v>Вторая точка Е0, МПа</v>
          </tx>
          <spPr>
            <a:ln>
              <a:noFill/>
              <a:prstDash val="solid"/>
            </a:ln>
          </spPr>
          <marker>
            <symbol val="circle"/>
            <size val="7"/>
            <spPr>
              <a:solidFill>
                <a:srgbClr val="FF0000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'1'!$B$89</f>
              <numCache>
                <formatCode>General</formatCode>
                <ptCount val="1"/>
                <pt idx="0">
                  <v>0.0017</v>
                </pt>
              </numCache>
            </numRef>
          </xVal>
          <yVal>
            <numRef>
              <f>'1'!$A$89</f>
              <numCache>
                <formatCode>General</formatCode>
                <ptCount val="1"/>
                <pt idx="0">
                  <v>0.02530696604879309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legend>
      <legendPos val="r"/>
      <legendEntry>
        <idx val="2"/>
        <delete val="1"/>
      </legendEntry>
      <legendEntry>
        <idx val="6"/>
        <delete val="1"/>
      </legendEntry>
      <layout>
        <manualLayout>
          <xMode val="edge"/>
          <yMode val="edge"/>
          <wMode val="factor"/>
          <hMode val="factor"/>
          <x val="0.8185323899371069"/>
          <y val="0.2285116666666667"/>
          <w val="0.1748114255765199"/>
          <h val="0.5729624999999999"/>
        </manualLayout>
      </layout>
      <overlay val="0"/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10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Объемные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деформации образца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899392209923467"/>
          <y val="0.0485337617771541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484980546360085"/>
          <w val="0.7713908805031446"/>
          <h val="0.7023726563066757"/>
        </manualLayout>
      </layout>
      <scatterChart>
        <scatterStyle val="smoothMarker"/>
        <varyColors val="0"/>
        <ser>
          <idx val="0"/>
          <order val="0"/>
          <tx>
            <v>Объемные деформации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'1'!$G$85:$G$20000</f>
              <numCache>
                <formatCode>General</formatCode>
                <ptCount val="19916"/>
              </numCache>
            </numRef>
          </xVal>
          <yVal>
            <numRef>
              <f>'1'!$H$85:$H$20000</f>
              <numCache>
                <formatCode>General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86044</colOff>
      <row>22</row>
      <rowOff>31619</rowOff>
    </from>
    <to>
      <col>15</col>
      <colOff>761999</colOff>
      <row>43</row>
      <rowOff>22411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15</col>
      <colOff>826032</colOff>
      <row>22</row>
      <rowOff>27215</rowOff>
    </from>
    <to>
      <col>21</col>
      <colOff>851646</colOff>
      <row>43</row>
      <rowOff>22410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79371</colOff>
      <row>22</row>
      <rowOff>54261</rowOff>
    </from>
    <to>
      <col>10</col>
      <colOff>766724</colOff>
      <row>41</row>
      <rowOff>12349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78440</colOff>
      <row>41</row>
      <rowOff>56029</rowOff>
    </from>
    <to>
      <col>10</col>
      <colOff>765793</colOff>
      <row>57</row>
      <rowOff>103764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3</col>
      <colOff>564370</colOff>
      <row>72</row>
      <rowOff>170441</rowOff>
    </from>
    <to>
      <col>5</col>
      <colOff>576688</colOff>
      <row>75</row>
      <rowOff>183818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3668399" y="11813353"/>
          <a:ext cx="1782848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4</col>
      <colOff>692680</colOff>
      <row>68</row>
      <rowOff>115115</rowOff>
    </from>
    <to>
      <col>6</col>
      <colOff>799647</colOff>
      <row>77</row>
      <rowOff>140160</rowOff>
    </to>
    <pic>
      <nvPicPr>
        <cNvPr id="10" name="Рисунок 9"/>
        <cNvPicPr>
          <a:picLocks noChangeAspect="1"/>
        </cNvPicPr>
      </nvPicPr>
      <blipFill>
        <a:blip cstate="print" r:embed="rId6"/>
        <a:stretch>
          <a:fillRect/>
        </a:stretch>
      </blipFill>
      <spPr>
        <a:xfrm>
          <a:off x="4233739" y="13685439"/>
          <a:ext cx="1877496" cy="172833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15</col>
      <colOff>527696</colOff>
      <row>72</row>
      <rowOff>163310</rowOff>
    </from>
    <to>
      <col>17</col>
      <colOff>537978</colOff>
      <row>75</row>
      <rowOff>176687</rowOff>
    </to>
    <pic>
      <nvPicPr>
        <cNvPr id="11" name="image1-4.png"/>
        <cNvPicPr/>
      </nvPicPr>
      <blipFill rotWithShape="1">
        <a:blip cstate="print" r:embed="rId7"/>
        <a:srcRect l="66382" t="40700" r="-3101" b="46296"/>
        <a:stretch>
          <a:fillRect/>
        </a:stretch>
      </blipFill>
      <spPr bwMode="auto">
        <a:xfrm>
          <a:off x="13806667" y="14518045"/>
          <a:ext cx="1780811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689625</colOff>
      <row>68</row>
      <rowOff>51956</rowOff>
    </from>
    <to>
      <col>18</col>
      <colOff>795571</colOff>
      <row>77</row>
      <rowOff>77001</rowOff>
    </to>
    <pic>
      <nvPicPr>
        <cNvPr id="13" name="Рисунок 12"/>
        <cNvPicPr>
          <a:picLocks noChangeAspect="1"/>
        </cNvPicPr>
      </nvPicPr>
      <blipFill>
        <a:blip cstate="print" r:embed="rId8"/>
        <a:stretch>
          <a:fillRect/>
        </a:stretch>
      </blipFill>
      <spPr>
        <a:xfrm>
          <a:off x="14853860" y="13689515"/>
          <a:ext cx="1876476" cy="172833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F284"/>
  <sheetViews>
    <sheetView tabSelected="1" view="pageBreakPreview" zoomScale="85" zoomScaleNormal="40" zoomScaleSheetLayoutView="85" workbookViewId="0">
      <selection activeCell="K12" sqref="K12"/>
    </sheetView>
  </sheetViews>
  <sheetFormatPr baseColWidth="8" defaultColWidth="9.140625" defaultRowHeight="14.25"/>
  <cols>
    <col width="13.28515625" customWidth="1" style="65" min="1" max="22"/>
    <col width="9.140625" customWidth="1" style="65" min="23" max="39"/>
    <col width="9.140625" customWidth="1" style="65" min="40" max="16384"/>
  </cols>
  <sheetData>
    <row r="1" ht="15" customHeight="1">
      <c r="A1" s="64" t="inlineStr">
        <is>
          <t>Общество с ограниченной ответственностью "Инженерная геология" (ООО "ИнжГео")</t>
        </is>
      </c>
      <c r="L1" s="64" t="inlineStr">
        <is>
          <t>Общество с ограниченной ответственностью "Инженерная геология" (ООО "ИнжГео")</t>
        </is>
      </c>
      <c r="X1" s="65">
        <f>AF51-AH51</f>
        <v/>
      </c>
      <c r="AF1" s="65">
        <f>AF48-AH48</f>
        <v/>
      </c>
      <c r="AN1" s="65">
        <f>AF49-AH49</f>
        <v/>
      </c>
      <c r="AV1" s="65">
        <f>AF50-AH50</f>
        <v/>
      </c>
    </row>
    <row r="2" ht="15" customHeight="1">
      <c r="A2" s="64" t="inlineStr">
        <is>
          <t>Юр. адрес: 117279, г. Москва, ул. Миклухо-Маклая, 36 а, этаж 5, пом. XXIII к. 76-84</t>
        </is>
      </c>
      <c r="L2" s="64" t="inlineStr">
        <is>
          <t>Юр. адрес: 117279, г. Москва, ул. Миклухо-Маклая, 36 а, этаж 5, пом. XXIII к. 76-84</t>
        </is>
      </c>
      <c r="X2" s="65">
        <f>AG51-AH51</f>
        <v/>
      </c>
      <c r="Y2" s="65" t="inlineStr">
        <is>
          <t>нагр</t>
        </is>
      </c>
      <c r="AC2" s="65" t="inlineStr">
        <is>
          <t>X0</t>
        </is>
      </c>
      <c r="AD2" s="65" t="inlineStr">
        <is>
          <t>Y0</t>
        </is>
      </c>
      <c r="AE2" s="65" t="inlineStr">
        <is>
          <t>R</t>
        </is>
      </c>
      <c r="AF2" s="65">
        <f>AG48-AH48</f>
        <v/>
      </c>
      <c r="AG2" s="65" t="inlineStr">
        <is>
          <t>нагр</t>
        </is>
      </c>
      <c r="AK2" s="65" t="inlineStr">
        <is>
          <t>X0</t>
        </is>
      </c>
      <c r="AL2" s="65" t="inlineStr">
        <is>
          <t>Y0</t>
        </is>
      </c>
      <c r="AM2" s="65" t="inlineStr">
        <is>
          <t>R</t>
        </is>
      </c>
      <c r="AN2" s="65">
        <f>AG49-AH49</f>
        <v/>
      </c>
      <c r="AO2" s="65" t="inlineStr">
        <is>
          <t>нагр</t>
        </is>
      </c>
      <c r="AS2" s="65" t="inlineStr">
        <is>
          <t>X0</t>
        </is>
      </c>
      <c r="AT2" s="65" t="inlineStr">
        <is>
          <t>Y0</t>
        </is>
      </c>
      <c r="AU2" s="65" t="inlineStr">
        <is>
          <t>R</t>
        </is>
      </c>
      <c r="AV2" s="65">
        <f>AG50-AH50</f>
        <v/>
      </c>
      <c r="AW2" s="65" t="inlineStr">
        <is>
          <t>нагр</t>
        </is>
      </c>
      <c r="BA2" s="65" t="inlineStr">
        <is>
          <t>X0</t>
        </is>
      </c>
      <c r="BB2" s="65" t="inlineStr">
        <is>
          <t>Y0</t>
        </is>
      </c>
      <c r="BC2" s="65" t="inlineStr">
        <is>
          <t>R</t>
        </is>
      </c>
    </row>
    <row r="3" ht="15" customHeight="1">
      <c r="A3" s="64" t="inlineStr">
        <is>
          <t>Телефон/факс +7 (495) 132-30-00,  Адрес электронной почты inbox@inj-geo.ru</t>
        </is>
      </c>
      <c r="L3" s="64" t="inlineStr">
        <is>
          <t>Телефон/факс +7 (495) 132-30-00,  Адрес электронной почты inbox@inj-geo.ru</t>
        </is>
      </c>
      <c r="AC3" s="65">
        <f>X5</f>
        <v/>
      </c>
      <c r="AD3" s="65" t="n">
        <v>0</v>
      </c>
      <c r="AE3" s="65">
        <f>X4/2</f>
        <v/>
      </c>
      <c r="AK3" s="65">
        <f>AF5</f>
        <v/>
      </c>
      <c r="AL3" s="65" t="n">
        <v>0</v>
      </c>
      <c r="AM3" s="65">
        <f>AF4/2</f>
        <v/>
      </c>
      <c r="AS3" s="65">
        <f>AN5</f>
        <v/>
      </c>
      <c r="AT3" s="65" t="n">
        <v>0</v>
      </c>
      <c r="AU3" s="65">
        <f>AN4/2</f>
        <v/>
      </c>
      <c r="BA3" s="65">
        <f>AV5</f>
        <v/>
      </c>
      <c r="BB3" s="65" t="n">
        <v>0</v>
      </c>
      <c r="BC3" s="65">
        <f>AV4/2</f>
        <v/>
      </c>
    </row>
    <row r="4" ht="15" customHeight="1">
      <c r="A4" s="64" t="n"/>
      <c r="B4" s="64" t="n"/>
      <c r="C4" s="64" t="n"/>
      <c r="D4" s="64" t="n"/>
      <c r="E4" s="64" t="n"/>
      <c r="F4" s="64" t="n"/>
      <c r="G4" s="64" t="n"/>
      <c r="H4" s="64" t="n"/>
      <c r="I4" s="64" t="n"/>
      <c r="J4" s="64" t="n"/>
      <c r="K4" s="64" t="n"/>
      <c r="L4" s="64" t="n"/>
      <c r="M4" s="64" t="n"/>
      <c r="N4" s="64" t="n"/>
      <c r="O4" s="64" t="n"/>
      <c r="P4" s="64" t="n"/>
      <c r="Q4" s="64" t="n"/>
      <c r="R4" s="64" t="n"/>
      <c r="S4" s="64" t="n"/>
      <c r="T4" s="64" t="n"/>
      <c r="U4" s="64" t="n"/>
      <c r="X4" s="65">
        <f>X2-X1</f>
        <v/>
      </c>
      <c r="Y4" s="65" t="inlineStr">
        <is>
          <t>девиатор</t>
        </is>
      </c>
      <c r="AF4" s="65">
        <f>AF2-AF1</f>
        <v/>
      </c>
      <c r="AG4" s="65" t="inlineStr">
        <is>
          <t>девиатор</t>
        </is>
      </c>
      <c r="AN4" s="65">
        <f>AN2-AN1</f>
        <v/>
      </c>
      <c r="AO4" s="65" t="inlineStr">
        <is>
          <t>девиатор</t>
        </is>
      </c>
      <c r="AV4" s="65">
        <f>AV2-AV1</f>
        <v/>
      </c>
      <c r="AW4" s="65" t="inlineStr">
        <is>
          <t>девиатор</t>
        </is>
      </c>
    </row>
    <row r="5" ht="15" customHeight="1">
      <c r="A5" s="64" t="inlineStr">
        <is>
          <t>Испытательная лаборатория ООО «ИнжГео»</t>
        </is>
      </c>
      <c r="L5" s="64" t="inlineStr">
        <is>
          <t>Испытательная лаборатория ООО «ИнжГео»</t>
        </is>
      </c>
      <c r="X5" s="65">
        <f>X4/2+X1</f>
        <v/>
      </c>
      <c r="Y5" s="65" t="inlineStr">
        <is>
          <t>x0</t>
        </is>
      </c>
      <c r="AA5" s="65" t="inlineStr">
        <is>
          <t>Угол</t>
        </is>
      </c>
      <c r="AB5" s="65" t="inlineStr">
        <is>
          <t>X</t>
        </is>
      </c>
      <c r="AC5" s="65" t="inlineStr">
        <is>
          <t>Y</t>
        </is>
      </c>
      <c r="AF5" s="65">
        <f>AF4/2+AF1</f>
        <v/>
      </c>
      <c r="AG5" s="65" t="inlineStr">
        <is>
          <t>x0</t>
        </is>
      </c>
      <c r="AI5" s="65" t="inlineStr">
        <is>
          <t>Угол</t>
        </is>
      </c>
      <c r="AJ5" s="65" t="inlineStr">
        <is>
          <t>X</t>
        </is>
      </c>
      <c r="AK5" s="65" t="inlineStr">
        <is>
          <t>Y</t>
        </is>
      </c>
      <c r="AN5" s="65">
        <f>AN4/2+AN1</f>
        <v/>
      </c>
      <c r="AO5" s="65" t="inlineStr">
        <is>
          <t>x0</t>
        </is>
      </c>
      <c r="AQ5" s="65" t="inlineStr">
        <is>
          <t>Угол</t>
        </is>
      </c>
      <c r="AR5" s="65" t="inlineStr">
        <is>
          <t>X</t>
        </is>
      </c>
      <c r="AS5" s="65" t="inlineStr">
        <is>
          <t>Y</t>
        </is>
      </c>
      <c r="AV5" s="65">
        <f>AV4/2+AV1</f>
        <v/>
      </c>
      <c r="AW5" s="65" t="inlineStr">
        <is>
          <t>x0</t>
        </is>
      </c>
      <c r="AY5" s="65" t="inlineStr">
        <is>
          <t>Угол</t>
        </is>
      </c>
      <c r="AZ5" s="65" t="inlineStr">
        <is>
          <t>X</t>
        </is>
      </c>
      <c r="BA5" s="65" t="inlineStr">
        <is>
          <t>Y</t>
        </is>
      </c>
    </row>
    <row r="6" ht="15" customHeight="1">
      <c r="A6" s="69" t="inlineStr">
        <is>
          <t>Адрес места осуществления деятельности лаборатории: г. Москва, просп. Вернадского, д. 51, стр. 1</t>
        </is>
      </c>
      <c r="L6" s="69" t="inlineStr">
        <is>
          <t>Адрес места осуществления деятельности лаборатории: г. Москва, просп. Вернадского, д. 51, стр. 1</t>
        </is>
      </c>
      <c r="AA6" s="65" t="n">
        <v>0</v>
      </c>
      <c r="AB6" s="65">
        <f>$AC$3+$AE$3*COS(AA6*PI()/180)</f>
        <v/>
      </c>
      <c r="AC6" s="65">
        <f>$AD$3+$AE$3*SIN(AA6*PI()/180)</f>
        <v/>
      </c>
      <c r="AI6" s="65" t="n">
        <v>0</v>
      </c>
      <c r="AJ6" s="65">
        <f>$AK$3+$AM$3*COS(AI6*PI()/180)</f>
        <v/>
      </c>
      <c r="AK6" s="65">
        <f>$AL$3+$AM$3*SIN(AI6*PI()/180)</f>
        <v/>
      </c>
      <c r="AQ6" s="65" t="n">
        <v>0</v>
      </c>
      <c r="AR6" s="65">
        <f>$AS$3+$AU$3*COS(AQ6*PI()/180)</f>
        <v/>
      </c>
      <c r="AS6" s="65">
        <f>$AT$3+$AU$3*SIN(AQ6*PI()/180)</f>
        <v/>
      </c>
      <c r="AY6" s="65" t="n">
        <v>0</v>
      </c>
      <c r="AZ6" s="65">
        <f>$BA$3+$BC$3*COS(AY6*PI()/180)</f>
        <v/>
      </c>
      <c r="BA6" s="65">
        <f>$BB$3+$BC$3*SIN(AY6*PI()/180)</f>
        <v/>
      </c>
      <c r="BF6" s="33" t="n"/>
    </row>
    <row r="7" ht="15" customHeight="1">
      <c r="A7" s="64" t="inlineStr">
        <is>
          <t>Телефон +7(910)4557682, E-mail: slg85@mail.ru</t>
        </is>
      </c>
      <c r="L7" s="64" t="inlineStr">
        <is>
          <t>Телефон +7(910)4557682, E-mail: slg85@mail.ru</t>
        </is>
      </c>
      <c r="AA7" s="65" t="n">
        <v>5</v>
      </c>
      <c r="AB7" s="65">
        <f>$AC$3+$AE$3*COS(AA7*PI()/180)</f>
        <v/>
      </c>
      <c r="AC7" s="65">
        <f>$AD$3+$AE$3*SIN(AA7*PI()/180)</f>
        <v/>
      </c>
      <c r="AI7" s="65" t="n">
        <v>5</v>
      </c>
      <c r="AJ7" s="65">
        <f>$AK$3+$AM$3*COS(AI7*PI()/180)</f>
        <v/>
      </c>
      <c r="AK7" s="65">
        <f>$AL$3+$AM$3*SIN(AI7*PI()/180)</f>
        <v/>
      </c>
      <c r="AQ7" s="65" t="n">
        <v>5</v>
      </c>
      <c r="AR7" s="65">
        <f>$AS$3+$AU$3*COS(AQ7*PI()/180)</f>
        <v/>
      </c>
      <c r="AS7" s="65">
        <f>$AT$3+$AU$3*SIN(AQ7*PI()/180)</f>
        <v/>
      </c>
      <c r="AY7" s="65" t="n">
        <v>5</v>
      </c>
      <c r="AZ7" s="65">
        <f>$BA$3+$BC$3*COS(AY7*PI()/180)</f>
        <v/>
      </c>
      <c r="BA7" s="65">
        <f>$BB$3+$BC$3*SIN(AY7*PI()/180)</f>
        <v/>
      </c>
      <c r="BF7" s="34" t="n"/>
    </row>
    <row r="8" ht="15" customHeight="1">
      <c r="A8" s="2" t="n"/>
      <c r="B8" s="7" t="n"/>
      <c r="C8" s="7" t="n"/>
      <c r="D8" s="7" t="n"/>
      <c r="E8" s="7" t="n"/>
      <c r="F8" s="9" t="n"/>
      <c r="G8" s="9" t="n"/>
      <c r="H8" s="3" t="n"/>
      <c r="I8" s="4" t="n"/>
      <c r="J8" s="5" t="n"/>
      <c r="K8" s="6" t="n"/>
      <c r="L8" s="6" t="n"/>
      <c r="M8" s="2" t="n"/>
      <c r="N8" s="7" t="n"/>
      <c r="O8" s="7" t="n"/>
      <c r="P8" s="7" t="n"/>
      <c r="Q8" s="7" t="n"/>
      <c r="R8" s="9" t="n"/>
      <c r="S8" s="9" t="n"/>
      <c r="T8" s="3" t="n"/>
      <c r="U8" s="4" t="n"/>
      <c r="AA8" s="65" t="n">
        <v>10</v>
      </c>
      <c r="AB8" s="65">
        <f>$AC$3+$AE$3*COS(AA8*PI()/180)</f>
        <v/>
      </c>
      <c r="AC8" s="65">
        <f>$AD$3+$AE$3*SIN(AA8*PI()/180)</f>
        <v/>
      </c>
      <c r="AI8" s="65" t="n">
        <v>10</v>
      </c>
      <c r="AJ8" s="65">
        <f>$AK$3+$AM$3*COS(AI8*PI()/180)</f>
        <v/>
      </c>
      <c r="AK8" s="65">
        <f>$AL$3+$AM$3*SIN(AI8*PI()/180)</f>
        <v/>
      </c>
      <c r="AQ8" s="65" t="n">
        <v>10</v>
      </c>
      <c r="AR8" s="65">
        <f>$AS$3+$AU$3*COS(AQ8*PI()/180)</f>
        <v/>
      </c>
      <c r="AS8" s="65">
        <f>$AT$3+$AU$3*SIN(AQ8*PI()/180)</f>
        <v/>
      </c>
      <c r="AY8" s="65" t="n">
        <v>10</v>
      </c>
      <c r="AZ8" s="65">
        <f>$BA$3+$BC$3*COS(AY8*PI()/180)</f>
        <v/>
      </c>
      <c r="BA8" s="65">
        <f>$BB$3+$BC$3*SIN(AY8*PI()/180)</f>
        <v/>
      </c>
      <c r="BF8" s="33" t="n"/>
    </row>
    <row r="9" ht="15" customHeight="1">
      <c r="A9" s="67" t="inlineStr">
        <is>
          <t>Протокол испытаний № 13-63/34 от 02-12-2022</t>
        </is>
      </c>
      <c r="L9" s="68" t="n"/>
      <c r="AA9" s="65" t="n">
        <v>15</v>
      </c>
      <c r="AB9" s="65">
        <f>$AC$3+$AE$3*COS(AA9*PI()/180)</f>
        <v/>
      </c>
      <c r="AC9" s="65">
        <f>$AD$3+$AE$3*SIN(AA9*PI()/180)</f>
        <v/>
      </c>
      <c r="AI9" s="65" t="n">
        <v>15</v>
      </c>
      <c r="AJ9" s="65">
        <f>$AK$3+$AM$3*COS(AI9*PI()/180)</f>
        <v/>
      </c>
      <c r="AK9" s="65">
        <f>$AL$3+$AM$3*SIN(AI9*PI()/180)</f>
        <v/>
      </c>
      <c r="AQ9" s="65" t="n">
        <v>15</v>
      </c>
      <c r="AR9" s="65">
        <f>$AS$3+$AU$3*COS(AQ9*PI()/180)</f>
        <v/>
      </c>
      <c r="AS9" s="65">
        <f>$AT$3+$AU$3*SIN(AQ9*PI()/180)</f>
        <v/>
      </c>
      <c r="AY9" s="65" t="n">
        <v>15</v>
      </c>
      <c r="AZ9" s="65">
        <f>$BA$3+$BC$3*COS(AY9*PI()/180)</f>
        <v/>
      </c>
      <c r="BA9" s="65">
        <f>$BB$3+$BC$3*SIN(AY9*PI()/180)</f>
        <v/>
      </c>
      <c r="BF9" s="33" t="n"/>
    </row>
    <row r="10" ht="15" customHeight="1">
      <c r="A10" s="16" t="inlineStr">
        <is>
          <t>Наименование и адрес заказчика: ООО Регионстрой</t>
        </is>
      </c>
      <c r="B10" s="11" t="n"/>
      <c r="C10" s="11" t="n"/>
      <c r="D10" s="11" t="n"/>
      <c r="E10" s="11" t="n"/>
      <c r="F10" s="19" t="n"/>
      <c r="G10" s="19" t="n"/>
      <c r="H10" s="12" t="n"/>
      <c r="I10" s="13" t="n"/>
      <c r="J10" s="14" t="n"/>
      <c r="K10" s="15" t="n"/>
      <c r="L10" s="16">
        <f>A10</f>
        <v/>
      </c>
      <c r="M10" s="11" t="n"/>
      <c r="N10" s="11" t="n"/>
      <c r="O10" s="11" t="n"/>
      <c r="P10" s="11" t="n"/>
      <c r="Q10" s="19" t="n"/>
      <c r="R10" s="19" t="n"/>
      <c r="S10" s="12" t="n"/>
      <c r="T10" s="13" t="n"/>
      <c r="U10" s="13" t="n"/>
      <c r="AA10" s="65" t="n">
        <v>20</v>
      </c>
      <c r="AB10" s="65">
        <f>$AC$3+$AE$3*COS(AA10*PI()/180)</f>
        <v/>
      </c>
      <c r="AC10" s="65">
        <f>$AD$3+$AE$3*SIN(AA10*PI()/180)</f>
        <v/>
      </c>
      <c r="AI10" s="65" t="n">
        <v>20</v>
      </c>
      <c r="AJ10" s="65">
        <f>$AK$3+$AM$3*COS(AI10*PI()/180)</f>
        <v/>
      </c>
      <c r="AK10" s="65">
        <f>$AL$3+$AM$3*SIN(AI10*PI()/180)</f>
        <v/>
      </c>
      <c r="AQ10" s="65" t="n">
        <v>20</v>
      </c>
      <c r="AR10" s="65">
        <f>$AS$3+$AU$3*COS(AQ10*PI()/180)</f>
        <v/>
      </c>
      <c r="AS10" s="65">
        <f>$AT$3+$AU$3*SIN(AQ10*PI()/180)</f>
        <v/>
      </c>
      <c r="AY10" s="65" t="n">
        <v>20</v>
      </c>
      <c r="AZ10" s="65">
        <f>$BA$3+$BC$3*COS(AY10*PI()/180)</f>
        <v/>
      </c>
      <c r="BA10" s="65">
        <f>$BB$3+$BC$3*SIN(AY10*PI()/180)</f>
        <v/>
      </c>
      <c r="BF10" s="33" t="n"/>
    </row>
    <row r="11" ht="15" customHeight="1">
      <c r="A11" s="10" t="inlineStr">
        <is>
          <t>Наименование объекта: Переход трубопровода через р. Енисей</t>
        </is>
      </c>
      <c r="B11" s="11" t="n"/>
      <c r="C11" s="11" t="n"/>
      <c r="D11" s="41" t="n"/>
      <c r="E11" s="11" t="n"/>
      <c r="F11" s="19" t="n"/>
      <c r="G11" s="19" t="n"/>
      <c r="H11" s="12" t="n"/>
      <c r="I11" s="13" t="n"/>
      <c r="J11" s="14" t="n"/>
      <c r="K11" s="15" t="n"/>
      <c r="L11" s="16">
        <f>A11</f>
        <v/>
      </c>
      <c r="M11" s="17" t="n"/>
      <c r="N11" s="17" t="n"/>
      <c r="O11" s="17" t="n"/>
      <c r="P11" s="17" t="n"/>
      <c r="Q11" s="17" t="n"/>
      <c r="R11" s="17" t="n"/>
      <c r="S11" s="17" t="n"/>
      <c r="T11" s="17" t="n"/>
      <c r="AA11" s="65" t="n">
        <v>25</v>
      </c>
      <c r="AB11" s="65">
        <f>$AC$3+$AE$3*COS(AA11*PI()/180)</f>
        <v/>
      </c>
      <c r="AC11" s="65">
        <f>$AD$3+$AE$3*SIN(AA11*PI()/180)</f>
        <v/>
      </c>
      <c r="AI11" s="65" t="n">
        <v>25</v>
      </c>
      <c r="AJ11" s="65">
        <f>$AK$3+$AM$3*COS(AI11*PI()/180)</f>
        <v/>
      </c>
      <c r="AK11" s="65">
        <f>$AL$3+$AM$3*SIN(AI11*PI()/180)</f>
        <v/>
      </c>
      <c r="AQ11" s="65" t="n">
        <v>25</v>
      </c>
      <c r="AR11" s="65">
        <f>$AS$3+$AU$3*COS(AQ11*PI()/180)</f>
        <v/>
      </c>
      <c r="AS11" s="65">
        <f>$AT$3+$AU$3*SIN(AQ11*PI()/180)</f>
        <v/>
      </c>
      <c r="AY11" s="65" t="n">
        <v>25</v>
      </c>
      <c r="AZ11" s="65">
        <f>$BA$3+$BC$3*COS(AY11*PI()/180)</f>
        <v/>
      </c>
      <c r="BA11" s="65">
        <f>$BB$3+$BC$3*SIN(AY11*PI()/180)</f>
        <v/>
      </c>
      <c r="BF11" s="33" t="n"/>
    </row>
    <row r="12" ht="15" customHeight="1">
      <c r="A12" s="16" t="inlineStr">
        <is>
          <t xml:space="preserve">Наименование используемого метода/методики: ГОСТ 12248.4-2020 </t>
        </is>
      </c>
      <c r="B12" s="17" t="n"/>
      <c r="C12" s="17" t="n"/>
      <c r="D12" s="10" t="n"/>
      <c r="E12" s="17" t="n"/>
      <c r="F12" s="17" t="n"/>
      <c r="G12" s="17" t="n"/>
      <c r="H12" s="17" t="n"/>
      <c r="I12" s="17" t="n"/>
      <c r="J12" s="17" t="n"/>
      <c r="K12" s="17" t="n"/>
      <c r="L12" s="16">
        <f>A12</f>
        <v/>
      </c>
      <c r="M12" s="11" t="n"/>
      <c r="N12" s="11" t="n"/>
      <c r="O12" s="11" t="n"/>
      <c r="P12" s="11" t="n"/>
      <c r="Q12" s="19" t="n"/>
      <c r="R12" s="19" t="n"/>
      <c r="S12" s="18" t="n"/>
      <c r="T12" s="18" t="n"/>
      <c r="V12" s="17" t="n"/>
      <c r="AA12" s="65" t="n">
        <v>30</v>
      </c>
      <c r="AB12" s="65">
        <f>$AC$3+$AE$3*COS(AA12*PI()/180)</f>
        <v/>
      </c>
      <c r="AC12" s="65">
        <f>$AD$3+$AE$3*SIN(AA12*PI()/180)</f>
        <v/>
      </c>
      <c r="AI12" s="65" t="n">
        <v>30</v>
      </c>
      <c r="AJ12" s="65">
        <f>$AK$3+$AM$3*COS(AI12*PI()/180)</f>
        <v/>
      </c>
      <c r="AK12" s="65">
        <f>$AL$3+$AM$3*SIN(AI12*PI()/180)</f>
        <v/>
      </c>
      <c r="AQ12" s="65" t="n">
        <v>30</v>
      </c>
      <c r="AR12" s="65">
        <f>$AS$3+$AU$3*COS(AQ12*PI()/180)</f>
        <v/>
      </c>
      <c r="AS12" s="65">
        <f>$AT$3+$AU$3*SIN(AQ12*PI()/180)</f>
        <v/>
      </c>
      <c r="AY12" s="65" t="n">
        <v>30</v>
      </c>
      <c r="AZ12" s="65">
        <f>$BA$3+$BC$3*COS(AY12*PI()/180)</f>
        <v/>
      </c>
      <c r="BA12" s="65">
        <f>$BB$3+$BC$3*SIN(AY12*PI()/180)</f>
        <v/>
      </c>
    </row>
    <row r="13" ht="15" customHeight="1">
      <c r="A13" s="16" t="inlineStr">
        <is>
          <t>Условия проведения испытания: температура окружающей среды (18 - 25)0С, влажность воздуха (40 - 75)%</t>
        </is>
      </c>
      <c r="B13" s="11" t="n"/>
      <c r="C13" s="11" t="n"/>
      <c r="D13" s="11" t="n"/>
      <c r="E13" s="11" t="n"/>
      <c r="F13" s="19" t="n"/>
      <c r="G13" s="19" t="n"/>
      <c r="H13" s="18" t="n"/>
      <c r="I13" s="18" t="n"/>
      <c r="J13" s="18" t="n"/>
      <c r="K13" s="19" t="n"/>
      <c r="L13" s="16">
        <f>A13</f>
        <v/>
      </c>
      <c r="M13" s="11" t="n"/>
      <c r="N13" s="11" t="n"/>
      <c r="O13" s="11" t="n"/>
      <c r="P13" s="11" t="n"/>
      <c r="Q13" s="19" t="n"/>
      <c r="R13" s="19" t="n"/>
      <c r="S13" s="14" t="n"/>
      <c r="T13" s="14" t="n"/>
      <c r="AA13" s="65" t="n">
        <v>35</v>
      </c>
      <c r="AB13" s="65">
        <f>$AC$3+$AE$3*COS(AA13*PI()/180)</f>
        <v/>
      </c>
      <c r="AC13" s="65">
        <f>$AD$3+$AE$3*SIN(AA13*PI()/180)</f>
        <v/>
      </c>
      <c r="AI13" s="65" t="n">
        <v>35</v>
      </c>
      <c r="AJ13" s="65">
        <f>$AK$3+$AM$3*COS(AI13*PI()/180)</f>
        <v/>
      </c>
      <c r="AK13" s="65">
        <f>$AL$3+$AM$3*SIN(AI13*PI()/180)</f>
        <v/>
      </c>
      <c r="AQ13" s="65" t="n">
        <v>35</v>
      </c>
      <c r="AR13" s="65">
        <f>$AS$3+$AU$3*COS(AQ13*PI()/180)</f>
        <v/>
      </c>
      <c r="AS13" s="65">
        <f>$AT$3+$AU$3*SIN(AQ13*PI()/180)</f>
        <v/>
      </c>
      <c r="AY13" s="65" t="n">
        <v>35</v>
      </c>
      <c r="AZ13" s="65">
        <f>$BA$3+$BC$3*COS(AY13*PI()/180)</f>
        <v/>
      </c>
      <c r="BA13" s="65">
        <f>$BB$3+$BC$3*SIN(AY13*PI()/180)</f>
        <v/>
      </c>
    </row>
    <row r="14" ht="17.65" customHeight="1">
      <c r="A14" s="16" t="inlineStr">
        <is>
          <t>Дата получение объекта подлежащего испытаниям: 05-11-2022</t>
        </is>
      </c>
      <c r="B14" s="11" t="n"/>
      <c r="C14" s="11" t="n"/>
      <c r="D14" s="11" t="n"/>
      <c r="E14" s="11" t="n"/>
      <c r="F14" s="19" t="n"/>
      <c r="G14" s="19" t="n"/>
      <c r="H14" s="14" t="n"/>
      <c r="I14" s="14" t="n"/>
      <c r="J14" s="20" t="n"/>
      <c r="K14" s="18" t="n"/>
      <c r="L14" s="16">
        <f>A14</f>
        <v/>
      </c>
      <c r="M14" s="11" t="n"/>
      <c r="N14" s="11" t="n"/>
      <c r="O14" s="11" t="n"/>
      <c r="P14" s="37" t="n"/>
      <c r="Q14" s="19" t="n"/>
      <c r="R14" s="19" t="n"/>
      <c r="S14" s="14" t="n"/>
      <c r="T14" s="14" t="n"/>
      <c r="AA14" s="65" t="n">
        <v>40</v>
      </c>
      <c r="AB14" s="65">
        <f>$AC$3+$AE$3*COS(AA14*PI()/180)</f>
        <v/>
      </c>
      <c r="AC14" s="65">
        <f>$AD$3+$AE$3*SIN(AA14*PI()/180)</f>
        <v/>
      </c>
      <c r="AI14" s="65" t="n">
        <v>40</v>
      </c>
      <c r="AJ14" s="65">
        <f>$AK$3+$AM$3*COS(AI14*PI()/180)</f>
        <v/>
      </c>
      <c r="AK14" s="65">
        <f>$AL$3+$AM$3*SIN(AI14*PI()/180)</f>
        <v/>
      </c>
      <c r="AQ14" s="65" t="n">
        <v>40</v>
      </c>
      <c r="AR14" s="65">
        <f>$AS$3+$AU$3*COS(AQ14*PI()/180)</f>
        <v/>
      </c>
      <c r="AS14" s="65">
        <f>$AT$3+$AU$3*SIN(AQ14*PI()/180)</f>
        <v/>
      </c>
      <c r="AY14" s="65" t="n">
        <v>40</v>
      </c>
      <c r="AZ14" s="65">
        <f>$BA$3+$BC$3*COS(AY14*PI()/180)</f>
        <v/>
      </c>
      <c r="BA14" s="65">
        <f>$BB$3+$BC$3*SIN(AY14*PI()/180)</f>
        <v/>
      </c>
    </row>
    <row r="15" ht="15" customHeight="1">
      <c r="A15" s="16" t="inlineStr">
        <is>
          <t>Дата испытания: 25.10.2022-19.11.2034</t>
        </is>
      </c>
      <c r="B15" s="11" t="n"/>
      <c r="C15" s="11" t="n"/>
      <c r="D15" s="11" t="n"/>
      <c r="E15" s="11" t="n"/>
      <c r="F15" s="36" t="n"/>
      <c r="G15" s="19" t="n"/>
      <c r="H15" s="14" t="n"/>
      <c r="I15" s="14" t="n"/>
      <c r="J15" s="20" t="n"/>
      <c r="K15" s="18" t="n"/>
      <c r="L15" s="16">
        <f>A15</f>
        <v/>
      </c>
      <c r="M15" s="11" t="n"/>
      <c r="N15" s="37" t="n"/>
      <c r="O15" s="11" t="n"/>
      <c r="P15" s="11" t="n"/>
      <c r="Q15" s="19" t="n"/>
      <c r="R15" s="19" t="n"/>
      <c r="S15" s="73" t="n"/>
      <c r="T15" s="14" t="n"/>
      <c r="AA15" s="65" t="n">
        <v>45</v>
      </c>
      <c r="AB15" s="65">
        <f>$AC$3+$AE$3*COS(AA15*PI()/180)</f>
        <v/>
      </c>
      <c r="AC15" s="65">
        <f>$AD$3+$AE$3*SIN(AA15*PI()/180)</f>
        <v/>
      </c>
      <c r="AI15" s="65" t="n">
        <v>45</v>
      </c>
      <c r="AJ15" s="65">
        <f>$AK$3+$AM$3*COS(AI15*PI()/180)</f>
        <v/>
      </c>
      <c r="AK15" s="65">
        <f>$AL$3+$AM$3*SIN(AI15*PI()/180)</f>
        <v/>
      </c>
      <c r="AQ15" s="65" t="n">
        <v>45</v>
      </c>
      <c r="AR15" s="65">
        <f>$AS$3+$AU$3*COS(AQ15*PI()/180)</f>
        <v/>
      </c>
      <c r="AS15" s="65">
        <f>$AT$3+$AU$3*SIN(AQ15*PI()/180)</f>
        <v/>
      </c>
      <c r="AY15" s="65" t="n">
        <v>45</v>
      </c>
      <c r="AZ15" s="65">
        <f>$BA$3+$BC$3*COS(AY15*PI()/180)</f>
        <v/>
      </c>
      <c r="BA15" s="65">
        <f>$BB$3+$BC$3*SIN(AY15*PI()/180)</f>
        <v/>
      </c>
    </row>
    <row r="16" ht="15.6" customHeight="1">
      <c r="A16" s="70" t="inlineStr">
        <is>
          <t>Испытание грунтов методом трехосного сжатия</t>
        </is>
      </c>
      <c r="L16" s="70" t="inlineStr">
        <is>
          <t>Испытание грунтов методом трехосного сжатия</t>
        </is>
      </c>
      <c r="AA16" s="65" t="n">
        <v>50</v>
      </c>
      <c r="AB16" s="65">
        <f>$AC$3+$AE$3*COS(AA16*PI()/180)</f>
        <v/>
      </c>
      <c r="AC16" s="65">
        <f>$AD$3+$AE$3*SIN(AA16*PI()/180)</f>
        <v/>
      </c>
      <c r="AI16" s="65" t="n">
        <v>50</v>
      </c>
      <c r="AJ16" s="65">
        <f>$AK$3+$AM$3*COS(AI16*PI()/180)</f>
        <v/>
      </c>
      <c r="AK16" s="65">
        <f>$AL$3+$AM$3*SIN(AI16*PI()/180)</f>
        <v/>
      </c>
      <c r="AQ16" s="65" t="n">
        <v>50</v>
      </c>
      <c r="AR16" s="65">
        <f>$AS$3+$AU$3*COS(AQ16*PI()/180)</f>
        <v/>
      </c>
      <c r="AS16" s="65">
        <f>$AT$3+$AU$3*SIN(AQ16*PI()/180)</f>
        <v/>
      </c>
      <c r="AY16" s="65" t="n">
        <v>50</v>
      </c>
      <c r="AZ16" s="65">
        <f>$BA$3+$BC$3*COS(AY16*PI()/180)</f>
        <v/>
      </c>
      <c r="BA16" s="65">
        <f>$BB$3+$BC$3*SIN(AY16*PI()/180)</f>
        <v/>
      </c>
    </row>
    <row r="17" ht="15" customHeight="1">
      <c r="A17" s="22" t="inlineStr">
        <is>
          <t xml:space="preserve">Лабораторный номер: </t>
        </is>
      </c>
      <c r="B17" s="23" t="n"/>
      <c r="C17" s="32" t="inlineStr">
        <is>
          <t>1069</t>
        </is>
      </c>
      <c r="D17" s="23" t="n"/>
      <c r="E17" s="23" t="n"/>
      <c r="F17" s="23" t="n"/>
      <c r="G17" s="23" t="n"/>
      <c r="H17" s="18" t="n"/>
      <c r="I17" s="24" t="inlineStr">
        <is>
          <t>We, % =</t>
        </is>
      </c>
      <c r="J17" s="62" t="n">
        <v>0.55399932</v>
      </c>
      <c r="K17" s="21" t="n"/>
      <c r="L17" s="22" t="inlineStr">
        <is>
          <t xml:space="preserve">Лабораторный номер: </t>
        </is>
      </c>
      <c r="M17" s="23" t="n"/>
      <c r="N17" s="32">
        <f>C17</f>
        <v/>
      </c>
      <c r="O17" s="23" t="n"/>
      <c r="P17" s="23" t="n"/>
      <c r="Q17" s="23" t="n"/>
      <c r="R17" s="23" t="n"/>
      <c r="T17" s="24" t="inlineStr">
        <is>
          <t>We, % =</t>
        </is>
      </c>
      <c r="U17" s="62">
        <f>J17</f>
        <v/>
      </c>
      <c r="AA17" s="65" t="n">
        <v>55</v>
      </c>
      <c r="AB17" s="65">
        <f>$AC$3+$AE$3*COS(AA17*PI()/180)</f>
        <v/>
      </c>
      <c r="AC17" s="65">
        <f>$AD$3+$AE$3*SIN(AA17*PI()/180)</f>
        <v/>
      </c>
      <c r="AI17" s="65" t="n">
        <v>55</v>
      </c>
      <c r="AJ17" s="65">
        <f>$AK$3+$AM$3*COS(AI17*PI()/180)</f>
        <v/>
      </c>
      <c r="AK17" s="65">
        <f>$AL$3+$AM$3*SIN(AI17*PI()/180)</f>
        <v/>
      </c>
      <c r="AQ17" s="65" t="n">
        <v>55</v>
      </c>
      <c r="AR17" s="65">
        <f>$AS$3+$AU$3*COS(AQ17*PI()/180)</f>
        <v/>
      </c>
      <c r="AS17" s="65">
        <f>$AT$3+$AU$3*SIN(AQ17*PI()/180)</f>
        <v/>
      </c>
      <c r="AY17" s="65" t="n">
        <v>55</v>
      </c>
      <c r="AZ17" s="65">
        <f>$BA$3+$BC$3*COS(AY17*PI()/180)</f>
        <v/>
      </c>
      <c r="BA17" s="65">
        <f>$BB$3+$BC$3*SIN(AY17*PI()/180)</f>
        <v/>
      </c>
    </row>
    <row r="18" ht="15" customHeight="1">
      <c r="A18" s="22" t="inlineStr">
        <is>
          <t xml:space="preserve">Номер скважины: </t>
        </is>
      </c>
      <c r="B18" s="23" t="n"/>
      <c r="C18" s="32" t="inlineStr">
        <is>
          <t>BH-003</t>
        </is>
      </c>
      <c r="D18" s="23" t="n"/>
      <c r="E18" s="23" t="n"/>
      <c r="F18" s="23" t="n"/>
      <c r="G18" s="23" t="n"/>
      <c r="H18" s="18" t="n"/>
      <c r="I18" s="24" t="inlineStr">
        <is>
          <t>ρ, г/см3 =</t>
        </is>
      </c>
      <c r="J18" s="40" t="n">
        <v>1.9</v>
      </c>
      <c r="L18" s="22" t="inlineStr">
        <is>
          <t xml:space="preserve">Номер скважины: </t>
        </is>
      </c>
      <c r="M18" s="23" t="n"/>
      <c r="N18" s="32">
        <f>C18</f>
        <v/>
      </c>
      <c r="O18" s="23" t="n"/>
      <c r="P18" s="23" t="n"/>
      <c r="Q18" s="23" t="n"/>
      <c r="R18" s="23" t="n"/>
      <c r="T18" s="24" t="inlineStr">
        <is>
          <t>ρ, г/см3 =</t>
        </is>
      </c>
      <c r="U18" s="40">
        <f>J18</f>
        <v/>
      </c>
      <c r="AA18" s="65" t="n">
        <v>60</v>
      </c>
      <c r="AB18" s="65">
        <f>$AC$3+$AE$3*COS(AA18*PI()/180)</f>
        <v/>
      </c>
      <c r="AC18" s="65">
        <f>$AD$3+$AE$3*SIN(AA18*PI()/180)</f>
        <v/>
      </c>
      <c r="AI18" s="65" t="n">
        <v>60</v>
      </c>
      <c r="AJ18" s="65">
        <f>$AK$3+$AM$3*COS(AI18*PI()/180)</f>
        <v/>
      </c>
      <c r="AK18" s="65">
        <f>$AL$3+$AM$3*SIN(AI18*PI()/180)</f>
        <v/>
      </c>
      <c r="AQ18" s="65" t="n">
        <v>60</v>
      </c>
      <c r="AR18" s="65">
        <f>$AS$3+$AU$3*COS(AQ18*PI()/180)</f>
        <v/>
      </c>
      <c r="AS18" s="65">
        <f>$AT$3+$AU$3*SIN(AQ18*PI()/180)</f>
        <v/>
      </c>
      <c r="AY18" s="65" t="n">
        <v>60</v>
      </c>
      <c r="AZ18" s="65">
        <f>$BA$3+$BC$3*COS(AY18*PI()/180)</f>
        <v/>
      </c>
      <c r="BA18" s="65">
        <f>$BB$3+$BC$3*SIN(AY18*PI()/180)</f>
        <v/>
      </c>
    </row>
    <row r="19" ht="15" customHeight="1">
      <c r="A19" s="22" t="inlineStr">
        <is>
          <t xml:space="preserve">Глубина отбора, м: </t>
        </is>
      </c>
      <c r="B19" s="23" t="n"/>
      <c r="C19" s="39" t="n">
        <v>2.1</v>
      </c>
      <c r="D19" s="23" t="n"/>
      <c r="E19" s="23" t="n"/>
      <c r="F19" s="23" t="n"/>
      <c r="G19" s="23" t="n"/>
      <c r="H19" s="18" t="n"/>
      <c r="I19" s="24" t="inlineStr">
        <is>
          <t>ρs, г/см3 =</t>
        </is>
      </c>
      <c r="J19" s="40" t="n">
        <v>2.72</v>
      </c>
      <c r="K19" s="21" t="n"/>
      <c r="L19" s="22" t="inlineStr">
        <is>
          <t xml:space="preserve">Глубина отбора, м: </t>
        </is>
      </c>
      <c r="M19" s="23" t="n"/>
      <c r="N19" s="39">
        <f>C19</f>
        <v/>
      </c>
      <c r="O19" s="23" t="n"/>
      <c r="P19" s="23" t="n"/>
      <c r="Q19" s="23" t="n"/>
      <c r="R19" s="23" t="n"/>
      <c r="T19" s="24" t="inlineStr">
        <is>
          <t>ρs, г/см3 =</t>
        </is>
      </c>
      <c r="U19" s="40">
        <f>J19</f>
        <v/>
      </c>
      <c r="AA19" s="65" t="n">
        <v>65</v>
      </c>
      <c r="AB19" s="65">
        <f>$AC$3+$AE$3*COS(AA19*PI()/180)</f>
        <v/>
      </c>
      <c r="AC19" s="65">
        <f>$AD$3+$AE$3*SIN(AA19*PI()/180)</f>
        <v/>
      </c>
      <c r="AI19" s="65" t="n">
        <v>65</v>
      </c>
      <c r="AJ19" s="65">
        <f>$AK$3+$AM$3*COS(AI19*PI()/180)</f>
        <v/>
      </c>
      <c r="AK19" s="65">
        <f>$AL$3+$AM$3*SIN(AI19*PI()/180)</f>
        <v/>
      </c>
      <c r="AQ19" s="65" t="n">
        <v>65</v>
      </c>
      <c r="AR19" s="65">
        <f>$AS$3+$AU$3*COS(AQ19*PI()/180)</f>
        <v/>
      </c>
      <c r="AS19" s="65">
        <f>$AT$3+$AU$3*SIN(AQ19*PI()/180)</f>
        <v/>
      </c>
      <c r="AY19" s="65" t="n">
        <v>65</v>
      </c>
      <c r="AZ19" s="65">
        <f>$BA$3+$BC$3*COS(AY19*PI()/180)</f>
        <v/>
      </c>
      <c r="BA19" s="65">
        <f>$BB$3+$BC$3*SIN(AY19*PI()/180)</f>
        <v/>
      </c>
    </row>
    <row r="20" ht="16.9" customHeight="1">
      <c r="A20" s="22" t="inlineStr">
        <is>
          <t xml:space="preserve">Наименование грунта: </t>
        </is>
      </c>
      <c r="B20" s="23" t="n"/>
      <c r="C20" s="32" t="inlineStr">
        <is>
          <t>Суглинок, после оттаивания текучий, тяжелый песчанистый</t>
        </is>
      </c>
      <c r="D20" s="23" t="n"/>
      <c r="E20" s="23" t="n"/>
      <c r="F20" s="23" t="n"/>
      <c r="G20" s="23" t="n"/>
      <c r="H20" s="18" t="n"/>
      <c r="I20" s="24" t="inlineStr">
        <is>
          <t>e, д.е. =</t>
        </is>
      </c>
      <c r="J20" s="74" t="n">
        <v>1.1</v>
      </c>
      <c r="K20" s="23" t="n"/>
      <c r="L20" s="22" t="inlineStr">
        <is>
          <t xml:space="preserve">Наименование грунта: </t>
        </is>
      </c>
      <c r="M20" s="23" t="n"/>
      <c r="N20" s="32">
        <f>C20</f>
        <v/>
      </c>
      <c r="O20" s="23" t="n"/>
      <c r="P20" s="23" t="n"/>
      <c r="Q20" s="23" t="n"/>
      <c r="R20" s="23" t="n"/>
      <c r="T20" s="24" t="inlineStr">
        <is>
          <t>e, д.е. =</t>
        </is>
      </c>
      <c r="U20" s="74">
        <f>J20</f>
        <v/>
      </c>
      <c r="AA20" s="65" t="n">
        <v>70</v>
      </c>
      <c r="AB20" s="65">
        <f>$AC$3+$AE$3*COS(AA20*PI()/180)</f>
        <v/>
      </c>
      <c r="AC20" s="65">
        <f>$AD$3+$AE$3*SIN(AA20*PI()/180)</f>
        <v/>
      </c>
      <c r="AI20" s="65" t="n">
        <v>70</v>
      </c>
      <c r="AJ20" s="65">
        <f>$AK$3+$AM$3*COS(AI20*PI()/180)</f>
        <v/>
      </c>
      <c r="AK20" s="65">
        <f>$AL$3+$AM$3*SIN(AI20*PI()/180)</f>
        <v/>
      </c>
      <c r="AQ20" s="65" t="n">
        <v>70</v>
      </c>
      <c r="AR20" s="65">
        <f>$AS$3+$AU$3*COS(AQ20*PI()/180)</f>
        <v/>
      </c>
      <c r="AS20" s="65">
        <f>$AT$3+$AU$3*SIN(AQ20*PI()/180)</f>
        <v/>
      </c>
      <c r="AY20" s="65" t="n">
        <v>70</v>
      </c>
      <c r="AZ20" s="65">
        <f>$BA$3+$BC$3*COS(AY20*PI()/180)</f>
        <v/>
      </c>
      <c r="BA20" s="65">
        <f>$BB$3+$BC$3*SIN(AY20*PI()/180)</f>
        <v/>
      </c>
    </row>
    <row r="21" ht="15" customHeight="1">
      <c r="A21" s="23" t="inlineStr">
        <is>
          <t>Схема проведения опыта:</t>
        </is>
      </c>
      <c r="B21" s="23" t="n"/>
      <c r="C21" s="32" t="inlineStr">
        <is>
          <t>КД</t>
        </is>
      </c>
      <c r="D21" s="23" t="n"/>
      <c r="E21" s="23" t="n"/>
      <c r="F21" s="23" t="n"/>
      <c r="G21" s="23" t="n"/>
      <c r="H21" s="18" t="n"/>
      <c r="I21" s="24" t="inlineStr">
        <is>
          <t>IL, д.е. =</t>
        </is>
      </c>
      <c r="J21" s="40" t="n">
        <v>2.864</v>
      </c>
      <c r="K21" s="23" t="n"/>
      <c r="L21" s="23" t="inlineStr">
        <is>
          <t>Схема проведения опыта:</t>
        </is>
      </c>
      <c r="M21" s="23" t="n"/>
      <c r="N21" s="32">
        <f>C21</f>
        <v/>
      </c>
      <c r="O21" s="23" t="n"/>
      <c r="P21" s="23" t="n"/>
      <c r="Q21" s="23" t="n"/>
      <c r="R21" s="23" t="n"/>
      <c r="T21" s="24" t="inlineStr">
        <is>
          <t>IL, д.е. =</t>
        </is>
      </c>
      <c r="U21" s="40">
        <f>J21</f>
        <v/>
      </c>
      <c r="AA21" s="65" t="n">
        <v>75</v>
      </c>
      <c r="AB21" s="65">
        <f>$AC$3+$AE$3*COS(AA21*PI()/180)</f>
        <v/>
      </c>
      <c r="AC21" s="65">
        <f>$AD$3+$AE$3*SIN(AA21*PI()/180)</f>
        <v/>
      </c>
      <c r="AI21" s="65" t="n">
        <v>75</v>
      </c>
      <c r="AJ21" s="65">
        <f>$AK$3+$AM$3*COS(AI21*PI()/180)</f>
        <v/>
      </c>
      <c r="AK21" s="65">
        <f>$AL$3+$AM$3*SIN(AI21*PI()/180)</f>
        <v/>
      </c>
      <c r="AQ21" s="65" t="n">
        <v>75</v>
      </c>
      <c r="AR21" s="65">
        <f>$AS$3+$AU$3*COS(AQ21*PI()/180)</f>
        <v/>
      </c>
      <c r="AS21" s="65">
        <f>$AT$3+$AU$3*SIN(AQ21*PI()/180)</f>
        <v/>
      </c>
      <c r="AY21" s="65" t="n">
        <v>75</v>
      </c>
      <c r="AZ21" s="65">
        <f>$BA$3+$BC$3*COS(AY21*PI()/180)</f>
        <v/>
      </c>
      <c r="BA21" s="65">
        <f>$BB$3+$BC$3*SIN(AY21*PI()/180)</f>
        <v/>
      </c>
    </row>
    <row r="22" ht="16.9" customHeight="1">
      <c r="A22" s="70" t="inlineStr">
        <is>
          <t xml:space="preserve">Результаты испытаний </t>
        </is>
      </c>
      <c r="L22" s="70" t="inlineStr">
        <is>
          <t xml:space="preserve">Результаты испытаний </t>
        </is>
      </c>
      <c r="AA22" s="65" t="n">
        <v>80</v>
      </c>
      <c r="AB22" s="65">
        <f>$AC$3+$AE$3*COS(AA22*PI()/180)</f>
        <v/>
      </c>
      <c r="AC22" s="65">
        <f>$AD$3+$AE$3*SIN(AA22*PI()/180)</f>
        <v/>
      </c>
      <c r="AI22" s="65" t="n">
        <v>80</v>
      </c>
      <c r="AJ22" s="65">
        <f>$AK$3+$AM$3*COS(AI22*PI()/180)</f>
        <v/>
      </c>
      <c r="AK22" s="65">
        <f>$AL$3+$AM$3*SIN(AI22*PI()/180)</f>
        <v/>
      </c>
      <c r="AQ22" s="65" t="n">
        <v>80</v>
      </c>
      <c r="AR22" s="65">
        <f>$AS$3+$AU$3*COS(AQ22*PI()/180)</f>
        <v/>
      </c>
      <c r="AS22" s="65">
        <f>$AT$3+$AU$3*SIN(AQ22*PI()/180)</f>
        <v/>
      </c>
      <c r="AY22" s="65" t="n">
        <v>80</v>
      </c>
      <c r="AZ22" s="65">
        <f>$BA$3+$BC$3*COS(AY22*PI()/180)</f>
        <v/>
      </c>
      <c r="BA22" s="65">
        <f>$BB$3+$BC$3*SIN(AY22*PI()/180)</f>
        <v/>
      </c>
    </row>
    <row r="23" ht="15.6" customHeight="1">
      <c r="J23" s="23" t="n"/>
      <c r="K23" s="23" t="n"/>
      <c r="AA23" s="65" t="n">
        <v>85</v>
      </c>
      <c r="AB23" s="65">
        <f>$AC$3+$AE$3*COS(AA23*PI()/180)</f>
        <v/>
      </c>
      <c r="AC23" s="65">
        <f>$AD$3+$AE$3*SIN(AA23*PI()/180)</f>
        <v/>
      </c>
      <c r="AI23" s="65" t="n">
        <v>85</v>
      </c>
      <c r="AJ23" s="65">
        <f>$AK$3+$AM$3*COS(AI23*PI()/180)</f>
        <v/>
      </c>
      <c r="AK23" s="65">
        <f>$AL$3+$AM$3*SIN(AI23*PI()/180)</f>
        <v/>
      </c>
      <c r="AQ23" s="65" t="n">
        <v>85</v>
      </c>
      <c r="AR23" s="65">
        <f>$AS$3+$AU$3*COS(AQ23*PI()/180)</f>
        <v/>
      </c>
      <c r="AS23" s="65">
        <f>$AT$3+$AU$3*SIN(AQ23*PI()/180)</f>
        <v/>
      </c>
      <c r="AY23" s="65" t="n">
        <v>85</v>
      </c>
      <c r="AZ23" s="65">
        <f>$BA$3+$BC$3*COS(AY23*PI()/180)</f>
        <v/>
      </c>
      <c r="BA23" s="65">
        <f>$BB$3+$BC$3*SIN(AY23*PI()/180)</f>
        <v/>
      </c>
    </row>
    <row r="24" ht="16.9" customHeight="1">
      <c r="J24" s="38" t="n"/>
      <c r="K24" s="23" t="n"/>
      <c r="L24" s="23" t="n"/>
      <c r="AA24" s="65" t="n">
        <v>90</v>
      </c>
      <c r="AB24" s="65">
        <f>$AC$3+$AE$3*COS(AA24*PI()/180)</f>
        <v/>
      </c>
      <c r="AC24" s="65">
        <f>$AD$3+$AE$3*SIN(AA24*PI()/180)</f>
        <v/>
      </c>
      <c r="AI24" s="65" t="n">
        <v>90</v>
      </c>
      <c r="AJ24" s="65">
        <f>$AK$3+$AM$3*COS(AI24*PI()/180)</f>
        <v/>
      </c>
      <c r="AK24" s="65">
        <f>$AL$3+$AM$3*SIN(AI24*PI()/180)</f>
        <v/>
      </c>
      <c r="AQ24" s="65" t="n">
        <v>90</v>
      </c>
      <c r="AR24" s="65">
        <f>$AS$3+$AU$3*COS(AQ24*PI()/180)</f>
        <v/>
      </c>
      <c r="AS24" s="65">
        <f>$AT$3+$AU$3*SIN(AQ24*PI()/180)</f>
        <v/>
      </c>
      <c r="AY24" s="65" t="n">
        <v>90</v>
      </c>
      <c r="AZ24" s="65">
        <f>$BA$3+$BC$3*COS(AY24*PI()/180)</f>
        <v/>
      </c>
      <c r="BA24" s="65">
        <f>$BB$3+$BC$3*SIN(AY24*PI()/180)</f>
        <v/>
      </c>
    </row>
    <row r="25" ht="15" customHeight="1">
      <c r="A25" s="23" t="n"/>
      <c r="B25" s="23" t="n"/>
      <c r="C25" s="32" t="n"/>
      <c r="D25" s="23" t="n"/>
      <c r="E25" s="23" t="n"/>
      <c r="F25" s="23" t="n"/>
      <c r="G25" s="25" t="n"/>
      <c r="H25" s="23" t="n"/>
      <c r="I25" s="32" t="n"/>
      <c r="J25" s="23" t="n"/>
      <c r="K25" s="23" t="n"/>
      <c r="L25" s="23" t="n"/>
      <c r="M25" s="23" t="n"/>
      <c r="N25" s="23" t="n"/>
      <c r="O25" s="23" t="n"/>
      <c r="P25" s="23" t="n"/>
      <c r="Q25" s="23" t="n"/>
      <c r="R25" s="23" t="n"/>
      <c r="S25" s="25" t="n"/>
      <c r="T25" s="23" t="n"/>
      <c r="U25" s="23" t="n"/>
      <c r="AA25" s="65" t="n">
        <v>95</v>
      </c>
      <c r="AB25" s="65">
        <f>$AC$3+$AE$3*COS(AA25*PI()/180)</f>
        <v/>
      </c>
      <c r="AC25" s="65">
        <f>$AD$3+$AE$3*SIN(AA25*PI()/180)</f>
        <v/>
      </c>
      <c r="AI25" s="65" t="n">
        <v>95</v>
      </c>
      <c r="AJ25" s="65">
        <f>$AK$3+$AM$3*COS(AI25*PI()/180)</f>
        <v/>
      </c>
      <c r="AK25" s="65">
        <f>$AL$3+$AM$3*SIN(AI25*PI()/180)</f>
        <v/>
      </c>
      <c r="AQ25" s="65" t="n">
        <v>95</v>
      </c>
      <c r="AR25" s="65">
        <f>$AS$3+$AU$3*COS(AQ25*PI()/180)</f>
        <v/>
      </c>
      <c r="AS25" s="65">
        <f>$AT$3+$AU$3*SIN(AQ25*PI()/180)</f>
        <v/>
      </c>
      <c r="AY25" s="65" t="n">
        <v>95</v>
      </c>
      <c r="AZ25" s="65">
        <f>$BA$3+$BC$3*COS(AY25*PI()/180)</f>
        <v/>
      </c>
      <c r="BA25" s="65">
        <f>$BB$3+$BC$3*SIN(AY25*PI()/180)</f>
        <v/>
      </c>
    </row>
    <row r="26" ht="15" customHeight="1">
      <c r="AA26" s="65" t="n">
        <v>100</v>
      </c>
      <c r="AB26" s="65">
        <f>$AC$3+$AE$3*COS(AA26*PI()/180)</f>
        <v/>
      </c>
      <c r="AC26" s="65">
        <f>$AD$3+$AE$3*SIN(AA26*PI()/180)</f>
        <v/>
      </c>
      <c r="AI26" s="65" t="n">
        <v>100</v>
      </c>
      <c r="AJ26" s="65">
        <f>$AK$3+$AM$3*COS(AI26*PI()/180)</f>
        <v/>
      </c>
      <c r="AK26" s="65">
        <f>$AL$3+$AM$3*SIN(AI26*PI()/180)</f>
        <v/>
      </c>
      <c r="AQ26" s="65" t="n">
        <v>100</v>
      </c>
      <c r="AR26" s="65">
        <f>$AS$3+$AU$3*COS(AQ26*PI()/180)</f>
        <v/>
      </c>
      <c r="AS26" s="65">
        <f>$AT$3+$AU$3*SIN(AQ26*PI()/180)</f>
        <v/>
      </c>
      <c r="AY26" s="65" t="n">
        <v>100</v>
      </c>
      <c r="AZ26" s="65">
        <f>$BA$3+$BC$3*COS(AY26*PI()/180)</f>
        <v/>
      </c>
      <c r="BA26" s="65">
        <f>$BB$3+$BC$3*SIN(AY26*PI()/180)</f>
        <v/>
      </c>
    </row>
    <row r="27" ht="15" customHeight="1">
      <c r="L27" s="70" t="n"/>
      <c r="AA27" s="65" t="n">
        <v>105</v>
      </c>
      <c r="AB27" s="65">
        <f>$AC$3+$AE$3*COS(AA27*PI()/180)</f>
        <v/>
      </c>
      <c r="AC27" s="65">
        <f>$AD$3+$AE$3*SIN(AA27*PI()/180)</f>
        <v/>
      </c>
      <c r="AI27" s="65" t="n">
        <v>105</v>
      </c>
      <c r="AJ27" s="65">
        <f>$AK$3+$AM$3*COS(AI27*PI()/180)</f>
        <v/>
      </c>
      <c r="AK27" s="65">
        <f>$AL$3+$AM$3*SIN(AI27*PI()/180)</f>
        <v/>
      </c>
      <c r="AQ27" s="65" t="n">
        <v>105</v>
      </c>
      <c r="AR27" s="65">
        <f>$AS$3+$AU$3*COS(AQ27*PI()/180)</f>
        <v/>
      </c>
      <c r="AS27" s="65">
        <f>$AT$3+$AU$3*SIN(AQ27*PI()/180)</f>
        <v/>
      </c>
      <c r="AY27" s="65" t="n">
        <v>105</v>
      </c>
      <c r="AZ27" s="65">
        <f>$BA$3+$BC$3*COS(AY27*PI()/180)</f>
        <v/>
      </c>
      <c r="BA27" s="65">
        <f>$BB$3+$BC$3*SIN(AY27*PI()/180)</f>
        <v/>
      </c>
    </row>
    <row r="28" ht="15" customHeight="1">
      <c r="AA28" s="65" t="n">
        <v>110</v>
      </c>
      <c r="AB28" s="65">
        <f>$AC$3+$AE$3*COS(AA28*PI()/180)</f>
        <v/>
      </c>
      <c r="AC28" s="65">
        <f>$AD$3+$AE$3*SIN(AA28*PI()/180)</f>
        <v/>
      </c>
      <c r="AI28" s="65" t="n">
        <v>110</v>
      </c>
      <c r="AJ28" s="65">
        <f>$AK$3+$AM$3*COS(AI28*PI()/180)</f>
        <v/>
      </c>
      <c r="AK28" s="65">
        <f>$AL$3+$AM$3*SIN(AI28*PI()/180)</f>
        <v/>
      </c>
      <c r="AQ28" s="65" t="n">
        <v>110</v>
      </c>
      <c r="AR28" s="65">
        <f>$AS$3+$AU$3*COS(AQ28*PI()/180)</f>
        <v/>
      </c>
      <c r="AS28" s="65">
        <f>$AT$3+$AU$3*SIN(AQ28*PI()/180)</f>
        <v/>
      </c>
      <c r="AY28" s="65" t="n">
        <v>110</v>
      </c>
      <c r="AZ28" s="65">
        <f>$BA$3+$BC$3*COS(AY28*PI()/180)</f>
        <v/>
      </c>
      <c r="BA28" s="65">
        <f>$BB$3+$BC$3*SIN(AY28*PI()/180)</f>
        <v/>
      </c>
    </row>
    <row r="29" ht="15" customHeight="1">
      <c r="AA29" s="65" t="n">
        <v>115</v>
      </c>
      <c r="AB29" s="65">
        <f>$AC$3+$AE$3*COS(AA29*PI()/180)</f>
        <v/>
      </c>
      <c r="AC29" s="65">
        <f>$AD$3+$AE$3*SIN(AA29*PI()/180)</f>
        <v/>
      </c>
      <c r="AI29" s="65" t="n">
        <v>115</v>
      </c>
      <c r="AJ29" s="65">
        <f>$AK$3+$AM$3*COS(AI29*PI()/180)</f>
        <v/>
      </c>
      <c r="AK29" s="65">
        <f>$AL$3+$AM$3*SIN(AI29*PI()/180)</f>
        <v/>
      </c>
      <c r="AQ29" s="65" t="n">
        <v>115</v>
      </c>
      <c r="AR29" s="65">
        <f>$AS$3+$AU$3*COS(AQ29*PI()/180)</f>
        <v/>
      </c>
      <c r="AS29" s="65">
        <f>$AT$3+$AU$3*SIN(AQ29*PI()/180)</f>
        <v/>
      </c>
      <c r="AY29" s="65" t="n">
        <v>115</v>
      </c>
      <c r="AZ29" s="65">
        <f>$BA$3+$BC$3*COS(AY29*PI()/180)</f>
        <v/>
      </c>
      <c r="BA29" s="65">
        <f>$BB$3+$BC$3*SIN(AY29*PI()/180)</f>
        <v/>
      </c>
    </row>
    <row r="30" ht="15.6" customHeight="1">
      <c r="AA30" s="65" t="n">
        <v>120</v>
      </c>
      <c r="AB30" s="65">
        <f>$AC$3+$AE$3*COS(AA30*PI()/180)</f>
        <v/>
      </c>
      <c r="AC30" s="65">
        <f>$AD$3+$AE$3*SIN(AA30*PI()/180)</f>
        <v/>
      </c>
      <c r="AI30" s="65" t="n">
        <v>120</v>
      </c>
      <c r="AJ30" s="65">
        <f>$AK$3+$AM$3*COS(AI30*PI()/180)</f>
        <v/>
      </c>
      <c r="AK30" s="65">
        <f>$AL$3+$AM$3*SIN(AI30*PI()/180)</f>
        <v/>
      </c>
      <c r="AQ30" s="65" t="n">
        <v>120</v>
      </c>
      <c r="AR30" s="65">
        <f>$AS$3+$AU$3*COS(AQ30*PI()/180)</f>
        <v/>
      </c>
      <c r="AS30" s="65">
        <f>$AT$3+$AU$3*SIN(AQ30*PI()/180)</f>
        <v/>
      </c>
      <c r="AY30" s="65" t="n">
        <v>120</v>
      </c>
      <c r="AZ30" s="65">
        <f>$BA$3+$BC$3*COS(AY30*PI()/180)</f>
        <v/>
      </c>
      <c r="BA30" s="65">
        <f>$BB$3+$BC$3*SIN(AY30*PI()/180)</f>
        <v/>
      </c>
    </row>
    <row r="31" ht="15" customHeight="1">
      <c r="AA31" s="65" t="n">
        <v>125</v>
      </c>
      <c r="AB31" s="65">
        <f>$AC$3+$AE$3*COS(AA31*PI()/180)</f>
        <v/>
      </c>
      <c r="AC31" s="65">
        <f>$AD$3+$AE$3*SIN(AA31*PI()/180)</f>
        <v/>
      </c>
      <c r="AI31" s="65" t="n">
        <v>125</v>
      </c>
      <c r="AJ31" s="65">
        <f>$AK$3+$AM$3*COS(AI31*PI()/180)</f>
        <v/>
      </c>
      <c r="AK31" s="65">
        <f>$AL$3+$AM$3*SIN(AI31*PI()/180)</f>
        <v/>
      </c>
      <c r="AQ31" s="65" t="n">
        <v>125</v>
      </c>
      <c r="AR31" s="65">
        <f>$AS$3+$AU$3*COS(AQ31*PI()/180)</f>
        <v/>
      </c>
      <c r="AS31" s="65">
        <f>$AT$3+$AU$3*SIN(AQ31*PI()/180)</f>
        <v/>
      </c>
      <c r="AY31" s="65" t="n">
        <v>125</v>
      </c>
      <c r="AZ31" s="65">
        <f>$BA$3+$BC$3*COS(AY31*PI()/180)</f>
        <v/>
      </c>
      <c r="BA31" s="65">
        <f>$BB$3+$BC$3*SIN(AY31*PI()/180)</f>
        <v/>
      </c>
    </row>
    <row r="32" ht="15" customHeight="1">
      <c r="AA32" s="65" t="n">
        <v>130</v>
      </c>
      <c r="AB32" s="65">
        <f>$AC$3+$AE$3*COS(AA32*PI()/180)</f>
        <v/>
      </c>
      <c r="AC32" s="65">
        <f>$AD$3+$AE$3*SIN(AA32*PI()/180)</f>
        <v/>
      </c>
      <c r="AI32" s="65" t="n">
        <v>130</v>
      </c>
      <c r="AJ32" s="65">
        <f>$AK$3+$AM$3*COS(AI32*PI()/180)</f>
        <v/>
      </c>
      <c r="AK32" s="65">
        <f>$AL$3+$AM$3*SIN(AI32*PI()/180)</f>
        <v/>
      </c>
      <c r="AQ32" s="65" t="n">
        <v>130</v>
      </c>
      <c r="AR32" s="65">
        <f>$AS$3+$AU$3*COS(AQ32*PI()/180)</f>
        <v/>
      </c>
      <c r="AS32" s="65">
        <f>$AT$3+$AU$3*SIN(AQ32*PI()/180)</f>
        <v/>
      </c>
      <c r="AY32" s="65" t="n">
        <v>130</v>
      </c>
      <c r="AZ32" s="65">
        <f>$BA$3+$BC$3*COS(AY32*PI()/180)</f>
        <v/>
      </c>
      <c r="BA32" s="65">
        <f>$BB$3+$BC$3*SIN(AY32*PI()/180)</f>
        <v/>
      </c>
    </row>
    <row r="33" ht="15" customHeight="1">
      <c r="AA33" s="65" t="n">
        <v>135</v>
      </c>
      <c r="AB33" s="65">
        <f>$AC$3+$AE$3*COS(AA33*PI()/180)</f>
        <v/>
      </c>
      <c r="AC33" s="65">
        <f>$AD$3+$AE$3*SIN(AA33*PI()/180)</f>
        <v/>
      </c>
      <c r="AI33" s="65" t="n">
        <v>135</v>
      </c>
      <c r="AJ33" s="65">
        <f>$AK$3+$AM$3*COS(AI33*PI()/180)</f>
        <v/>
      </c>
      <c r="AK33" s="65">
        <f>$AL$3+$AM$3*SIN(AI33*PI()/180)</f>
        <v/>
      </c>
      <c r="AQ33" s="65" t="n">
        <v>135</v>
      </c>
      <c r="AR33" s="65">
        <f>$AS$3+$AU$3*COS(AQ33*PI()/180)</f>
        <v/>
      </c>
      <c r="AS33" s="65">
        <f>$AT$3+$AU$3*SIN(AQ33*PI()/180)</f>
        <v/>
      </c>
      <c r="AY33" s="65" t="n">
        <v>135</v>
      </c>
      <c r="AZ33" s="65">
        <f>$BA$3+$BC$3*COS(AY33*PI()/180)</f>
        <v/>
      </c>
      <c r="BA33" s="65">
        <f>$BB$3+$BC$3*SIN(AY33*PI()/180)</f>
        <v/>
      </c>
    </row>
    <row r="34" ht="15" customHeight="1">
      <c r="AA34" s="65" t="n">
        <v>140</v>
      </c>
      <c r="AB34" s="65">
        <f>$AC$3+$AE$3*COS(AA34*PI()/180)</f>
        <v/>
      </c>
      <c r="AC34" s="65">
        <f>$AD$3+$AE$3*SIN(AA34*PI()/180)</f>
        <v/>
      </c>
      <c r="AI34" s="65" t="n">
        <v>140</v>
      </c>
      <c r="AJ34" s="65">
        <f>$AK$3+$AM$3*COS(AI34*PI()/180)</f>
        <v/>
      </c>
      <c r="AK34" s="65">
        <f>$AL$3+$AM$3*SIN(AI34*PI()/180)</f>
        <v/>
      </c>
      <c r="AQ34" s="65" t="n">
        <v>140</v>
      </c>
      <c r="AR34" s="65">
        <f>$AS$3+$AU$3*COS(AQ34*PI()/180)</f>
        <v/>
      </c>
      <c r="AS34" s="65">
        <f>$AT$3+$AU$3*SIN(AQ34*PI()/180)</f>
        <v/>
      </c>
      <c r="AY34" s="65" t="n">
        <v>140</v>
      </c>
      <c r="AZ34" s="65">
        <f>$BA$3+$BC$3*COS(AY34*PI()/180)</f>
        <v/>
      </c>
      <c r="BA34" s="65">
        <f>$BB$3+$BC$3*SIN(AY34*PI()/180)</f>
        <v/>
      </c>
    </row>
    <row r="35" ht="15" customHeight="1">
      <c r="AA35" s="65" t="n">
        <v>145</v>
      </c>
      <c r="AB35" s="65">
        <f>$AC$3+$AE$3*COS(AA35*PI()/180)</f>
        <v/>
      </c>
      <c r="AC35" s="65">
        <f>$AD$3+$AE$3*SIN(AA35*PI()/180)</f>
        <v/>
      </c>
      <c r="AI35" s="65" t="n">
        <v>145</v>
      </c>
      <c r="AJ35" s="65">
        <f>$AK$3+$AM$3*COS(AI35*PI()/180)</f>
        <v/>
      </c>
      <c r="AK35" s="65">
        <f>$AL$3+$AM$3*SIN(AI35*PI()/180)</f>
        <v/>
      </c>
      <c r="AQ35" s="65" t="n">
        <v>145</v>
      </c>
      <c r="AR35" s="65">
        <f>$AS$3+$AU$3*COS(AQ35*PI()/180)</f>
        <v/>
      </c>
      <c r="AS35" s="65">
        <f>$AT$3+$AU$3*SIN(AQ35*PI()/180)</f>
        <v/>
      </c>
      <c r="AY35" s="65" t="n">
        <v>145</v>
      </c>
      <c r="AZ35" s="65">
        <f>$BA$3+$BC$3*COS(AY35*PI()/180)</f>
        <v/>
      </c>
      <c r="BA35" s="65">
        <f>$BB$3+$BC$3*SIN(AY35*PI()/180)</f>
        <v/>
      </c>
    </row>
    <row r="36" ht="15" customHeight="1">
      <c r="AA36" s="65" t="n">
        <v>150</v>
      </c>
      <c r="AB36" s="65">
        <f>$AC$3+$AE$3*COS(AA36*PI()/180)</f>
        <v/>
      </c>
      <c r="AC36" s="65">
        <f>$AD$3+$AE$3*SIN(AA36*PI()/180)</f>
        <v/>
      </c>
      <c r="AI36" s="65" t="n">
        <v>150</v>
      </c>
      <c r="AJ36" s="65">
        <f>$AK$3+$AM$3*COS(AI36*PI()/180)</f>
        <v/>
      </c>
      <c r="AK36" s="65">
        <f>$AL$3+$AM$3*SIN(AI36*PI()/180)</f>
        <v/>
      </c>
      <c r="AQ36" s="65" t="n">
        <v>150</v>
      </c>
      <c r="AR36" s="65">
        <f>$AS$3+$AU$3*COS(AQ36*PI()/180)</f>
        <v/>
      </c>
      <c r="AS36" s="65">
        <f>$AT$3+$AU$3*SIN(AQ36*PI()/180)</f>
        <v/>
      </c>
      <c r="AY36" s="65" t="n">
        <v>150</v>
      </c>
      <c r="AZ36" s="65">
        <f>$BA$3+$BC$3*COS(AY36*PI()/180)</f>
        <v/>
      </c>
      <c r="BA36" s="65">
        <f>$BB$3+$BC$3*SIN(AY36*PI()/180)</f>
        <v/>
      </c>
    </row>
    <row r="37" ht="15" customHeight="1">
      <c r="AA37" s="65" t="n">
        <v>155</v>
      </c>
      <c r="AB37" s="65">
        <f>$AC$3+$AE$3*COS(AA37*PI()/180)</f>
        <v/>
      </c>
      <c r="AC37" s="65">
        <f>$AD$3+$AE$3*SIN(AA37*PI()/180)</f>
        <v/>
      </c>
      <c r="AI37" s="65" t="n">
        <v>155</v>
      </c>
      <c r="AJ37" s="65">
        <f>$AK$3+$AM$3*COS(AI37*PI()/180)</f>
        <v/>
      </c>
      <c r="AK37" s="65">
        <f>$AL$3+$AM$3*SIN(AI37*PI()/180)</f>
        <v/>
      </c>
      <c r="AQ37" s="65" t="n">
        <v>155</v>
      </c>
      <c r="AR37" s="65">
        <f>$AS$3+$AU$3*COS(AQ37*PI()/180)</f>
        <v/>
      </c>
      <c r="AS37" s="65">
        <f>$AT$3+$AU$3*SIN(AQ37*PI()/180)</f>
        <v/>
      </c>
      <c r="AY37" s="65" t="n">
        <v>155</v>
      </c>
      <c r="AZ37" s="65">
        <f>$BA$3+$BC$3*COS(AY37*PI()/180)</f>
        <v/>
      </c>
      <c r="BA37" s="65">
        <f>$BB$3+$BC$3*SIN(AY37*PI()/180)</f>
        <v/>
      </c>
    </row>
    <row r="38" ht="15" customHeight="1">
      <c r="AA38" s="65" t="n">
        <v>160</v>
      </c>
      <c r="AB38" s="65">
        <f>$AC$3+$AE$3*COS(AA38*PI()/180)</f>
        <v/>
      </c>
      <c r="AC38" s="65">
        <f>$AD$3+$AE$3*SIN(AA38*PI()/180)</f>
        <v/>
      </c>
      <c r="AI38" s="65" t="n">
        <v>160</v>
      </c>
      <c r="AJ38" s="65">
        <f>$AK$3+$AM$3*COS(AI38*PI()/180)</f>
        <v/>
      </c>
      <c r="AK38" s="65">
        <f>$AL$3+$AM$3*SIN(AI38*PI()/180)</f>
        <v/>
      </c>
      <c r="AQ38" s="65" t="n">
        <v>160</v>
      </c>
      <c r="AR38" s="65">
        <f>$AS$3+$AU$3*COS(AQ38*PI()/180)</f>
        <v/>
      </c>
      <c r="AS38" s="65">
        <f>$AT$3+$AU$3*SIN(AQ38*PI()/180)</f>
        <v/>
      </c>
      <c r="AY38" s="65" t="n">
        <v>160</v>
      </c>
      <c r="AZ38" s="65">
        <f>$BA$3+$BC$3*COS(AY38*PI()/180)</f>
        <v/>
      </c>
      <c r="BA38" s="65">
        <f>$BB$3+$BC$3*SIN(AY38*PI()/180)</f>
        <v/>
      </c>
    </row>
    <row r="39" ht="15" customHeight="1">
      <c r="AA39" s="65" t="n">
        <v>165</v>
      </c>
      <c r="AB39" s="65">
        <f>$AC$3+$AE$3*COS(AA39*PI()/180)</f>
        <v/>
      </c>
      <c r="AC39" s="65">
        <f>$AD$3+$AE$3*SIN(AA39*PI()/180)</f>
        <v/>
      </c>
      <c r="AI39" s="65" t="n">
        <v>165</v>
      </c>
      <c r="AJ39" s="65">
        <f>$AK$3+$AM$3*COS(AI39*PI()/180)</f>
        <v/>
      </c>
      <c r="AK39" s="65">
        <f>$AL$3+$AM$3*SIN(AI39*PI()/180)</f>
        <v/>
      </c>
      <c r="AQ39" s="65" t="n">
        <v>165</v>
      </c>
      <c r="AR39" s="65">
        <f>$AS$3+$AU$3*COS(AQ39*PI()/180)</f>
        <v/>
      </c>
      <c r="AS39" s="65">
        <f>$AT$3+$AU$3*SIN(AQ39*PI()/180)</f>
        <v/>
      </c>
      <c r="AY39" s="65" t="n">
        <v>165</v>
      </c>
      <c r="AZ39" s="65">
        <f>$BA$3+$BC$3*COS(AY39*PI()/180)</f>
        <v/>
      </c>
      <c r="BA39" s="65">
        <f>$BB$3+$BC$3*SIN(AY39*PI()/180)</f>
        <v/>
      </c>
    </row>
    <row r="40" ht="15" customHeight="1">
      <c r="AA40" s="65" t="n">
        <v>170</v>
      </c>
      <c r="AB40" s="65">
        <f>$AC$3+$AE$3*COS(AA40*PI()/180)</f>
        <v/>
      </c>
      <c r="AC40" s="65">
        <f>$AD$3+$AE$3*SIN(AA40*PI()/180)</f>
        <v/>
      </c>
      <c r="AI40" s="65" t="n">
        <v>170</v>
      </c>
      <c r="AJ40" s="65">
        <f>$AK$3+$AM$3*COS(AI40*PI()/180)</f>
        <v/>
      </c>
      <c r="AK40" s="65">
        <f>$AL$3+$AM$3*SIN(AI40*PI()/180)</f>
        <v/>
      </c>
      <c r="AQ40" s="65" t="n">
        <v>170</v>
      </c>
      <c r="AR40" s="65">
        <f>$AS$3+$AU$3*COS(AQ40*PI()/180)</f>
        <v/>
      </c>
      <c r="AS40" s="65">
        <f>$AT$3+$AU$3*SIN(AQ40*PI()/180)</f>
        <v/>
      </c>
      <c r="AY40" s="65" t="n">
        <v>170</v>
      </c>
      <c r="AZ40" s="65">
        <f>$BA$3+$BC$3*COS(AY40*PI()/180)</f>
        <v/>
      </c>
      <c r="BA40" s="65">
        <f>$BB$3+$BC$3*SIN(AY40*PI()/180)</f>
        <v/>
      </c>
    </row>
    <row r="41" ht="15" customHeight="1">
      <c r="AA41" s="65" t="n">
        <v>175</v>
      </c>
      <c r="AB41" s="65">
        <f>$AC$3+$AE$3*COS(AA41*PI()/180)</f>
        <v/>
      </c>
      <c r="AC41" s="65">
        <f>$AD$3+$AE$3*SIN(AA41*PI()/180)</f>
        <v/>
      </c>
      <c r="AI41" s="65" t="n">
        <v>175</v>
      </c>
      <c r="AJ41" s="65">
        <f>$AK$3+$AM$3*COS(AI41*PI()/180)</f>
        <v/>
      </c>
      <c r="AK41" s="65">
        <f>$AL$3+$AM$3*SIN(AI41*PI()/180)</f>
        <v/>
      </c>
      <c r="AQ41" s="65" t="n">
        <v>175</v>
      </c>
      <c r="AR41" s="65">
        <f>$AS$3+$AU$3*COS(AQ41*PI()/180)</f>
        <v/>
      </c>
      <c r="AS41" s="65">
        <f>$AT$3+$AU$3*SIN(AQ41*PI()/180)</f>
        <v/>
      </c>
      <c r="AY41" s="65" t="n">
        <v>175</v>
      </c>
      <c r="AZ41" s="65">
        <f>$BA$3+$BC$3*COS(AY41*PI()/180)</f>
        <v/>
      </c>
      <c r="BA41" s="65">
        <f>$BB$3+$BC$3*SIN(AY41*PI()/180)</f>
        <v/>
      </c>
    </row>
    <row r="42" ht="15" customHeight="1">
      <c r="D42" s="53" t="n"/>
      <c r="E42" s="53" t="n"/>
      <c r="F42" s="53" t="n"/>
      <c r="G42" s="53" t="n"/>
      <c r="K42" s="53" t="n"/>
      <c r="AA42" s="65" t="n">
        <v>180</v>
      </c>
      <c r="AB42" s="65">
        <f>$AC$3+$AE$3*COS(AA42*PI()/180)</f>
        <v/>
      </c>
      <c r="AC42" s="65">
        <f>$AD$3+$AE$3*SIN(AA42*PI()/180)</f>
        <v/>
      </c>
      <c r="AI42" s="65" t="n">
        <v>180</v>
      </c>
      <c r="AJ42" s="65">
        <f>$AK$3+$AM$3*COS(AI42*PI()/180)</f>
        <v/>
      </c>
      <c r="AK42" s="65">
        <f>$AL$3+$AM$3*SIN(AI42*PI()/180)</f>
        <v/>
      </c>
      <c r="AQ42" s="65" t="n">
        <v>180</v>
      </c>
      <c r="AR42" s="65">
        <f>$AS$3+$AU$3*COS(AQ42*PI()/180)</f>
        <v/>
      </c>
      <c r="AS42" s="65">
        <f>$AT$3+$AU$3*SIN(AQ42*PI()/180)</f>
        <v/>
      </c>
      <c r="AY42" s="65" t="n">
        <v>180</v>
      </c>
      <c r="AZ42" s="65">
        <f>$BA$3+$BC$3*COS(AY42*PI()/180)</f>
        <v/>
      </c>
      <c r="BA42" s="65">
        <f>$BB$3+$BC$3*SIN(AY42*PI()/180)</f>
        <v/>
      </c>
    </row>
    <row r="43" ht="15.75" customHeight="1">
      <c r="D43" s="53" t="n"/>
      <c r="E43" s="53" t="n"/>
      <c r="F43" s="53" t="n"/>
      <c r="G43" s="53" t="n"/>
      <c r="H43" s="53" t="n"/>
      <c r="I43" s="53" t="n"/>
      <c r="J43" s="53" t="n"/>
      <c r="K43" s="53" t="n"/>
    </row>
    <row r="44" ht="15.75" customHeight="1">
      <c r="B44" s="53" t="n"/>
      <c r="C44" s="53" t="n"/>
      <c r="D44" s="54" t="n"/>
      <c r="E44" s="53" t="n"/>
      <c r="F44" s="53" t="n"/>
      <c r="G44" s="53" t="n"/>
      <c r="H44" s="53" t="n"/>
      <c r="I44" s="53" t="n"/>
      <c r="J44" s="53" t="n"/>
      <c r="K44" s="53" t="n"/>
    </row>
    <row r="45" ht="15.75" customHeight="1">
      <c r="B45" s="53" t="n"/>
      <c r="C45" s="53" t="n"/>
      <c r="D45" s="54" t="n"/>
    </row>
    <row r="46" ht="43.5" customHeight="1">
      <c r="B46" s="53" t="n"/>
      <c r="C46" s="53" t="n"/>
      <c r="D46" s="54" t="n"/>
      <c r="K46" s="53" t="n"/>
      <c r="N46" s="72" t="inlineStr">
        <is>
          <t xml:space="preserve">Давление в камере, Мпа
σ3 </t>
        </is>
      </c>
      <c r="O46" s="72" t="inlineStr">
        <is>
          <t>Вертикальная нагрузка, Мпа
σ1</t>
        </is>
      </c>
      <c r="P46" s="72" t="inlineStr">
        <is>
          <t>Поровое давление, Мпа
u</t>
        </is>
      </c>
      <c r="Q46" s="75" t="n"/>
    </row>
    <row r="47" ht="16.5" customHeight="1">
      <c r="A47" s="53" t="n"/>
      <c r="B47" s="53" t="n"/>
      <c r="C47" s="53" t="n"/>
      <c r="D47" s="54" t="n"/>
      <c r="E47" s="55" t="n"/>
      <c r="F47" s="53" t="n"/>
      <c r="G47" s="53" t="n"/>
      <c r="H47" s="53" t="n"/>
      <c r="I47" s="53" t="n"/>
      <c r="J47" s="53" t="n"/>
      <c r="K47" s="53" t="n"/>
      <c r="L47" s="53" t="n"/>
      <c r="N47" s="76" t="n">
        <v>0.05</v>
      </c>
      <c r="O47" s="76" t="n">
        <v>0.2168508478231359</v>
      </c>
      <c r="P47" s="77" t="n"/>
      <c r="Q47" s="75" t="n"/>
      <c r="W47" s="65" t="n">
        <v>1</v>
      </c>
      <c r="AF47" s="65" t="inlineStr">
        <is>
          <t>σ3,кПа</t>
        </is>
      </c>
      <c r="AG47" s="65" t="inlineStr">
        <is>
          <t>σ1,кПа</t>
        </is>
      </c>
      <c r="AH47" s="65" t="inlineStr">
        <is>
          <t>u, кПа</t>
        </is>
      </c>
      <c r="AL47" s="65" t="n">
        <v>4</v>
      </c>
    </row>
    <row r="48" ht="16.5" customHeight="1">
      <c r="A48" s="53" t="n"/>
      <c r="L48" s="53" t="n"/>
      <c r="N48" s="76" t="n">
        <v>0.15</v>
      </c>
      <c r="O48" s="76" t="n">
        <v>0.5423096781531223</v>
      </c>
      <c r="P48" s="77" t="n"/>
      <c r="Q48" s="75" t="n"/>
      <c r="AF48" s="65">
        <f>N47*1000</f>
        <v/>
      </c>
      <c r="AG48" s="65">
        <f>O47*1000</f>
        <v/>
      </c>
      <c r="AH48" s="65">
        <f>P47*1000</f>
        <v/>
      </c>
      <c r="AV48" s="65" t="inlineStr">
        <is>
          <t>δ3, Мпа</t>
        </is>
      </c>
      <c r="AW48" s="65" t="inlineStr">
        <is>
          <t>δ1-δ3, МПа</t>
        </is>
      </c>
      <c r="AX48" s="65" t="inlineStr">
        <is>
          <t>δ1, МПа</t>
        </is>
      </c>
      <c r="AY48" s="65" t="inlineStr">
        <is>
          <t>δ1, КПа</t>
        </is>
      </c>
    </row>
    <row r="49" ht="16.5" customHeight="1">
      <c r="A49" s="53" t="n"/>
      <c r="L49" s="53" t="n"/>
      <c r="N49" s="76" t="n">
        <v>0.25</v>
      </c>
      <c r="O49" s="76" t="n">
        <v>0.8677685084831086</v>
      </c>
      <c r="P49" s="77" t="n"/>
      <c r="Q49" s="75" t="n"/>
      <c r="AF49" s="65">
        <f>N48*1000</f>
        <v/>
      </c>
      <c r="AG49" s="65">
        <f>O48*1000</f>
        <v/>
      </c>
      <c r="AH49" s="65">
        <f>P48*1000</f>
        <v/>
      </c>
      <c r="AP49" s="65" t="inlineStr">
        <is>
          <t>С, МПа:</t>
        </is>
      </c>
      <c r="AQ49" s="65">
        <f>O57</f>
        <v/>
      </c>
      <c r="AU49" s="65">
        <f>CONCATENATE(ROUND(AV49,2)," МПа")</f>
        <v/>
      </c>
      <c r="AV49" s="65">
        <f>N47</f>
        <v/>
      </c>
      <c r="AW49" s="65">
        <f>2*(AV49+AQ49/TAN(RADIANS(AQ50)))*SIN(RADIANS(AQ50))/(1-SIN(RADIANS(AQ50)))+AZ49</f>
        <v/>
      </c>
      <c r="AX49" s="65">
        <f>AW49+AV49</f>
        <v/>
      </c>
      <c r="AY49" s="65">
        <f>AX49*1000</f>
        <v/>
      </c>
      <c r="AZ49" s="65">
        <f>-AZ50-AZ51</f>
        <v/>
      </c>
    </row>
    <row r="50" ht="16.5" customHeight="1">
      <c r="A50" s="53" t="n"/>
      <c r="L50" s="53" t="n"/>
      <c r="N50" s="56">
        <f>J63</f>
        <v/>
      </c>
      <c r="O50" s="78">
        <f>MAX(F85:F553)+N50</f>
        <v/>
      </c>
      <c r="Q50" s="26" t="n"/>
      <c r="AF50" s="65">
        <f>N49*1000</f>
        <v/>
      </c>
      <c r="AG50" s="65">
        <f>O49*1000</f>
        <v/>
      </c>
      <c r="AH50" s="65">
        <f>P49*1000</f>
        <v/>
      </c>
      <c r="AP50" s="65" t="inlineStr">
        <is>
          <t>φ, град:</t>
        </is>
      </c>
      <c r="AQ50" s="65">
        <f>O56</f>
        <v/>
      </c>
      <c r="AU50" s="65">
        <f>CONCATENATE(ROUND(AV50,2)," МПа")</f>
        <v/>
      </c>
      <c r="AV50" s="65">
        <f>N48</f>
        <v/>
      </c>
      <c r="AW50" s="65">
        <f>2*(AV50+AQ49/TAN(RADIANS(AQ50)))*SIN(RADIANS(AQ50))/(1-SIN(RADIANS(AQ50)))+AZ50</f>
        <v/>
      </c>
      <c r="AX50" s="65">
        <f>AW50+AV50</f>
        <v/>
      </c>
      <c r="AY50" s="65">
        <f>AX50*1000</f>
        <v/>
      </c>
      <c r="AZ50" s="65">
        <f>RANDBETWEEN(-3,3)*0.01</f>
        <v/>
      </c>
    </row>
    <row r="51" ht="16.5" customHeight="1">
      <c r="A51" s="53" t="n"/>
      <c r="L51" s="53" t="n"/>
      <c r="M51" s="1" t="n"/>
      <c r="N51" s="1" t="n"/>
      <c r="O51" s="1" t="n"/>
      <c r="P51" s="1" t="n"/>
      <c r="Q51" s="30" t="n"/>
      <c r="R51" s="1" t="n"/>
      <c r="S51" s="1" t="n"/>
      <c r="T51" s="1" t="n"/>
      <c r="U51" s="1" t="n"/>
      <c r="AF51" s="65">
        <f>N50*1000</f>
        <v/>
      </c>
      <c r="AG51" s="65">
        <f>O50*1000</f>
        <v/>
      </c>
      <c r="AH51" s="65">
        <f>P50*1000</f>
        <v/>
      </c>
      <c r="AP51" s="65" t="inlineStr">
        <is>
          <t>E, Мпа</t>
        </is>
      </c>
      <c r="AQ51" s="65">
        <f>D63</f>
        <v/>
      </c>
      <c r="AU51" s="65">
        <f>CONCATENATE(ROUND(AV51,2)," МПа")</f>
        <v/>
      </c>
      <c r="AV51" s="65">
        <f>N49</f>
        <v/>
      </c>
      <c r="AW51" s="65">
        <f>2*(AV51+AQ49/TAN(RADIANS(AQ50)))*SIN(RADIANS(AQ50))/(1-SIN(RADIANS(AQ50)))+AZ51</f>
        <v/>
      </c>
      <c r="AX51" s="65">
        <f>AW51+AV51</f>
        <v/>
      </c>
      <c r="AY51" s="65">
        <f>AX51*1000</f>
        <v/>
      </c>
      <c r="AZ51" s="65">
        <f>RANDBETWEEN(-3,3)*0.01</f>
        <v/>
      </c>
    </row>
    <row r="52" ht="16.5" customHeight="1">
      <c r="A52" s="53" t="n"/>
      <c r="L52" s="53" t="n"/>
      <c r="M52" s="1" t="n"/>
      <c r="U52" s="1" t="n"/>
      <c r="AF52" s="65" t="inlineStr">
        <is>
          <t>x</t>
        </is>
      </c>
      <c r="AG52" s="65" t="n">
        <v>0</v>
      </c>
      <c r="AH52" s="65">
        <f>AG50</f>
        <v/>
      </c>
    </row>
    <row r="53" ht="16.5" customHeight="1">
      <c r="L53" s="53" t="n"/>
      <c r="M53" s="1" t="n"/>
      <c r="U53" s="1" t="n"/>
      <c r="AF53" s="65" t="inlineStr">
        <is>
          <t>y</t>
        </is>
      </c>
      <c r="AG53" s="65">
        <f>AQ49*1000</f>
        <v/>
      </c>
      <c r="AH53" s="65">
        <f>((AH52)*TAN(RADIANS(AQ50))+AQ49*1000)</f>
        <v/>
      </c>
      <c r="AJ53" s="65" t="inlineStr">
        <is>
          <t>С, кПа</t>
        </is>
      </c>
      <c r="AK53" s="65" t="inlineStr">
        <is>
          <t>φ,°</t>
        </is>
      </c>
    </row>
    <row r="54" ht="16.5" customHeight="1">
      <c r="L54" s="53" t="n"/>
      <c r="M54" s="1" t="n"/>
      <c r="U54" s="1" t="n"/>
      <c r="AJ54" s="65">
        <f>AQ49*1000</f>
        <v/>
      </c>
      <c r="AK54" s="65">
        <f>AQ50</f>
        <v/>
      </c>
    </row>
    <row r="55" ht="15" customHeight="1">
      <c r="N55" s="28" t="inlineStr">
        <is>
          <t>Эффективные значения угла внутреннего трения и удельного сцепления ϕ', С'</t>
        </is>
      </c>
      <c r="O55" s="1" t="n"/>
      <c r="P55" s="1" t="n"/>
      <c r="Q55" s="1" t="n"/>
      <c r="R55" s="1" t="n"/>
      <c r="S55" s="1" t="n"/>
      <c r="T55" s="1" t="n"/>
    </row>
    <row r="56" ht="15" customHeight="1">
      <c r="N56" s="29" t="inlineStr">
        <is>
          <t>ϕ', град. =</t>
        </is>
      </c>
      <c r="O56" s="31" t="n">
        <v>32</v>
      </c>
      <c r="P56" s="1" t="n"/>
      <c r="Q56" s="1" t="n"/>
      <c r="R56" s="1" t="n"/>
      <c r="S56" s="1" t="n"/>
      <c r="T56" s="1" t="n"/>
    </row>
    <row r="57" ht="15" customHeight="1">
      <c r="N57" s="29" t="inlineStr">
        <is>
          <t>С', МПа =</t>
        </is>
      </c>
      <c r="O57" s="79" t="n">
        <v>0.015</v>
      </c>
      <c r="P57" s="1" t="n"/>
      <c r="Q57" s="1" t="n"/>
      <c r="R57" s="1" t="n"/>
      <c r="S57" s="1" t="n"/>
      <c r="T57" s="1" t="n"/>
    </row>
    <row r="59" ht="15.75" customHeight="1">
      <c r="L59" s="53" t="n"/>
    </row>
    <row r="60" ht="15.75" customHeight="1">
      <c r="L60" s="53" t="n"/>
    </row>
    <row r="61">
      <c r="L61" s="6" t="n"/>
    </row>
    <row r="62" ht="15.75" customHeight="1">
      <c r="A62" s="53" t="n"/>
      <c r="C62" s="53" t="inlineStr">
        <is>
          <t>K0, д.е.</t>
        </is>
      </c>
      <c r="D62" s="58" t="n">
        <v>0.4700807357667951</v>
      </c>
      <c r="E62" s="53" t="inlineStr">
        <is>
          <t>Эффективное напряжение, Мпа:</t>
        </is>
      </c>
      <c r="G62" s="54" t="n"/>
      <c r="J62" s="80" t="n">
        <v>0.02350403678833976</v>
      </c>
      <c r="K62" s="81" t="n"/>
      <c r="L62" s="6" t="n"/>
    </row>
    <row r="63" ht="15.75" customHeight="1">
      <c r="A63" s="53" t="n"/>
      <c r="C63" s="54" t="inlineStr">
        <is>
          <t>Модуль деформации E0, МПа:</t>
        </is>
      </c>
      <c r="D63" s="59">
        <f>A85/B85</f>
        <v/>
      </c>
      <c r="E63" s="53" t="inlineStr">
        <is>
          <t>Точки нахождения модуля Е0, Мпа (полное напряжение):</t>
        </is>
      </c>
      <c r="F63" s="53" t="n"/>
      <c r="G63" s="53" t="n"/>
      <c r="H63" s="53" t="n"/>
      <c r="J63" s="80" t="n">
        <v>0.02350403678833976</v>
      </c>
      <c r="K63" s="80" t="n">
        <v>0.03760645886134362</v>
      </c>
      <c r="L63" s="9" t="n"/>
    </row>
    <row r="64" ht="15.75" customHeight="1">
      <c r="C64" s="54" t="inlineStr">
        <is>
          <t>Модуль деформации E50, МПа:</t>
        </is>
      </c>
      <c r="D64" s="59">
        <f>D85/E85</f>
        <v/>
      </c>
      <c r="E64" s="53" t="inlineStr">
        <is>
          <t>qmax Давление при разрушении образца, Мпа (девиатор):</t>
        </is>
      </c>
      <c r="F64" s="53" t="n"/>
      <c r="G64" s="53" t="n"/>
      <c r="H64" s="53" t="n"/>
      <c r="J64" s="80" t="n">
        <v>0.06446821519087478</v>
      </c>
      <c r="K64" s="81" t="n"/>
      <c r="L64" s="71" t="n"/>
    </row>
    <row r="65" ht="15.75" customHeight="1">
      <c r="B65" s="54" t="n"/>
      <c r="C65" s="54" t="inlineStr">
        <is>
          <t>Коэф. Поперечной деформации, ϑ:</t>
        </is>
      </c>
      <c r="E65" s="53" t="inlineStr">
        <is>
          <t>0,5 qmax, Мпа (девиатор):</t>
        </is>
      </c>
      <c r="J65" s="80" t="n">
        <v>0.03223410759543739</v>
      </c>
      <c r="K65" s="81" t="n"/>
      <c r="L65" s="63" t="n"/>
    </row>
    <row r="66">
      <c r="L66" s="63" t="n"/>
    </row>
    <row r="67">
      <c r="L67" s="63" t="n"/>
    </row>
    <row r="68">
      <c r="L68" s="63" t="n"/>
    </row>
    <row r="69">
      <c r="L69" s="63" t="n"/>
    </row>
    <row r="70">
      <c r="A70" s="63" t="n"/>
      <c r="L70" s="63" t="n"/>
    </row>
    <row r="71">
      <c r="L71" s="63" t="n"/>
    </row>
    <row r="72">
      <c r="L72" s="63" t="n"/>
    </row>
    <row r="73" ht="15.75" customHeight="1">
      <c r="B73" s="53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63" t="n"/>
    </row>
    <row r="74" ht="15.75" customHeight="1">
      <c r="B74" s="53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63" t="n"/>
    </row>
    <row r="75" ht="15.75" customHeight="1">
      <c r="A75" s="53" t="n"/>
      <c r="B75" s="7" t="n"/>
      <c r="C75" s="8" t="n"/>
      <c r="D75" s="7" t="n"/>
      <c r="E75" s="7" t="n"/>
      <c r="F75" s="7" t="n"/>
      <c r="G75" s="7" t="n"/>
      <c r="H75" s="7" t="n"/>
      <c r="I75" s="9" t="n"/>
      <c r="J75" s="9" t="n"/>
      <c r="K75" s="6" t="n"/>
      <c r="L75" s="63" t="n"/>
      <c r="M75" s="9" t="n"/>
      <c r="N75" s="7" t="n"/>
      <c r="O75" s="8" t="n"/>
      <c r="P75" s="7" t="n"/>
      <c r="Q75" s="7" t="n"/>
      <c r="R75" s="7" t="n"/>
      <c r="S75" s="7" t="n"/>
      <c r="T75" s="9" t="n"/>
    </row>
    <row r="76" ht="15.75" customHeight="1">
      <c r="A76" s="53" t="n"/>
      <c r="B76" s="7" t="inlineStr">
        <is>
          <t>Начальник исп. лаборатории:</t>
        </is>
      </c>
      <c r="C76" s="8" t="n"/>
      <c r="D76" s="7" t="n"/>
      <c r="E76" s="7" t="n"/>
      <c r="F76" s="7" t="n"/>
      <c r="G76" s="7" t="n"/>
      <c r="H76" s="7" t="n"/>
      <c r="I76" s="7" t="inlineStr">
        <is>
          <t>Семиколенова Л.Г.</t>
        </is>
      </c>
      <c r="J76" s="9" t="n"/>
      <c r="K76" s="6" t="n"/>
      <c r="L76" s="63" t="n"/>
      <c r="M76" s="9" t="n"/>
      <c r="N76" s="7" t="inlineStr">
        <is>
          <t>Начальник исп. лаборатории:</t>
        </is>
      </c>
      <c r="O76" s="8" t="n"/>
      <c r="P76" s="7" t="n"/>
      <c r="Q76" s="7" t="n"/>
      <c r="R76" s="7" t="n"/>
      <c r="S76" s="7" t="n"/>
      <c r="T76" s="7" t="inlineStr">
        <is>
          <t>Семиколенова Л.Г.</t>
        </is>
      </c>
    </row>
    <row r="77">
      <c r="A77" s="9" t="n"/>
      <c r="B77" s="9" t="n"/>
      <c r="C77" s="7" t="n"/>
      <c r="D77" s="7" t="n"/>
      <c r="E77" s="7" t="n"/>
      <c r="F77" s="7" t="n"/>
      <c r="G77" s="7" t="n"/>
      <c r="H77" s="7" t="n"/>
      <c r="I77" s="9" t="n"/>
      <c r="J77" s="9" t="n"/>
      <c r="K77" s="9" t="n"/>
      <c r="L77" s="63" t="n"/>
      <c r="M77" s="9" t="n"/>
      <c r="N77" s="9" t="n"/>
      <c r="O77" s="7" t="n"/>
      <c r="P77" s="7" t="n"/>
      <c r="Q77" s="7" t="n"/>
      <c r="R77" s="7" t="n"/>
      <c r="S77" s="7" t="n"/>
      <c r="T77" s="7" t="n"/>
      <c r="U77" s="9" t="n"/>
    </row>
    <row r="78">
      <c r="A78" s="9" t="n"/>
      <c r="L78" s="63" t="n"/>
    </row>
    <row r="79">
      <c r="A79" s="9" t="n"/>
      <c r="L79" s="63" t="n"/>
    </row>
    <row r="80">
      <c r="A80" s="71" t="inlineStr">
        <is>
          <t>Лист 1 , всего листов 2</t>
        </is>
      </c>
      <c r="L80" s="63" t="n"/>
      <c r="M80" s="71" t="inlineStr">
        <is>
          <t>Лист 2 , всего листов 2</t>
        </is>
      </c>
    </row>
    <row r="81">
      <c r="A81" s="63" t="inlineStr">
        <is>
          <t>Частичное воспроизведение протокола испытаний без письменного разрешения  ООО «ИнжГео» ЗАПРЕЩАЕТСЯ</t>
        </is>
      </c>
      <c r="L81" s="63" t="n"/>
      <c r="M81" s="63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82">
      <c r="A82" s="63" t="n"/>
      <c r="L82" s="63" t="n"/>
    </row>
    <row r="83" ht="18.75" customHeight="1">
      <c r="A83" s="65" t="inlineStr">
        <is>
          <t>E0</t>
        </is>
      </c>
      <c r="D83" s="65" t="inlineStr">
        <is>
          <t>E50</t>
        </is>
      </c>
      <c r="F83" s="65" t="inlineStr">
        <is>
          <t>Деформация</t>
        </is>
      </c>
      <c r="J83" s="65" t="inlineStr">
        <is>
          <t>Первая прочность</t>
        </is>
      </c>
      <c r="M83" s="65" t="inlineStr">
        <is>
          <t>Вторая прочность</t>
        </is>
      </c>
      <c r="P83" s="65" t="inlineStr">
        <is>
          <t>Третья прочность</t>
        </is>
      </c>
    </row>
    <row r="84">
      <c r="A84" s="65" t="inlineStr">
        <is>
          <t>devE0</t>
        </is>
      </c>
      <c r="B84" s="65" t="inlineStr">
        <is>
          <t>epsE0</t>
        </is>
      </c>
      <c r="D84" s="65" t="inlineStr">
        <is>
          <t>dev50</t>
        </is>
      </c>
      <c r="E84" s="65" t="inlineStr">
        <is>
          <t>epsE50</t>
        </is>
      </c>
      <c r="F84" s="65" t="inlineStr">
        <is>
          <t>dev</t>
        </is>
      </c>
      <c r="G84" s="65" t="inlineStr">
        <is>
          <t>eps</t>
        </is>
      </c>
      <c r="H84" s="65" t="inlineStr">
        <is>
          <t>ev</t>
        </is>
      </c>
      <c r="J84" s="65" t="inlineStr">
        <is>
          <t>dev1</t>
        </is>
      </c>
      <c r="K84" s="65" t="inlineStr">
        <is>
          <t>eps1</t>
        </is>
      </c>
      <c r="L84" s="65" t="inlineStr">
        <is>
          <t>ev1</t>
        </is>
      </c>
      <c r="M84" s="65" t="inlineStr">
        <is>
          <t>dev1</t>
        </is>
      </c>
      <c r="N84" s="65" t="inlineStr">
        <is>
          <t>eps1</t>
        </is>
      </c>
      <c r="O84" s="65" t="inlineStr">
        <is>
          <t>ev2</t>
        </is>
      </c>
      <c r="P84" s="65" t="inlineStr">
        <is>
          <t>dev1</t>
        </is>
      </c>
      <c r="Q84" s="65" t="inlineStr">
        <is>
          <t>eps1</t>
        </is>
      </c>
      <c r="R84" s="65" t="inlineStr">
        <is>
          <t>ev3</t>
        </is>
      </c>
    </row>
    <row r="85">
      <c r="A85" s="65" t="n">
        <v>0.01410242207300386</v>
      </c>
      <c r="B85" s="65" t="n">
        <v>0.0003355012494033543</v>
      </c>
      <c r="D85" s="65" t="n">
        <v>0.03223410759543739</v>
      </c>
      <c r="E85" s="65" t="n">
        <v>0.001006503748210063</v>
      </c>
      <c r="F85" t="n">
        <v>0.01410242207300386</v>
      </c>
      <c r="G85" t="n">
        <v>0.0003355012494033543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F86" t="n">
        <v>0.03223410759543739</v>
      </c>
      <c r="G86" t="n">
        <v>0.001006503748210063</v>
      </c>
      <c r="H86" t="n">
        <v>0</v>
      </c>
      <c r="J86" t="n">
        <v>0.03000000000000001</v>
      </c>
      <c r="K86" t="n">
        <v>0.0007137098457270008</v>
      </c>
      <c r="L86" t="n">
        <v>0</v>
      </c>
      <c r="M86" t="n">
        <v>0.09000000000000002</v>
      </c>
      <c r="N86" t="n">
        <v>0.000699715535026471</v>
      </c>
      <c r="O86" t="n">
        <v>0</v>
      </c>
      <c r="P86" t="n">
        <v>0.15</v>
      </c>
      <c r="Q86" t="n">
        <v>0.0007842965337659346</v>
      </c>
      <c r="R86" t="n">
        <v>0</v>
      </c>
    </row>
    <row r="87">
      <c r="A87" s="65" t="inlineStr">
        <is>
          <t>Секущая модуля Е0</t>
        </is>
      </c>
      <c r="D87" s="65" t="inlineStr">
        <is>
          <t>Линия Q max</t>
        </is>
      </c>
      <c r="F87" t="n">
        <v>0.03334161564966572</v>
      </c>
      <c r="G87" t="n">
        <v>0.001568937141965341</v>
      </c>
      <c r="H87" t="n">
        <v>0</v>
      </c>
      <c r="J87" t="n">
        <v>0.06208193811240377</v>
      </c>
      <c r="K87" t="n">
        <v>0.00161075247743412</v>
      </c>
      <c r="L87" t="n">
        <v>0</v>
      </c>
      <c r="M87" t="n">
        <v>0.1961548390765611</v>
      </c>
      <c r="N87" t="n">
        <v>0.002001600244182106</v>
      </c>
      <c r="O87" t="n">
        <v>0</v>
      </c>
      <c r="P87" t="n">
        <v>0.2675977061173831</v>
      </c>
      <c r="Q87" t="n">
        <v>0.001580428469250413</v>
      </c>
      <c r="R87" t="n">
        <v>0</v>
      </c>
    </row>
    <row r="88">
      <c r="A88" s="65">
        <f>J63-J62</f>
        <v/>
      </c>
      <c r="B88" s="65" t="n">
        <v>0</v>
      </c>
      <c r="D88" s="65">
        <f>J64</f>
        <v/>
      </c>
      <c r="E88" s="65" t="n">
        <v>0</v>
      </c>
      <c r="F88" t="n">
        <v>0.0347923679506318</v>
      </c>
      <c r="G88" t="n">
        <v>0.002353405712948012</v>
      </c>
      <c r="H88" t="n">
        <v>-0.002739808081933194</v>
      </c>
      <c r="J88" t="n">
        <v>0.08342542391156797</v>
      </c>
      <c r="K88" t="n">
        <v>0.002604942656296522</v>
      </c>
      <c r="L88" t="n">
        <v>-0.001658622491577556</v>
      </c>
      <c r="M88" t="n">
        <v>0.2020203956519168</v>
      </c>
      <c r="N88" t="n">
        <v>0.002454974702627703</v>
      </c>
      <c r="O88" t="n">
        <v>-0.002680979583884655</v>
      </c>
      <c r="P88" t="n">
        <v>0.3088842542415543</v>
      </c>
      <c r="Q88" t="n">
        <v>0.002119747436944609</v>
      </c>
      <c r="R88" t="n">
        <v>-0.001217444943631271</v>
      </c>
    </row>
    <row r="89">
      <c r="A89" s="65">
        <f>A85</f>
        <v/>
      </c>
      <c r="B89" s="65">
        <f>B85</f>
        <v/>
      </c>
      <c r="D89" s="65">
        <f>J64</f>
        <v/>
      </c>
      <c r="E89" s="65">
        <f>MAX(G85:G20000)</f>
        <v/>
      </c>
      <c r="F89" t="n">
        <v>0.03610812467683577</v>
      </c>
      <c r="G89" t="n">
        <v>0.003137874283930682</v>
      </c>
      <c r="H89" t="n">
        <v>-0.00273926017510749</v>
      </c>
      <c r="J89" t="n">
        <v>0.08662622074017352</v>
      </c>
      <c r="K89" t="n">
        <v>0.003221504954868241</v>
      </c>
      <c r="L89" t="n">
        <v>-0.001658622491577556</v>
      </c>
      <c r="M89" t="n">
        <v>0.2119261238145974</v>
      </c>
      <c r="N89" t="n">
        <v>0.003273299603503603</v>
      </c>
      <c r="O89" t="n">
        <v>-0.002680979583884655</v>
      </c>
      <c r="P89" t="n">
        <v>0.3291791138398685</v>
      </c>
      <c r="Q89" t="n">
        <v>0.003160856938500826</v>
      </c>
      <c r="R89" t="n">
        <v>-0.001217444943631271</v>
      </c>
    </row>
    <row r="90" ht="15" customHeight="1">
      <c r="A90" s="65">
        <f>J64*0.9</f>
        <v/>
      </c>
      <c r="B90" s="65">
        <f>_xlfn.FORECAST.LINEAR(A90,B88:B89,A88:A89)</f>
        <v/>
      </c>
      <c r="F90" t="n">
        <v>0.03731193843288653</v>
      </c>
      <c r="G90" t="n">
        <v>0.003922342854913352</v>
      </c>
      <c r="H90" t="n">
        <v>-0.002740082035346046</v>
      </c>
      <c r="J90" t="n">
        <v>0.09053863163272936</v>
      </c>
      <c r="K90" t="n">
        <v>0.0040268811935853</v>
      </c>
      <c r="L90" t="n">
        <v>-0.001658622491577556</v>
      </c>
      <c r="M90" t="n">
        <v>0.2211457329954759</v>
      </c>
      <c r="N90" t="n">
        <v>0.004091624504379505</v>
      </c>
      <c r="O90" t="n">
        <v>-0.002680979583884655</v>
      </c>
      <c r="P90" t="n">
        <v>0.3430811619912538</v>
      </c>
      <c r="Q90" t="n">
        <v>0.003951071173126032</v>
      </c>
      <c r="R90" t="n">
        <v>-0.001217444943631271</v>
      </c>
    </row>
    <row r="91">
      <c r="D91" s="65" t="inlineStr">
        <is>
          <t>Линия 0,5 Q max</t>
        </is>
      </c>
      <c r="F91" t="n">
        <v>0.03842218974912194</v>
      </c>
      <c r="G91" t="n">
        <v>0.004706811425896023</v>
      </c>
      <c r="H91" t="n">
        <v>-0.002740082035346046</v>
      </c>
      <c r="J91" t="n">
        <v>0.09415985185672433</v>
      </c>
      <c r="K91" t="n">
        <v>0.00483225743230236</v>
      </c>
      <c r="L91" t="n">
        <v>-0.001658622491577556</v>
      </c>
      <c r="M91" t="n">
        <v>0.2295380510417082</v>
      </c>
      <c r="N91" t="n">
        <v>0.004909949405255405</v>
      </c>
      <c r="O91" t="n">
        <v>-0.002680979583884655</v>
      </c>
      <c r="P91" t="n">
        <v>0.3560026759407314</v>
      </c>
      <c r="Q91" t="n">
        <v>0.004741285407751239</v>
      </c>
      <c r="R91" t="n">
        <v>-0.001217444943631271</v>
      </c>
    </row>
    <row r="92">
      <c r="D92" s="65">
        <f>J65</f>
        <v/>
      </c>
      <c r="E92" s="65" t="n">
        <v>0</v>
      </c>
      <c r="F92" t="n">
        <v>0.03942030561128605</v>
      </c>
      <c r="G92" t="n">
        <v>0.005491279996878694</v>
      </c>
      <c r="H92" t="n">
        <v>-0.002606164241573581</v>
      </c>
      <c r="J92" t="n">
        <v>0.09751880010589827</v>
      </c>
      <c r="K92" t="n">
        <v>0.005637633671019421</v>
      </c>
      <c r="L92" t="n">
        <v>-0.001667648421138832</v>
      </c>
      <c r="M92" t="n">
        <v>0.2371775558613367</v>
      </c>
      <c r="N92" t="n">
        <v>0.005728274306131306</v>
      </c>
      <c r="O92" t="n">
        <v>-0.003154498634052008</v>
      </c>
      <c r="P92" t="n">
        <v>0.36788266536926</v>
      </c>
      <c r="Q92" t="n">
        <v>0.005531499642376446</v>
      </c>
      <c r="R92" t="n">
        <v>-0.001463235752067516</v>
      </c>
    </row>
    <row r="93">
      <c r="D93" s="65">
        <f>J65</f>
        <v/>
      </c>
      <c r="E93" s="65">
        <f>MAX(G85:G20000)</f>
        <v/>
      </c>
      <c r="F93" t="n">
        <v>0.04033082564592791</v>
      </c>
      <c r="G93" t="n">
        <v>0.006275748567861364</v>
      </c>
      <c r="H93" t="n">
        <v>-0.002606164241573581</v>
      </c>
      <c r="J93" t="n">
        <v>0.1006155105328016</v>
      </c>
      <c r="K93" t="n">
        <v>0.006443009909736481</v>
      </c>
      <c r="L93" t="n">
        <v>-0.001667648421138832</v>
      </c>
      <c r="M93" t="n">
        <v>0.2441423675635903</v>
      </c>
      <c r="N93" t="n">
        <v>0.006546599207007207</v>
      </c>
      <c r="O93" t="n">
        <v>-0.003154498634052008</v>
      </c>
      <c r="P93" t="n">
        <v>0.3789646158525667</v>
      </c>
      <c r="Q93" t="n">
        <v>0.006321713877001651</v>
      </c>
      <c r="R93" t="n">
        <v>-0.001463235752067516</v>
      </c>
    </row>
    <row r="94">
      <c r="F94" t="n">
        <v>0.04115998722160831</v>
      </c>
      <c r="G94" t="n">
        <v>0.007060217138844034</v>
      </c>
      <c r="H94" t="n">
        <v>-0.002606685526550393</v>
      </c>
      <c r="J94" t="n">
        <v>0.1034180514050418</v>
      </c>
      <c r="K94" t="n">
        <v>0.00724838614845354</v>
      </c>
      <c r="L94" t="n">
        <v>-0.001667648421138832</v>
      </c>
      <c r="M94" t="n">
        <v>0.250593645152775</v>
      </c>
      <c r="N94" t="n">
        <v>0.007364924107883108</v>
      </c>
      <c r="O94" t="n">
        <v>-0.003154498634052008</v>
      </c>
      <c r="P94" t="n">
        <v>0.3889290467346227</v>
      </c>
      <c r="Q94" t="n">
        <v>0.007111928111626858</v>
      </c>
      <c r="R94" t="n">
        <v>-0.001463235752067516</v>
      </c>
    </row>
    <row r="95">
      <c r="F95" t="n">
        <v>0.04188781684769227</v>
      </c>
      <c r="G95" t="n">
        <v>0.007844685709826705</v>
      </c>
      <c r="H95" t="n">
        <v>-0.0026069461690388</v>
      </c>
      <c r="J95" t="n">
        <v>0.1060005902233069</v>
      </c>
      <c r="K95" t="n">
        <v>0.0080537623871706</v>
      </c>
      <c r="L95" t="n">
        <v>-0.001667648421138832</v>
      </c>
      <c r="M95" t="n">
        <v>0.2562931337592233</v>
      </c>
      <c r="N95" t="n">
        <v>0.008183249008759009</v>
      </c>
      <c r="O95" t="n">
        <v>-0.003154498634052008</v>
      </c>
      <c r="P95" t="n">
        <v>0.3978866144036156</v>
      </c>
      <c r="Q95" t="n">
        <v>0.007902142346252064</v>
      </c>
      <c r="R95" t="n">
        <v>-0.001463235752067516</v>
      </c>
    </row>
    <row r="96">
      <c r="F96" t="n">
        <v>0.04256590125905887</v>
      </c>
      <c r="G96" t="n">
        <v>0.008629154280809376</v>
      </c>
      <c r="H96" t="n">
        <v>-0.002401802652396704</v>
      </c>
      <c r="J96" t="n">
        <v>0.1084098224535342</v>
      </c>
      <c r="K96" t="n">
        <v>0.00885913862588766</v>
      </c>
      <c r="L96" t="n">
        <v>-0.001672271936171018</v>
      </c>
      <c r="M96" t="n">
        <v>0.2615631168882956</v>
      </c>
      <c r="N96" t="n">
        <v>0.00900157390963491</v>
      </c>
      <c r="O96" t="n">
        <v>-0.00350384462339711</v>
      </c>
      <c r="P96" t="n">
        <v>0.4061496712670586</v>
      </c>
      <c r="Q96" t="n">
        <v>0.00869235658087727</v>
      </c>
      <c r="R96" t="n">
        <v>-0.001913558551764278</v>
      </c>
    </row>
    <row r="97" ht="15" customHeight="1">
      <c r="A97" s="65" t="inlineStr">
        <is>
          <t>Коэфф. Точки</t>
        </is>
      </c>
      <c r="B97" s="65">
        <f>(J62+A85)/J62</f>
        <v/>
      </c>
      <c r="F97" t="n">
        <v>0.04314763396485595</v>
      </c>
      <c r="G97" t="n">
        <v>0.009413622851792047</v>
      </c>
      <c r="H97" t="n">
        <v>-0.002401082255680329</v>
      </c>
      <c r="J97" t="n">
        <v>0.1105495367726908</v>
      </c>
      <c r="K97" t="n">
        <v>0.00966451486460472</v>
      </c>
      <c r="L97" t="n">
        <v>-0.001672271936171018</v>
      </c>
      <c r="M97" t="n">
        <v>0.2663656946582127</v>
      </c>
      <c r="N97" t="n">
        <v>0.00981989881051081</v>
      </c>
      <c r="O97" t="n">
        <v>-0.00350384462339711</v>
      </c>
      <c r="P97" t="n">
        <v>0.4137780255321933</v>
      </c>
      <c r="Q97" t="n">
        <v>0.009482570815502479</v>
      </c>
      <c r="R97" t="n">
        <v>-0.001913558551764278</v>
      </c>
    </row>
    <row r="98" ht="15" customHeight="1">
      <c r="F98" t="n">
        <v>0.04368533492111014</v>
      </c>
      <c r="G98" t="n">
        <v>0.01019809142277472</v>
      </c>
      <c r="H98" t="n">
        <v>-0.002401082255680329</v>
      </c>
      <c r="J98" t="n">
        <v>0.1125451909616472</v>
      </c>
      <c r="K98" t="n">
        <v>0.01046989110332178</v>
      </c>
      <c r="L98" t="n">
        <v>-0.001672271936171018</v>
      </c>
      <c r="M98" t="n">
        <v>0.2704904768494828</v>
      </c>
      <c r="N98" t="n">
        <v>0.01063822371138671</v>
      </c>
      <c r="O98" t="n">
        <v>-0.00350384462339711</v>
      </c>
      <c r="P98" t="n">
        <v>0.4203612865934369</v>
      </c>
      <c r="Q98" t="n">
        <v>0.01027278505012768</v>
      </c>
      <c r="R98" t="n">
        <v>-0.001913558551764278</v>
      </c>
    </row>
    <row r="99" ht="15" customHeight="1">
      <c r="F99" t="n">
        <v>0.04417189639000241</v>
      </c>
      <c r="G99" t="n">
        <v>0.01098255999375739</v>
      </c>
      <c r="H99" t="n">
        <v>-0.002401562520157912</v>
      </c>
      <c r="J99" t="n">
        <v>0.1143305095384445</v>
      </c>
      <c r="K99" t="n">
        <v>0.01127526734203884</v>
      </c>
      <c r="L99" t="n">
        <v>-0.001672271936171018</v>
      </c>
      <c r="M99" t="n">
        <v>0.2743966272229263</v>
      </c>
      <c r="N99" t="n">
        <v>0.01145654861226261</v>
      </c>
      <c r="O99" t="n">
        <v>-0.003746535884072766</v>
      </c>
      <c r="P99" t="n">
        <v>0.4264859541717902</v>
      </c>
      <c r="Q99" t="n">
        <v>0.01106299928475289</v>
      </c>
      <c r="R99" t="n">
        <v>-0.001913558551764278</v>
      </c>
    </row>
    <row r="100" ht="15" customHeight="1">
      <c r="F100" t="n">
        <v>0.04457254204224442</v>
      </c>
      <c r="G100" t="n">
        <v>0.01176702856474006</v>
      </c>
      <c r="H100" t="n">
        <v>-0.002160809532462349</v>
      </c>
      <c r="J100" t="n">
        <v>0.1159850214344558</v>
      </c>
      <c r="K100" t="n">
        <v>0.0120806435807559</v>
      </c>
      <c r="L100" t="n">
        <v>-0.001674588958355021</v>
      </c>
      <c r="M100" t="n">
        <v>0.2778737800385234</v>
      </c>
      <c r="N100" t="n">
        <v>0.01227487351313851</v>
      </c>
      <c r="O100" t="n">
        <v>-0.003746535884072766</v>
      </c>
      <c r="P100" t="n">
        <v>0.4320077685996139</v>
      </c>
      <c r="Q100" t="n">
        <v>0.0118532135193781</v>
      </c>
      <c r="R100" t="n">
        <v>-0.002462613645278174</v>
      </c>
    </row>
    <row r="101" ht="15" customHeight="1">
      <c r="F101" t="n">
        <v>0.04496110378006855</v>
      </c>
      <c r="G101" t="n">
        <v>0.01255149713572273</v>
      </c>
      <c r="H101" t="n">
        <v>-0.002160809532462349</v>
      </c>
      <c r="J101" t="n">
        <v>0.1174568434960954</v>
      </c>
      <c r="K101" t="n">
        <v>0.01288601981947296</v>
      </c>
      <c r="L101" t="n">
        <v>-0.001674588958355021</v>
      </c>
      <c r="M101" t="n">
        <v>0.2808323334509963</v>
      </c>
      <c r="N101" t="n">
        <v>0.01309319841401441</v>
      </c>
      <c r="O101" t="n">
        <v>-0.003746535884072766</v>
      </c>
      <c r="P101" t="n">
        <v>0.4369815637982107</v>
      </c>
      <c r="Q101" t="n">
        <v>0.0126434277540033</v>
      </c>
      <c r="R101" t="n">
        <v>-0.002462613645278174</v>
      </c>
    </row>
    <row r="102" ht="15" customHeight="1">
      <c r="F102" t="n">
        <v>0.0452890502349515</v>
      </c>
      <c r="G102" t="n">
        <v>0.0133359657067054</v>
      </c>
      <c r="H102" t="n">
        <v>-0.002160377456970955</v>
      </c>
      <c r="J102" t="n">
        <v>0.1188437034658913</v>
      </c>
      <c r="K102" t="n">
        <v>0.01369139605819002</v>
      </c>
      <c r="L102" t="n">
        <v>-0.001674588958355021</v>
      </c>
      <c r="M102" t="n">
        <v>0.2837433180379504</v>
      </c>
      <c r="N102" t="n">
        <v>0.01391152331489031</v>
      </c>
      <c r="O102" t="n">
        <v>-0.003746535884072766</v>
      </c>
      <c r="P102" t="n">
        <v>0.4416004799542472</v>
      </c>
      <c r="Q102" t="n">
        <v>0.01343364198862851</v>
      </c>
      <c r="R102" t="n">
        <v>-0.002462613645278174</v>
      </c>
    </row>
    <row r="103" ht="15" customHeight="1">
      <c r="F103" t="n">
        <v>0.04559660022298456</v>
      </c>
      <c r="G103" t="n">
        <v>0.01412043427768807</v>
      </c>
      <c r="H103" t="n">
        <v>-0.002160377456970955</v>
      </c>
      <c r="J103" t="n">
        <v>0.1200928912850236</v>
      </c>
      <c r="K103" t="n">
        <v>0.01449677229690708</v>
      </c>
      <c r="L103" t="n">
        <v>-0.001674588958355021</v>
      </c>
      <c r="M103" t="n">
        <v>0.2862597532000229</v>
      </c>
      <c r="N103" t="n">
        <v>0.01472984821576622</v>
      </c>
      <c r="O103" t="n">
        <v>-0.003746535884072766</v>
      </c>
      <c r="P103" t="n">
        <v>0.4456435469908512</v>
      </c>
      <c r="Q103" t="n">
        <v>0.01422385622325372</v>
      </c>
      <c r="R103" t="n">
        <v>-0.002462613645278174</v>
      </c>
    </row>
    <row r="104" ht="15" customHeight="1">
      <c r="F104" t="n">
        <v>0.0458690800306111</v>
      </c>
      <c r="G104" t="n">
        <v>0.01490490284867074</v>
      </c>
      <c r="H104" t="n">
        <v>-0.001923390592936282</v>
      </c>
      <c r="J104" t="n">
        <v>0.1211668169263451</v>
      </c>
      <c r="K104" t="n">
        <v>0.01530214853562414</v>
      </c>
      <c r="L104" t="n">
        <v>-0.001676363118145511</v>
      </c>
      <c r="M104" t="n">
        <v>0.2884640160398348</v>
      </c>
      <c r="N104" t="n">
        <v>0.01554817311664212</v>
      </c>
      <c r="O104" t="n">
        <v>-0.003899937821659053</v>
      </c>
      <c r="P104" t="n">
        <v>0.4493030198509713</v>
      </c>
      <c r="Q104" t="n">
        <v>0.01501407045787892</v>
      </c>
      <c r="R104" t="n">
        <v>-0.003001426655850757</v>
      </c>
    </row>
    <row r="105" ht="15" customHeight="1">
      <c r="F105" t="n">
        <v>0.04612629481991658</v>
      </c>
      <c r="G105" t="n">
        <v>0.01568937141965341</v>
      </c>
      <c r="H105" t="n">
        <v>-0.001923582951231405</v>
      </c>
      <c r="J105" t="n">
        <v>0.1222161565048487</v>
      </c>
      <c r="K105" t="n">
        <v>0.0161075247743412</v>
      </c>
      <c r="L105" t="n">
        <v>-0.001676363118145511</v>
      </c>
      <c r="M105" t="n">
        <v>0.2905278206831795</v>
      </c>
      <c r="N105" t="n">
        <v>0.01636649801751802</v>
      </c>
      <c r="O105" t="n">
        <v>-0.003899937821659053</v>
      </c>
      <c r="P105" t="n">
        <v>0.4527039997724985</v>
      </c>
      <c r="Q105" t="n">
        <v>0.01580428469250413</v>
      </c>
      <c r="R105" t="n">
        <v>-0.003001426655850757</v>
      </c>
    </row>
    <row r="106" ht="15" customHeight="1">
      <c r="F106" t="n">
        <v>0.04633935380582707</v>
      </c>
      <c r="G106" t="n">
        <v>0.01647383999063608</v>
      </c>
      <c r="H106" t="n">
        <v>-0.001923582951231405</v>
      </c>
      <c r="J106" t="n">
        <v>0.1232043452950771</v>
      </c>
      <c r="K106" t="n">
        <v>0.01691290101305826</v>
      </c>
      <c r="L106" t="n">
        <v>-0.001676363118145511</v>
      </c>
      <c r="M106" t="n">
        <v>0.2924926496190553</v>
      </c>
      <c r="N106" t="n">
        <v>0.01718482291839392</v>
      </c>
      <c r="O106" t="n">
        <v>-0.003899937821659053</v>
      </c>
      <c r="P106" t="n">
        <v>0.4556200005984339</v>
      </c>
      <c r="Q106" t="n">
        <v>0.01659449892712934</v>
      </c>
      <c r="R106" t="n">
        <v>-0.003001426655850757</v>
      </c>
    </row>
    <row r="107" ht="15" customHeight="1">
      <c r="F107" t="n">
        <v>0.04658402375334329</v>
      </c>
      <c r="G107" t="n">
        <v>0.01725830856161875</v>
      </c>
      <c r="H107" t="n">
        <v>-0.001923390592936282</v>
      </c>
      <c r="J107" t="n">
        <v>0.1240587681525204</v>
      </c>
      <c r="K107" t="n">
        <v>0.01771827725177532</v>
      </c>
      <c r="L107" t="n">
        <v>-0.001676363118145511</v>
      </c>
      <c r="M107" t="n">
        <v>0.2943554514856533</v>
      </c>
      <c r="N107" t="n">
        <v>0.01800314781926982</v>
      </c>
      <c r="O107" t="n">
        <v>-0.003899937821659053</v>
      </c>
      <c r="P107" t="n">
        <v>0.4585991680119149</v>
      </c>
      <c r="Q107" t="n">
        <v>0.01738471316175454</v>
      </c>
      <c r="R107" t="n">
        <v>-0.003001426655850757</v>
      </c>
    </row>
    <row r="108" ht="15" customHeight="1">
      <c r="F108" t="n">
        <v>0.04678934545685966</v>
      </c>
      <c r="G108" t="n">
        <v>0.01804277713260142</v>
      </c>
      <c r="H108" t="n">
        <v>-0.001728672293670773</v>
      </c>
      <c r="J108" t="n">
        <v>0.1249324746917985</v>
      </c>
      <c r="K108" t="n">
        <v>0.01852365349049238</v>
      </c>
      <c r="L108" t="n">
        <v>-0.001678686655128387</v>
      </c>
      <c r="M108" t="n">
        <v>0.2961570213227687</v>
      </c>
      <c r="N108" t="n">
        <v>0.01882147272014572</v>
      </c>
      <c r="O108" t="n">
        <v>-0.003981043282120316</v>
      </c>
      <c r="P108" t="n">
        <v>0.4610596411594358</v>
      </c>
      <c r="Q108" t="n">
        <v>0.01817492739637975</v>
      </c>
      <c r="R108" t="n">
        <v>-0.003425943942890931</v>
      </c>
    </row>
    <row r="109" ht="15" customHeight="1">
      <c r="F109" t="n">
        <v>0.04701031199756765</v>
      </c>
      <c r="G109" t="n">
        <v>0.01882724570358409</v>
      </c>
      <c r="H109" t="n">
        <v>-0.001728326628345104</v>
      </c>
      <c r="J109" t="n">
        <v>0.1256824907562188</v>
      </c>
      <c r="K109" t="n">
        <v>0.01932902972920944</v>
      </c>
      <c r="L109" t="n">
        <v>-0.001678686655128387</v>
      </c>
      <c r="M109" t="n">
        <v>0.2979381541701963</v>
      </c>
      <c r="N109" t="n">
        <v>0.01963979762102162</v>
      </c>
      <c r="O109" t="n">
        <v>-0.003981043282120316</v>
      </c>
      <c r="P109" t="n">
        <v>0.4636233036911043</v>
      </c>
      <c r="Q109" t="n">
        <v>0.01896514163100496</v>
      </c>
      <c r="R109" t="n">
        <v>-0.003425943942890931</v>
      </c>
    </row>
    <row r="110" ht="15" customHeight="1">
      <c r="F110" t="n">
        <v>0.04725302076430378</v>
      </c>
      <c r="G110" t="n">
        <v>0.01961171427456676</v>
      </c>
      <c r="H110" t="n">
        <v>-0.001728326628345104</v>
      </c>
      <c r="J110" t="n">
        <v>0.1265159292765255</v>
      </c>
      <c r="K110" t="n">
        <v>0.0201344059679265</v>
      </c>
      <c r="L110" t="n">
        <v>-0.001678686655128387</v>
      </c>
      <c r="M110" t="n">
        <v>0.2998745804547904</v>
      </c>
      <c r="N110" t="n">
        <v>0.02045812252189752</v>
      </c>
      <c r="O110" t="n">
        <v>-0.003981043282120316</v>
      </c>
      <c r="P110" t="n">
        <v>0.4661324522852675</v>
      </c>
      <c r="Q110" t="n">
        <v>0.01975535586563016</v>
      </c>
      <c r="R110" t="n">
        <v>-0.003425943942890931</v>
      </c>
    </row>
    <row r="111" ht="15" customHeight="1">
      <c r="F111" t="n">
        <v>0.04748098962787431</v>
      </c>
      <c r="G111" t="n">
        <v>0.02039618284554943</v>
      </c>
      <c r="H111" t="n">
        <v>-0.001728672293670773</v>
      </c>
      <c r="J111" t="n">
        <v>0.1272711059823955</v>
      </c>
      <c r="K111" t="n">
        <v>0.02093978220664356</v>
      </c>
      <c r="L111" t="n">
        <v>-0.001678686655128387</v>
      </c>
      <c r="M111" t="n">
        <v>0.301737783291309</v>
      </c>
      <c r="N111" t="n">
        <v>0.02127644742277342</v>
      </c>
      <c r="O111" t="n">
        <v>-0.003981043282120316</v>
      </c>
      <c r="P111" t="n">
        <v>0.4688575350009009</v>
      </c>
      <c r="Q111" t="n">
        <v>0.02054557010025537</v>
      </c>
      <c r="R111" t="n">
        <v>-0.003425943942890931</v>
      </c>
    </row>
    <row r="112" ht="15" customHeight="1">
      <c r="F112" t="n">
        <v>0.0477355032833767</v>
      </c>
      <c r="G112" t="n">
        <v>0.02118065141653211</v>
      </c>
      <c r="H112" t="n">
        <v>-0.001612731770606314</v>
      </c>
      <c r="J112" t="n">
        <v>0.1280324715343718</v>
      </c>
      <c r="K112" t="n">
        <v>0.02174515844536062</v>
      </c>
      <c r="L112" t="n">
        <v>-0.001683490043634296</v>
      </c>
      <c r="M112" t="n">
        <v>0.303566881172304</v>
      </c>
      <c r="N112" t="n">
        <v>0.02209477232364932</v>
      </c>
      <c r="O112" t="n">
        <v>-0.004005603202761257</v>
      </c>
      <c r="P112" t="n">
        <v>0.4712786712134103</v>
      </c>
      <c r="Q112" t="n">
        <v>0.02133578433488057</v>
      </c>
      <c r="R112" t="n">
        <v>-0.003628149757740982</v>
      </c>
    </row>
    <row r="113" ht="15" customHeight="1">
      <c r="F113" t="n">
        <v>0.04802259738587181</v>
      </c>
      <c r="G113" t="n">
        <v>0.02196511998751478</v>
      </c>
      <c r="H113" t="n">
        <v>-0.001612248047819689</v>
      </c>
      <c r="J113" t="n">
        <v>0.1288499573161981</v>
      </c>
      <c r="K113" t="n">
        <v>0.02255053468407768</v>
      </c>
      <c r="L113" t="n">
        <v>-0.001683490043634296</v>
      </c>
      <c r="M113" t="n">
        <v>0.3056742164589318</v>
      </c>
      <c r="N113" t="n">
        <v>0.02291309722452523</v>
      </c>
      <c r="O113" t="n">
        <v>-0.004005603202761257</v>
      </c>
      <c r="P113" t="n">
        <v>0.4740983397204551</v>
      </c>
      <c r="Q113" t="n">
        <v>0.02212599856950578</v>
      </c>
      <c r="R113" t="n">
        <v>-0.003628149757740982</v>
      </c>
    </row>
    <row r="114" ht="15" customHeight="1">
      <c r="F114" t="n">
        <v>0.04834832168839281</v>
      </c>
      <c r="G114" t="n">
        <v>0.02274958855849745</v>
      </c>
      <c r="H114" t="n">
        <v>-0.001612409288748564</v>
      </c>
      <c r="J114" t="n">
        <v>0.1296483900206816</v>
      </c>
      <c r="K114" t="n">
        <v>0.02335591092279474</v>
      </c>
      <c r="L114" t="n">
        <v>-0.001683490043634296</v>
      </c>
      <c r="M114" t="n">
        <v>0.3079885966128589</v>
      </c>
      <c r="N114" t="n">
        <v>0.02373142212540113</v>
      </c>
      <c r="O114" t="n">
        <v>-0.004005603202761257</v>
      </c>
      <c r="P114" t="n">
        <v>0.4768487906930275</v>
      </c>
      <c r="Q114" t="n">
        <v>0.02291621280413099</v>
      </c>
      <c r="R114" t="n">
        <v>-0.003628149757740982</v>
      </c>
    </row>
    <row r="115" ht="15" customHeight="1">
      <c r="A115" s="52" t="n"/>
      <c r="B115" s="52" t="n"/>
      <c r="F115" t="n">
        <v>0.04870430013789923</v>
      </c>
      <c r="G115" t="n">
        <v>0.02353405712948012</v>
      </c>
      <c r="H115" t="n">
        <v>-0.001612248047819689</v>
      </c>
      <c r="J115" t="n">
        <v>0.1305312747160294</v>
      </c>
      <c r="K115" t="n">
        <v>0.0241612871615118</v>
      </c>
      <c r="L115" t="n">
        <v>-0.001683490043634296</v>
      </c>
      <c r="M115" t="n">
        <v>0.3100687400294661</v>
      </c>
      <c r="N115" t="n">
        <v>0.02454974702627703</v>
      </c>
      <c r="O115" t="n">
        <v>-0.004005603202761257</v>
      </c>
      <c r="P115" t="n">
        <v>0.4797167297577853</v>
      </c>
      <c r="Q115" t="n">
        <v>0.02370642703875619</v>
      </c>
      <c r="R115" t="n">
        <v>-0.003628149757740982</v>
      </c>
    </row>
    <row r="116" ht="15" customHeight="1">
      <c r="F116" t="n">
        <v>0.04907105526334286</v>
      </c>
      <c r="G116" t="n">
        <v>0.02431852570046279</v>
      </c>
      <c r="H116" t="n">
        <v>-0.001598040411802474</v>
      </c>
      <c r="J116" t="n">
        <v>0.1314633101231941</v>
      </c>
      <c r="K116" t="n">
        <v>0.02496666340022886</v>
      </c>
      <c r="L116" t="n">
        <v>-0.001695078819182586</v>
      </c>
      <c r="M116" t="n">
        <v>0.3121806178791646</v>
      </c>
      <c r="N116" t="n">
        <v>0.02536807192715293</v>
      </c>
      <c r="O116" t="n">
        <v>-0.003964591751710562</v>
      </c>
      <c r="P116" t="n">
        <v>0.4822062597643867</v>
      </c>
      <c r="Q116" t="n">
        <v>0.0244966412733814</v>
      </c>
      <c r="R116" t="n">
        <v>-0.003605118532099171</v>
      </c>
    </row>
    <row r="117" ht="15" customHeight="1">
      <c r="F117" t="n">
        <v>0.04944812623331138</v>
      </c>
      <c r="G117" t="n">
        <v>0.02510299427144546</v>
      </c>
      <c r="H117" t="n">
        <v>-0.001598040411802474</v>
      </c>
      <c r="J117" t="n">
        <v>0.1323552644329966</v>
      </c>
      <c r="K117" t="n">
        <v>0.02577203963894592</v>
      </c>
      <c r="L117" t="n">
        <v>-0.001695078819182586</v>
      </c>
      <c r="M117" t="n">
        <v>0.3142342414999796</v>
      </c>
      <c r="N117" t="n">
        <v>0.02618639682802883</v>
      </c>
      <c r="O117" t="n">
        <v>-0.003964591751710562</v>
      </c>
      <c r="P117" t="n">
        <v>0.4850516678277108</v>
      </c>
      <c r="Q117" t="n">
        <v>0.02528685550800661</v>
      </c>
      <c r="R117" t="n">
        <v>-0.003605118532099171</v>
      </c>
    </row>
    <row r="118" ht="15" customHeight="1">
      <c r="A118" s="82" t="n"/>
      <c r="F118" t="n">
        <v>0.04982086645979575</v>
      </c>
      <c r="G118" t="n">
        <v>0.02588746284242813</v>
      </c>
      <c r="H118" t="n">
        <v>-0.001598200215843655</v>
      </c>
      <c r="J118" t="n">
        <v>0.1331706842901652</v>
      </c>
      <c r="K118" t="n">
        <v>0.02657741587766298</v>
      </c>
      <c r="L118" t="n">
        <v>-0.001695078819182586</v>
      </c>
      <c r="M118" t="n">
        <v>0.3163244663581185</v>
      </c>
      <c r="N118" t="n">
        <v>0.02700472172890473</v>
      </c>
      <c r="O118" t="n">
        <v>-0.003964591751710562</v>
      </c>
      <c r="P118" t="n">
        <v>0.4875227154763873</v>
      </c>
      <c r="Q118" t="n">
        <v>0.02607706974263182</v>
      </c>
      <c r="R118" t="n">
        <v>-0.003605118532099171</v>
      </c>
    </row>
    <row r="119" ht="15" customHeight="1">
      <c r="F119" t="n">
        <v>0.05018170310351075</v>
      </c>
      <c r="G119" t="n">
        <v>0.0266719314134108</v>
      </c>
      <c r="H119" t="n">
        <v>-0.001598360019884835</v>
      </c>
      <c r="J119" t="n">
        <v>0.1340012659010282</v>
      </c>
      <c r="K119" t="n">
        <v>0.02738279211638004</v>
      </c>
      <c r="L119" t="n">
        <v>-0.001695078819182586</v>
      </c>
      <c r="M119" t="n">
        <v>0.3182667696384572</v>
      </c>
      <c r="N119" t="n">
        <v>0.02782304662978063</v>
      </c>
      <c r="O119" t="n">
        <v>-0.003964591751710562</v>
      </c>
      <c r="P119" t="n">
        <v>0.4899888877229095</v>
      </c>
      <c r="Q119" t="n">
        <v>0.02686728397725702</v>
      </c>
      <c r="R119" t="n">
        <v>-0.003504610696059943</v>
      </c>
    </row>
    <row r="120" ht="15" customHeight="1">
      <c r="A120" s="82" t="n"/>
      <c r="F120" t="n">
        <v>0.05052292084810796</v>
      </c>
      <c r="G120" t="n">
        <v>0.02745639998439347</v>
      </c>
      <c r="H120" t="n">
        <v>-0.001612219723172249</v>
      </c>
      <c r="J120" t="n">
        <v>0.1348479571469258</v>
      </c>
      <c r="K120" t="n">
        <v>0.0281881683550971</v>
      </c>
      <c r="L120" t="n">
        <v>-0.001729450807694761</v>
      </c>
      <c r="M120" t="n">
        <v>0.32010859683373</v>
      </c>
      <c r="N120" t="n">
        <v>0.02864137153065653</v>
      </c>
      <c r="O120" t="n">
        <v>-0.00384235340734532</v>
      </c>
      <c r="P120" t="n">
        <v>0.4923050213053419</v>
      </c>
      <c r="Q120" t="n">
        <v>0.02765749821188223</v>
      </c>
      <c r="R120" t="n">
        <v>-0.003504610696059943</v>
      </c>
    </row>
    <row r="121" ht="15" customHeight="1">
      <c r="A121" s="82" t="n"/>
      <c r="F121" t="n">
        <v>0.05089617518328526</v>
      </c>
      <c r="G121" t="n">
        <v>0.02824086855537614</v>
      </c>
      <c r="H121" t="n">
        <v>-0.00161270343746063</v>
      </c>
      <c r="J121" t="n">
        <v>0.1356188809054617</v>
      </c>
      <c r="K121" t="n">
        <v>0.02899354459381416</v>
      </c>
      <c r="L121" t="n">
        <v>-0.001729450807694761</v>
      </c>
      <c r="M121" t="n">
        <v>0.3220397752801109</v>
      </c>
      <c r="N121" t="n">
        <v>0.02945969643153243</v>
      </c>
      <c r="O121" t="n">
        <v>-0.00384235340734532</v>
      </c>
      <c r="P121" t="n">
        <v>0.4947708276292848</v>
      </c>
      <c r="Q121" t="n">
        <v>0.02844771244650743</v>
      </c>
      <c r="R121" t="n">
        <v>-0.003504610696059943</v>
      </c>
    </row>
    <row r="122" ht="15" customHeight="1">
      <c r="F122" t="n">
        <v>0.05124199934048272</v>
      </c>
      <c r="G122" t="n">
        <v>0.02902533712635881</v>
      </c>
      <c r="H122" t="n">
        <v>-0.00161270343746063</v>
      </c>
      <c r="J122" t="n">
        <v>0.1363696931198279</v>
      </c>
      <c r="K122" t="n">
        <v>0.02979892083253122</v>
      </c>
      <c r="L122" t="n">
        <v>-0.001729450807694761</v>
      </c>
      <c r="M122" t="n">
        <v>0.3236845426180308</v>
      </c>
      <c r="N122" t="n">
        <v>0.03027802133240833</v>
      </c>
      <c r="O122" t="n">
        <v>-0.00384235340734532</v>
      </c>
      <c r="P122" t="n">
        <v>0.4967934127063528</v>
      </c>
      <c r="Q122" t="n">
        <v>0.02923792668113264</v>
      </c>
      <c r="R122" t="n">
        <v>-0.003504610696059943</v>
      </c>
    </row>
    <row r="123" ht="15" customHeight="1">
      <c r="F123" t="n">
        <v>0.05157489280497699</v>
      </c>
      <c r="G123" t="n">
        <v>0.02980980569734148</v>
      </c>
      <c r="H123" t="n">
        <v>-0.001612380961268376</v>
      </c>
      <c r="J123" t="n">
        <v>0.137138273085895</v>
      </c>
      <c r="K123" t="n">
        <v>0.03060429707124828</v>
      </c>
      <c r="L123" t="n">
        <v>-0.001729450807694761</v>
      </c>
      <c r="M123" t="n">
        <v>0.325422238733881</v>
      </c>
      <c r="N123" t="n">
        <v>0.03109634623328423</v>
      </c>
      <c r="O123" t="n">
        <v>-0.00384235340734532</v>
      </c>
      <c r="P123" t="n">
        <v>0.498971262944732</v>
      </c>
      <c r="Q123" t="n">
        <v>0.03002814091575785</v>
      </c>
      <c r="R123" t="n">
        <v>-0.003504610696059943</v>
      </c>
    </row>
    <row r="124" ht="15" customHeight="1">
      <c r="A124" s="82" t="n"/>
      <c r="B124" s="82" t="n"/>
      <c r="F124" t="n">
        <v>0.05191717332270319</v>
      </c>
      <c r="G124" t="n">
        <v>0.03059427426832415</v>
      </c>
      <c r="H124" t="n">
        <v>-0.001638985709858255</v>
      </c>
      <c r="J124" t="n">
        <v>0.1378691593831566</v>
      </c>
      <c r="K124" t="n">
        <v>0.03140967330996534</v>
      </c>
      <c r="L124" t="n">
        <v>-0.001786513191419076</v>
      </c>
      <c r="M124" t="n">
        <v>0.3272083120294869</v>
      </c>
      <c r="N124" t="n">
        <v>0.03191467113416013</v>
      </c>
      <c r="O124" t="n">
        <v>-0.003663440844150029</v>
      </c>
      <c r="P124" t="n">
        <v>0.501233780703809</v>
      </c>
      <c r="Q124" t="n">
        <v>0.03081835515038305</v>
      </c>
      <c r="R124" t="n">
        <v>-0.003347752859927812</v>
      </c>
    </row>
    <row r="125" ht="15" customHeight="1">
      <c r="F125" t="n">
        <v>0.05223854228556865</v>
      </c>
      <c r="G125" t="n">
        <v>0.03137874283930682</v>
      </c>
      <c r="H125" t="n">
        <v>-0.00163914960842924</v>
      </c>
      <c r="J125" t="n">
        <v>0.1385625822101328</v>
      </c>
      <c r="K125" t="n">
        <v>0.0322150495486824</v>
      </c>
      <c r="L125" t="n">
        <v>-0.001786513191419076</v>
      </c>
      <c r="M125" t="n">
        <v>0.3287580660457587</v>
      </c>
      <c r="N125" t="n">
        <v>0.03273299603503604</v>
      </c>
      <c r="O125" t="n">
        <v>-0.003663440844150029</v>
      </c>
      <c r="P125" t="n">
        <v>0.5031328279820744</v>
      </c>
      <c r="Q125" t="n">
        <v>0.03160856938500826</v>
      </c>
      <c r="R125" t="n">
        <v>-0.003347752859927812</v>
      </c>
    </row>
    <row r="126" ht="15" customHeight="1">
      <c r="F126" t="n">
        <v>0.05255381208691531</v>
      </c>
      <c r="G126" t="n">
        <v>0.03216321141028949</v>
      </c>
      <c r="H126" t="n">
        <v>-0.001638821811287269</v>
      </c>
      <c r="J126" t="n">
        <v>0.1392377085020834</v>
      </c>
      <c r="K126" t="n">
        <v>0.03302042578739946</v>
      </c>
      <c r="L126" t="n">
        <v>-0.001786513191419076</v>
      </c>
      <c r="M126" t="n">
        <v>0.3304554785263268</v>
      </c>
      <c r="N126" t="n">
        <v>0.03355132093591193</v>
      </c>
      <c r="O126" t="n">
        <v>-0.003663440844150029</v>
      </c>
      <c r="P126" t="n">
        <v>0.5052726966112027</v>
      </c>
      <c r="Q126" t="n">
        <v>0.03239878361963346</v>
      </c>
      <c r="R126" t="n">
        <v>-0.003347752859927812</v>
      </c>
    </row>
    <row r="127" ht="15" customHeight="1">
      <c r="A127" s="83" t="n"/>
      <c r="B127" s="83" t="n"/>
      <c r="F127" t="n">
        <v>0.05287805580808112</v>
      </c>
      <c r="G127" t="n">
        <v>0.03294767998127216</v>
      </c>
      <c r="H127" t="n">
        <v>-0.001638821811287269</v>
      </c>
      <c r="J127" t="n">
        <v>0.1399519729522737</v>
      </c>
      <c r="K127" t="n">
        <v>0.03382580202611653</v>
      </c>
      <c r="L127" t="n">
        <v>-0.0018634406056765</v>
      </c>
      <c r="M127" t="n">
        <v>0.3320630627886566</v>
      </c>
      <c r="N127" t="n">
        <v>0.03436964583678783</v>
      </c>
      <c r="O127" t="n">
        <v>-0.003663440844150029</v>
      </c>
      <c r="P127" t="n">
        <v>0.5070525937494834</v>
      </c>
      <c r="Q127" t="n">
        <v>0.03318899785425868</v>
      </c>
      <c r="R127" t="n">
        <v>-0.003150991361240906</v>
      </c>
    </row>
    <row r="128" ht="15" customHeight="1">
      <c r="A128" s="83" t="n"/>
      <c r="B128" s="83" t="n"/>
      <c r="F128" t="n">
        <v>0.0531959208960435</v>
      </c>
      <c r="G128" t="n">
        <v>0.03373214855225484</v>
      </c>
      <c r="H128" t="n">
        <v>-0.001676401419442754</v>
      </c>
      <c r="J128" t="n">
        <v>0.1406301865326671</v>
      </c>
      <c r="K128" t="n">
        <v>0.03463117826483358</v>
      </c>
      <c r="L128" t="n">
        <v>-0.0018634406056765</v>
      </c>
      <c r="M128" t="n">
        <v>0.3334368931914002</v>
      </c>
      <c r="N128" t="n">
        <v>0.03518797073766373</v>
      </c>
      <c r="O128" t="n">
        <v>-0.00344880234243268</v>
      </c>
      <c r="P128" t="n">
        <v>0.5090040953099769</v>
      </c>
      <c r="Q128" t="n">
        <v>0.03397921208888388</v>
      </c>
      <c r="R128" t="n">
        <v>-0.003150991361240906</v>
      </c>
    </row>
    <row r="129" ht="15" customHeight="1">
      <c r="F129" t="n">
        <v>0.05347640646061311</v>
      </c>
      <c r="G129" t="n">
        <v>0.0345166171232375</v>
      </c>
      <c r="H129" t="n">
        <v>-0.001676401419442754</v>
      </c>
      <c r="J129" t="n">
        <v>0.14123434900219</v>
      </c>
      <c r="K129" t="n">
        <v>0.03543655450355064</v>
      </c>
      <c r="L129" t="n">
        <v>-0.0018634406056765</v>
      </c>
      <c r="M129" t="n">
        <v>0.3349162581480025</v>
      </c>
      <c r="N129" t="n">
        <v>0.03600629563853964</v>
      </c>
      <c r="O129" t="n">
        <v>-0.00344880234243268</v>
      </c>
      <c r="P129" t="n">
        <v>0.5108271005361585</v>
      </c>
      <c r="Q129" t="n">
        <v>0.03476942632350908</v>
      </c>
      <c r="R129" t="n">
        <v>-0.003150991361240906</v>
      </c>
    </row>
    <row r="130" ht="15" customHeight="1">
      <c r="A130" s="83" t="n"/>
      <c r="F130" t="n">
        <v>0.05378077863127792</v>
      </c>
      <c r="G130" t="n">
        <v>0.03530108569422017</v>
      </c>
      <c r="H130" t="n">
        <v>-0.00167623377930081</v>
      </c>
      <c r="J130" t="n">
        <v>0.1418794577734083</v>
      </c>
      <c r="K130" t="n">
        <v>0.0362419307422677</v>
      </c>
      <c r="L130" t="n">
        <v>-0.0018634406056765</v>
      </c>
      <c r="M130" t="n">
        <v>0.3364554489177667</v>
      </c>
      <c r="N130" t="n">
        <v>0.03682462053941554</v>
      </c>
      <c r="O130" t="n">
        <v>-0.00344880234243268</v>
      </c>
      <c r="P130" t="n">
        <v>0.5126761396997961</v>
      </c>
      <c r="Q130" t="n">
        <v>0.03555964055813429</v>
      </c>
      <c r="R130" t="n">
        <v>-0.003150991361240906</v>
      </c>
    </row>
    <row r="131" ht="15" customHeight="1">
      <c r="A131" s="83" t="n"/>
      <c r="B131" s="83" t="n"/>
      <c r="F131" t="n">
        <v>0.05407815784491381</v>
      </c>
      <c r="G131" t="n">
        <v>0.03608555426520284</v>
      </c>
      <c r="H131" t="n">
        <v>-0.001676569059584698</v>
      </c>
      <c r="J131" t="n">
        <v>0.1425087798508181</v>
      </c>
      <c r="K131" t="n">
        <v>0.03704730698098477</v>
      </c>
      <c r="L131" t="n">
        <v>-0.0018634406056765</v>
      </c>
      <c r="M131" t="n">
        <v>0.3378130026145044</v>
      </c>
      <c r="N131" t="n">
        <v>0.03764294544029144</v>
      </c>
      <c r="O131" t="n">
        <v>-0.003223765746520189</v>
      </c>
      <c r="P131" t="n">
        <v>0.5142485577910855</v>
      </c>
      <c r="Q131" t="n">
        <v>0.0363498547927595</v>
      </c>
      <c r="R131" t="n">
        <v>-0.003150991361240906</v>
      </c>
    </row>
    <row r="132" ht="15" customHeight="1">
      <c r="F132" t="n">
        <v>0.05436833830524471</v>
      </c>
      <c r="G132" t="n">
        <v>0.03687002283618551</v>
      </c>
      <c r="H132" t="n">
        <v>-0.001722344621368856</v>
      </c>
      <c r="J132" t="n">
        <v>0.1430841470710112</v>
      </c>
      <c r="K132" t="n">
        <v>0.03785268321970183</v>
      </c>
      <c r="L132" t="n">
        <v>-0.001958180601295014</v>
      </c>
      <c r="M132" t="n">
        <v>0.3391849378146466</v>
      </c>
      <c r="N132" t="n">
        <v>0.03846127034116734</v>
      </c>
      <c r="O132" t="n">
        <v>-0.003223765746520189</v>
      </c>
      <c r="P132" t="n">
        <v>0.5160815902231382</v>
      </c>
      <c r="Q132" t="n">
        <v>0.0371400690273847</v>
      </c>
      <c r="R132" t="n">
        <v>-0.002927931471519818</v>
      </c>
    </row>
    <row r="133" ht="15" customHeight="1">
      <c r="F133" t="n">
        <v>0.05462767462111573</v>
      </c>
      <c r="G133" t="n">
        <v>0.03765449140716819</v>
      </c>
      <c r="H133" t="n">
        <v>-0.001722172386906719</v>
      </c>
      <c r="J133" t="n">
        <v>0.143663750007155</v>
      </c>
      <c r="K133" t="n">
        <v>0.03865805945841888</v>
      </c>
      <c r="L133" t="n">
        <v>-0.001958180601295014</v>
      </c>
      <c r="M133" t="n">
        <v>0.3404751614744784</v>
      </c>
      <c r="N133" t="n">
        <v>0.03927959524204324</v>
      </c>
      <c r="O133" t="n">
        <v>-0.003223765746520189</v>
      </c>
      <c r="P133" t="n">
        <v>0.5177959639542108</v>
      </c>
      <c r="Q133" t="n">
        <v>0.03793028326200992</v>
      </c>
      <c r="R133" t="n">
        <v>-0.002927931471519818</v>
      </c>
    </row>
    <row r="134" ht="15" customHeight="1">
      <c r="F134" t="n">
        <v>0.05489491979097548</v>
      </c>
      <c r="G134" t="n">
        <v>0.03843895997815085</v>
      </c>
      <c r="H134" t="n">
        <v>-0.001722344621368856</v>
      </c>
      <c r="J134" t="n">
        <v>0.1442093701810814</v>
      </c>
      <c r="K134" t="n">
        <v>0.03946343569713594</v>
      </c>
      <c r="L134" t="n">
        <v>-0.001958180601295014</v>
      </c>
      <c r="M134" t="n">
        <v>0.3418324309166662</v>
      </c>
      <c r="N134" t="n">
        <v>0.04009792014291914</v>
      </c>
      <c r="O134" t="n">
        <v>-0.003223765746520189</v>
      </c>
      <c r="P134" t="n">
        <v>0.5192398849721082</v>
      </c>
      <c r="Q134" t="n">
        <v>0.03872049749663511</v>
      </c>
      <c r="R134" t="n">
        <v>-0.002927931471519818</v>
      </c>
    </row>
    <row r="135" ht="15" customHeight="1">
      <c r="F135" t="n">
        <v>0.05517003048112584</v>
      </c>
      <c r="G135" t="n">
        <v>0.03922342854913353</v>
      </c>
      <c r="H135" t="n">
        <v>-0.001722172386906719</v>
      </c>
      <c r="J135" t="n">
        <v>0.1447991959156611</v>
      </c>
      <c r="K135" t="n">
        <v>0.04026881193585301</v>
      </c>
      <c r="L135" t="n">
        <v>-0.002067400559479736</v>
      </c>
      <c r="M135" t="n">
        <v>0.3430618778166458</v>
      </c>
      <c r="N135" t="n">
        <v>0.04091624504379504</v>
      </c>
      <c r="O135" t="n">
        <v>-0.003223765746520189</v>
      </c>
      <c r="P135" t="n">
        <v>0.5209540556714148</v>
      </c>
      <c r="Q135" t="n">
        <v>0.03951071173126033</v>
      </c>
      <c r="R135" t="n">
        <v>-0.002927931471519818</v>
      </c>
    </row>
    <row r="136" ht="15" customHeight="1">
      <c r="F136" t="n">
        <v>0.05539771708564949</v>
      </c>
      <c r="G136" t="n">
        <v>0.0400078971201162</v>
      </c>
      <c r="H136" t="n">
        <v>-0.001775359932958593</v>
      </c>
      <c r="J136" t="n">
        <v>0.1452974560685021</v>
      </c>
      <c r="K136" t="n">
        <v>0.04107418817457006</v>
      </c>
      <c r="L136" t="n">
        <v>-0.002067400559479736</v>
      </c>
      <c r="M136" t="n">
        <v>0.3443126518021846</v>
      </c>
      <c r="N136" t="n">
        <v>0.04173456994467094</v>
      </c>
      <c r="O136" t="n">
        <v>-0.003009230900258843</v>
      </c>
      <c r="P136" t="n">
        <v>0.5222477925782526</v>
      </c>
      <c r="Q136" t="n">
        <v>0.04030092596588553</v>
      </c>
      <c r="R136" t="n">
        <v>-0.002696849050785646</v>
      </c>
    </row>
    <row r="137" ht="15" customHeight="1">
      <c r="F137" t="n">
        <v>0.05564864385928726</v>
      </c>
      <c r="G137" t="n">
        <v>0.04079236569109887</v>
      </c>
      <c r="H137" t="n">
        <v>-0.001775715040455935</v>
      </c>
      <c r="J137" t="n">
        <v>0.1458018740827869</v>
      </c>
      <c r="K137" t="n">
        <v>0.04187956441328713</v>
      </c>
      <c r="L137" t="n">
        <v>-0.002067400559479736</v>
      </c>
      <c r="M137" t="n">
        <v>0.345636286874323</v>
      </c>
      <c r="N137" t="n">
        <v>0.04255289484554684</v>
      </c>
      <c r="O137" t="n">
        <v>-0.003009230900258843</v>
      </c>
      <c r="P137" t="n">
        <v>0.5238952123737586</v>
      </c>
      <c r="Q137" t="n">
        <v>0.04109114020051074</v>
      </c>
      <c r="R137" t="n">
        <v>-0.002696849050785646</v>
      </c>
    </row>
    <row r="138" ht="15" customHeight="1">
      <c r="F138" t="n">
        <v>0.05589908004927302</v>
      </c>
      <c r="G138" t="n">
        <v>0.04157683426208154</v>
      </c>
      <c r="H138" t="n">
        <v>-0.001775537486707264</v>
      </c>
      <c r="J138" t="n">
        <v>0.1463326937890959</v>
      </c>
      <c r="K138" t="n">
        <v>0.04268494065200418</v>
      </c>
      <c r="L138" t="n">
        <v>-0.002067400559479736</v>
      </c>
      <c r="M138" t="n">
        <v>0.3467370308946324</v>
      </c>
      <c r="N138" t="n">
        <v>0.04337121974642275</v>
      </c>
      <c r="O138" t="n">
        <v>-0.003009230900258843</v>
      </c>
      <c r="P138" t="n">
        <v>0.5252033415882643</v>
      </c>
      <c r="Q138" t="n">
        <v>0.04188135443513594</v>
      </c>
      <c r="R138" t="n">
        <v>-0.002696849050785646</v>
      </c>
    </row>
    <row r="139" ht="15" customHeight="1">
      <c r="F139" t="n">
        <v>0.05612500325986965</v>
      </c>
      <c r="G139" t="n">
        <v>0.04236130283306421</v>
      </c>
      <c r="H139" t="n">
        <v>-0.001775715040455935</v>
      </c>
      <c r="J139" t="n">
        <v>0.1468119350312265</v>
      </c>
      <c r="K139" t="n">
        <v>0.04349031689072125</v>
      </c>
      <c r="L139" t="n">
        <v>-0.002067400559479736</v>
      </c>
      <c r="M139" t="n">
        <v>0.347963632161742</v>
      </c>
      <c r="N139" t="n">
        <v>0.04418954464729865</v>
      </c>
      <c r="O139" t="n">
        <v>-0.003009230900258843</v>
      </c>
      <c r="P139" t="n">
        <v>0.5266390281175169</v>
      </c>
      <c r="Q139" t="n">
        <v>0.04267156866976115</v>
      </c>
      <c r="R139" t="n">
        <v>-0.002696849050785646</v>
      </c>
    </row>
    <row r="140" ht="15" customHeight="1">
      <c r="F140" t="n">
        <v>0.05631809131307282</v>
      </c>
      <c r="G140" t="n">
        <v>0.04314577140404688</v>
      </c>
      <c r="H140" t="n">
        <v>-0.0018340317600462</v>
      </c>
      <c r="J140" t="n">
        <v>0.1472989470148561</v>
      </c>
      <c r="K140" t="n">
        <v>0.0442956931294383</v>
      </c>
      <c r="L140" t="n">
        <v>-0.00218808385464971</v>
      </c>
      <c r="M140" t="n">
        <v>0.3491690079580647</v>
      </c>
      <c r="N140" t="n">
        <v>0.04500786954817455</v>
      </c>
      <c r="O140" t="n">
        <v>-0.002830897766635413</v>
      </c>
      <c r="P140" t="n">
        <v>0.5282835039563064</v>
      </c>
      <c r="Q140" t="n">
        <v>0.04346178290438635</v>
      </c>
      <c r="R140" t="n">
        <v>-0.002471589313441665</v>
      </c>
    </row>
    <row r="141" ht="15" customHeight="1">
      <c r="F141" t="n">
        <v>0.05653398002472111</v>
      </c>
      <c r="G141" t="n">
        <v>0.04393023997502955</v>
      </c>
      <c r="H141" t="n">
        <v>-0.001834215163222205</v>
      </c>
      <c r="J141" t="n">
        <v>0.1478141047332073</v>
      </c>
      <c r="K141" t="n">
        <v>0.04510106936815537</v>
      </c>
      <c r="L141" t="n">
        <v>-0.00218808385464971</v>
      </c>
      <c r="M141" t="n">
        <v>0.3503547522244976</v>
      </c>
      <c r="N141" t="n">
        <v>0.04582619444905045</v>
      </c>
      <c r="O141" t="n">
        <v>-0.002830897766635413</v>
      </c>
      <c r="P141" t="n">
        <v>0.5296728663003553</v>
      </c>
      <c r="Q141" t="n">
        <v>0.04425199713901157</v>
      </c>
      <c r="R141" t="n">
        <v>-0.002471589313441665</v>
      </c>
    </row>
    <row r="142" ht="15" customHeight="1">
      <c r="F142" t="n">
        <v>0.05674061776101236</v>
      </c>
      <c r="G142" t="n">
        <v>0.04471470854601222</v>
      </c>
      <c r="H142" t="n">
        <v>-0.001833848356870196</v>
      </c>
      <c r="J142" t="n">
        <v>0.1482986586907072</v>
      </c>
      <c r="K142" t="n">
        <v>0.04590644560687242</v>
      </c>
      <c r="L142" t="n">
        <v>-0.00218808385464971</v>
      </c>
      <c r="M142" t="n">
        <v>0.3513720479275825</v>
      </c>
      <c r="N142" t="n">
        <v>0.04664451934992635</v>
      </c>
      <c r="O142" t="n">
        <v>-0.002830897766635413</v>
      </c>
      <c r="P142" t="n">
        <v>0.5310426881242293</v>
      </c>
      <c r="Q142" t="n">
        <v>0.04504221137363677</v>
      </c>
      <c r="R142" t="n">
        <v>-0.002471589313441665</v>
      </c>
    </row>
    <row r="143" ht="15" customHeight="1">
      <c r="F143" t="n">
        <v>0.0569297554786891</v>
      </c>
      <c r="G143" t="n">
        <v>0.04549917711699489</v>
      </c>
      <c r="H143" t="n">
        <v>-0.001834215163222205</v>
      </c>
      <c r="J143" t="n">
        <v>0.1487529157258041</v>
      </c>
      <c r="K143" t="n">
        <v>0.04671182184558949</v>
      </c>
      <c r="L143" t="n">
        <v>-0.002317392668803939</v>
      </c>
      <c r="M143" t="n">
        <v>0.352472736036983</v>
      </c>
      <c r="N143" t="n">
        <v>0.04746284425080225</v>
      </c>
      <c r="O143" t="n">
        <v>-0.002830897766635413</v>
      </c>
      <c r="P143" t="n">
        <v>0.532239079576642</v>
      </c>
      <c r="Q143" t="n">
        <v>0.04583242560826197</v>
      </c>
      <c r="R143" t="n">
        <v>-0.002471589313441665</v>
      </c>
    </row>
    <row r="144" ht="15" customHeight="1">
      <c r="F144" t="n">
        <v>0.05710113280203745</v>
      </c>
      <c r="G144" t="n">
        <v>0.04628364568797756</v>
      </c>
      <c r="H144" t="n">
        <v>-0.001895667621153134</v>
      </c>
      <c r="J144" t="n">
        <v>0.1491771890760669</v>
      </c>
      <c r="K144" t="n">
        <v>0.04751719808430654</v>
      </c>
      <c r="L144" t="n">
        <v>-0.002317392668803939</v>
      </c>
      <c r="M144" t="n">
        <v>0.3536590773440748</v>
      </c>
      <c r="N144" t="n">
        <v>0.04828116915167815</v>
      </c>
      <c r="O144" t="n">
        <v>-0.0027096235463786</v>
      </c>
      <c r="P144" t="n">
        <v>0.5335772266246437</v>
      </c>
      <c r="Q144" t="n">
        <v>0.04662263984288718</v>
      </c>
      <c r="R144" t="n">
        <v>-0.002269328689051689</v>
      </c>
    </row>
    <row r="145" ht="15" customHeight="1">
      <c r="F145" t="n">
        <v>0.05728680509019259</v>
      </c>
      <c r="G145" t="n">
        <v>0.04706811425896024</v>
      </c>
      <c r="H145" t="n">
        <v>-0.001895667621153134</v>
      </c>
      <c r="J145" t="n">
        <v>0.1495717979287427</v>
      </c>
      <c r="K145" t="n">
        <v>0.04832257432302361</v>
      </c>
      <c r="L145" t="n">
        <v>-0.002317392668803939</v>
      </c>
      <c r="M145" t="n">
        <v>0.3546305368879528</v>
      </c>
      <c r="N145" t="n">
        <v>0.04909949405255405</v>
      </c>
      <c r="O145" t="n">
        <v>-0.0027096235463786</v>
      </c>
      <c r="P145" t="n">
        <v>0.5350604901210927</v>
      </c>
      <c r="Q145" t="n">
        <v>0.04741285407751239</v>
      </c>
      <c r="R145" t="n">
        <v>-0.002269328689051689</v>
      </c>
    </row>
    <row r="146" ht="15" customHeight="1">
      <c r="F146" t="n">
        <v>0.05742196790613814</v>
      </c>
      <c r="G146" t="n">
        <v>0.0478525828299429</v>
      </c>
      <c r="H146" t="n">
        <v>-0.001895667621153134</v>
      </c>
      <c r="J146" t="n">
        <v>0.1499970720934541</v>
      </c>
      <c r="K146" t="n">
        <v>0.04912795056174066</v>
      </c>
      <c r="L146" t="n">
        <v>-0.002317392668803939</v>
      </c>
      <c r="M146" t="n">
        <v>0.3557919879164672</v>
      </c>
      <c r="N146" t="n">
        <v>0.04991781895342996</v>
      </c>
      <c r="O146" t="n">
        <v>-0.0027096235463786</v>
      </c>
      <c r="P146" t="n">
        <v>0.5361418633649345</v>
      </c>
      <c r="Q146" t="n">
        <v>0.0482030683121376</v>
      </c>
      <c r="R146" t="n">
        <v>-0.002269328689051689</v>
      </c>
    </row>
    <row r="147" ht="15" customHeight="1">
      <c r="F147" t="n">
        <v>0.05758727097134193</v>
      </c>
      <c r="G147" t="n">
        <v>0.04863705140092558</v>
      </c>
      <c r="H147" t="n">
        <v>-0.001896046754677364</v>
      </c>
      <c r="J147" t="n">
        <v>0.1504737596149366</v>
      </c>
      <c r="K147" t="n">
        <v>0.04993332680045773</v>
      </c>
      <c r="L147" t="n">
        <v>-0.002317392668803939</v>
      </c>
      <c r="M147" t="n">
        <v>0.3566902302147034</v>
      </c>
      <c r="N147" t="n">
        <v>0.05073614385430585</v>
      </c>
      <c r="O147" t="n">
        <v>-0.0027096235463786</v>
      </c>
      <c r="P147" t="n">
        <v>0.5375307120605833</v>
      </c>
      <c r="Q147" t="n">
        <v>0.0489932825467628</v>
      </c>
      <c r="R147" t="n">
        <v>-0.002269328689051689</v>
      </c>
    </row>
    <row r="148" ht="15" customHeight="1">
      <c r="F148" t="n">
        <v>0.05771271959204209</v>
      </c>
      <c r="G148" t="n">
        <v>0.04942151997190825</v>
      </c>
      <c r="H148" t="n">
        <v>-0.001967012749907849</v>
      </c>
      <c r="J148" t="n">
        <v>0.1508219195851388</v>
      </c>
      <c r="K148" t="n">
        <v>0.05073870303917478</v>
      </c>
      <c r="L148" t="n">
        <v>-0.002452729727943731</v>
      </c>
      <c r="M148" t="n">
        <v>0.357883857082423</v>
      </c>
      <c r="N148" t="n">
        <v>0.05155446875518175</v>
      </c>
      <c r="O148" t="n">
        <v>-0.002669653323694798</v>
      </c>
      <c r="P148" t="n">
        <v>0.5389156304883512</v>
      </c>
      <c r="Q148" t="n">
        <v>0.04978349678138801</v>
      </c>
      <c r="R148" t="n">
        <v>-0.002105175008732673</v>
      </c>
    </row>
    <row r="149" ht="15" customHeight="1">
      <c r="F149" t="n">
        <v>0.05785099922097992</v>
      </c>
      <c r="G149" t="n">
        <v>0.05020598854289091</v>
      </c>
      <c r="H149" t="n">
        <v>-0.00196740615245783</v>
      </c>
      <c r="J149" t="n">
        <v>0.1512827644619815</v>
      </c>
      <c r="K149" t="n">
        <v>0.05154407927789185</v>
      </c>
      <c r="L149" t="n">
        <v>-0.002452729727943731</v>
      </c>
      <c r="M149" t="n">
        <v>0.3589194954055279</v>
      </c>
      <c r="N149" t="n">
        <v>0.05237279365605765</v>
      </c>
      <c r="O149" t="n">
        <v>-0.002669653323694798</v>
      </c>
      <c r="P149" t="n">
        <v>0.5401411471258739</v>
      </c>
      <c r="Q149" t="n">
        <v>0.05057371101601321</v>
      </c>
      <c r="R149" t="n">
        <v>-0.002105175008732673</v>
      </c>
    </row>
    <row r="150" ht="15" customHeight="1">
      <c r="F150" t="n">
        <v>0.05801043788829094</v>
      </c>
      <c r="G150" t="n">
        <v>0.05099045711387359</v>
      </c>
      <c r="H150" t="n">
        <v>-0.001967209451182839</v>
      </c>
      <c r="J150" t="n">
        <v>0.1516154952767788</v>
      </c>
      <c r="K150" t="n">
        <v>0.05234945551660891</v>
      </c>
      <c r="L150" t="n">
        <v>-0.002452729727943731</v>
      </c>
      <c r="M150" t="n">
        <v>0.3598096557032976</v>
      </c>
      <c r="N150" t="n">
        <v>0.05319111855693356</v>
      </c>
      <c r="O150" t="n">
        <v>-0.002669653323694798</v>
      </c>
      <c r="P150" t="n">
        <v>0.5414464704503341</v>
      </c>
      <c r="Q150" t="n">
        <v>0.05136392525063842</v>
      </c>
      <c r="R150" t="n">
        <v>-0.002105175008732673</v>
      </c>
    </row>
    <row r="151" ht="15" customHeight="1">
      <c r="F151" t="n">
        <v>0.05811776423405784</v>
      </c>
      <c r="G151" t="n">
        <v>0.05177492568485625</v>
      </c>
      <c r="H151" t="n">
        <v>-0.002086728209357352</v>
      </c>
      <c r="J151" t="n">
        <v>0.1520218818796223</v>
      </c>
      <c r="K151" t="n">
        <v>0.05315483175532596</v>
      </c>
      <c r="L151" t="n">
        <v>-0.002452729727943731</v>
      </c>
      <c r="M151" t="n">
        <v>0.360913256076744</v>
      </c>
      <c r="N151" t="n">
        <v>0.05400944345780945</v>
      </c>
      <c r="O151" t="n">
        <v>-0.002669653323694798</v>
      </c>
      <c r="P151" t="n">
        <v>0.542755274240189</v>
      </c>
      <c r="Q151" t="n">
        <v>0.05215413948526363</v>
      </c>
      <c r="R151" t="n">
        <v>-0.002105175008732673</v>
      </c>
    </row>
    <row r="152" ht="15" customHeight="1">
      <c r="F152" t="n">
        <v>0.05826275533669098</v>
      </c>
      <c r="G152" t="n">
        <v>0.05255939425583893</v>
      </c>
      <c r="H152" t="n">
        <v>-0.002086728209357352</v>
      </c>
      <c r="J152" t="n">
        <v>0.1524421148390552</v>
      </c>
      <c r="K152" t="n">
        <v>0.05396020799404302</v>
      </c>
      <c r="L152" t="n">
        <v>-0.002594051806223878</v>
      </c>
      <c r="M152" t="n">
        <v>0.3620250584222621</v>
      </c>
      <c r="N152" t="n">
        <v>0.05482776835868536</v>
      </c>
      <c r="O152" t="n">
        <v>-0.002671817579306795</v>
      </c>
      <c r="P152" t="n">
        <v>0.5441495229601722</v>
      </c>
      <c r="Q152" t="n">
        <v>0.05294435371988884</v>
      </c>
      <c r="R152" t="n">
        <v>-0.001995424241850632</v>
      </c>
    </row>
    <row r="153" ht="15" customHeight="1">
      <c r="F153" t="n">
        <v>0.05838017199241799</v>
      </c>
      <c r="G153" t="n">
        <v>0.0533438628268216</v>
      </c>
      <c r="H153" t="n">
        <v>-0.002087145596737961</v>
      </c>
      <c r="J153" t="n">
        <v>0.1528162789232063</v>
      </c>
      <c r="K153" t="n">
        <v>0.05476558423276009</v>
      </c>
      <c r="L153" t="n">
        <v>-0.002594051806223878</v>
      </c>
      <c r="M153" t="n">
        <v>0.3629894388206213</v>
      </c>
      <c r="N153" t="n">
        <v>0.05564609325956126</v>
      </c>
      <c r="O153" t="n">
        <v>-0.002671817579306795</v>
      </c>
      <c r="P153" t="n">
        <v>0.5453140136733348</v>
      </c>
      <c r="Q153" t="n">
        <v>0.05373456795451405</v>
      </c>
      <c r="R153" t="n">
        <v>-0.001995424241850632</v>
      </c>
    </row>
    <row r="154" ht="15" customHeight="1">
      <c r="F154" t="n">
        <v>0.05850278178784055</v>
      </c>
      <c r="G154" t="n">
        <v>0.05412833139780426</v>
      </c>
      <c r="H154" t="n">
        <v>-0.002087145596737961</v>
      </c>
      <c r="J154" t="n">
        <v>0.153145394165454</v>
      </c>
      <c r="K154" t="n">
        <v>0.05557096047147715</v>
      </c>
      <c r="L154" t="n">
        <v>-0.002594051806223878</v>
      </c>
      <c r="M154" t="n">
        <v>0.3640607766834033</v>
      </c>
      <c r="N154" t="n">
        <v>0.05646441816043715</v>
      </c>
      <c r="O154" t="n">
        <v>-0.002671817579306795</v>
      </c>
      <c r="P154" t="n">
        <v>0.5466484701192148</v>
      </c>
      <c r="Q154" t="n">
        <v>0.05452478218913924</v>
      </c>
      <c r="R154" t="n">
        <v>-0.001995424241850632</v>
      </c>
    </row>
    <row r="155" ht="15" customHeight="1">
      <c r="F155" t="n">
        <v>0.05863891117118394</v>
      </c>
      <c r="G155" t="n">
        <v>0.05491279996878693</v>
      </c>
      <c r="H155" t="n">
        <v>-0.002086728209357352</v>
      </c>
      <c r="J155" t="n">
        <v>0.1534902379284105</v>
      </c>
      <c r="K155" t="n">
        <v>0.05637633671019421</v>
      </c>
      <c r="L155" t="n">
        <v>-0.002804365515096825</v>
      </c>
      <c r="M155" t="n">
        <v>0.3652380009554315</v>
      </c>
      <c r="N155" t="n">
        <v>0.05728274306131306</v>
      </c>
      <c r="O155" t="n">
        <v>-0.002671817579306795</v>
      </c>
      <c r="P155" t="n">
        <v>0.5482360584049512</v>
      </c>
      <c r="Q155" t="n">
        <v>0.05531499642376445</v>
      </c>
      <c r="R155" t="n">
        <v>-0.001995424241850632</v>
      </c>
    </row>
    <row r="156" ht="15" customHeight="1">
      <c r="F156" t="n">
        <v>0.0587393612341759</v>
      </c>
      <c r="G156" t="n">
        <v>0.05569726853976961</v>
      </c>
      <c r="H156" t="n">
        <v>-0.002251895252567391</v>
      </c>
      <c r="J156" t="n">
        <v>0.1538915565903781</v>
      </c>
      <c r="K156" t="n">
        <v>0.05718171294891127</v>
      </c>
      <c r="L156" t="n">
        <v>-0.002804365515096825</v>
      </c>
      <c r="M156" t="n">
        <v>0.3663651647415967</v>
      </c>
      <c r="N156" t="n">
        <v>0.05810106796218896</v>
      </c>
      <c r="O156" t="n">
        <v>-0.002676729258667258</v>
      </c>
      <c r="P156" t="n">
        <v>0.5494410110302352</v>
      </c>
      <c r="Q156" t="n">
        <v>0.05610521065838966</v>
      </c>
      <c r="R156" t="n">
        <v>-0.001952787158406123</v>
      </c>
    </row>
    <row r="157" ht="15" customHeight="1">
      <c r="F157" t="n">
        <v>0.05885348489573014</v>
      </c>
      <c r="G157" t="n">
        <v>0.05648173711075227</v>
      </c>
      <c r="H157" t="n">
        <v>-0.002251895252567391</v>
      </c>
      <c r="J157" t="n">
        <v>0.1542678422526037</v>
      </c>
      <c r="K157" t="n">
        <v>0.05798708918762832</v>
      </c>
      <c r="L157" t="n">
        <v>-0.002804365515096825</v>
      </c>
      <c r="M157" t="n">
        <v>0.3673884979835901</v>
      </c>
      <c r="N157" t="n">
        <v>0.05891939286306486</v>
      </c>
      <c r="O157" t="n">
        <v>-0.002676729258667258</v>
      </c>
      <c r="P157" t="n">
        <v>0.550892330388108</v>
      </c>
      <c r="Q157" t="n">
        <v>0.05689542489301486</v>
      </c>
      <c r="R157" t="n">
        <v>-0.001952787158406123</v>
      </c>
    </row>
    <row r="158" ht="15" customHeight="1">
      <c r="F158" t="n">
        <v>0.05895668695957181</v>
      </c>
      <c r="G158" t="n">
        <v>0.05726620568173495</v>
      </c>
      <c r="H158" t="n">
        <v>-0.002251670063042134</v>
      </c>
      <c r="J158" t="n">
        <v>0.1545779323561307</v>
      </c>
      <c r="K158" t="n">
        <v>0.05879246542634538</v>
      </c>
      <c r="L158" t="n">
        <v>-0.002804365515096825</v>
      </c>
      <c r="M158" t="n">
        <v>0.3685130062653771</v>
      </c>
      <c r="N158" t="n">
        <v>0.05973771776394076</v>
      </c>
      <c r="O158" t="n">
        <v>-0.002676729258667258</v>
      </c>
      <c r="P158" t="n">
        <v>0.5520979358965911</v>
      </c>
      <c r="Q158" t="n">
        <v>0.05768563912764008</v>
      </c>
      <c r="R158" t="n">
        <v>-0.001952787158406123</v>
      </c>
    </row>
    <row r="159" ht="15" customHeight="1">
      <c r="F159" t="n">
        <v>0.05907378512221514</v>
      </c>
      <c r="G159" t="n">
        <v>0.05805067425271761</v>
      </c>
      <c r="H159" t="n">
        <v>-0.002251670063042134</v>
      </c>
      <c r="J159" t="n">
        <v>0.1549238372115379</v>
      </c>
      <c r="K159" t="n">
        <v>0.05959784166506245</v>
      </c>
      <c r="L159" t="n">
        <v>-0.002804365515096825</v>
      </c>
      <c r="M159" t="n">
        <v>0.3694778788883312</v>
      </c>
      <c r="N159" t="n">
        <v>0.06055604266481666</v>
      </c>
      <c r="O159" t="n">
        <v>-0.002676729258667258</v>
      </c>
      <c r="P159" t="n">
        <v>0.5534574354309374</v>
      </c>
      <c r="Q159" t="n">
        <v>0.05847585336226528</v>
      </c>
      <c r="R159" t="n">
        <v>-0.001952787158406123</v>
      </c>
    </row>
    <row r="160" ht="15" customHeight="1">
      <c r="F160" t="n">
        <v>0.05918838411303592</v>
      </c>
      <c r="G160" t="n">
        <v>0.05883514282370029</v>
      </c>
      <c r="H160" t="n">
        <v>-0.002448409720661044</v>
      </c>
      <c r="J160" t="n">
        <v>0.1553056255633992</v>
      </c>
      <c r="K160" t="n">
        <v>0.0604032179037795</v>
      </c>
      <c r="L160" t="n">
        <v>-0.003095551218742958</v>
      </c>
      <c r="M160" t="n">
        <v>0.3704886599484529</v>
      </c>
      <c r="N160" t="n">
        <v>0.06137436756569257</v>
      </c>
      <c r="O160" t="n">
        <v>-0.002683725270209248</v>
      </c>
      <c r="P160" t="n">
        <v>0.5550511982668117</v>
      </c>
      <c r="Q160" t="n">
        <v>0.05926606759689049</v>
      </c>
      <c r="R160" t="n">
        <v>-0.001933212716843234</v>
      </c>
    </row>
    <row r="161" ht="15" customHeight="1">
      <c r="F161" t="n">
        <v>0.05929228139261124</v>
      </c>
      <c r="G161" t="n">
        <v>0.05961961139468296</v>
      </c>
      <c r="H161" t="n">
        <v>-0.00244816492864738</v>
      </c>
      <c r="J161" t="n">
        <v>0.1555794398975497</v>
      </c>
      <c r="K161" t="n">
        <v>0.06120859414249657</v>
      </c>
      <c r="L161" t="n">
        <v>-0.003095551218742958</v>
      </c>
      <c r="M161" t="n">
        <v>0.3717004352674701</v>
      </c>
      <c r="N161" t="n">
        <v>0.06219269246656847</v>
      </c>
      <c r="O161" t="n">
        <v>-0.002683725270209248</v>
      </c>
      <c r="P161" t="n">
        <v>0.5563957582188375</v>
      </c>
      <c r="Q161" t="n">
        <v>0.0600562818315157</v>
      </c>
      <c r="R161" t="n">
        <v>-0.001933212716843234</v>
      </c>
    </row>
    <row r="162" ht="15" customHeight="1">
      <c r="F162" t="n">
        <v>0.0593855228001945</v>
      </c>
      <c r="G162" t="n">
        <v>0.06040407996566563</v>
      </c>
      <c r="H162" t="n">
        <v>-0.002447675344620054</v>
      </c>
      <c r="J162" t="n">
        <v>0.1559299801869627</v>
      </c>
      <c r="K162" t="n">
        <v>0.06201397038121363</v>
      </c>
      <c r="L162" t="n">
        <v>-0.003095551218742958</v>
      </c>
      <c r="M162" t="n">
        <v>0.3726946354478644</v>
      </c>
      <c r="N162" t="n">
        <v>0.06301101736744437</v>
      </c>
      <c r="O162" t="n">
        <v>-0.002683725270209248</v>
      </c>
      <c r="P162" t="n">
        <v>0.5577312410025779</v>
      </c>
      <c r="Q162" t="n">
        <v>0.06084649606614091</v>
      </c>
      <c r="R162" t="n">
        <v>-0.001933212716843234</v>
      </c>
    </row>
    <row r="163" ht="15" customHeight="1">
      <c r="F163" t="n">
        <v>0.0594930522166835</v>
      </c>
      <c r="G163" t="n">
        <v>0.0611885485366483</v>
      </c>
      <c r="H163" t="n">
        <v>-0.00244816492864738</v>
      </c>
      <c r="J163" t="n">
        <v>0.1562543747465535</v>
      </c>
      <c r="K163" t="n">
        <v>0.06281934661993069</v>
      </c>
      <c r="L163" t="n">
        <v>-0.003095551218742958</v>
      </c>
      <c r="M163" t="n">
        <v>0.3737825013216483</v>
      </c>
      <c r="N163" t="n">
        <v>0.06382934226832027</v>
      </c>
      <c r="O163" t="n">
        <v>-0.002683725270209248</v>
      </c>
      <c r="P163" t="n">
        <v>0.5589758215036312</v>
      </c>
      <c r="Q163" t="n">
        <v>0.0616367103007661</v>
      </c>
      <c r="R163" t="n">
        <v>-0.001933212716843234</v>
      </c>
    </row>
    <row r="164" ht="15" customHeight="1">
      <c r="F164" t="n">
        <v>0.05957346262562395</v>
      </c>
      <c r="G164" t="n">
        <v>0.06197301710763097</v>
      </c>
      <c r="H164" t="n">
        <v>-0.002661969544078287</v>
      </c>
      <c r="J164" t="n">
        <v>0.1565523875012459</v>
      </c>
      <c r="K164" t="n">
        <v>0.06362472285864776</v>
      </c>
      <c r="L164" t="n">
        <v>-0.003435424296048884</v>
      </c>
      <c r="M164" t="n">
        <v>0.3747005859667074</v>
      </c>
      <c r="N164" t="n">
        <v>0.06464766716919616</v>
      </c>
      <c r="O164" t="n">
        <v>-0.002691065722910137</v>
      </c>
      <c r="P164" t="n">
        <v>0.5602902116613261</v>
      </c>
      <c r="Q164" t="n">
        <v>0.06242692453539131</v>
      </c>
      <c r="R164" t="n">
        <v>-0.001916408168765821</v>
      </c>
    </row>
    <row r="165" ht="15" customHeight="1">
      <c r="F165" t="n">
        <v>0.05968497148079278</v>
      </c>
      <c r="G165" t="n">
        <v>0.06275748567861364</v>
      </c>
      <c r="H165" t="n">
        <v>-0.002662768214808584</v>
      </c>
      <c r="J165" t="n">
        <v>0.1569272287642146</v>
      </c>
      <c r="K165" t="n">
        <v>0.0644300990973648</v>
      </c>
      <c r="L165" t="n">
        <v>-0.003435424296048884</v>
      </c>
      <c r="M165" t="n">
        <v>0.3757091180545757</v>
      </c>
      <c r="N165" t="n">
        <v>0.06546599207007207</v>
      </c>
      <c r="O165" t="n">
        <v>-0.002691065722910137</v>
      </c>
      <c r="P165" t="n">
        <v>0.5615115678185176</v>
      </c>
      <c r="Q165" t="n">
        <v>0.06321713877001651</v>
      </c>
      <c r="R165" t="n">
        <v>-0.001916408168765821</v>
      </c>
    </row>
    <row r="166">
      <c r="F166" t="n">
        <v>0.05978613166178913</v>
      </c>
      <c r="G166" t="n">
        <v>0.06354195424959631</v>
      </c>
      <c r="H166" t="n">
        <v>-0.002662235767655053</v>
      </c>
      <c r="J166" t="n">
        <v>0.1571926563404763</v>
      </c>
      <c r="K166" t="n">
        <v>0.06523547533608187</v>
      </c>
      <c r="L166" t="n">
        <v>-0.003435424296048884</v>
      </c>
      <c r="M166" t="n">
        <v>0.3767016482812922</v>
      </c>
      <c r="N166" t="n">
        <v>0.06628431697094797</v>
      </c>
      <c r="O166" t="n">
        <v>-0.002691065722910137</v>
      </c>
      <c r="P166" t="n">
        <v>0.5629636880306753</v>
      </c>
      <c r="Q166" t="n">
        <v>0.06400735300464172</v>
      </c>
      <c r="R166" t="n">
        <v>-0.001916408168765821</v>
      </c>
    </row>
    <row r="167">
      <c r="F167" t="n">
        <v>0.05987699172467313</v>
      </c>
      <c r="G167" t="n">
        <v>0.06432642282057899</v>
      </c>
      <c r="H167" t="n">
        <v>-0.002662768214808584</v>
      </c>
      <c r="J167" t="n">
        <v>0.1575348189389372</v>
      </c>
      <c r="K167" t="n">
        <v>0.06604085157479893</v>
      </c>
      <c r="L167" t="n">
        <v>-0.003435424296048884</v>
      </c>
      <c r="M167" t="n">
        <v>0.3777292305423394</v>
      </c>
      <c r="N167" t="n">
        <v>0.06710264187182387</v>
      </c>
      <c r="O167" t="n">
        <v>-0.002699966477753687</v>
      </c>
      <c r="P167" t="n">
        <v>0.5640769352679281</v>
      </c>
      <c r="Q167" t="n">
        <v>0.06479756723926693</v>
      </c>
      <c r="R167" t="n">
        <v>-0.001916408168765821</v>
      </c>
    </row>
    <row r="168">
      <c r="F168" t="n">
        <v>0.05995760142989767</v>
      </c>
      <c r="G168" t="n">
        <v>0.06511089139156165</v>
      </c>
      <c r="H168" t="n">
        <v>-0.002879448145973446</v>
      </c>
      <c r="J168" t="n">
        <v>0.1578084833969907</v>
      </c>
      <c r="K168" t="n">
        <v>0.06684622781351598</v>
      </c>
      <c r="L168" t="n">
        <v>-0.003792192248477075</v>
      </c>
      <c r="M168" t="n">
        <v>0.3785789849632272</v>
      </c>
      <c r="N168" t="n">
        <v>0.06792096677269976</v>
      </c>
      <c r="O168" t="n">
        <v>-0.002699966477753687</v>
      </c>
      <c r="P168" t="n">
        <v>0.5653380547728457</v>
      </c>
      <c r="Q168" t="n">
        <v>0.06558778147389215</v>
      </c>
      <c r="R168" t="n">
        <v>-0.001901078025716453</v>
      </c>
    </row>
    <row r="169">
      <c r="F169" t="n">
        <v>0.06002801166530301</v>
      </c>
      <c r="G169" t="n">
        <v>0.06589535996254432</v>
      </c>
      <c r="H169" t="n">
        <v>-0.00287973606199644</v>
      </c>
      <c r="J169" t="n">
        <v>0.1580548630577659</v>
      </c>
      <c r="K169" t="n">
        <v>0.06765160405223306</v>
      </c>
      <c r="L169" t="n">
        <v>-0.003792192248477075</v>
      </c>
      <c r="M169" t="n">
        <v>0.3796190468954904</v>
      </c>
      <c r="N169" t="n">
        <v>0.06873929167357566</v>
      </c>
      <c r="O169" t="n">
        <v>-0.002699966477753687</v>
      </c>
      <c r="P169" t="n">
        <v>0.5667468675959302</v>
      </c>
      <c r="Q169" t="n">
        <v>0.06637799570851735</v>
      </c>
      <c r="R169" t="n">
        <v>-0.001901078025716453</v>
      </c>
    </row>
    <row r="170">
      <c r="F170" t="n">
        <v>0.06012172467369635</v>
      </c>
      <c r="G170" t="n">
        <v>0.066679828533527</v>
      </c>
      <c r="H170" t="n">
        <v>-0.002879160229950451</v>
      </c>
      <c r="J170" t="n">
        <v>0.1583987509150975</v>
      </c>
      <c r="K170" t="n">
        <v>0.06845698029095011</v>
      </c>
      <c r="L170" t="n">
        <v>-0.003792192248477075</v>
      </c>
      <c r="M170" t="n">
        <v>0.3805835710556145</v>
      </c>
      <c r="N170" t="n">
        <v>0.06955761657445157</v>
      </c>
      <c r="O170" t="n">
        <v>-0.002699966477753687</v>
      </c>
      <c r="P170" t="n">
        <v>0.5678942694213541</v>
      </c>
      <c r="Q170" t="n">
        <v>0.06716820994314256</v>
      </c>
      <c r="R170" t="n">
        <v>-0.001901078025716453</v>
      </c>
    </row>
    <row r="171">
      <c r="F171" t="n">
        <v>0.06019703906568144</v>
      </c>
      <c r="G171" t="n">
        <v>0.06746429710450967</v>
      </c>
      <c r="H171" t="n">
        <v>-0.002879448145973446</v>
      </c>
      <c r="J171" t="n">
        <v>0.1586109292998023</v>
      </c>
      <c r="K171" t="n">
        <v>0.06926235652966717</v>
      </c>
      <c r="L171" t="n">
        <v>-0.00413421193373459</v>
      </c>
      <c r="M171" t="n">
        <v>0.3814174266483784</v>
      </c>
      <c r="N171" t="n">
        <v>0.07037594147532747</v>
      </c>
      <c r="O171" t="n">
        <v>-0.002699966477753687</v>
      </c>
      <c r="P171" t="n">
        <v>0.5690239311990837</v>
      </c>
      <c r="Q171" t="n">
        <v>0.06795842417776776</v>
      </c>
      <c r="R171" t="n">
        <v>-0.001888805658039884</v>
      </c>
    </row>
    <row r="172">
      <c r="F172" t="n">
        <v>0.06028749872086794</v>
      </c>
      <c r="G172" t="n">
        <v>0.06824876567549233</v>
      </c>
      <c r="H172" t="n">
        <v>-0.003086959675016513</v>
      </c>
      <c r="J172" t="n">
        <v>0.1588787808267212</v>
      </c>
      <c r="K172" t="n">
        <v>0.07006773276838422</v>
      </c>
      <c r="L172" t="n">
        <v>-0.00413421193373459</v>
      </c>
      <c r="M172" t="n">
        <v>0.3822780429942688</v>
      </c>
      <c r="N172" t="n">
        <v>0.07119426637620338</v>
      </c>
      <c r="O172" t="n">
        <v>-0.002708958861687186</v>
      </c>
      <c r="P172" t="n">
        <v>0.5703809879201858</v>
      </c>
      <c r="Q172" t="n">
        <v>0.06874863841239295</v>
      </c>
      <c r="R172" t="n">
        <v>-0.001888805658039884</v>
      </c>
    </row>
    <row r="173">
      <c r="F173" t="n">
        <v>0.06037645502099689</v>
      </c>
      <c r="G173" t="n">
        <v>0.06903323424647501</v>
      </c>
      <c r="H173" t="n">
        <v>-0.003087268340117505</v>
      </c>
      <c r="J173" t="n">
        <v>0.1591605756728633</v>
      </c>
      <c r="K173" t="n">
        <v>0.07087310900710128</v>
      </c>
      <c r="L173" t="n">
        <v>-0.00413421193373459</v>
      </c>
      <c r="M173" t="n">
        <v>0.3831106584235476</v>
      </c>
      <c r="N173" t="n">
        <v>0.07201259127707928</v>
      </c>
      <c r="O173" t="n">
        <v>-0.002708958861687186</v>
      </c>
      <c r="P173" t="n">
        <v>0.5715548708535584</v>
      </c>
      <c r="Q173" t="n">
        <v>0.06953885264701816</v>
      </c>
      <c r="R173" t="n">
        <v>-0.001888805658039884</v>
      </c>
    </row>
    <row r="174">
      <c r="F174" t="n">
        <v>0.06044719428468916</v>
      </c>
      <c r="G174" t="n">
        <v>0.06981770281745768</v>
      </c>
      <c r="H174" t="n">
        <v>-0.00308634234481453</v>
      </c>
      <c r="J174" t="n">
        <v>0.1593934269088183</v>
      </c>
      <c r="K174" t="n">
        <v>0.07167848524581835</v>
      </c>
      <c r="L174" t="n">
        <v>-0.00413421193373459</v>
      </c>
      <c r="M174" t="n">
        <v>0.3839135590140326</v>
      </c>
      <c r="N174" t="n">
        <v>0.07283091617795517</v>
      </c>
      <c r="O174" t="n">
        <v>-0.002708958861687186</v>
      </c>
      <c r="P174" t="n">
        <v>0.5725439403761652</v>
      </c>
      <c r="Q174" t="n">
        <v>0.07032906688164338</v>
      </c>
      <c r="R174" t="n">
        <v>-0.001888805658039884</v>
      </c>
    </row>
    <row r="175">
      <c r="F175" t="n">
        <v>0.06051655224945142</v>
      </c>
      <c r="G175" t="n">
        <v>0.07060217138844034</v>
      </c>
      <c r="H175" t="n">
        <v>-0.003086651009915522</v>
      </c>
      <c r="J175" t="n">
        <v>0.1596399439505795</v>
      </c>
      <c r="K175" t="n">
        <v>0.07248386148453541</v>
      </c>
      <c r="L175" t="n">
        <v>-0.00413421193373459</v>
      </c>
      <c r="M175" t="n">
        <v>0.3847384940003108</v>
      </c>
      <c r="N175" t="n">
        <v>0.07364924107883108</v>
      </c>
      <c r="O175" t="n">
        <v>-0.002708958861687186</v>
      </c>
      <c r="P175" t="n">
        <v>0.5737584196258295</v>
      </c>
      <c r="Q175" t="n">
        <v>0.07111928111626858</v>
      </c>
      <c r="R175" t="n">
        <v>-0.001888805658039884</v>
      </c>
    </row>
    <row r="176">
      <c r="F176" t="n">
        <v>0.06060142740772553</v>
      </c>
      <c r="G176" t="n">
        <v>0.07138663995942301</v>
      </c>
      <c r="H176" t="n">
        <v>-0.003270871926066893</v>
      </c>
      <c r="J176" t="n">
        <v>0.1599210519962691</v>
      </c>
      <c r="K176" t="n">
        <v>0.07328923772325246</v>
      </c>
      <c r="L176" t="n">
        <v>-0.004428170911443573</v>
      </c>
      <c r="M176" t="n">
        <v>0.3854233599898941</v>
      </c>
      <c r="N176" t="n">
        <v>0.07446756597970698</v>
      </c>
      <c r="O176" t="n">
        <v>-0.002718194453524664</v>
      </c>
      <c r="P176" t="n">
        <v>0.5749509494327316</v>
      </c>
      <c r="Q176" t="n">
        <v>0.07190949535089379</v>
      </c>
      <c r="R176" t="n">
        <v>-0.001879449662734349</v>
      </c>
    </row>
    <row r="177">
      <c r="F177" t="n">
        <v>0.0606851061397367</v>
      </c>
      <c r="G177" t="n">
        <v>0.07217110853040569</v>
      </c>
      <c r="H177" t="n">
        <v>-0.003271526165876087</v>
      </c>
      <c r="J177" t="n">
        <v>0.1601737117576109</v>
      </c>
      <c r="K177" t="n">
        <v>0.07409461396196954</v>
      </c>
      <c r="L177" t="n">
        <v>-0.004428170911443573</v>
      </c>
      <c r="M177" t="n">
        <v>0.3861268325309064</v>
      </c>
      <c r="N177" t="n">
        <v>0.07528589088058288</v>
      </c>
      <c r="O177" t="n">
        <v>-0.002718194453524664</v>
      </c>
      <c r="P177" t="n">
        <v>0.5757902383004651</v>
      </c>
      <c r="Q177" t="n">
        <v>0.072699709585519</v>
      </c>
      <c r="R177" t="n">
        <v>-0.001879449662734349</v>
      </c>
    </row>
    <row r="178">
      <c r="F178" t="n">
        <v>0.06075081413254263</v>
      </c>
      <c r="G178" t="n">
        <v>0.07295557710138836</v>
      </c>
      <c r="H178" t="n">
        <v>-0.003270871926066893</v>
      </c>
      <c r="J178" t="n">
        <v>0.1603556415623681</v>
      </c>
      <c r="K178" t="n">
        <v>0.07489999020068659</v>
      </c>
      <c r="L178" t="n">
        <v>-0.004428170911443573</v>
      </c>
      <c r="M178" t="n">
        <v>0.3867937345443974</v>
      </c>
      <c r="N178" t="n">
        <v>0.07610421578145878</v>
      </c>
      <c r="O178" t="n">
        <v>-0.002718194453524664</v>
      </c>
      <c r="P178" t="n">
        <v>0.5771010037560562</v>
      </c>
      <c r="Q178" t="n">
        <v>0.0734899238201442</v>
      </c>
      <c r="R178" t="n">
        <v>-0.001879449662734349</v>
      </c>
    </row>
    <row r="179">
      <c r="F179" t="n">
        <v>0.06084074819280015</v>
      </c>
      <c r="G179" t="n">
        <v>0.07374004567237102</v>
      </c>
      <c r="H179" t="n">
        <v>-0.003271526165876087</v>
      </c>
      <c r="J179" t="n">
        <v>0.1605717916450086</v>
      </c>
      <c r="K179" t="n">
        <v>0.07570536643940366</v>
      </c>
      <c r="L179" t="n">
        <v>-0.004428170911443573</v>
      </c>
      <c r="M179" t="n">
        <v>0.38736861524666</v>
      </c>
      <c r="N179" t="n">
        <v>0.07692254068233467</v>
      </c>
      <c r="O179" t="n">
        <v>-0.002718194453524664</v>
      </c>
      <c r="P179" t="n">
        <v>0.5779734299492904</v>
      </c>
      <c r="Q179" t="n">
        <v>0.07428013805476941</v>
      </c>
      <c r="R179" t="n">
        <v>-0.001879449662734349</v>
      </c>
    </row>
    <row r="180">
      <c r="F180" t="n">
        <v>0.06088753050097706</v>
      </c>
      <c r="G180" t="n">
        <v>0.0745245142433537</v>
      </c>
      <c r="H180" t="n">
        <v>-0.00341962591190038</v>
      </c>
      <c r="J180" t="n">
        <v>0.1608010748975525</v>
      </c>
      <c r="K180" t="n">
        <v>0.07651074267812071</v>
      </c>
      <c r="L180" t="n">
        <v>-0.004641796817538737</v>
      </c>
      <c r="M180" t="n">
        <v>0.3879571755825284</v>
      </c>
      <c r="N180" t="n">
        <v>0.07774086558321058</v>
      </c>
      <c r="O180" t="n">
        <v>-0.002724836134585607</v>
      </c>
      <c r="P180" t="n">
        <v>0.578902431565582</v>
      </c>
      <c r="Q180" t="n">
        <v>0.07507035228939463</v>
      </c>
      <c r="R180" t="n">
        <v>-0.001872504738386101</v>
      </c>
    </row>
    <row r="181">
      <c r="F181" t="n">
        <v>0.06097560193537982</v>
      </c>
      <c r="G181" t="n">
        <v>0.07530898281433637</v>
      </c>
      <c r="H181" t="n">
        <v>-0.00341962591190038</v>
      </c>
      <c r="J181" t="n">
        <v>0.1609801185503449</v>
      </c>
      <c r="K181" t="n">
        <v>0.07731611891683776</v>
      </c>
      <c r="L181" t="n">
        <v>-0.004641796817538737</v>
      </c>
      <c r="M181" t="n">
        <v>0.3886117286007007</v>
      </c>
      <c r="N181" t="n">
        <v>0.07855919048408648</v>
      </c>
      <c r="O181" t="n">
        <v>-0.002724836134585607</v>
      </c>
      <c r="P181" t="n">
        <v>0.5799703816465202</v>
      </c>
      <c r="Q181" t="n">
        <v>0.07586056652401983</v>
      </c>
      <c r="R181" t="n">
        <v>-0.001872504738386101</v>
      </c>
    </row>
    <row r="182">
      <c r="F182" t="n">
        <v>0.06103751255778135</v>
      </c>
      <c r="G182" t="n">
        <v>0.07609345138531905</v>
      </c>
      <c r="H182" t="n">
        <v>-0.003418942123475685</v>
      </c>
      <c r="J182" t="n">
        <v>0.1611509006300865</v>
      </c>
      <c r="K182" t="n">
        <v>0.07812149515555483</v>
      </c>
      <c r="L182" t="n">
        <v>-0.004641796817538737</v>
      </c>
      <c r="M182" t="n">
        <v>0.3891152596253197</v>
      </c>
      <c r="N182" t="n">
        <v>0.07937751538496239</v>
      </c>
      <c r="O182" t="n">
        <v>-0.002724836134585607</v>
      </c>
      <c r="P182" t="n">
        <v>0.5808445563940461</v>
      </c>
      <c r="Q182" t="n">
        <v>0.07665078075864502</v>
      </c>
      <c r="R182" t="n">
        <v>-0.001872504738386101</v>
      </c>
    </row>
    <row r="183">
      <c r="F183" t="n">
        <v>0.06110712073171269</v>
      </c>
      <c r="G183" t="n">
        <v>0.07687791995630171</v>
      </c>
      <c r="H183" t="n">
        <v>-0.003418600229263338</v>
      </c>
      <c r="J183" t="n">
        <v>0.1613555559718514</v>
      </c>
      <c r="K183" t="n">
        <v>0.07892687139427189</v>
      </c>
      <c r="L183" t="n">
        <v>-0.004641796817538737</v>
      </c>
      <c r="M183" t="n">
        <v>0.3894657528473753</v>
      </c>
      <c r="N183" t="n">
        <v>0.08019584028583829</v>
      </c>
      <c r="O183" t="n">
        <v>-0.002724836134585607</v>
      </c>
      <c r="P183" t="n">
        <v>0.5819393828215239</v>
      </c>
      <c r="Q183" t="n">
        <v>0.07744099499327023</v>
      </c>
      <c r="R183" t="n">
        <v>-0.001872504738386101</v>
      </c>
    </row>
    <row r="184">
      <c r="F184" t="n">
        <v>0.06117605634333409</v>
      </c>
      <c r="G184" t="n">
        <v>0.07766238852728438</v>
      </c>
      <c r="H184" t="n">
        <v>-0.003517712677185418</v>
      </c>
      <c r="J184" t="n">
        <v>0.1615305941997047</v>
      </c>
      <c r="K184" t="n">
        <v>0.07973224763298896</v>
      </c>
      <c r="L184" t="n">
        <v>-0.004742858797468763</v>
      </c>
      <c r="M184" t="n">
        <v>0.389877198185382</v>
      </c>
      <c r="N184" t="n">
        <v>0.08101416518671418</v>
      </c>
      <c r="O184" t="n">
        <v>-0.002730394647724788</v>
      </c>
      <c r="P184" t="n">
        <v>0.5826718148318976</v>
      </c>
      <c r="Q184" t="n">
        <v>0.07823120922789543</v>
      </c>
      <c r="R184" t="n">
        <v>-0.001868594540239203</v>
      </c>
    </row>
    <row r="185">
      <c r="F185" t="n">
        <v>0.06126134608460353</v>
      </c>
      <c r="G185" t="n">
        <v>0.07844685709826706</v>
      </c>
      <c r="H185" t="n">
        <v>-0.003517712677185418</v>
      </c>
      <c r="J185" t="n">
        <v>0.1616969937448439</v>
      </c>
      <c r="K185" t="n">
        <v>0.08053762387170602</v>
      </c>
      <c r="L185" t="n">
        <v>-0.004742858797468763</v>
      </c>
      <c r="M185" t="n">
        <v>0.3902941044049457</v>
      </c>
      <c r="N185" t="n">
        <v>0.08183249008759008</v>
      </c>
      <c r="O185" t="n">
        <v>-0.002730394647724788</v>
      </c>
      <c r="P185" t="n">
        <v>0.5836233931422325</v>
      </c>
      <c r="Q185" t="n">
        <v>0.07902142346252065</v>
      </c>
      <c r="R185" t="n">
        <v>-0.001868594540239203</v>
      </c>
    </row>
    <row r="186">
      <c r="F186" t="n">
        <v>0.06132069952639879</v>
      </c>
      <c r="G186" t="n">
        <v>0.07923132566924973</v>
      </c>
      <c r="H186" t="n">
        <v>-0.003518064413279526</v>
      </c>
      <c r="J186" t="n">
        <v>0.1618334405881682</v>
      </c>
      <c r="K186" t="n">
        <v>0.08134300011042307</v>
      </c>
      <c r="L186" t="n">
        <v>-0.004742858797468763</v>
      </c>
      <c r="M186" t="n">
        <v>0.3905526857311403</v>
      </c>
      <c r="N186" t="n">
        <v>0.08265081498846598</v>
      </c>
      <c r="O186" t="n">
        <v>-0.002730394647724788</v>
      </c>
      <c r="P186" t="n">
        <v>0.5846270622056268</v>
      </c>
      <c r="Q186" t="n">
        <v>0.07981163769714586</v>
      </c>
      <c r="R186" t="n">
        <v>-0.001868594540239203</v>
      </c>
    </row>
    <row r="187">
      <c r="F187" t="n">
        <v>0.0613965745844748</v>
      </c>
      <c r="G187" t="n">
        <v>0.08001579424023239</v>
      </c>
      <c r="H187" t="n">
        <v>-0.003517712677185418</v>
      </c>
      <c r="J187" t="n">
        <v>0.1620276950686665</v>
      </c>
      <c r="K187" t="n">
        <v>0.08214837634914013</v>
      </c>
      <c r="L187" t="n">
        <v>-0.004742858797468763</v>
      </c>
      <c r="M187" t="n">
        <v>0.3907592191072348</v>
      </c>
      <c r="N187" t="n">
        <v>0.08346913988934189</v>
      </c>
      <c r="O187" t="n">
        <v>-0.002733116927789958</v>
      </c>
      <c r="P187" t="n">
        <v>0.5851809595462987</v>
      </c>
      <c r="Q187" t="n">
        <v>0.08060185193177107</v>
      </c>
      <c r="R187" t="n">
        <v>-0.001868594540239203</v>
      </c>
    </row>
    <row r="188">
      <c r="F188" t="n">
        <v>0.06143811820812807</v>
      </c>
      <c r="G188" t="n">
        <v>0.08080026281121507</v>
      </c>
      <c r="H188" t="n">
        <v>-0.003551535651882422</v>
      </c>
      <c r="J188" t="n">
        <v>0.1621551009270823</v>
      </c>
      <c r="K188" t="n">
        <v>0.08295375258785719</v>
      </c>
      <c r="L188" t="n">
        <v>-0.004723293458279361</v>
      </c>
      <c r="M188" t="n">
        <v>0.391128414806666</v>
      </c>
      <c r="N188" t="n">
        <v>0.08428746479021779</v>
      </c>
      <c r="O188" t="n">
        <v>-0.002733116927789958</v>
      </c>
      <c r="P188" t="n">
        <v>0.5860510620909215</v>
      </c>
      <c r="Q188" t="n">
        <v>0.08139206616639627</v>
      </c>
      <c r="R188" t="n">
        <v>-0.001869913697878739</v>
      </c>
    </row>
    <row r="189">
      <c r="F189" t="n">
        <v>0.06150484991537331</v>
      </c>
      <c r="G189" t="n">
        <v>0.08158473138219774</v>
      </c>
      <c r="H189" t="n">
        <v>-0.003550470404236387</v>
      </c>
      <c r="J189" t="n">
        <v>0.1623005213505</v>
      </c>
      <c r="K189" t="n">
        <v>0.08375912882657426</v>
      </c>
      <c r="L189" t="n">
        <v>-0.004723293458279361</v>
      </c>
      <c r="M189" t="n">
        <v>0.3911717029620377</v>
      </c>
      <c r="N189" t="n">
        <v>0.08510578969109368</v>
      </c>
      <c r="O189" t="n">
        <v>-0.002733116927789958</v>
      </c>
      <c r="P189" t="n">
        <v>0.5867575138688748</v>
      </c>
      <c r="Q189" t="n">
        <v>0.08218228040102148</v>
      </c>
      <c r="R189" t="n">
        <v>-0.001869913697878739</v>
      </c>
    </row>
    <row r="190">
      <c r="F190" t="n">
        <v>0.0615973965431658</v>
      </c>
      <c r="G190" t="n">
        <v>0.08236919995318041</v>
      </c>
      <c r="H190" t="n">
        <v>-0.003550470404236387</v>
      </c>
      <c r="J190" t="n">
        <v>0.162464075748778</v>
      </c>
      <c r="K190" t="n">
        <v>0.08456450506529131</v>
      </c>
      <c r="L190" t="n">
        <v>-0.004723293458279361</v>
      </c>
      <c r="M190" t="n">
        <v>0.391374316491701</v>
      </c>
      <c r="N190" t="n">
        <v>0.08592411459196959</v>
      </c>
      <c r="O190" t="n">
        <v>-0.002733116927789958</v>
      </c>
      <c r="P190" t="n">
        <v>0.5878019513498709</v>
      </c>
      <c r="Q190" t="n">
        <v>0.08297249463564668</v>
      </c>
      <c r="R190" t="n">
        <v>-0.001869913697878739</v>
      </c>
    </row>
    <row r="191">
      <c r="F191" t="n">
        <v>0.06166497392313236</v>
      </c>
      <c r="G191" t="n">
        <v>0.08315366852416307</v>
      </c>
      <c r="H191" t="n">
        <v>-0.003551180569333743</v>
      </c>
      <c r="J191" t="n">
        <v>0.1626033652593354</v>
      </c>
      <c r="K191" t="n">
        <v>0.08536988130400837</v>
      </c>
      <c r="L191" t="n">
        <v>-0.004723293458279361</v>
      </c>
      <c r="M191" t="n">
        <v>0.3913642519776129</v>
      </c>
      <c r="N191" t="n">
        <v>0.08674243949284549</v>
      </c>
      <c r="O191" t="n">
        <v>-0.002733116927789958</v>
      </c>
      <c r="P191" t="n">
        <v>0.5883462745946677</v>
      </c>
      <c r="Q191" t="n">
        <v>0.08376270887027189</v>
      </c>
      <c r="R191" t="n">
        <v>-0.001869913697878739</v>
      </c>
    </row>
    <row r="192">
      <c r="F192" t="n">
        <v>0.06172450629714774</v>
      </c>
      <c r="G192" t="n">
        <v>0.08393813709514575</v>
      </c>
      <c r="H192" t="n">
        <v>-0.003539362480656414</v>
      </c>
      <c r="J192" t="n">
        <v>0.1627184238756508</v>
      </c>
      <c r="K192" t="n">
        <v>0.08617525754272544</v>
      </c>
      <c r="L192" t="n">
        <v>-0.004631065849923127</v>
      </c>
      <c r="M192" t="n">
        <v>0.3914543894918342</v>
      </c>
      <c r="N192" t="n">
        <v>0.0875607643937214</v>
      </c>
      <c r="O192" t="n">
        <v>-0.002731975980648976</v>
      </c>
      <c r="P192" t="n">
        <v>0.5892276534996188</v>
      </c>
      <c r="Q192" t="n">
        <v>0.08455292310489709</v>
      </c>
      <c r="R192" t="n">
        <v>-0.001879639321370552</v>
      </c>
    </row>
    <row r="193">
      <c r="F193" t="n">
        <v>0.061784443003029</v>
      </c>
      <c r="G193" t="n">
        <v>0.08472260566612842</v>
      </c>
      <c r="H193" t="n">
        <v>-0.003538300884231502</v>
      </c>
      <c r="J193" t="n">
        <v>0.1628731429086185</v>
      </c>
      <c r="K193" t="n">
        <v>0.0869806337814425</v>
      </c>
      <c r="L193" t="n">
        <v>-0.004631065849923127</v>
      </c>
      <c r="M193" t="n">
        <v>0.3914883730290742</v>
      </c>
      <c r="N193" t="n">
        <v>0.0883790892945973</v>
      </c>
      <c r="O193" t="n">
        <v>-0.002731975980648976</v>
      </c>
      <c r="P193" t="n">
        <v>0.5901104108719667</v>
      </c>
      <c r="Q193" t="n">
        <v>0.0853431373395223</v>
      </c>
      <c r="R193" t="n">
        <v>-0.001879639321370552</v>
      </c>
    </row>
    <row r="194">
      <c r="F194" t="n">
        <v>0.06184472496053268</v>
      </c>
      <c r="G194" t="n">
        <v>0.08550707423711108</v>
      </c>
      <c r="H194" t="n">
        <v>-0.003539008615181443</v>
      </c>
      <c r="J194" t="n">
        <v>0.1630037826148072</v>
      </c>
      <c r="K194" t="n">
        <v>0.08778601002015955</v>
      </c>
      <c r="L194" t="n">
        <v>-0.004631065849923127</v>
      </c>
      <c r="M194" t="n">
        <v>0.3914121299583658</v>
      </c>
      <c r="N194" t="n">
        <v>0.08919741419547318</v>
      </c>
      <c r="O194" t="n">
        <v>-0.002731975980648976</v>
      </c>
      <c r="P194" t="n">
        <v>0.590993923039174</v>
      </c>
      <c r="Q194" t="n">
        <v>0.0861333515741475</v>
      </c>
      <c r="R194" t="n">
        <v>-0.001879639321370552</v>
      </c>
    </row>
    <row r="195">
      <c r="F195" t="n">
        <v>0.06193946367907334</v>
      </c>
      <c r="G195" t="n">
        <v>0.08629154280809376</v>
      </c>
      <c r="H195" t="n">
        <v>-0.003539008615181443</v>
      </c>
      <c r="J195" t="n">
        <v>0.1631316906203357</v>
      </c>
      <c r="K195" t="n">
        <v>0.08859138625887661</v>
      </c>
      <c r="L195" t="n">
        <v>-0.004631065849923127</v>
      </c>
      <c r="M195" t="n">
        <v>0.3914422978810348</v>
      </c>
      <c r="N195" t="n">
        <v>0.09001573909634909</v>
      </c>
      <c r="O195" t="n">
        <v>-0.002731975980648976</v>
      </c>
      <c r="P195" t="n">
        <v>0.591540916047716</v>
      </c>
      <c r="Q195" t="n">
        <v>0.08692356580877271</v>
      </c>
      <c r="R195" t="n">
        <v>-0.001879639321370552</v>
      </c>
    </row>
    <row r="196">
      <c r="F196" t="n">
        <v>0.06200028673693403</v>
      </c>
      <c r="G196" t="n">
        <v>0.08707601137907643</v>
      </c>
      <c r="H196" t="n">
        <v>-0.003507376006705279</v>
      </c>
      <c r="J196" t="n">
        <v>0.1632356191470207</v>
      </c>
      <c r="K196" t="n">
        <v>0.08939676249759367</v>
      </c>
      <c r="L196" t="n">
        <v>-0.004479146689808703</v>
      </c>
      <c r="M196" t="n">
        <v>0.3914165324768996</v>
      </c>
      <c r="N196" t="n">
        <v>0.09083406399722499</v>
      </c>
      <c r="O196" t="n">
        <v>-0.002722525080519746</v>
      </c>
      <c r="P196" t="n">
        <v>0.5925922310709272</v>
      </c>
      <c r="Q196" t="n">
        <v>0.08771378004339792</v>
      </c>
      <c r="R196" t="n">
        <v>-0.00189879300864826</v>
      </c>
    </row>
    <row r="197">
      <c r="F197" t="n">
        <v>0.06206127802003134</v>
      </c>
      <c r="G197" t="n">
        <v>0.08786047995005911</v>
      </c>
      <c r="H197" t="n">
        <v>-0.003506674601644443</v>
      </c>
      <c r="J197" t="n">
        <v>0.163358278836454</v>
      </c>
      <c r="K197" t="n">
        <v>0.09020213873631074</v>
      </c>
      <c r="L197" t="n">
        <v>-0.004479146689808703</v>
      </c>
      <c r="M197" t="n">
        <v>0.3916056531877411</v>
      </c>
      <c r="N197" t="n">
        <v>0.0916523888981009</v>
      </c>
      <c r="O197" t="n">
        <v>-0.002722525080519746</v>
      </c>
      <c r="P197" t="n">
        <v>0.5931368151587371</v>
      </c>
      <c r="Q197" t="n">
        <v>0.08850399427802313</v>
      </c>
      <c r="R197" t="n">
        <v>-0.00189879300864826</v>
      </c>
    </row>
    <row r="198">
      <c r="F198" t="n">
        <v>0.06213950551463571</v>
      </c>
      <c r="G198" t="n">
        <v>0.08864494852104177</v>
      </c>
      <c r="H198" t="n">
        <v>-0.003507025304174861</v>
      </c>
      <c r="J198" t="n">
        <v>0.1635211301137167</v>
      </c>
      <c r="K198" t="n">
        <v>0.09100751497502779</v>
      </c>
      <c r="L198" t="n">
        <v>-0.004479146689808703</v>
      </c>
      <c r="M198" t="n">
        <v>0.3916307036444725</v>
      </c>
      <c r="N198" t="n">
        <v>0.0924707137989768</v>
      </c>
      <c r="O198" t="n">
        <v>-0.002722525080519746</v>
      </c>
      <c r="P198" t="n">
        <v>0.5941010291573195</v>
      </c>
      <c r="Q198" t="n">
        <v>0.08929420851264834</v>
      </c>
      <c r="R198" t="n">
        <v>-0.00189879300864826</v>
      </c>
    </row>
    <row r="199">
      <c r="F199" t="n">
        <v>0.06221781113034879</v>
      </c>
      <c r="G199" t="n">
        <v>0.08942941709202444</v>
      </c>
      <c r="H199" t="n">
        <v>-0.003507726709235696</v>
      </c>
      <c r="J199" t="n">
        <v>0.1635748020781368</v>
      </c>
      <c r="K199" t="n">
        <v>0.09181289121374485</v>
      </c>
      <c r="L199" t="n">
        <v>-0.004479146689808703</v>
      </c>
      <c r="M199" t="n">
        <v>0.3916000492444199</v>
      </c>
      <c r="N199" t="n">
        <v>0.09328903869985269</v>
      </c>
      <c r="O199" t="n">
        <v>-0.002722525080519746</v>
      </c>
      <c r="P199" t="n">
        <v>0.594978554993189</v>
      </c>
      <c r="Q199" t="n">
        <v>0.09008442274727355</v>
      </c>
      <c r="R199" t="n">
        <v>-0.00189879300864826</v>
      </c>
    </row>
    <row r="200">
      <c r="F200" t="n">
        <v>0.06226182613183172</v>
      </c>
      <c r="G200" t="n">
        <v>0.09021388566300712</v>
      </c>
      <c r="H200" t="n">
        <v>-0.003459344802258212</v>
      </c>
      <c r="J200" t="n">
        <v>0.1637115364150326</v>
      </c>
      <c r="K200" t="n">
        <v>0.09261826745246192</v>
      </c>
      <c r="L200" t="n">
        <v>-0.004279079232945248</v>
      </c>
      <c r="M200" t="n">
        <v>0.3915679189551163</v>
      </c>
      <c r="N200" t="n">
        <v>0.09410736360072861</v>
      </c>
      <c r="O200" t="n">
        <v>-0.002706205606037581</v>
      </c>
      <c r="P200" t="n">
        <v>0.5956839700400801</v>
      </c>
      <c r="Q200" t="n">
        <v>0.09087463698189874</v>
      </c>
      <c r="R200" t="n">
        <v>-0.001924685918603101</v>
      </c>
    </row>
    <row r="201">
      <c r="F201" t="n">
        <v>0.06235725204074313</v>
      </c>
      <c r="G201" t="n">
        <v>0.09099835423398979</v>
      </c>
      <c r="H201" t="n">
        <v>-0.003459344802258212</v>
      </c>
      <c r="J201" t="n">
        <v>0.1638246343651641</v>
      </c>
      <c r="K201" t="n">
        <v>0.09342364369117898</v>
      </c>
      <c r="L201" t="n">
        <v>-0.004279079232945248</v>
      </c>
      <c r="M201" t="n">
        <v>0.3915885508322994</v>
      </c>
      <c r="N201" t="n">
        <v>0.0949256885016045</v>
      </c>
      <c r="O201" t="n">
        <v>-0.002706205606037581</v>
      </c>
      <c r="P201" t="n">
        <v>0.5963008161091872</v>
      </c>
      <c r="Q201" t="n">
        <v>0.09166485121652394</v>
      </c>
      <c r="R201" t="n">
        <v>-0.001924685918603101</v>
      </c>
    </row>
    <row r="202">
      <c r="F202" t="n">
        <v>0.06242683288820554</v>
      </c>
      <c r="G202" t="n">
        <v>0.09178282280497245</v>
      </c>
      <c r="H202" t="n">
        <v>-0.003458653071643883</v>
      </c>
      <c r="J202" t="n">
        <v>0.1639569248739867</v>
      </c>
      <c r="K202" t="n">
        <v>0.09422901992989603</v>
      </c>
      <c r="L202" t="n">
        <v>-0.004279079232945248</v>
      </c>
      <c r="M202" t="n">
        <v>0.3915537082667725</v>
      </c>
      <c r="N202" t="n">
        <v>0.0957440134024804</v>
      </c>
      <c r="O202" t="n">
        <v>-0.002706205606037581</v>
      </c>
      <c r="P202" t="n">
        <v>0.5972518195381982</v>
      </c>
      <c r="Q202" t="n">
        <v>0.09245506545114916</v>
      </c>
      <c r="R202" t="n">
        <v>-0.001924685918603101</v>
      </c>
    </row>
    <row r="203">
      <c r="F203" t="n">
        <v>0.06247044710911683</v>
      </c>
      <c r="G203" t="n">
        <v>0.09256729137595512</v>
      </c>
      <c r="H203" t="n">
        <v>-0.003458307206336719</v>
      </c>
      <c r="J203" t="n">
        <v>0.1640871119188695</v>
      </c>
      <c r="K203" t="n">
        <v>0.09503439616861309</v>
      </c>
      <c r="L203" t="n">
        <v>-0.004279079232945248</v>
      </c>
      <c r="M203" t="n">
        <v>0.3917342775769033</v>
      </c>
      <c r="N203" t="n">
        <v>0.0965623383033563</v>
      </c>
      <c r="O203" t="n">
        <v>-0.002706205606037581</v>
      </c>
      <c r="P203" t="n">
        <v>0.5981133194515934</v>
      </c>
      <c r="Q203" t="n">
        <v>0.09324527968577437</v>
      </c>
      <c r="R203" t="n">
        <v>-0.001924685918603101</v>
      </c>
    </row>
    <row r="204">
      <c r="F204" t="n">
        <v>0.06254821005554365</v>
      </c>
      <c r="G204" t="n">
        <v>0.0933517599469378</v>
      </c>
      <c r="H204" t="n">
        <v>-0.003394494358882462</v>
      </c>
      <c r="J204" t="n">
        <v>0.1641938555585982</v>
      </c>
      <c r="K204" t="n">
        <v>0.09583977240733015</v>
      </c>
      <c r="L204" t="n">
        <v>-0.00403996035404993</v>
      </c>
      <c r="M204" t="n">
        <v>0.3917512081736377</v>
      </c>
      <c r="N204" t="n">
        <v>0.09738066320423219</v>
      </c>
      <c r="O204" t="n">
        <v>-0.00268368869068417</v>
      </c>
      <c r="P204" t="n">
        <v>0.5987147143738576</v>
      </c>
      <c r="Q204" t="n">
        <v>0.09403549392039957</v>
      </c>
      <c r="R204" t="n">
        <v>-0.001956716540112743</v>
      </c>
    </row>
    <row r="205">
      <c r="F205" t="n">
        <v>0.06263430932905749</v>
      </c>
      <c r="G205" t="n">
        <v>0.09413622851792047</v>
      </c>
      <c r="H205" t="n">
        <v>-0.003394154943388123</v>
      </c>
      <c r="J205" t="n">
        <v>0.1642557739828175</v>
      </c>
      <c r="K205" t="n">
        <v>0.09664514864604722</v>
      </c>
      <c r="L205" t="n">
        <v>-0.00403996035404993</v>
      </c>
      <c r="M205" t="n">
        <v>0.3917128953276739</v>
      </c>
      <c r="N205" t="n">
        <v>0.0981989881051081</v>
      </c>
      <c r="O205" t="n">
        <v>-0.00268368869068417</v>
      </c>
      <c r="P205" t="n">
        <v>0.5995643778627171</v>
      </c>
      <c r="Q205" t="n">
        <v>0.09482570815502478</v>
      </c>
      <c r="R205" t="n">
        <v>-0.001956716540112743</v>
      </c>
    </row>
    <row r="206">
      <c r="F206" t="n">
        <v>0.06269423056882488</v>
      </c>
      <c r="G206" t="n">
        <v>0.09492069708890313</v>
      </c>
      <c r="H206" t="n">
        <v>-0.0033948337743768</v>
      </c>
      <c r="J206" t="n">
        <v>0.1643800605847536</v>
      </c>
      <c r="K206" t="n">
        <v>0.09745052488476427</v>
      </c>
      <c r="L206" t="n">
        <v>-0.00403996035404993</v>
      </c>
      <c r="M206" t="n">
        <v>0.3917277480827036</v>
      </c>
      <c r="N206" t="n">
        <v>0.099017313005984</v>
      </c>
      <c r="O206" t="n">
        <v>-0.00268368869068417</v>
      </c>
      <c r="P206" t="n">
        <v>0.600322277154992</v>
      </c>
      <c r="Q206" t="n">
        <v>0.09561592238964998</v>
      </c>
      <c r="R206" t="n">
        <v>-0.001956716540112743</v>
      </c>
    </row>
    <row r="207">
      <c r="F207" t="n">
        <v>0.0627623563694444</v>
      </c>
      <c r="G207" t="n">
        <v>0.09570516565988581</v>
      </c>
      <c r="H207" t="n">
        <v>-0.003394494358882462</v>
      </c>
      <c r="J207" t="n">
        <v>0.1644596533480731</v>
      </c>
      <c r="K207" t="n">
        <v>0.09825590112348133</v>
      </c>
      <c r="L207" t="n">
        <v>-0.00403996035404993</v>
      </c>
      <c r="M207" t="n">
        <v>0.391633343423383</v>
      </c>
      <c r="N207" t="n">
        <v>0.09983563790685991</v>
      </c>
      <c r="O207" t="n">
        <v>-0.002655375886817412</v>
      </c>
      <c r="P207" t="n">
        <v>0.6009875609902232</v>
      </c>
      <c r="Q207" t="n">
        <v>0.09640613662427519</v>
      </c>
      <c r="R207" t="n">
        <v>-0.001993550388995914</v>
      </c>
    </row>
    <row r="208">
      <c r="F208" t="n">
        <v>0.06283001565207319</v>
      </c>
      <c r="G208" t="n">
        <v>0.09648963423086848</v>
      </c>
      <c r="H208" t="n">
        <v>-0.003314910964444917</v>
      </c>
      <c r="J208" t="n">
        <v>0.1645374797427826</v>
      </c>
      <c r="K208" t="n">
        <v>0.0990612773621984</v>
      </c>
      <c r="L208" t="n">
        <v>-0.003777929223759507</v>
      </c>
      <c r="M208" t="n">
        <v>0.3917006025718103</v>
      </c>
      <c r="N208" t="n">
        <v>0.1006539628077358</v>
      </c>
      <c r="O208" t="n">
        <v>-0.002655375886817412</v>
      </c>
      <c r="P208" t="n">
        <v>0.6018149016609106</v>
      </c>
      <c r="Q208" t="n">
        <v>0.0971963508589004</v>
      </c>
      <c r="R208" t="n">
        <v>-0.001993550388995914</v>
      </c>
    </row>
    <row r="209">
      <c r="F209" t="n">
        <v>0.06290578870475602</v>
      </c>
      <c r="G209" t="n">
        <v>0.09727410280185116</v>
      </c>
      <c r="H209" t="n">
        <v>-0.003314579473348473</v>
      </c>
      <c r="J209" t="n">
        <v>0.1646565473632547</v>
      </c>
      <c r="K209" t="n">
        <v>0.09986665360091546</v>
      </c>
      <c r="L209" t="n">
        <v>-0.003777929223759507</v>
      </c>
      <c r="M209" t="n">
        <v>0.3917129306834355</v>
      </c>
      <c r="N209" t="n">
        <v>0.1014722877086117</v>
      </c>
      <c r="O209" t="n">
        <v>-0.002655375886817412</v>
      </c>
      <c r="P209" t="n">
        <v>0.6023778862964375</v>
      </c>
      <c r="Q209" t="n">
        <v>0.0979865650935256</v>
      </c>
      <c r="R209" t="n">
        <v>-0.001993550388995914</v>
      </c>
    </row>
    <row r="210">
      <c r="F210" t="n">
        <v>0.06294640697880891</v>
      </c>
      <c r="G210" t="n">
        <v>0.09805857137283382</v>
      </c>
      <c r="H210" t="n">
        <v>-0.003314579473348473</v>
      </c>
      <c r="J210" t="n">
        <v>0.1647310890485219</v>
      </c>
      <c r="K210" t="n">
        <v>0.1006720298396325</v>
      </c>
      <c r="L210" t="n">
        <v>-0.003777929223759507</v>
      </c>
      <c r="M210" t="n">
        <v>0.3917787477341776</v>
      </c>
      <c r="N210" t="n">
        <v>0.1022906126094876</v>
      </c>
      <c r="O210" t="n">
        <v>-0.002655375886817412</v>
      </c>
      <c r="P210" t="n">
        <v>0.6031018301269035</v>
      </c>
      <c r="Q210" t="n">
        <v>0.09877677932815081</v>
      </c>
      <c r="R210" t="n">
        <v>-0.001993550388995914</v>
      </c>
    </row>
    <row r="211">
      <c r="F211" t="n">
        <v>0.06303825722438051</v>
      </c>
      <c r="G211" t="n">
        <v>0.09884303994381649</v>
      </c>
      <c r="H211" t="n">
        <v>-0.003314579473348473</v>
      </c>
      <c r="J211" t="n">
        <v>0.1648685469438165</v>
      </c>
      <c r="K211" t="n">
        <v>0.1014774060783496</v>
      </c>
      <c r="L211" t="n">
        <v>-0.003777929223759507</v>
      </c>
      <c r="M211" t="n">
        <v>0.3918439622416517</v>
      </c>
      <c r="N211" t="n">
        <v>0.1031089375103635</v>
      </c>
      <c r="O211" t="n">
        <v>-0.002655375886817412</v>
      </c>
      <c r="P211" t="n">
        <v>0.6040719337015975</v>
      </c>
      <c r="Q211" t="n">
        <v>0.09956699356277601</v>
      </c>
      <c r="R211" t="n">
        <v>-0.001993550388995914</v>
      </c>
    </row>
    <row r="212">
      <c r="F212" t="n">
        <v>0.06310346728821266</v>
      </c>
      <c r="G212" t="n">
        <v>0.09962750851479917</v>
      </c>
      <c r="H212" t="n">
        <v>-0.003224639258602429</v>
      </c>
      <c r="J212" t="n">
        <v>0.1649186229256359</v>
      </c>
      <c r="K212" t="n">
        <v>0.1022827823170666</v>
      </c>
      <c r="L212" t="n">
        <v>-0.003500606501822274</v>
      </c>
      <c r="M212" t="n">
        <v>0.391854478202339</v>
      </c>
      <c r="N212" t="n">
        <v>0.1039272624112394</v>
      </c>
      <c r="O212" t="n">
        <v>-0.002622727660269143</v>
      </c>
      <c r="P212" t="n">
        <v>0.6046899830358975</v>
      </c>
      <c r="Q212" t="n">
        <v>0.1003572077974012</v>
      </c>
      <c r="R212" t="n">
        <v>-0.002032247328415441</v>
      </c>
    </row>
    <row r="213">
      <c r="F213" t="n">
        <v>0.06315058500030078</v>
      </c>
      <c r="G213" t="n">
        <v>0.1004119770857818</v>
      </c>
      <c r="H213" t="n">
        <v>-0.003224961690285121</v>
      </c>
      <c r="J213" t="n">
        <v>0.165074810541153</v>
      </c>
      <c r="K213" t="n">
        <v>0.1030881585557837</v>
      </c>
      <c r="L213" t="n">
        <v>-0.003500606501822274</v>
      </c>
      <c r="M213" t="n">
        <v>0.3918645468566948</v>
      </c>
      <c r="N213" t="n">
        <v>0.1047455873121153</v>
      </c>
      <c r="O213" t="n">
        <v>-0.002622727660269143</v>
      </c>
      <c r="P213" t="n">
        <v>0.605211102603363</v>
      </c>
      <c r="Q213" t="n">
        <v>0.1011474220320264</v>
      </c>
      <c r="R213" t="n">
        <v>-0.002032247328415441</v>
      </c>
    </row>
    <row r="214">
      <c r="F214" t="n">
        <v>0.06320552868997774</v>
      </c>
      <c r="G214" t="n">
        <v>0.1011964456567645</v>
      </c>
      <c r="H214" t="n">
        <v>-0.003224639258602429</v>
      </c>
      <c r="J214" t="n">
        <v>0.1651006875227341</v>
      </c>
      <c r="K214" t="n">
        <v>0.1038935347945008</v>
      </c>
      <c r="L214" t="n">
        <v>-0.003500606501822274</v>
      </c>
      <c r="M214" t="n">
        <v>0.3917658938088854</v>
      </c>
      <c r="N214" t="n">
        <v>0.1055639122129912</v>
      </c>
      <c r="O214" t="n">
        <v>-0.002622727660269143</v>
      </c>
      <c r="P214" t="n">
        <v>0.6059768586063482</v>
      </c>
      <c r="Q214" t="n">
        <v>0.1019376362666516</v>
      </c>
      <c r="R214" t="n">
        <v>-0.002032247328415441</v>
      </c>
    </row>
    <row r="215">
      <c r="F215" t="n">
        <v>0.06329429302519246</v>
      </c>
      <c r="G215" t="n">
        <v>0.1019809142277472</v>
      </c>
      <c r="H215" t="n">
        <v>-0.003223994395237046</v>
      </c>
      <c r="J215" t="n">
        <v>0.1651898582627176</v>
      </c>
      <c r="K215" t="n">
        <v>0.1046989110332178</v>
      </c>
      <c r="L215" t="n">
        <v>-0.003221539266131145</v>
      </c>
      <c r="M215" t="n">
        <v>0.391721124787428</v>
      </c>
      <c r="N215" t="n">
        <v>0.1063822371138671</v>
      </c>
      <c r="O215" t="n">
        <v>-0.002622727660269143</v>
      </c>
      <c r="P215" t="n">
        <v>0.6068159066050471</v>
      </c>
      <c r="Q215" t="n">
        <v>0.1027278505012768</v>
      </c>
      <c r="R215" t="n">
        <v>-0.002032247328415441</v>
      </c>
    </row>
    <row r="216">
      <c r="F216" t="n">
        <v>0.06333873498982558</v>
      </c>
      <c r="G216" t="n">
        <v>0.1027653827987298</v>
      </c>
      <c r="H216" t="n">
        <v>-0.003125626597592268</v>
      </c>
      <c r="J216" t="n">
        <v>0.1653209488722116</v>
      </c>
      <c r="K216" t="n">
        <v>0.1055042872719349</v>
      </c>
      <c r="L216" t="n">
        <v>-0.003221539266131145</v>
      </c>
      <c r="M216" t="n">
        <v>0.3917303214610778</v>
      </c>
      <c r="N216" t="n">
        <v>0.107200562014743</v>
      </c>
      <c r="O216" t="n">
        <v>-0.002584833127887039</v>
      </c>
      <c r="P216" t="n">
        <v>0.6073848955192273</v>
      </c>
      <c r="Q216" t="n">
        <v>0.1035180647359021</v>
      </c>
      <c r="R216" t="n">
        <v>-0.002072450870339417</v>
      </c>
    </row>
    <row r="217">
      <c r="F217" t="n">
        <v>0.06339953603102098</v>
      </c>
      <c r="G217" t="n">
        <v>0.1035498513697125</v>
      </c>
      <c r="H217" t="n">
        <v>-0.003124689097113087</v>
      </c>
      <c r="J217" t="n">
        <v>0.1654079327472557</v>
      </c>
      <c r="K217" t="n">
        <v>0.1063096635106519</v>
      </c>
      <c r="L217" t="n">
        <v>-0.003221539266131145</v>
      </c>
      <c r="M217" t="n">
        <v>0.3917393859997512</v>
      </c>
      <c r="N217" t="n">
        <v>0.1080188869156189</v>
      </c>
      <c r="O217" t="n">
        <v>-0.002584833127887039</v>
      </c>
      <c r="P217" t="n">
        <v>0.6081115864321013</v>
      </c>
      <c r="Q217" t="n">
        <v>0.1043082789705273</v>
      </c>
      <c r="R217" t="n">
        <v>-0.002072450870339417</v>
      </c>
    </row>
    <row r="218">
      <c r="F218" t="n">
        <v>0.06347667365685376</v>
      </c>
      <c r="G218" t="n">
        <v>0.1043343199406952</v>
      </c>
      <c r="H218" t="n">
        <v>-0.003124689097113087</v>
      </c>
      <c r="J218" t="n">
        <v>0.1654939279474613</v>
      </c>
      <c r="K218" t="n">
        <v>0.107115039749369</v>
      </c>
      <c r="L218" t="n">
        <v>-0.003221539266131145</v>
      </c>
      <c r="M218" t="n">
        <v>0.3919109379359721</v>
      </c>
      <c r="N218" t="n">
        <v>0.1088372118164948</v>
      </c>
      <c r="O218" t="n">
        <v>-0.002584833127887039</v>
      </c>
      <c r="P218" t="n">
        <v>0.6084805956201207</v>
      </c>
      <c r="Q218" t="n">
        <v>0.1050984932051525</v>
      </c>
      <c r="R218" t="n">
        <v>-0.002072450870339417</v>
      </c>
    </row>
    <row r="219">
      <c r="F219" t="n">
        <v>0.0635353153054382</v>
      </c>
      <c r="G219" t="n">
        <v>0.1051187885116779</v>
      </c>
      <c r="H219" t="n">
        <v>-0.003017088377988149</v>
      </c>
      <c r="J219" t="n">
        <v>0.1655358987656577</v>
      </c>
      <c r="K219" t="n">
        <v>0.107920415988086</v>
      </c>
      <c r="L219" t="n">
        <v>-0.003221539266131145</v>
      </c>
      <c r="M219" t="n">
        <v>0.3919199771938207</v>
      </c>
      <c r="N219" t="n">
        <v>0.1096555367173707</v>
      </c>
      <c r="O219" t="n">
        <v>-0.002584833127887039</v>
      </c>
      <c r="P219" t="n">
        <v>0.6090919853977392</v>
      </c>
      <c r="Q219" t="n">
        <v>0.1058887074397777</v>
      </c>
      <c r="R219" t="n">
        <v>-0.002072450870339417</v>
      </c>
    </row>
    <row r="220">
      <c r="F220" t="n">
        <v>0.06356665889770056</v>
      </c>
      <c r="G220" t="n">
        <v>0.1059032570826605</v>
      </c>
      <c r="H220" t="n">
        <v>-0.003017691795663747</v>
      </c>
      <c r="J220" t="n">
        <v>0.1656201271200249</v>
      </c>
      <c r="K220" t="n">
        <v>0.1087257922268031</v>
      </c>
      <c r="L220" t="n">
        <v>-0.002951365320088105</v>
      </c>
      <c r="M220" t="n">
        <v>0.3917665743988891</v>
      </c>
      <c r="N220" t="n">
        <v>0.1104738616182466</v>
      </c>
      <c r="O220" t="n">
        <v>-0.002542654458242365</v>
      </c>
      <c r="P220" t="n">
        <v>0.6099456820325987</v>
      </c>
      <c r="Q220" t="n">
        <v>0.1066789216744029</v>
      </c>
      <c r="R220" t="n">
        <v>-0.002111998226592138</v>
      </c>
    </row>
    <row r="221">
      <c r="F221" t="n">
        <v>0.06364901692435496</v>
      </c>
      <c r="G221" t="n">
        <v>0.1066877256536432</v>
      </c>
      <c r="H221" t="n">
        <v>-0.003017390086825947</v>
      </c>
      <c r="J221" t="n">
        <v>0.1657035943029974</v>
      </c>
      <c r="K221" t="n">
        <v>0.1095311684655202</v>
      </c>
      <c r="L221" t="n">
        <v>-0.002951365320088105</v>
      </c>
      <c r="M221" t="n">
        <v>0.3918300809987324</v>
      </c>
      <c r="N221" t="n">
        <v>0.1112921865191225</v>
      </c>
      <c r="O221" t="n">
        <v>-0.002542654458242365</v>
      </c>
      <c r="P221" t="n">
        <v>0.6105253713093208</v>
      </c>
      <c r="Q221" t="n">
        <v>0.1074691359090281</v>
      </c>
      <c r="R221" t="n">
        <v>-0.002111998226592138</v>
      </c>
    </row>
    <row r="222">
      <c r="F222" t="n">
        <v>0.06367780178229998</v>
      </c>
      <c r="G222" t="n">
        <v>0.1074721942246259</v>
      </c>
      <c r="H222" t="n">
        <v>-0.00301678666915035</v>
      </c>
      <c r="J222" t="n">
        <v>0.165829537674527</v>
      </c>
      <c r="K222" t="n">
        <v>0.1103365447042372</v>
      </c>
      <c r="L222" t="n">
        <v>-0.002951365320088105</v>
      </c>
      <c r="M222" t="n">
        <v>0.3918396672106085</v>
      </c>
      <c r="N222" t="n">
        <v>0.1121105114199984</v>
      </c>
      <c r="O222" t="n">
        <v>-0.002542654458242365</v>
      </c>
      <c r="P222" t="n">
        <v>0.6110020909607374</v>
      </c>
      <c r="Q222" t="n">
        <v>0.1082593501436533</v>
      </c>
      <c r="R222" t="n">
        <v>-0.002111998226592138</v>
      </c>
    </row>
    <row r="223">
      <c r="F223" t="n">
        <v>0.06373137658060278</v>
      </c>
      <c r="G223" t="n">
        <v>0.1082566627956085</v>
      </c>
      <c r="H223" t="n">
        <v>-0.003017390086825947</v>
      </c>
      <c r="J223" t="n">
        <v>0.1659117262565111</v>
      </c>
      <c r="K223" t="n">
        <v>0.1111419209429543</v>
      </c>
      <c r="L223" t="n">
        <v>-0.002951365320088105</v>
      </c>
      <c r="M223" t="n">
        <v>0.3919037788367264</v>
      </c>
      <c r="N223" t="n">
        <v>0.1129288363208743</v>
      </c>
      <c r="O223" t="n">
        <v>-0.002542654458242365</v>
      </c>
      <c r="P223" t="n">
        <v>0.6115473456285169</v>
      </c>
      <c r="Q223" t="n">
        <v>0.1090495643782785</v>
      </c>
      <c r="R223" t="n">
        <v>-0.002111998226592138</v>
      </c>
    </row>
    <row r="224">
      <c r="F224" t="n">
        <v>0.06380973056885443</v>
      </c>
      <c r="G224" t="n">
        <v>0.1090411313665912</v>
      </c>
      <c r="H224" t="n">
        <v>-0.002905026602873995</v>
      </c>
      <c r="J224" t="n">
        <v>0.1659501865093075</v>
      </c>
      <c r="K224" t="n">
        <v>0.1119472971816713</v>
      </c>
      <c r="L224" t="n">
        <v>-0.002703731831982323</v>
      </c>
      <c r="M224" t="n">
        <v>0.3918057537721209</v>
      </c>
      <c r="N224" t="n">
        <v>0.1137471612217502</v>
      </c>
      <c r="O224" t="n">
        <v>-0.002498391251037691</v>
      </c>
      <c r="P224" t="n">
        <v>0.6119020783513613</v>
      </c>
      <c r="Q224" t="n">
        <v>0.1098397786129037</v>
      </c>
      <c r="R224" t="n">
        <v>-0.002149109604726551</v>
      </c>
    </row>
    <row r="225">
      <c r="F225" t="n">
        <v>0.06384297281586779</v>
      </c>
      <c r="G225" t="n">
        <v>0.1098255999375739</v>
      </c>
      <c r="H225" t="n">
        <v>-0.002905026602873995</v>
      </c>
      <c r="J225" t="n">
        <v>0.1660529719896612</v>
      </c>
      <c r="K225" t="n">
        <v>0.1127526734203884</v>
      </c>
      <c r="L225" t="n">
        <v>-0.002703731831982323</v>
      </c>
      <c r="M225" t="n">
        <v>0.3918707836440589</v>
      </c>
      <c r="N225" t="n">
        <v>0.1145654861226261</v>
      </c>
      <c r="O225" t="n">
        <v>-0.002498391251037691</v>
      </c>
      <c r="P225" t="n">
        <v>0.6124966084589349</v>
      </c>
      <c r="Q225" t="n">
        <v>0.1106299928475289</v>
      </c>
      <c r="R225" t="n">
        <v>-0.002149109604726551</v>
      </c>
    </row>
    <row r="226">
      <c r="F226" t="n">
        <v>0.063892146559521</v>
      </c>
      <c r="G226" t="n">
        <v>0.1106100685085565</v>
      </c>
      <c r="H226" t="n">
        <v>-0.002904445713731249</v>
      </c>
      <c r="J226" t="n">
        <v>0.166112164547103</v>
      </c>
      <c r="K226" t="n">
        <v>0.1135580496591055</v>
      </c>
      <c r="L226" t="n">
        <v>-0.002703731831982323</v>
      </c>
      <c r="M226" t="n">
        <v>0.3918822042783975</v>
      </c>
      <c r="N226" t="n">
        <v>0.115383811023502</v>
      </c>
      <c r="O226" t="n">
        <v>-0.002498391251037691</v>
      </c>
      <c r="P226" t="n">
        <v>0.6131581665486142</v>
      </c>
      <c r="Q226" t="n">
        <v>0.1114202070821541</v>
      </c>
      <c r="R226" t="n">
        <v>-0.002149109604726551</v>
      </c>
    </row>
    <row r="227">
      <c r="F227" t="n">
        <v>0.06394847795447395</v>
      </c>
      <c r="G227" t="n">
        <v>0.1113945370795392</v>
      </c>
      <c r="H227" t="n">
        <v>-0.002904736158302623</v>
      </c>
      <c r="J227" t="n">
        <v>0.1662142772695328</v>
      </c>
      <c r="K227" t="n">
        <v>0.1143634258978225</v>
      </c>
      <c r="L227" t="n">
        <v>-0.002703731831982323</v>
      </c>
      <c r="M227" t="n">
        <v>0.3920026592923744</v>
      </c>
      <c r="N227" t="n">
        <v>0.1162021359243779</v>
      </c>
      <c r="O227" t="n">
        <v>-0.002498391251037691</v>
      </c>
      <c r="P227" t="n">
        <v>0.6133681907394307</v>
      </c>
      <c r="Q227" t="n">
        <v>0.1122104213167793</v>
      </c>
      <c r="R227" t="n">
        <v>-0.002149109604726551</v>
      </c>
    </row>
    <row r="228">
      <c r="F228" t="n">
        <v>0.0639944238800291</v>
      </c>
      <c r="G228" t="n">
        <v>0.1121790056505219</v>
      </c>
      <c r="H228" t="n">
        <v>-0.0027870467176346</v>
      </c>
      <c r="J228" t="n">
        <v>0.1662945457997268</v>
      </c>
      <c r="K228" t="n">
        <v>0.1151688021365396</v>
      </c>
      <c r="L228" t="n">
        <v>-0.002487165218250183</v>
      </c>
      <c r="M228" t="n">
        <v>0.391961281593991</v>
      </c>
      <c r="N228" t="n">
        <v>0.1170204608252538</v>
      </c>
      <c r="O228" t="n">
        <v>-0.002450701780269643</v>
      </c>
      <c r="P228" t="n">
        <v>0.6138164945320154</v>
      </c>
      <c r="Q228" t="n">
        <v>0.1130006355514045</v>
      </c>
      <c r="R228" t="n">
        <v>-0.002183521295566986</v>
      </c>
    </row>
    <row r="229">
      <c r="F229" t="n">
        <v>0.06402115819819137</v>
      </c>
      <c r="G229" t="n">
        <v>0.1129634742215045</v>
      </c>
      <c r="H229" t="n">
        <v>-0.002787325422306364</v>
      </c>
      <c r="J229" t="n">
        <v>0.1664179342234897</v>
      </c>
      <c r="K229" t="n">
        <v>0.1159741783752566</v>
      </c>
      <c r="L229" t="n">
        <v>-0.002487165218250183</v>
      </c>
      <c r="M229" t="n">
        <v>0.3920290985342955</v>
      </c>
      <c r="N229" t="n">
        <v>0.1178387857261297</v>
      </c>
      <c r="O229" t="n">
        <v>-0.002450701780269643</v>
      </c>
      <c r="P229" t="n">
        <v>0.6143299914036633</v>
      </c>
      <c r="Q229" t="n">
        <v>0.1137908497860297</v>
      </c>
      <c r="R229" t="n">
        <v>-0.002183521295566986</v>
      </c>
    </row>
    <row r="230">
      <c r="F230" t="n">
        <v>0.06406362702704442</v>
      </c>
      <c r="G230" t="n">
        <v>0.1137479427924872</v>
      </c>
      <c r="H230" t="n">
        <v>-0.002786768012962837</v>
      </c>
      <c r="J230" t="n">
        <v>0.1664763389907525</v>
      </c>
      <c r="K230" t="n">
        <v>0.1167795546139737</v>
      </c>
      <c r="L230" t="n">
        <v>-0.002487165218250183</v>
      </c>
      <c r="M230" t="n">
        <v>0.391935229723006</v>
      </c>
      <c r="N230" t="n">
        <v>0.1186571106270056</v>
      </c>
      <c r="O230" t="n">
        <v>-0.002450701780269643</v>
      </c>
      <c r="P230" t="n">
        <v>0.6148217055523446</v>
      </c>
      <c r="Q230" t="n">
        <v>0.1145810640206549</v>
      </c>
      <c r="R230" t="n">
        <v>-0.002183521295566986</v>
      </c>
    </row>
    <row r="231">
      <c r="F231" t="n">
        <v>0.06413055859097685</v>
      </c>
      <c r="G231" t="n">
        <v>0.1145324113634699</v>
      </c>
      <c r="H231" t="n">
        <v>-0.002787604126978127</v>
      </c>
      <c r="J231" t="n">
        <v>0.1665780312100403</v>
      </c>
      <c r="K231" t="n">
        <v>0.1175849308526908</v>
      </c>
      <c r="L231" t="n">
        <v>-0.002487165218250183</v>
      </c>
      <c r="M231" t="n">
        <v>0.3920049107184074</v>
      </c>
      <c r="N231" t="n">
        <v>0.1194754355278815</v>
      </c>
      <c r="O231" t="n">
        <v>-0.002450701780269643</v>
      </c>
      <c r="P231" t="n">
        <v>0.6152910063800835</v>
      </c>
      <c r="Q231" t="n">
        <v>0.1153712782552802</v>
      </c>
      <c r="R231" t="n">
        <v>-0.002183521295566986</v>
      </c>
    </row>
    <row r="232">
      <c r="F232" t="n">
        <v>0.06416933532264162</v>
      </c>
      <c r="G232" t="n">
        <v>0.1153168799344526</v>
      </c>
      <c r="H232" t="n">
        <v>-0.002668661582985796</v>
      </c>
      <c r="J232" t="n">
        <v>0.1666148272991462</v>
      </c>
      <c r="K232" t="n">
        <v>0.1183903070914078</v>
      </c>
      <c r="L232" t="n">
        <v>-0.002315933476253307</v>
      </c>
      <c r="M232" t="n">
        <v>0.3920214476551949</v>
      </c>
      <c r="N232" t="n">
        <v>0.1202937604287574</v>
      </c>
      <c r="O232" t="n">
        <v>-0.002401758653195017</v>
      </c>
      <c r="P232" t="n">
        <v>0.6154776197534124</v>
      </c>
      <c r="Q232" t="n">
        <v>0.1161614924899054</v>
      </c>
      <c r="R232" t="n">
        <v>-0.00221194826875835</v>
      </c>
    </row>
    <row r="233">
      <c r="F233" t="n">
        <v>0.06417986337509712</v>
      </c>
      <c r="G233" t="n">
        <v>0.1161013485054352</v>
      </c>
      <c r="H233" t="n">
        <v>-0.002668127904037094</v>
      </c>
      <c r="J233" t="n">
        <v>0.1667167479072706</v>
      </c>
      <c r="K233" t="n">
        <v>0.1191956833301249</v>
      </c>
      <c r="L233" t="n">
        <v>-0.002315933476253307</v>
      </c>
      <c r="M233" t="n">
        <v>0.3920391128313918</v>
      </c>
      <c r="N233" t="n">
        <v>0.1211120853296333</v>
      </c>
      <c r="O233" t="n">
        <v>-0.002401758653195017</v>
      </c>
      <c r="P233" t="n">
        <v>0.6157269376734901</v>
      </c>
      <c r="Q233" t="n">
        <v>0.1169517067245306</v>
      </c>
      <c r="R233" t="n">
        <v>-0.00221194826875835</v>
      </c>
    </row>
    <row r="234">
      <c r="F234" t="n">
        <v>0.06424100717828107</v>
      </c>
      <c r="G234" t="n">
        <v>0.1168858170764179</v>
      </c>
      <c r="H234" t="n">
        <v>-0.002668928422460148</v>
      </c>
      <c r="J234" t="n">
        <v>0.1667538757868602</v>
      </c>
      <c r="K234" t="n">
        <v>0.120001059568842</v>
      </c>
      <c r="L234" t="n">
        <v>-0.002315933476253307</v>
      </c>
      <c r="M234" t="n">
        <v>0.3920579850220487</v>
      </c>
      <c r="N234" t="n">
        <v>0.1219304102305092</v>
      </c>
      <c r="O234" t="n">
        <v>-0.002401758653195017</v>
      </c>
      <c r="P234" t="n">
        <v>0.6160384441803929</v>
      </c>
      <c r="Q234" t="n">
        <v>0.1177419209591558</v>
      </c>
      <c r="R234" t="n">
        <v>-0.00221194826875835</v>
      </c>
    </row>
    <row r="235">
      <c r="F235" t="n">
        <v>0.06424745627642892</v>
      </c>
      <c r="G235" t="n">
        <v>0.1176702856474006</v>
      </c>
      <c r="H235" t="n">
        <v>-0.002668127904037094</v>
      </c>
      <c r="J235" t="n">
        <v>0.1668508478231359</v>
      </c>
      <c r="K235" t="n">
        <v>0.120806435807559</v>
      </c>
      <c r="L235" t="n">
        <v>-0.002315933476253307</v>
      </c>
      <c r="M235" t="n">
        <v>0.3920781430022169</v>
      </c>
      <c r="N235" t="n">
        <v>0.1227487351313851</v>
      </c>
      <c r="O235" t="n">
        <v>-0.002351500990116073</v>
      </c>
      <c r="P235" t="n">
        <v>0.6164982499828952</v>
      </c>
      <c r="Q235" t="n">
        <v>0.118532135193781</v>
      </c>
      <c r="R235" t="n">
        <v>-0.00221194826875835</v>
      </c>
    </row>
    <row r="236">
      <c r="F236" t="n">
        <v>0.06428688555553383</v>
      </c>
      <c r="G236" t="n">
        <v>0.1184547542183833</v>
      </c>
      <c r="H236" t="n">
        <v>-0.002550992540603341</v>
      </c>
      <c r="J236" t="n">
        <v>0.1669587047096605</v>
      </c>
      <c r="K236" t="n">
        <v>0.1216118120462761</v>
      </c>
      <c r="L236" t="n">
        <v>-0.002192310455749147</v>
      </c>
      <c r="M236" t="n">
        <v>0.392045461000847</v>
      </c>
      <c r="N236" t="n">
        <v>0.123567060032261</v>
      </c>
      <c r="O236" t="n">
        <v>-0.002351500990116073</v>
      </c>
      <c r="P236" t="n">
        <v>0.6165858842646891</v>
      </c>
      <c r="Q236" t="n">
        <v>0.1193223494284062</v>
      </c>
      <c r="R236" t="n">
        <v>-0.002234147510742188</v>
      </c>
    </row>
    <row r="237">
      <c r="F237" t="n">
        <v>0.06431536247441737</v>
      </c>
      <c r="G237" t="n">
        <v>0.1192392227893659</v>
      </c>
      <c r="H237" t="n">
        <v>-0.002550482444114518</v>
      </c>
      <c r="J237" t="n">
        <v>0.1670172676166154</v>
      </c>
      <c r="K237" t="n">
        <v>0.1224171882849931</v>
      </c>
      <c r="L237" t="n">
        <v>-0.002192310455749147</v>
      </c>
      <c r="M237" t="n">
        <v>0.3921768382737492</v>
      </c>
      <c r="N237" t="n">
        <v>0.1243853849331369</v>
      </c>
      <c r="O237" t="n">
        <v>-0.002351500990116073</v>
      </c>
      <c r="P237" t="n">
        <v>0.6169939515922264</v>
      </c>
      <c r="Q237" t="n">
        <v>0.1201125636630314</v>
      </c>
      <c r="R237" t="n">
        <v>-0.002234147510742188</v>
      </c>
    </row>
    <row r="238">
      <c r="F238" t="n">
        <v>0.06433281953514236</v>
      </c>
      <c r="G238" t="n">
        <v>0.1200236913603486</v>
      </c>
      <c r="H238" t="n">
        <v>-0.002550482444114518</v>
      </c>
      <c r="J238" t="n">
        <v>0.1670970867757817</v>
      </c>
      <c r="K238" t="n">
        <v>0.1232225645237102</v>
      </c>
      <c r="L238" t="n">
        <v>-0.002192310455749147</v>
      </c>
      <c r="M238" t="n">
        <v>0.3920387008482696</v>
      </c>
      <c r="N238" t="n">
        <v>0.1252037098340128</v>
      </c>
      <c r="O238" t="n">
        <v>-0.002351500990116073</v>
      </c>
      <c r="P238" t="n">
        <v>0.6172018244587979</v>
      </c>
      <c r="Q238" t="n">
        <v>0.1209027778976566</v>
      </c>
      <c r="R238" t="n">
        <v>-0.002234147510742188</v>
      </c>
    </row>
    <row r="239">
      <c r="F239" t="n">
        <v>0.06435676451039188</v>
      </c>
      <c r="G239" t="n">
        <v>0.1208081599313313</v>
      </c>
      <c r="H239" t="n">
        <v>-0.002550992540603341</v>
      </c>
      <c r="J239" t="n">
        <v>0.1672198946384548</v>
      </c>
      <c r="K239" t="n">
        <v>0.1240279407624273</v>
      </c>
      <c r="L239" t="n">
        <v>-0.002192310455749147</v>
      </c>
      <c r="M239" t="n">
        <v>0.3920647845197359</v>
      </c>
      <c r="N239" t="n">
        <v>0.1260220347348887</v>
      </c>
      <c r="O239" t="n">
        <v>-0.002351500990116073</v>
      </c>
      <c r="P239" t="n">
        <v>0.6174689429472954</v>
      </c>
      <c r="Q239" t="n">
        <v>0.1216929921322818</v>
      </c>
      <c r="R239" t="n">
        <v>-0.002234147510742188</v>
      </c>
    </row>
    <row r="240">
      <c r="F240" t="n">
        <v>0.06437835650537811</v>
      </c>
      <c r="G240" t="n">
        <v>0.1215926285023139</v>
      </c>
      <c r="H240" t="n">
        <v>-0.002435302343226041</v>
      </c>
      <c r="J240" t="n">
        <v>0.1672553761895539</v>
      </c>
      <c r="K240" t="n">
        <v>0.1248333170011443</v>
      </c>
      <c r="L240" t="n">
        <v>-0.002077484415287597</v>
      </c>
      <c r="M240" t="n">
        <v>0.3922551915487275</v>
      </c>
      <c r="N240" t="n">
        <v>0.1268403596357646</v>
      </c>
      <c r="O240" t="n">
        <v>-0.002301078053316691</v>
      </c>
      <c r="P240" t="n">
        <v>0.6175344944367662</v>
      </c>
      <c r="Q240" t="n">
        <v>0.122483206366907</v>
      </c>
      <c r="R240" t="n">
        <v>-0.002248129540217141</v>
      </c>
    </row>
    <row r="241">
      <c r="F241" t="n">
        <v>0.06441511863811762</v>
      </c>
      <c r="G241" t="n">
        <v>0.1223770970732966</v>
      </c>
      <c r="H241" t="n">
        <v>-0.002435789403694686</v>
      </c>
      <c r="J241" t="n">
        <v>0.1673555615480307</v>
      </c>
      <c r="K241" t="n">
        <v>0.1256386932398614</v>
      </c>
      <c r="L241" t="n">
        <v>-0.002077484415287597</v>
      </c>
      <c r="M241" t="n">
        <v>0.3922847214944365</v>
      </c>
      <c r="N241" t="n">
        <v>0.1276586845366405</v>
      </c>
      <c r="O241" t="n">
        <v>-0.002301078053316691</v>
      </c>
      <c r="P241" t="n">
        <v>0.6176580435965682</v>
      </c>
      <c r="Q241" t="n">
        <v>0.1232734206015322</v>
      </c>
      <c r="R241" t="n">
        <v>-0.002248129540217141</v>
      </c>
    </row>
    <row r="242">
      <c r="F242" t="n">
        <v>0.06441424573511494</v>
      </c>
      <c r="G242" t="n">
        <v>0.1231615656442793</v>
      </c>
      <c r="H242" t="n">
        <v>-0.002435058812991718</v>
      </c>
      <c r="J242" t="n">
        <v>0.1674552884953202</v>
      </c>
      <c r="K242" t="n">
        <v>0.1264440694785784</v>
      </c>
      <c r="L242" t="n">
        <v>-0.002077484415287597</v>
      </c>
      <c r="M242" t="n">
        <v>0.3921534265445236</v>
      </c>
      <c r="N242" t="n">
        <v>0.1284770094375164</v>
      </c>
      <c r="O242" t="n">
        <v>-0.002301078053316691</v>
      </c>
      <c r="P242" t="n">
        <v>0.6176654703554836</v>
      </c>
      <c r="Q242" t="n">
        <v>0.1240636348361574</v>
      </c>
      <c r="R242" t="n">
        <v>-0.002248129540217141</v>
      </c>
    </row>
    <row r="243">
      <c r="F243" t="n">
        <v>0.06442842506014261</v>
      </c>
      <c r="G243" t="n">
        <v>0.1239460342152619</v>
      </c>
      <c r="H243" t="n">
        <v>-0.002435545873460363</v>
      </c>
      <c r="J243" t="n">
        <v>0.1675110498868145</v>
      </c>
      <c r="K243" t="n">
        <v>0.1272494457172955</v>
      </c>
      <c r="L243" t="n">
        <v>-0.001965288603007025</v>
      </c>
      <c r="M243" t="n">
        <v>0.3923493723644947</v>
      </c>
      <c r="N243" t="n">
        <v>0.1292953343383923</v>
      </c>
      <c r="O243" t="n">
        <v>-0.002301078053316691</v>
      </c>
      <c r="P243" t="n">
        <v>0.6179032233465626</v>
      </c>
      <c r="Q243" t="n">
        <v>0.1248538490707826</v>
      </c>
      <c r="R243" t="n">
        <v>-0.002248129540217141</v>
      </c>
    </row>
    <row r="244">
      <c r="F244" t="n">
        <v>0.06446640143975875</v>
      </c>
      <c r="G244" t="n">
        <v>0.1247305027862446</v>
      </c>
      <c r="H244" t="n">
        <v>-0.002325081348445096</v>
      </c>
      <c r="J244" t="n">
        <v>0.1675880601239668</v>
      </c>
      <c r="K244" t="n">
        <v>0.1280548219560126</v>
      </c>
      <c r="L244" t="n">
        <v>-0.001965288603007025</v>
      </c>
      <c r="M244" t="n">
        <v>0.3923304232351378</v>
      </c>
      <c r="N244" t="n">
        <v>0.1301136592392682</v>
      </c>
      <c r="O244" t="n">
        <v>-0.002251595928619273</v>
      </c>
      <c r="P244" t="n">
        <v>0.6177685084831086</v>
      </c>
      <c r="Q244" t="n">
        <v>0.1256440633054078</v>
      </c>
      <c r="R244" t="n">
        <v>-0.002252487810379239</v>
      </c>
    </row>
    <row r="245">
      <c r="F245" t="n">
        <v>0.06447534689360626</v>
      </c>
      <c r="G245" t="n">
        <v>0.1255149713572273</v>
      </c>
      <c r="H245" t="n">
        <v>-0.002324616378672385</v>
      </c>
      <c r="J245" t="n">
        <v>0.167664568885777</v>
      </c>
      <c r="K245" t="n">
        <v>0.1288601981947296</v>
      </c>
      <c r="L245" t="n">
        <v>-0.001965288603007025</v>
      </c>
      <c r="M245" t="n">
        <v>0.3923096781531222</v>
      </c>
      <c r="N245" t="n">
        <v>0.1309319841401441</v>
      </c>
      <c r="O245" t="n">
        <v>-0.002251595928619273</v>
      </c>
      <c r="P245" t="n">
        <v>0.6177642996761327</v>
      </c>
      <c r="Q245" t="n">
        <v>0.126434277540033</v>
      </c>
      <c r="R245" t="n">
        <v>-0.002252487810379239</v>
      </c>
    </row>
    <row r="246">
      <c r="F246" t="n">
        <v>0.06448158482592772</v>
      </c>
      <c r="G246" t="n">
        <v>0.12629943992821</v>
      </c>
      <c r="H246" t="n">
        <v>-0.002325313833331452</v>
      </c>
      <c r="J246" t="n">
        <v>0.1677623389113735</v>
      </c>
      <c r="K246" t="n">
        <v>0.1296655744334467</v>
      </c>
      <c r="L246" t="n">
        <v>-0.001965288603007025</v>
      </c>
      <c r="M246" t="n">
        <v>0.3923221614485114</v>
      </c>
      <c r="N246" t="n">
        <v>0.1317503090410201</v>
      </c>
      <c r="O246" t="n">
        <v>-0.002251595928619273</v>
      </c>
      <c r="P246" t="n">
        <v>0.6178080243218054</v>
      </c>
      <c r="Q246" t="n">
        <v>0.1272244917746582</v>
      </c>
      <c r="R246" t="n">
        <v>-0.002252487810379239</v>
      </c>
    </row>
    <row r="247">
      <c r="F247" t="n">
        <v>0.06446821519087478</v>
      </c>
      <c r="G247" t="n">
        <v>0.1270839084991926</v>
      </c>
      <c r="H247" t="n">
        <v>-0.00232484886355874</v>
      </c>
      <c r="J247" t="n">
        <v>0.1678378248484234</v>
      </c>
      <c r="K247" t="n">
        <v>0.1304709506721637</v>
      </c>
      <c r="L247" t="n">
        <v>-0.001965288603007025</v>
      </c>
      <c r="M247" t="n">
        <v>0.3924247027426035</v>
      </c>
      <c r="N247" t="n">
        <v>0.1325686339418959</v>
      </c>
      <c r="O247" t="n">
        <v>-0.002251595928619273</v>
      </c>
      <c r="P247" t="n">
        <v>0.6178058393563333</v>
      </c>
      <c r="Q247" t="n">
        <v>0.1280147060092834</v>
      </c>
      <c r="R247" t="n">
        <v>-0.002252487810379239</v>
      </c>
    </row>
    <row r="248">
      <c r="F248" t="n">
        <v>0.06447670343300448</v>
      </c>
      <c r="G248" t="n">
        <v>0.1278683770701753</v>
      </c>
      <c r="H248" t="n">
        <v>-0.002220014863756819</v>
      </c>
      <c r="J248" t="n">
        <v>0.1678909949152869</v>
      </c>
      <c r="K248" t="n">
        <v>0.1312763269108808</v>
      </c>
      <c r="L248" t="n">
        <v>-0.00185719091114083</v>
      </c>
      <c r="M248" t="n">
        <v>0.3925659898556336</v>
      </c>
      <c r="N248" t="n">
        <v>0.1333869588427719</v>
      </c>
      <c r="O248" t="n">
        <v>-0.002197597379201982</v>
      </c>
      <c r="P248" t="n">
        <v>0.6174115073243096</v>
      </c>
      <c r="Q248" t="n">
        <v>0.1288049202439087</v>
      </c>
      <c r="R248" t="n">
        <v>-0.002237893466780835</v>
      </c>
    </row>
    <row r="249">
      <c r="F249" t="n">
        <v>0.06446156930248455</v>
      </c>
      <c r="G249" t="n">
        <v>0.128652845641158</v>
      </c>
      <c r="H249" t="n">
        <v>-0.002219348992471949</v>
      </c>
      <c r="J249" t="n">
        <v>0.1679436120106596</v>
      </c>
      <c r="K249" t="n">
        <v>0.1320817031495979</v>
      </c>
      <c r="L249" t="n">
        <v>-0.00185719091114083</v>
      </c>
      <c r="M249" t="n">
        <v>0.3927448816401906</v>
      </c>
      <c r="N249" t="n">
        <v>0.1342052837436477</v>
      </c>
      <c r="O249" t="n">
        <v>-0.002197597379201982</v>
      </c>
      <c r="P249" t="n">
        <v>0.6173198603477813</v>
      </c>
      <c r="Q249" t="n">
        <v>0.1295951344785339</v>
      </c>
      <c r="R249" t="n">
        <v>-0.002237893466780835</v>
      </c>
    </row>
    <row r="250">
      <c r="F250" t="n">
        <v>0.06446480218625972</v>
      </c>
      <c r="G250" t="n">
        <v>0.1294373142121406</v>
      </c>
      <c r="H250" t="n">
        <v>-0.002219348992471949</v>
      </c>
      <c r="J250" t="n">
        <v>0.1680174689042678</v>
      </c>
      <c r="K250" t="n">
        <v>0.1328870793883149</v>
      </c>
      <c r="L250" t="n">
        <v>-0.00185719091114083</v>
      </c>
      <c r="M250" t="n">
        <v>0.3930145384027043</v>
      </c>
      <c r="N250" t="n">
        <v>0.1350236086445236</v>
      </c>
      <c r="O250" t="n">
        <v>-0.002197597379201982</v>
      </c>
      <c r="P250" t="n">
        <v>0.6171846076591968</v>
      </c>
      <c r="Q250" t="n">
        <v>0.1303853487131591</v>
      </c>
      <c r="R250" t="n">
        <v>-0.002237893466780835</v>
      </c>
    </row>
    <row r="251">
      <c r="F251" t="n">
        <v>0.06442504200235057</v>
      </c>
      <c r="G251" t="n">
        <v>0.1302217827831233</v>
      </c>
      <c r="H251" t="n">
        <v>-0.002220014863756819</v>
      </c>
      <c r="J251" t="n">
        <v>0.168112578612793</v>
      </c>
      <c r="K251" t="n">
        <v>0.133692455627032</v>
      </c>
      <c r="L251" t="n">
        <v>-0.00185719091114083</v>
      </c>
      <c r="M251" t="n">
        <v>0.3932109146342431</v>
      </c>
      <c r="N251" t="n">
        <v>0.1358419335453995</v>
      </c>
      <c r="O251" t="n">
        <v>-0.002197597379201982</v>
      </c>
      <c r="P251" t="n">
        <v>0.6170065117263152</v>
      </c>
      <c r="Q251" t="n">
        <v>0.1311755629477843</v>
      </c>
      <c r="R251" t="n">
        <v>-0.002237893466780835</v>
      </c>
    </row>
    <row r="252">
      <c r="F252" t="n">
        <v>0.06441284722238015</v>
      </c>
      <c r="G252" t="n">
        <v>0.131006251354106</v>
      </c>
      <c r="H252" t="n">
        <v>-0.002112176270518321</v>
      </c>
      <c r="J252" t="n">
        <v>0.1681853211163779</v>
      </c>
      <c r="K252" t="n">
        <v>0.134497831865749</v>
      </c>
      <c r="L252" t="n">
        <v>-0.001754571280686273</v>
      </c>
      <c r="M252" t="n">
        <v>0.3935501285617734</v>
      </c>
      <c r="N252" t="n">
        <v>0.1366602584462754</v>
      </c>
      <c r="O252" t="n">
        <v>-0.002136135198309726</v>
      </c>
      <c r="P252" t="n">
        <v>0.616439724776083</v>
      </c>
      <c r="Q252" t="n">
        <v>0.1319657771824095</v>
      </c>
      <c r="R252" t="n">
        <v>-0.002200197672202344</v>
      </c>
    </row>
    <row r="253">
      <c r="F253" t="n">
        <v>0.06436688208893815</v>
      </c>
      <c r="G253" t="n">
        <v>0.1317907199250886</v>
      </c>
      <c r="H253" t="n">
        <v>-0.002111965052891269</v>
      </c>
      <c r="J253" t="n">
        <v>0.1682793125880718</v>
      </c>
      <c r="K253" t="n">
        <v>0.1353032081044661</v>
      </c>
      <c r="L253" t="n">
        <v>-0.001754571280686273</v>
      </c>
      <c r="M253" t="n">
        <v>0.3938136725454754</v>
      </c>
      <c r="N253" t="n">
        <v>0.1374785833471513</v>
      </c>
      <c r="O253" t="n">
        <v>-0.002136135198309726</v>
      </c>
      <c r="P253" t="n">
        <v>0.616091752364361</v>
      </c>
      <c r="Q253" t="n">
        <v>0.1327559914170347</v>
      </c>
      <c r="R253" t="n">
        <v>-0.002200197672202344</v>
      </c>
    </row>
    <row r="254">
      <c r="F254" t="n">
        <v>0.06433129896071238</v>
      </c>
      <c r="G254" t="n">
        <v>0.1325751884960713</v>
      </c>
      <c r="H254" t="n">
        <v>-0.002112598705772425</v>
      </c>
      <c r="J254" t="n">
        <v>0.1682854117393586</v>
      </c>
      <c r="K254" t="n">
        <v>0.1361085843431832</v>
      </c>
      <c r="L254" t="n">
        <v>-0.001754571280686273</v>
      </c>
      <c r="M254" t="n">
        <v>0.3942723140549602</v>
      </c>
      <c r="N254" t="n">
        <v>0.1382969082480272</v>
      </c>
      <c r="O254" t="n">
        <v>-0.002136135198309726</v>
      </c>
      <c r="P254" t="n">
        <v>0.6157898988423515</v>
      </c>
      <c r="Q254" t="n">
        <v>0.1335462056516599</v>
      </c>
      <c r="R254" t="n">
        <v>-0.002200197672202344</v>
      </c>
    </row>
    <row r="255">
      <c r="F255" t="n">
        <v>0.06425361717185314</v>
      </c>
      <c r="G255" t="n">
        <v>0.133359657067054</v>
      </c>
      <c r="H255" t="n">
        <v>-0.002112387488145373</v>
      </c>
      <c r="J255" t="n">
        <v>0.1684219022976314</v>
      </c>
      <c r="K255" t="n">
        <v>0.1369139605819002</v>
      </c>
      <c r="L255" t="n">
        <v>-0.001754571280686273</v>
      </c>
      <c r="M255" t="n">
        <v>0.3945984860432061</v>
      </c>
      <c r="N255" t="n">
        <v>0.1391152331489031</v>
      </c>
      <c r="O255" t="n">
        <v>-0.002067890096701516</v>
      </c>
      <c r="P255" t="n">
        <v>0.6154482748929928</v>
      </c>
      <c r="Q255" t="n">
        <v>0.1343364198862851</v>
      </c>
      <c r="R255" t="n">
        <v>-0.002200197672202344</v>
      </c>
    </row>
    <row r="256">
      <c r="F256" t="n">
        <v>0.06421304979472513</v>
      </c>
      <c r="G256" t="n">
        <v>0.1341441256380367</v>
      </c>
      <c r="H256" t="n">
        <v>-0.002000765499267611</v>
      </c>
      <c r="J256" t="n">
        <v>0.1684922986033723</v>
      </c>
      <c r="K256" t="n">
        <v>0.1377193368206173</v>
      </c>
      <c r="L256" t="n">
        <v>-0.001657571497539825</v>
      </c>
      <c r="M256" t="n">
        <v>0.3950086994222906</v>
      </c>
      <c r="N256" t="n">
        <v>0.1399335580497791</v>
      </c>
      <c r="O256" t="n">
        <v>-0.002067890096701516</v>
      </c>
      <c r="P256" t="n">
        <v>0.6148081757475532</v>
      </c>
      <c r="Q256" t="n">
        <v>0.1351266341209103</v>
      </c>
      <c r="R256" t="n">
        <v>-0.002142739209623798</v>
      </c>
    </row>
    <row r="257">
      <c r="F257" t="n">
        <v>0.06415712743964133</v>
      </c>
      <c r="G257" t="n">
        <v>0.1349285942090193</v>
      </c>
      <c r="H257" t="n">
        <v>-0.002001165692386776</v>
      </c>
      <c r="J257" t="n">
        <v>0.1685183800120172</v>
      </c>
      <c r="K257" t="n">
        <v>0.1385247130593343</v>
      </c>
      <c r="L257" t="n">
        <v>-0.001657571497539825</v>
      </c>
      <c r="M257" t="n">
        <v>0.3955564806196789</v>
      </c>
      <c r="N257" t="n">
        <v>0.1407518829506549</v>
      </c>
      <c r="O257" t="n">
        <v>-0.002067890096701516</v>
      </c>
      <c r="P257" t="n">
        <v>0.6143030147642269</v>
      </c>
      <c r="Q257" t="n">
        <v>0.1359168483555355</v>
      </c>
      <c r="R257" t="n">
        <v>-0.002142739209623798</v>
      </c>
    </row>
    <row r="258">
      <c r="F258" t="n">
        <v>0.06407731818441645</v>
      </c>
      <c r="G258" t="n">
        <v>0.135713062780002</v>
      </c>
      <c r="H258" t="n">
        <v>-0.002001165692386776</v>
      </c>
      <c r="J258" t="n">
        <v>0.1686312484102724</v>
      </c>
      <c r="K258" t="n">
        <v>0.1393300892980514</v>
      </c>
      <c r="L258" t="n">
        <v>-0.001657571497539825</v>
      </c>
      <c r="M258" t="n">
        <v>0.395913419939149</v>
      </c>
      <c r="N258" t="n">
        <v>0.1415702078515308</v>
      </c>
      <c r="O258" t="n">
        <v>-0.002067890096701516</v>
      </c>
      <c r="P258" t="n">
        <v>0.6138468795880765</v>
      </c>
      <c r="Q258" t="n">
        <v>0.1367070625901607</v>
      </c>
      <c r="R258" t="n">
        <v>-0.002142739209623798</v>
      </c>
    </row>
    <row r="259">
      <c r="F259" t="n">
        <v>0.06399137346102016</v>
      </c>
      <c r="G259" t="n">
        <v>0.1364975313509847</v>
      </c>
      <c r="H259" t="n">
        <v>-0.002000765499267611</v>
      </c>
      <c r="J259" t="n">
        <v>0.1686560524183465</v>
      </c>
      <c r="K259" t="n">
        <v>0.1401354655367684</v>
      </c>
      <c r="L259" t="n">
        <v>-0.001657571497539825</v>
      </c>
      <c r="M259" t="n">
        <v>0.3964602851183043</v>
      </c>
      <c r="N259" t="n">
        <v>0.1423885327524068</v>
      </c>
      <c r="O259" t="n">
        <v>-0.002067890096701516</v>
      </c>
      <c r="P259" t="n">
        <v>0.6131813914600723</v>
      </c>
      <c r="Q259" t="n">
        <v>0.1374972768247859</v>
      </c>
      <c r="R259" t="n">
        <v>-0.002142739209623798</v>
      </c>
    </row>
    <row r="260">
      <c r="F260" t="n">
        <v>0.06390824418322436</v>
      </c>
      <c r="G260" t="n">
        <v>0.1372819999219674</v>
      </c>
      <c r="H260" t="n">
        <v>-0.001885641527793415</v>
      </c>
      <c r="J260" t="n">
        <v>0.1687020630217674</v>
      </c>
      <c r="K260" t="n">
        <v>0.1409408417754855</v>
      </c>
      <c r="L260" t="n">
        <v>-0.001568559238338351</v>
      </c>
      <c r="M260" t="n">
        <v>0.3969776160163861</v>
      </c>
      <c r="N260" t="n">
        <v>0.1432068576532826</v>
      </c>
      <c r="O260" t="n">
        <v>-0.001993343470720741</v>
      </c>
      <c r="P260" t="n">
        <v>0.6128252755724454</v>
      </c>
      <c r="Q260" t="n">
        <v>0.1382874910594111</v>
      </c>
      <c r="R260" t="n">
        <v>-0.002066691579681306</v>
      </c>
    </row>
    <row r="261">
      <c r="F261" t="n">
        <v>0.06382811329459001</v>
      </c>
      <c r="G261" t="n">
        <v>0.13806646849295</v>
      </c>
      <c r="H261" t="n">
        <v>-0.001886018656098974</v>
      </c>
      <c r="J261" t="n">
        <v>0.168791170755506</v>
      </c>
      <c r="K261" t="n">
        <v>0.1417462180142026</v>
      </c>
      <c r="L261" t="n">
        <v>-0.001568559238338351</v>
      </c>
      <c r="M261" t="n">
        <v>0.3974093697764878</v>
      </c>
      <c r="N261" t="n">
        <v>0.1440251825541586</v>
      </c>
      <c r="O261" t="n">
        <v>-0.001993343470720741</v>
      </c>
      <c r="P261" t="n">
        <v>0.612175135892166</v>
      </c>
      <c r="Q261" t="n">
        <v>0.1390777052940363</v>
      </c>
      <c r="R261" t="n">
        <v>-0.002066691579681306</v>
      </c>
    </row>
    <row r="262">
      <c r="F262" t="n">
        <v>0.06374243743703691</v>
      </c>
      <c r="G262" t="n">
        <v>0.1388509370639327</v>
      </c>
      <c r="H262" t="n">
        <v>-0.001885641527793415</v>
      </c>
      <c r="J262" t="n">
        <v>0.168857749299465</v>
      </c>
      <c r="K262" t="n">
        <v>0.1425515942529196</v>
      </c>
      <c r="L262" t="n">
        <v>-0.001568559238338351</v>
      </c>
      <c r="M262" t="n">
        <v>0.3981376863007273</v>
      </c>
      <c r="N262" t="n">
        <v>0.1448435074550345</v>
      </c>
      <c r="O262" t="n">
        <v>-0.001993343470720741</v>
      </c>
      <c r="P262" t="n">
        <v>0.6113184645792501</v>
      </c>
      <c r="Q262" t="n">
        <v>0.1398679195286615</v>
      </c>
      <c r="R262" t="n">
        <v>-0.002066691579681306</v>
      </c>
    </row>
    <row r="263">
      <c r="F263" t="n">
        <v>0.06363399701248063</v>
      </c>
      <c r="G263" t="n">
        <v>0.1396354056349154</v>
      </c>
      <c r="H263" t="n">
        <v>-0.001885641527793415</v>
      </c>
      <c r="J263" t="n">
        <v>0.1689674466400946</v>
      </c>
      <c r="K263" t="n">
        <v>0.1433569704916367</v>
      </c>
      <c r="L263" t="n">
        <v>-0.001568559238338351</v>
      </c>
      <c r="M263" t="n">
        <v>0.3986685373195233</v>
      </c>
      <c r="N263" t="n">
        <v>0.1456618323559103</v>
      </c>
      <c r="O263" t="n">
        <v>-0.001993343470720741</v>
      </c>
      <c r="P263" t="n">
        <v>0.610772828249907</v>
      </c>
      <c r="Q263" t="n">
        <v>0.1406581337632868</v>
      </c>
      <c r="R263" t="n">
        <v>-0.002066691579681306</v>
      </c>
    </row>
    <row r="264">
      <c r="F264" t="n">
        <v>0.06351176371120143</v>
      </c>
      <c r="G264" t="n">
        <v>0.140419874205898</v>
      </c>
      <c r="H264" t="n">
        <v>-0.001766219359766862</v>
      </c>
      <c r="J264" t="n">
        <v>0.1689888994407771</v>
      </c>
      <c r="K264" t="n">
        <v>0.1441623467303538</v>
      </c>
      <c r="L264" t="n">
        <v>-0.001486951182548136</v>
      </c>
      <c r="M264" t="n">
        <v>0.3992746827046563</v>
      </c>
      <c r="N264" t="n">
        <v>0.1464801572567863</v>
      </c>
      <c r="O264" t="n">
        <v>-0.001913391296114084</v>
      </c>
      <c r="P264" t="n">
        <v>0.6099362263387197</v>
      </c>
      <c r="Q264" t="n">
        <v>0.1414483479979119</v>
      </c>
      <c r="R264" t="n">
        <v>-0.001976193313341489</v>
      </c>
    </row>
    <row r="265">
      <c r="F265" t="n">
        <v>0.06340205425796668</v>
      </c>
      <c r="G265" t="n">
        <v>0.1412043427768807</v>
      </c>
      <c r="H265" t="n">
        <v>-0.001766219359766862</v>
      </c>
      <c r="J265" t="n">
        <v>0.1690753581044604</v>
      </c>
      <c r="K265" t="n">
        <v>0.1449677229690708</v>
      </c>
      <c r="L265" t="n">
        <v>-0.001486951182548136</v>
      </c>
      <c r="M265" t="n">
        <v>0.3999001782723944</v>
      </c>
      <c r="N265" t="n">
        <v>0.1472984821576622</v>
      </c>
      <c r="O265" t="n">
        <v>-0.001913391296114084</v>
      </c>
      <c r="P265" t="n">
        <v>0.6090678395805439</v>
      </c>
      <c r="Q265" t="n">
        <v>0.1422385622325372</v>
      </c>
      <c r="R265" t="n">
        <v>-0.001976193313341489</v>
      </c>
    </row>
    <row r="266">
      <c r="F266" t="n">
        <v>0.06328765062937461</v>
      </c>
      <c r="G266" t="n">
        <v>0.1419888113478634</v>
      </c>
      <c r="H266" t="n">
        <v>-0.001765866151215764</v>
      </c>
      <c r="J266" t="n">
        <v>0.1691173127234624</v>
      </c>
      <c r="K266" t="n">
        <v>0.1457730992077879</v>
      </c>
      <c r="L266" t="n">
        <v>-0.001486951182548136</v>
      </c>
      <c r="M266" t="n">
        <v>0.4005989315304511</v>
      </c>
      <c r="N266" t="n">
        <v>0.1481168070585381</v>
      </c>
      <c r="O266" t="n">
        <v>-0.001913391296114084</v>
      </c>
      <c r="P266" t="n">
        <v>0.6083401037163668</v>
      </c>
      <c r="Q266" t="n">
        <v>0.1430287764671624</v>
      </c>
      <c r="R266" t="n">
        <v>-0.001976193313341489</v>
      </c>
    </row>
    <row r="267">
      <c r="F267" t="n">
        <v>0.06317742881275741</v>
      </c>
      <c r="G267" t="n">
        <v>0.142773279918846</v>
      </c>
      <c r="H267" t="n">
        <v>-0.001766395964042411</v>
      </c>
      <c r="J267" t="n">
        <v>0.1692023882411572</v>
      </c>
      <c r="K267" t="n">
        <v>0.1465784754465049</v>
      </c>
      <c r="L267" t="n">
        <v>-0.001486951182548136</v>
      </c>
      <c r="M267" t="n">
        <v>0.4012046544530343</v>
      </c>
      <c r="N267" t="n">
        <v>0.148935131959414</v>
      </c>
      <c r="O267" t="n">
        <v>-0.001913391296114084</v>
      </c>
      <c r="P267" t="n">
        <v>0.6073245917876737</v>
      </c>
      <c r="Q267" t="n">
        <v>0.1438189907017876</v>
      </c>
      <c r="R267" t="n">
        <v>-0.001976193313341489</v>
      </c>
    </row>
    <row r="268">
      <c r="F268" t="n">
        <v>0.06305424803768932</v>
      </c>
      <c r="G268" t="n">
        <v>0.1435577484898287</v>
      </c>
      <c r="H268" t="n">
        <v>-0.001643634472348409</v>
      </c>
      <c r="J268" t="n">
        <v>0.1692867646149444</v>
      </c>
      <c r="K268" t="n">
        <v>0.147383851685222</v>
      </c>
      <c r="L268" t="n">
        <v>-0.001415167415722915</v>
      </c>
      <c r="M268" t="n">
        <v>0.4018261696976401</v>
      </c>
      <c r="N268" t="n">
        <v>0.1497534568602898</v>
      </c>
      <c r="O268" t="n">
        <v>-0.001828898595452249</v>
      </c>
      <c r="P268" t="n">
        <v>0.6065367785601827</v>
      </c>
      <c r="Q268" t="n">
        <v>0.1446092049364128</v>
      </c>
      <c r="R268" t="n">
        <v>-0.001872648951778729</v>
      </c>
    </row>
    <row r="269">
      <c r="F269" t="n">
        <v>0.06293563930577308</v>
      </c>
      <c r="G269" t="n">
        <v>0.1443422170608114</v>
      </c>
      <c r="H269" t="n">
        <v>-0.001643305778323342</v>
      </c>
      <c r="J269" t="n">
        <v>0.1693265715608996</v>
      </c>
      <c r="K269" t="n">
        <v>0.1481892279239391</v>
      </c>
      <c r="L269" t="n">
        <v>-0.001415167415722915</v>
      </c>
      <c r="M269" t="n">
        <v>0.4025728348561386</v>
      </c>
      <c r="N269" t="n">
        <v>0.1505717817611658</v>
      </c>
      <c r="O269" t="n">
        <v>-0.001828898595452249</v>
      </c>
      <c r="P269" t="n">
        <v>0.6055488274495153</v>
      </c>
      <c r="Q269" t="n">
        <v>0.145399419171038</v>
      </c>
      <c r="R269" t="n">
        <v>-0.001872648951778729</v>
      </c>
    </row>
    <row r="270">
      <c r="F270" t="n">
        <v>0.06278725117687388</v>
      </c>
      <c r="G270" t="n">
        <v>0.1451266856317941</v>
      </c>
      <c r="H270" t="n">
        <v>-0.001643634472348409</v>
      </c>
      <c r="J270" t="n">
        <v>0.1694095093770709</v>
      </c>
      <c r="K270" t="n">
        <v>0.1489946041626561</v>
      </c>
      <c r="L270" t="n">
        <v>-0.001415167415722915</v>
      </c>
      <c r="M270" t="n">
        <v>0.4032226384381137</v>
      </c>
      <c r="N270" t="n">
        <v>0.1513901066620416</v>
      </c>
      <c r="O270" t="n">
        <v>-0.001828898595452249</v>
      </c>
      <c r="P270" t="n">
        <v>0.6047039451886056</v>
      </c>
      <c r="Q270" t="n">
        <v>0.1461896334056632</v>
      </c>
      <c r="R270" t="n">
        <v>-0.001872648951778729</v>
      </c>
    </row>
    <row r="271">
      <c r="F271" t="n">
        <v>0.06266972731259288</v>
      </c>
      <c r="G271" t="n">
        <v>0.1459111542027767</v>
      </c>
      <c r="H271" t="n">
        <v>-0.001643798819360943</v>
      </c>
      <c r="J271" t="n">
        <v>0.1694697775298284</v>
      </c>
      <c r="K271" t="n">
        <v>0.1497999804013732</v>
      </c>
      <c r="L271" t="n">
        <v>-0.001415167415722915</v>
      </c>
      <c r="M271" t="n">
        <v>0.403884800437512</v>
      </c>
      <c r="N271" t="n">
        <v>0.1522084315629176</v>
      </c>
      <c r="O271" t="n">
        <v>-0.001828898595452249</v>
      </c>
      <c r="P271" t="n">
        <v>0.6039169660859407</v>
      </c>
      <c r="Q271" t="n">
        <v>0.1469798476402884</v>
      </c>
      <c r="R271" t="n">
        <v>-0.001872648951778729</v>
      </c>
    </row>
    <row r="272">
      <c r="F272" t="n">
        <v>0.06251429025855224</v>
      </c>
      <c r="G272" t="n">
        <v>0.1466956227737594</v>
      </c>
      <c r="H272" t="n">
        <v>-0.001518371638323097</v>
      </c>
      <c r="J272" t="n">
        <v>0.1694854002619287</v>
      </c>
      <c r="K272" t="n">
        <v>0.1506053566400902</v>
      </c>
      <c r="L272" t="n">
        <v>-0.001353075745666851</v>
      </c>
      <c r="M272" t="n">
        <v>0.404669109892824</v>
      </c>
      <c r="N272" t="n">
        <v>0.1530267564637935</v>
      </c>
      <c r="O272" t="n">
        <v>-0.001740520663626589</v>
      </c>
      <c r="P272" t="n">
        <v>0.6029325336291362</v>
      </c>
      <c r="Q272" t="n">
        <v>0.1477700618749136</v>
      </c>
      <c r="R272" t="n">
        <v>-0.001758542385798945</v>
      </c>
    </row>
    <row r="273">
      <c r="F273" t="n">
        <v>0.06237284694407566</v>
      </c>
      <c r="G273" t="n">
        <v>0.147480091344742</v>
      </c>
      <c r="H273" t="n">
        <v>-0.001517916217915681</v>
      </c>
      <c r="J273" t="n">
        <v>0.1695221964269754</v>
      </c>
      <c r="K273" t="n">
        <v>0.1514107328788073</v>
      </c>
      <c r="L273" t="n">
        <v>-0.001353075745666851</v>
      </c>
      <c r="M273" t="n">
        <v>0.4054637843085243</v>
      </c>
      <c r="N273" t="n">
        <v>0.1538450813646693</v>
      </c>
      <c r="O273" t="n">
        <v>-0.001740520663626589</v>
      </c>
      <c r="P273" t="n">
        <v>0.6019223641446917</v>
      </c>
      <c r="Q273" t="n">
        <v>0.1485602761095388</v>
      </c>
      <c r="R273" t="n">
        <v>-0.001758542385798945</v>
      </c>
    </row>
    <row r="274">
      <c r="F274" t="n">
        <v>0.06222837218041793</v>
      </c>
      <c r="G274" t="n">
        <v>0.1482645599157247</v>
      </c>
      <c r="H274" t="n">
        <v>-0.001518068024718153</v>
      </c>
      <c r="J274" t="n">
        <v>0.1696460553792685</v>
      </c>
      <c r="K274" t="n">
        <v>0.1522161091175244</v>
      </c>
      <c r="L274" t="n">
        <v>-0.001353075745666851</v>
      </c>
      <c r="M274" t="n">
        <v>0.4062676852602702</v>
      </c>
      <c r="N274" t="n">
        <v>0.1546634062655453</v>
      </c>
      <c r="O274" t="n">
        <v>-0.001740520663626589</v>
      </c>
      <c r="P274" t="n">
        <v>0.6006320180431431</v>
      </c>
      <c r="Q274" t="n">
        <v>0.149350490344164</v>
      </c>
      <c r="R274" t="n">
        <v>-0.001758542385798945</v>
      </c>
    </row>
    <row r="275">
      <c r="F275" t="n">
        <v>0.06210675190934019</v>
      </c>
      <c r="G275" t="n">
        <v>0.1490490284867074</v>
      </c>
      <c r="H275" t="n">
        <v>-0.001518219831520625</v>
      </c>
      <c r="J275" t="n">
        <v>0.1696593434531112</v>
      </c>
      <c r="K275" t="n">
        <v>0.1530214853562414</v>
      </c>
      <c r="L275" t="n">
        <v>-0.001353075745666851</v>
      </c>
      <c r="M275" t="n">
        <v>0.4070239826072058</v>
      </c>
      <c r="N275" t="n">
        <v>0.1554817311664212</v>
      </c>
      <c r="O275" t="n">
        <v>-0.001648745654486759</v>
      </c>
      <c r="P275" t="n">
        <v>0.5998279162427296</v>
      </c>
      <c r="Q275" t="n">
        <v>0.1501407045787893</v>
      </c>
      <c r="R275" t="n">
        <v>-0.001758542385798945</v>
      </c>
    </row>
    <row r="276">
      <c r="F276" t="n">
        <v>0.06193970404273023</v>
      </c>
      <c r="G276" t="n">
        <v>0.1498334970576901</v>
      </c>
      <c r="H276" t="n">
        <v>-0.001389750704415804</v>
      </c>
      <c r="J276" t="n">
        <v>0.1696937956283658</v>
      </c>
      <c r="K276" t="n">
        <v>0.1538268615949585</v>
      </c>
      <c r="L276" t="n">
        <v>-0.001302555490628556</v>
      </c>
      <c r="M276" t="n">
        <v>0.4076755405757757</v>
      </c>
      <c r="N276" t="n">
        <v>0.1563000560672971</v>
      </c>
      <c r="O276" t="n">
        <v>-0.001648745654486759</v>
      </c>
      <c r="P276" t="n">
        <v>0.5987451889001358</v>
      </c>
      <c r="Q276" t="n">
        <v>0.1509309188134144</v>
      </c>
      <c r="R276" t="n">
        <v>-0.00163718167454489</v>
      </c>
    </row>
    <row r="277">
      <c r="F277" t="n">
        <v>0.06178736674243117</v>
      </c>
      <c r="G277" t="n">
        <v>0.1506179656286727</v>
      </c>
      <c r="H277" t="n">
        <v>-0.001389889693385142</v>
      </c>
      <c r="J277" t="n">
        <v>0.1697713970687305</v>
      </c>
      <c r="K277" t="n">
        <v>0.1546322378336755</v>
      </c>
      <c r="L277" t="n">
        <v>-0.001302555490628556</v>
      </c>
      <c r="M277" t="n">
        <v>0.4085558230005354</v>
      </c>
      <c r="N277" t="n">
        <v>0.157118380968173</v>
      </c>
      <c r="O277" t="n">
        <v>-0.001648745654486759</v>
      </c>
      <c r="P277" t="n">
        <v>0.5975550796464881</v>
      </c>
      <c r="Q277" t="n">
        <v>0.1517211330480397</v>
      </c>
      <c r="R277" t="n">
        <v>-0.00163718167454489</v>
      </c>
    </row>
    <row r="278">
      <c r="F278" t="n">
        <v>0.06163282913600841</v>
      </c>
      <c r="G278" t="n">
        <v>0.1514024341996554</v>
      </c>
      <c r="H278" t="n">
        <v>-0.001389750704415804</v>
      </c>
      <c r="J278" t="n">
        <v>0.1698482065269611</v>
      </c>
      <c r="K278" t="n">
        <v>0.1554376140723926</v>
      </c>
      <c r="L278" t="n">
        <v>-0.001302555490628556</v>
      </c>
      <c r="M278" t="n">
        <v>0.4091613178954649</v>
      </c>
      <c r="N278" t="n">
        <v>0.1579367058690489</v>
      </c>
      <c r="O278" t="n">
        <v>-0.001648745654486759</v>
      </c>
      <c r="P278" t="n">
        <v>0.5964279707853871</v>
      </c>
      <c r="Q278" t="n">
        <v>0.1525113472826648</v>
      </c>
      <c r="R278" t="n">
        <v>-0.00163718167454489</v>
      </c>
    </row>
    <row r="279">
      <c r="F279" t="n">
        <v>0.06148479711860748</v>
      </c>
      <c r="G279" t="n">
        <v>0.1521869027706381</v>
      </c>
      <c r="H279" t="n">
        <v>-0.001390028682354481</v>
      </c>
      <c r="J279" t="n">
        <v>0.1699242146208488</v>
      </c>
      <c r="K279" t="n">
        <v>0.1562429903111097</v>
      </c>
      <c r="L279" t="n">
        <v>-0.001302555490628556</v>
      </c>
      <c r="M279" t="n">
        <v>0.4099937156514174</v>
      </c>
      <c r="N279" t="n">
        <v>0.1587550307699248</v>
      </c>
      <c r="O279" t="n">
        <v>-0.001648745654486759</v>
      </c>
      <c r="P279" t="n">
        <v>0.5953642997554462</v>
      </c>
      <c r="Q279" t="n">
        <v>0.15330156151729</v>
      </c>
      <c r="R279" t="n">
        <v>-0.00163718167454489</v>
      </c>
    </row>
    <row r="280">
      <c r="F280" t="n">
        <v>0.06130950224890061</v>
      </c>
      <c r="G280" t="n">
        <v>0.1529713713416208</v>
      </c>
      <c r="H280" t="n">
        <v>-0.001259973041001558</v>
      </c>
      <c r="J280" t="n">
        <v>0.1699114385917548</v>
      </c>
      <c r="K280" t="n">
        <v>0.1570483665498267</v>
      </c>
      <c r="L280" t="n">
        <v>-0.001264354061305569</v>
      </c>
      <c r="M280" t="n">
        <v>0.4107163437660346</v>
      </c>
      <c r="N280" t="n">
        <v>0.1595733556708007</v>
      </c>
      <c r="O280" t="n">
        <v>-0.001554097954522177</v>
      </c>
      <c r="P280" t="n">
        <v>0.5941112834383783</v>
      </c>
      <c r="Q280" t="n">
        <v>0.1540917757519153</v>
      </c>
      <c r="R280" t="n">
        <v>-0.001509359211745521</v>
      </c>
    </row>
    <row r="281">
      <c r="F281" t="n">
        <v>0.06114962688259139</v>
      </c>
      <c r="G281" t="n">
        <v>0.1537558399126034</v>
      </c>
      <c r="H281" t="n">
        <v>-0.001259595124672523</v>
      </c>
      <c r="J281" t="n">
        <v>0.1699637962710548</v>
      </c>
      <c r="K281" t="n">
        <v>0.1578537427885438</v>
      </c>
      <c r="L281" t="n">
        <v>-0.001264354061305569</v>
      </c>
      <c r="M281" t="n">
        <v>0.4114960592066012</v>
      </c>
      <c r="N281" t="n">
        <v>0.1603916805716766</v>
      </c>
      <c r="O281" t="n">
        <v>-0.001554097954522177</v>
      </c>
      <c r="P281" t="n">
        <v>0.5928389719751201</v>
      </c>
      <c r="Q281" t="n">
        <v>0.1548819899865405</v>
      </c>
      <c r="R281" t="n">
        <v>-0.001509359211745521</v>
      </c>
    </row>
    <row r="282">
      <c r="F282" t="n">
        <v>0.06101373305417775</v>
      </c>
      <c r="G282" t="n">
        <v>0.1545403084835861</v>
      </c>
      <c r="H282" t="n">
        <v>-0.001259973041001558</v>
      </c>
      <c r="J282" t="n">
        <v>0.1700153144486182</v>
      </c>
      <c r="K282" t="n">
        <v>0.1586591190272608</v>
      </c>
      <c r="L282" t="n">
        <v>-0.001264354061305569</v>
      </c>
      <c r="M282" t="n">
        <v>0.4123319546496061</v>
      </c>
      <c r="N282" t="n">
        <v>0.1612100054725525</v>
      </c>
      <c r="O282" t="n">
        <v>-0.001554097954522177</v>
      </c>
      <c r="P282" t="n">
        <v>0.5917164729911177</v>
      </c>
      <c r="Q282" t="n">
        <v>0.1556722042211657</v>
      </c>
      <c r="R282" t="n">
        <v>-0.001509359211745521</v>
      </c>
    </row>
    <row r="283">
      <c r="F283" t="n">
        <v>0.06083441166657547</v>
      </c>
      <c r="G283" t="n">
        <v>0.1553247770545688</v>
      </c>
      <c r="H283" t="n">
        <v>-0.001160172751395114</v>
      </c>
      <c r="J283" t="n">
        <v>0.1700879927851645</v>
      </c>
      <c r="K283" t="n">
        <v>0.1594644952659779</v>
      </c>
      <c r="L283" t="n">
        <v>-0.001244531501926911</v>
      </c>
      <c r="M283" t="n">
        <v>0.4132231225113672</v>
      </c>
      <c r="N283" t="n">
        <v>0.1620283303734284</v>
      </c>
      <c r="O283" t="n">
        <v>-0.001481750676508495</v>
      </c>
      <c r="P283" t="n">
        <v>0.5904076694877535</v>
      </c>
      <c r="Q283" t="n">
        <v>0.1564624184557909</v>
      </c>
      <c r="R283" t="n">
        <v>-0.001412022549108413</v>
      </c>
    </row>
    <row r="284">
      <c r="F284" t="n">
        <v>0.0606794548235427</v>
      </c>
      <c r="G284" t="n">
        <v>0.1561092456255515</v>
      </c>
      <c r="H284" t="n">
        <v>-0.001160404809151169</v>
      </c>
      <c r="J284" t="n">
        <v>0.1701598233062042</v>
      </c>
      <c r="K284" t="n">
        <v>0.160269871504695</v>
      </c>
      <c r="L284" t="n">
        <v>-0.001244531501926911</v>
      </c>
      <c r="M284" t="n">
        <v>0.4138867104515439</v>
      </c>
      <c r="N284" t="n">
        <v>0.1628466552743043</v>
      </c>
      <c r="O284" t="n">
        <v>-0.001481750676508495</v>
      </c>
      <c r="P284" t="n">
        <v>0.5891658265403407</v>
      </c>
      <c r="Q284" t="n">
        <v>0.1572526326904161</v>
      </c>
      <c r="R284" t="n">
        <v>-0.001412022549108413</v>
      </c>
    </row>
  </sheetData>
  <mergeCells count="28">
    <mergeCell ref="L82:V82"/>
    <mergeCell ref="A82:K82"/>
    <mergeCell ref="L2:V2"/>
    <mergeCell ref="L16:V16"/>
    <mergeCell ref="L7:V7"/>
    <mergeCell ref="A1:K1"/>
    <mergeCell ref="A6:K6"/>
    <mergeCell ref="M81:U81"/>
    <mergeCell ref="L3:V3"/>
    <mergeCell ref="M80:U80"/>
    <mergeCell ref="A7:K7"/>
    <mergeCell ref="P46:Q46"/>
    <mergeCell ref="A16:K16"/>
    <mergeCell ref="P49:Q49"/>
    <mergeCell ref="L5:V5"/>
    <mergeCell ref="A80:K80"/>
    <mergeCell ref="P48:Q48"/>
    <mergeCell ref="A3:K3"/>
    <mergeCell ref="A2:K2"/>
    <mergeCell ref="L1:V1"/>
    <mergeCell ref="A5:K5"/>
    <mergeCell ref="P47:Q47"/>
    <mergeCell ref="L22:V22"/>
    <mergeCell ref="A22:K22"/>
    <mergeCell ref="L9:V9"/>
    <mergeCell ref="L6:V6"/>
    <mergeCell ref="A81:K81"/>
    <mergeCell ref="A9:K9"/>
  </mergeCells>
  <pageMargins left="0.7" right="0.7" top="0.75" bottom="0.75" header="0.3" footer="0.3"/>
  <pageSetup orientation="portrait" paperSize="9" scale="54" fitToWidth="2" horizontalDpi="1200" verticalDpi="1200"/>
  <colBreaks count="1" manualBreakCount="1">
    <brk id="11" min="0" max="92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2023-08-20T08:46:28Z</dcterms:modified>
  <cp:lastModifiedBy>MSI GP66</cp:lastModifiedBy>
  <cp:lastPrinted>2023-08-06T08:35:47Z</cp:lastPrinted>
</cp:coreProperties>
</file>