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00000"/>
    <numFmt numFmtId="165" formatCode="0.0"/>
    <numFmt numFmtId="166" formatCode="0.00000"/>
    <numFmt numFmtId="167" formatCode="General_)"/>
    <numFmt numFmtId="168" formatCode="0.000"/>
    <numFmt numFmtId="169" formatCode="_-* #,##0.00_-;\-* #,##0.00_-;_-* &quot;-&quot;??_-;_-@_-"/>
    <numFmt numFmtId="170" formatCode="0.0000"/>
  </numFmts>
  <fonts count="28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family val="2"/>
      <color theme="1"/>
      <sz val="8"/>
      <scheme val="minor"/>
    </font>
    <font>
      <name val="Calibri"/>
      <charset val="204"/>
      <family val="2"/>
      <b val="1"/>
      <i val="1"/>
      <color theme="1"/>
      <sz val="8"/>
      <scheme val="minor"/>
    </font>
    <font>
      <name val="Arial Cyr"/>
      <charset val="204"/>
      <family val="2"/>
      <b val="1"/>
      <sz val="8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theme="1"/>
      <sz val="10"/>
      <scheme val="minor"/>
    </font>
    <font>
      <name val="Calibri"/>
      <charset val="204"/>
      <family val="2"/>
      <color indexed="8"/>
      <sz val="10"/>
    </font>
    <font>
      <name val="Calibri"/>
      <family val="2"/>
      <color theme="1"/>
      <sz val="11"/>
      <scheme val="minor"/>
    </font>
    <font>
      <name val="Calibri"/>
      <charset val="204"/>
      <family val="2"/>
      <i val="1"/>
      <color theme="1"/>
      <sz val="11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24" fillId="0" borderId="0"/>
    <xf numFmtId="0" fontId="1" fillId="0" borderId="0"/>
    <xf numFmtId="0" fontId="8" fillId="0" borderId="0"/>
    <xf numFmtId="0" fontId="1" fillId="0" borderId="0"/>
    <xf numFmtId="43" fontId="24" fillId="0" borderId="0"/>
  </cellStyleXfs>
  <cellXfs count="174">
    <xf numFmtId="0" fontId="0" fillId="0" borderId="0" pivotButton="0" quotePrefix="0" xfId="0"/>
    <xf numFmtId="0" fontId="4" fillId="0" borderId="0" pivotButton="0" quotePrefix="0" xfId="0"/>
    <xf numFmtId="0" fontId="7" fillId="0" borderId="0" pivotButton="0" quotePrefix="0" xfId="1"/>
    <xf numFmtId="0" fontId="6" fillId="0" borderId="0" applyAlignment="1" pivotButton="0" quotePrefix="1" xfId="2">
      <alignment horizontal="left"/>
    </xf>
    <xf numFmtId="0" fontId="7" fillId="0" borderId="0" applyAlignment="1" pivotButton="0" quotePrefix="1" xfId="2">
      <alignment horizontal="left"/>
    </xf>
    <xf numFmtId="0" fontId="6" fillId="0" borderId="0" applyAlignment="1" pivotButton="0" quotePrefix="0" xfId="2">
      <alignment horizontal="left"/>
    </xf>
    <xf numFmtId="0" fontId="7" fillId="0" borderId="0" applyAlignment="1" pivotButton="0" quotePrefix="0" xfId="2">
      <alignment horizontal="left"/>
    </xf>
    <xf numFmtId="0" fontId="11" fillId="0" borderId="0" pivotButton="0" quotePrefix="0" xfId="0"/>
    <xf numFmtId="0" fontId="7" fillId="0" borderId="0" applyProtection="1" pivotButton="0" quotePrefix="0" xfId="2">
      <protection locked="0" hidden="0"/>
    </xf>
    <xf numFmtId="0" fontId="7" fillId="0" borderId="0" pivotButton="0" quotePrefix="0" xfId="0"/>
    <xf numFmtId="0" fontId="7" fillId="0" borderId="0" pivotButton="0" quotePrefix="0" xfId="2"/>
    <xf numFmtId="0" fontId="9" fillId="0" borderId="0" pivotButton="0" quotePrefix="0" xfId="1"/>
    <xf numFmtId="0" fontId="12" fillId="0" borderId="0" applyAlignment="1" pivotButton="0" quotePrefix="0" xfId="1">
      <alignment horizontal="left"/>
    </xf>
    <xf numFmtId="0" fontId="12" fillId="0" borderId="0" applyProtection="1" pivotButton="0" quotePrefix="0" xfId="2">
      <protection locked="0" hidden="0"/>
    </xf>
    <xf numFmtId="0" fontId="9" fillId="0" borderId="0" applyAlignment="1" pivotButton="0" quotePrefix="1" xfId="2">
      <alignment horizontal="left"/>
    </xf>
    <xf numFmtId="0" fontId="12" fillId="0" borderId="0" applyAlignment="1" pivotButton="0" quotePrefix="1" xfId="2">
      <alignment horizontal="left"/>
    </xf>
    <xf numFmtId="0" fontId="9" fillId="0" borderId="0" applyAlignment="1" pivotButton="0" quotePrefix="0" xfId="2">
      <alignment horizontal="left"/>
    </xf>
    <xf numFmtId="0" fontId="12" fillId="0" borderId="0" applyAlignment="1" pivotButton="0" quotePrefix="0" xfId="2">
      <alignment horizontal="left"/>
    </xf>
    <xf numFmtId="0" fontId="9" fillId="0" borderId="0" applyAlignment="1" pivotButton="0" quotePrefix="0" xfId="1">
      <alignment horizontal="left"/>
    </xf>
    <xf numFmtId="0" fontId="9" fillId="0" borderId="0" applyAlignment="1" pivotButton="0" quotePrefix="0" xfId="1">
      <alignment wrapText="1"/>
    </xf>
    <xf numFmtId="0" fontId="9" fillId="0" borderId="0" pivotButton="0" quotePrefix="0" xfId="2"/>
    <xf numFmtId="0" fontId="12" fillId="0" borderId="0" pivotButton="0" quotePrefix="0" xfId="2"/>
    <xf numFmtId="0" fontId="9" fillId="0" borderId="0" applyAlignment="1" pivotButton="0" quotePrefix="0" xfId="2">
      <alignment horizontal="right"/>
    </xf>
    <xf numFmtId="0" fontId="12" fillId="0" borderId="0" pivotButton="0" quotePrefix="0" xfId="0"/>
    <xf numFmtId="0" fontId="9" fillId="0" borderId="0" applyAlignment="1" applyProtection="1" pivotButton="0" quotePrefix="0" xfId="0">
      <alignment horizontal="left"/>
      <protection locked="0" hidden="0"/>
    </xf>
    <xf numFmtId="0" fontId="9" fillId="0" borderId="0" pivotButton="0" quotePrefix="0" xfId="0"/>
    <xf numFmtId="0" fontId="9" fillId="0" borderId="0" applyAlignment="1" pivotButton="0" quotePrefix="0" xfId="0">
      <alignment horizontal="left" vertical="center"/>
    </xf>
    <xf numFmtId="0" fontId="9" fillId="0" borderId="0" applyAlignment="1" pivotButton="0" quotePrefix="1" xfId="0">
      <alignment horizontal="left"/>
    </xf>
    <xf numFmtId="0" fontId="3" fillId="0" borderId="0" applyAlignment="1" pivotButton="0" quotePrefix="0" xfId="0">
      <alignment horizontal="center" vertical="center" wrapText="1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164" fontId="13" fillId="0" borderId="0" pivotButton="0" quotePrefix="0" xfId="0"/>
    <xf numFmtId="1" fontId="5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0" fillId="0" borderId="0" applyAlignment="1" pivotButton="0" quotePrefix="0" xfId="0">
      <alignment wrapText="1"/>
    </xf>
    <xf numFmtId="0" fontId="16" fillId="0" borderId="2" applyAlignment="1" pivotButton="0" quotePrefix="0" xfId="0">
      <alignment horizontal="center" vertical="center"/>
    </xf>
    <xf numFmtId="0" fontId="16" fillId="2" borderId="2" applyAlignment="1" pivotButton="0" quotePrefix="0" xfId="0">
      <alignment horizontal="center" vertical="center"/>
    </xf>
    <xf numFmtId="0" fontId="16" fillId="0" borderId="3" pivotButton="0" quotePrefix="0" xfId="0"/>
    <xf numFmtId="0" fontId="16" fillId="0" borderId="4" pivotButton="0" quotePrefix="0" xfId="0"/>
    <xf numFmtId="0" fontId="16" fillId="0" borderId="2" pivotButton="0" quotePrefix="0" xfId="0"/>
    <xf numFmtId="0" fontId="16" fillId="0" borderId="5" applyAlignment="1" pivotButton="0" quotePrefix="0" xfId="0">
      <alignment horizontal="center"/>
    </xf>
    <xf numFmtId="0" fontId="16" fillId="0" borderId="1" applyAlignment="1" pivotButton="0" quotePrefix="0" xfId="0">
      <alignment horizontal="center"/>
    </xf>
    <xf numFmtId="165" fontId="16" fillId="2" borderId="1" applyAlignment="1" pivotButton="0" quotePrefix="0" xfId="0">
      <alignment horizontal="center"/>
    </xf>
    <xf numFmtId="0" fontId="18" fillId="0" borderId="0" pivotButton="0" quotePrefix="0" xfId="0"/>
    <xf numFmtId="0" fontId="18" fillId="0" borderId="6" pivotButton="0" quotePrefix="0" xfId="0"/>
    <xf numFmtId="0" fontId="18" fillId="0" borderId="7" pivotButton="0" quotePrefix="0" xfId="0"/>
    <xf numFmtId="0" fontId="18" fillId="0" borderId="8" pivotButton="0" quotePrefix="0" xfId="0"/>
    <xf numFmtId="1" fontId="17" fillId="3" borderId="5" applyAlignment="1" pivotButton="0" quotePrefix="0" xfId="0">
      <alignment horizontal="center"/>
    </xf>
    <xf numFmtId="0" fontId="19" fillId="0" borderId="0" pivotButton="0" quotePrefix="0" xfId="0"/>
    <xf numFmtId="0" fontId="16" fillId="0" borderId="0" pivotButton="0" quotePrefix="0" xfId="0"/>
    <xf numFmtId="0" fontId="16" fillId="0" borderId="9" pivotButton="0" quotePrefix="0" xfId="0"/>
    <xf numFmtId="0" fontId="16" fillId="0" borderId="10" pivotButton="0" quotePrefix="0" xfId="0"/>
    <xf numFmtId="0" fontId="16" fillId="0" borderId="11" pivotButton="0" quotePrefix="0" xfId="0"/>
    <xf numFmtId="1" fontId="16" fillId="0" borderId="5" applyAlignment="1" pivotButton="0" quotePrefix="0" xfId="0">
      <alignment horizontal="center"/>
    </xf>
    <xf numFmtId="1" fontId="16" fillId="0" borderId="12" applyAlignment="1" pivotButton="0" quotePrefix="0" xfId="0">
      <alignment horizontal="center"/>
    </xf>
    <xf numFmtId="0" fontId="16" fillId="0" borderId="1" applyAlignment="1" pivotButton="0" quotePrefix="0" xfId="0">
      <alignment horizontal="center" vertical="center"/>
    </xf>
    <xf numFmtId="0" fontId="16" fillId="0" borderId="13" pivotButton="0" quotePrefix="0" xfId="0"/>
    <xf numFmtId="166" fontId="0" fillId="0" borderId="0" applyAlignment="1" pivotButton="0" quotePrefix="0" xfId="0">
      <alignment horizontal="center" vertical="center"/>
    </xf>
    <xf numFmtId="0" fontId="20" fillId="0" borderId="14" applyAlignment="1" pivotButton="0" quotePrefix="0" xfId="0">
      <alignment horizontal="center"/>
    </xf>
    <xf numFmtId="0" fontId="20" fillId="0" borderId="15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" fontId="21" fillId="3" borderId="16" applyAlignment="1" pivotButton="0" quotePrefix="0" xfId="0">
      <alignment horizontal="center"/>
    </xf>
    <xf numFmtId="1" fontId="21" fillId="3" borderId="17" applyAlignment="1" pivotButton="0" quotePrefix="0" xfId="0">
      <alignment horizontal="center"/>
    </xf>
    <xf numFmtId="166" fontId="16" fillId="0" borderId="12" applyAlignment="1" pivotButton="0" quotePrefix="0" xfId="0">
      <alignment horizontal="center"/>
    </xf>
    <xf numFmtId="1" fontId="16" fillId="0" borderId="1" applyAlignment="1" pivotButton="0" quotePrefix="0" xfId="0">
      <alignment horizontal="center"/>
    </xf>
    <xf numFmtId="0" fontId="0" fillId="6" borderId="0" pivotButton="0" quotePrefix="0" xfId="0"/>
    <xf numFmtId="0" fontId="0" fillId="4" borderId="0" pivotButton="0" quotePrefix="0" xfId="0"/>
    <xf numFmtId="0" fontId="0" fillId="6" borderId="0" applyAlignment="1" pivotButton="0" quotePrefix="0" xfId="0">
      <alignment horizontal="left"/>
    </xf>
    <xf numFmtId="0" fontId="0" fillId="5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2" borderId="0" applyAlignment="1" pivotButton="0" quotePrefix="0" xfId="0">
      <alignment horizontal="center" vertical="center"/>
    </xf>
    <xf numFmtId="1" fontId="17" fillId="3" borderId="2" applyAlignment="1" pivotButton="0" quotePrefix="0" xfId="0">
      <alignment horizontal="center" vertical="center"/>
    </xf>
    <xf numFmtId="0" fontId="10" fillId="0" borderId="0" pivotButton="0" quotePrefix="0" xfId="0"/>
    <xf numFmtId="0" fontId="0" fillId="2" borderId="19" pivotButton="0" quotePrefix="0" xfId="0"/>
    <xf numFmtId="0" fontId="0" fillId="2" borderId="0" pivotButton="0" quotePrefix="0" xfId="0"/>
    <xf numFmtId="0" fontId="22" fillId="2" borderId="13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21" fillId="2" borderId="19" applyAlignment="1" pivotButton="0" quotePrefix="0" xfId="0">
      <alignment horizontal="center" vertical="center"/>
    </xf>
    <xf numFmtId="0" fontId="21" fillId="2" borderId="0" applyAlignment="1" pivotButton="0" quotePrefix="0" xfId="0">
      <alignment horizontal="center" vertical="center"/>
    </xf>
    <xf numFmtId="0" fontId="21" fillId="2" borderId="13" applyAlignment="1" pivotButton="0" quotePrefix="0" xfId="0">
      <alignment horizontal="center" vertical="center"/>
    </xf>
    <xf numFmtId="0" fontId="15" fillId="0" borderId="0" pivotButton="0" quotePrefix="0" xfId="0"/>
    <xf numFmtId="1" fontId="0" fillId="0" borderId="0" pivotButton="0" quotePrefix="0" xfId="0"/>
    <xf numFmtId="0" fontId="23" fillId="2" borderId="13" applyAlignment="1" pivotButton="0" quotePrefix="0" xfId="0">
      <alignment horizontal="right" vertical="center"/>
    </xf>
    <xf numFmtId="0" fontId="0" fillId="2" borderId="20" pivotButton="0" quotePrefix="0" xfId="0"/>
    <xf numFmtId="0" fontId="0" fillId="2" borderId="21" pivotButton="0" quotePrefix="0" xfId="0"/>
    <xf numFmtId="0" fontId="22" fillId="2" borderId="22" applyAlignment="1" pivotButton="0" quotePrefix="0" xfId="0">
      <alignment horizontal="right" vertical="center"/>
    </xf>
    <xf numFmtId="0" fontId="21" fillId="2" borderId="21" applyAlignment="1" pivotButton="0" quotePrefix="0" xfId="0">
      <alignment horizontal="center" vertical="center"/>
    </xf>
    <xf numFmtId="0" fontId="21" fillId="2" borderId="22" applyAlignment="1" pivotButton="0" quotePrefix="0" xfId="0">
      <alignment horizontal="center" vertical="center"/>
    </xf>
    <xf numFmtId="0" fontId="0" fillId="2" borderId="18" pivotButton="0" quotePrefix="0" xfId="0"/>
    <xf numFmtId="0" fontId="0" fillId="2" borderId="3" pivotButton="0" quotePrefix="0" xfId="0"/>
    <xf numFmtId="0" fontId="22" fillId="2" borderId="4" applyAlignment="1" pivotButton="0" quotePrefix="0" xfId="0">
      <alignment horizontal="right" vertical="center"/>
    </xf>
    <xf numFmtId="1" fontId="21" fillId="2" borderId="18" applyAlignment="1" pivotButton="0" quotePrefix="0" xfId="0">
      <alignment horizontal="center" vertical="center"/>
    </xf>
    <xf numFmtId="1" fontId="21" fillId="2" borderId="3" applyAlignment="1" pivotButton="0" quotePrefix="0" xfId="0">
      <alignment vertical="center"/>
    </xf>
    <xf numFmtId="1" fontId="21" fillId="2" borderId="4" applyAlignment="1" pivotButton="0" quotePrefix="0" xfId="0">
      <alignment vertical="center"/>
    </xf>
    <xf numFmtId="14" fontId="12" fillId="0" borderId="0" pivotButton="0" quotePrefix="0" xfId="2"/>
    <xf numFmtId="14" fontId="12" fillId="0" borderId="0" applyProtection="1" pivotButton="0" quotePrefix="0" xfId="2">
      <protection locked="0" hidden="0"/>
    </xf>
    <xf numFmtId="1" fontId="9" fillId="0" borderId="0" pivotButton="0" quotePrefix="0" xfId="0"/>
    <xf numFmtId="1" fontId="21" fillId="0" borderId="0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2" pivotButton="0" quotePrefix="0" xfId="0"/>
    <xf numFmtId="0" fontId="0" fillId="0" borderId="16" pivotButton="0" quotePrefix="0" xfId="0"/>
    <xf numFmtId="0" fontId="0" fillId="0" borderId="23" pivotButton="0" quotePrefix="0" xfId="0"/>
    <xf numFmtId="0" fontId="0" fillId="0" borderId="17" pivotButton="0" quotePrefix="0" xfId="0"/>
    <xf numFmtId="165" fontId="9" fillId="0" borderId="0" applyAlignment="1" pivotButton="0" quotePrefix="0" xfId="0">
      <alignment horizontal="left"/>
    </xf>
    <xf numFmtId="2" fontId="9" fillId="0" borderId="0" pivotButton="0" quotePrefix="0" xfId="0"/>
    <xf numFmtId="0" fontId="9" fillId="0" borderId="0" applyProtection="1" pivotButton="0" quotePrefix="0" xfId="2">
      <protection locked="0" hidden="0"/>
    </xf>
    <xf numFmtId="0" fontId="20" fillId="3" borderId="1" applyAlignment="1" pivotButton="0" quotePrefix="0" xfId="0">
      <alignment horizontal="center" vertical="center"/>
    </xf>
    <xf numFmtId="1" fontId="14" fillId="4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/>
    </xf>
    <xf numFmtId="0" fontId="16" fillId="0" borderId="24" applyAlignment="1" pivotButton="0" quotePrefix="0" xfId="0">
      <alignment horizontal="center"/>
    </xf>
    <xf numFmtId="1" fontId="17" fillId="3" borderId="1" applyAlignment="1" pivotButton="0" quotePrefix="0" xfId="0">
      <alignment horizontal="center" vertical="center"/>
    </xf>
    <xf numFmtId="0" fontId="16" fillId="0" borderId="1" pivotButton="0" quotePrefix="0" xfId="0"/>
    <xf numFmtId="0" fontId="16" fillId="2" borderId="1" applyAlignment="1" pivotButton="0" quotePrefix="0" xfId="0">
      <alignment horizontal="center" vertical="center"/>
    </xf>
    <xf numFmtId="1" fontId="17" fillId="3" borderId="1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21" fillId="2" borderId="19" applyAlignment="1" pivotButton="0" quotePrefix="0" xfId="0">
      <alignment horizontal="center" vertical="center"/>
    </xf>
    <xf numFmtId="0" fontId="6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wrapText="1"/>
    </xf>
    <xf numFmtId="0" fontId="7" fillId="0" borderId="0" applyAlignment="1" pivotButton="0" quotePrefix="0" xfId="1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7" fillId="0" borderId="0" applyAlignment="1" pivotButton="0" quotePrefix="0" xfId="1">
      <alignment horizontal="right" vertic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10" fillId="0" borderId="0" pivotButton="0" quotePrefix="0" xfId="0"/>
    <xf numFmtId="170" fontId="10" fillId="0" borderId="0" pivotButton="0" quotePrefix="0" xfId="0"/>
    <xf numFmtId="0" fontId="10" fillId="0" borderId="0" applyAlignment="1" pivotButton="0" quotePrefix="0" xfId="0">
      <alignment horizontal="right" vertic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5" fontId="10" fillId="0" borderId="0" pivotButton="0" quotePrefix="0" xfId="0"/>
    <xf numFmtId="165" fontId="21" fillId="2" borderId="20" applyAlignment="1" pivotButton="0" quotePrefix="0" xfId="0">
      <alignment horizontal="center" vertical="center"/>
    </xf>
    <xf numFmtId="0" fontId="26" fillId="0" borderId="0" pivotButton="0" quotePrefix="0" xfId="0"/>
    <xf numFmtId="0" fontId="26" fillId="0" borderId="0" applyAlignment="1" pivotButton="0" quotePrefix="0" xfId="0">
      <alignment horizontal="right"/>
    </xf>
    <xf numFmtId="165" fontId="26" fillId="0" borderId="0" applyAlignment="1" pivotButton="0" quotePrefix="0" xfId="0">
      <alignment horizontal="left"/>
    </xf>
    <xf numFmtId="2" fontId="26" fillId="0" borderId="0" applyAlignment="1" pivotButton="0" quotePrefix="0" xfId="0">
      <alignment horizontal="left"/>
    </xf>
    <xf numFmtId="0" fontId="27" fillId="0" borderId="0" pivotButton="0" quotePrefix="0" xfId="0"/>
    <xf numFmtId="168" fontId="27" fillId="0" borderId="0" pivotButton="0" quotePrefix="0" xfId="0"/>
    <xf numFmtId="0" fontId="6" fillId="0" borderId="0" applyAlignment="1" pivotButton="0" quotePrefix="0" xfId="1">
      <alignment horizontal="center"/>
    </xf>
    <xf numFmtId="0" fontId="10" fillId="0" borderId="0" pivotButton="0" quotePrefix="0" xfId="0"/>
    <xf numFmtId="0" fontId="7" fillId="0" borderId="0" applyAlignment="1" pivotButton="0" quotePrefix="0" xfId="1">
      <alignment horizontal="right" vertical="center"/>
    </xf>
    <xf numFmtId="0" fontId="7" fillId="0" borderId="0" applyAlignment="1" pivotButton="0" quotePrefix="0" xfId="1">
      <alignment horizontal="center" vertical="center"/>
    </xf>
    <xf numFmtId="0" fontId="6" fillId="0" borderId="0" applyAlignment="1" pivotButton="0" quotePrefix="0" xfId="1">
      <alignment horizont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1">
      <alignment horizont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27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8" fontId="10" fillId="0" borderId="0" pivotButton="0" quotePrefix="0" xfId="0"/>
    <xf numFmtId="170" fontId="10" fillId="0" borderId="0" pivotButton="0" quotePrefix="0" xfId="0"/>
  </cellXfs>
  <cellStyles count="5">
    <cellStyle name="Обычный" xfId="0" builtinId="0"/>
    <cellStyle name="Обычный 2 2" xfId="1"/>
    <cellStyle name="Обычный 2" xfId="2"/>
    <cellStyle name="Обычный 2 4" xfId="3"/>
    <cellStyle name="Финансовый" xfId="4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'1'!$AC$6:$AC$42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'1'!$D$85:$D$86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'1'!$D$78:$D$79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'1'!$B$81:$B$82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'1'!$B$75:$B$76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0.000</formatCode>
                <ptCount val="2"/>
                <pt idx="0">
                  <v>0</v>
                </pt>
                <pt idx="1">
                  <v>#N/A</v>
                </pt>
              </numCache>
            </numRef>
          </xVal>
          <yVal>
            <numRef>
              <f>'1'!$B$85:$B$86</f>
              <numCache>
                <formatCode>0.000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0.000</formatCode>
                <ptCount val="2"/>
                <pt idx="0">
                  <v>#N/A</v>
                </pt>
                <pt idx="1">
                  <v>#N/A</v>
                </pt>
              </numCache>
            </numRef>
          </xVal>
          <yVal>
            <numRef>
              <f>'1'!$B$88:$B$89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'1'!$B$78:$B$79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12</col>
      <colOff>74840</colOff>
      <row>28</row>
      <rowOff>20412</rowOff>
    </from>
    <to>
      <col>16</col>
      <colOff>444500</colOff>
      <row>43</row>
      <rowOff>95251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464"/>
  <sheetViews>
    <sheetView tabSelected="1" view="pageBreakPreview" topLeftCell="A3" zoomScale="70" zoomScaleNormal="40" zoomScaleSheetLayoutView="85" workbookViewId="0">
      <selection activeCell="J22" sqref="J22"/>
    </sheetView>
  </sheetViews>
  <sheetFormatPr baseColWidth="8" defaultColWidth="9.140625" defaultRowHeight="14.25"/>
  <cols>
    <col width="15.85546875" customWidth="1" style="151" min="1" max="1"/>
    <col width="18.28515625" customWidth="1" style="151" min="2" max="2"/>
    <col width="12.42578125" customWidth="1" style="151" min="3" max="3"/>
    <col width="9.140625" customWidth="1" style="151" min="4" max="4"/>
    <col width="12.42578125" bestFit="1" customWidth="1" style="151" min="5" max="6"/>
    <col width="9.140625" customWidth="1" style="151" min="7" max="7"/>
    <col width="12.42578125" customWidth="1" style="151" min="8" max="8"/>
    <col width="9.140625" customWidth="1" style="151" min="9" max="11"/>
    <col width="10.140625" customWidth="1" style="151" min="12" max="12"/>
    <col width="14.140625" customWidth="1" style="151" min="13" max="13"/>
    <col width="16.28515625" customWidth="1" style="151" min="14" max="16"/>
    <col width="12.42578125" bestFit="1" customWidth="1" style="151" min="17" max="17"/>
    <col width="13" customWidth="1" style="151" min="18" max="18"/>
    <col width="9.140625" customWidth="1" style="151" min="19" max="19"/>
    <col width="13" customWidth="1" style="151" min="20" max="20"/>
    <col width="9.140625" customWidth="1" style="151" min="21" max="21"/>
    <col width="12" customWidth="1" style="151" min="22" max="22"/>
    <col width="9.140625" customWidth="1" style="151" min="23" max="35"/>
    <col width="9.5703125" customWidth="1" style="151" min="36" max="36"/>
    <col width="9.7109375" customWidth="1" style="151" min="37" max="37"/>
    <col width="9.140625" customWidth="1" style="151" min="38" max="39"/>
    <col width="9.140625" customWidth="1" style="151" min="40" max="16384"/>
  </cols>
  <sheetData>
    <row r="1" ht="15" customHeight="1">
      <c r="A1" s="150" t="inlineStr">
        <is>
          <t>Общество с ограниченной ответственностью "Инженерная геология" (ООО "ИнжГео")</t>
        </is>
      </c>
      <c r="L1" s="150" t="n"/>
      <c r="M1" s="150" t="inlineStr">
        <is>
          <t>Общество с ограниченной ответственностью "Инженерная геология" (ООО "ИнжГео")</t>
        </is>
      </c>
      <c r="X1" s="114">
        <f>AF51-AH51</f>
        <v/>
      </c>
      <c r="Y1" s="115" t="n"/>
      <c r="Z1" s="57" t="n"/>
      <c r="AA1" s="116" t="n"/>
      <c r="AB1" s="39" t="n"/>
      <c r="AC1" s="39" t="n"/>
      <c r="AD1" s="39" t="n"/>
      <c r="AE1" s="40" t="n"/>
      <c r="AF1" s="114">
        <f>AF48-AH48</f>
        <v/>
      </c>
      <c r="AG1" s="115" t="n"/>
      <c r="AH1" s="57" t="n"/>
      <c r="AI1" s="116" t="n"/>
      <c r="AJ1" s="39" t="n"/>
      <c r="AK1" s="39" t="n"/>
      <c r="AL1" s="39" t="n"/>
      <c r="AM1" s="40" t="n"/>
      <c r="AN1" s="74">
        <f>AF49-AH49</f>
        <v/>
      </c>
      <c r="AO1" s="41" t="n"/>
      <c r="AP1" s="37" t="n"/>
      <c r="AQ1" s="38" t="n"/>
      <c r="AR1" s="39" t="n"/>
      <c r="AS1" s="39" t="n"/>
      <c r="AT1" s="39" t="n"/>
      <c r="AU1" s="39" t="n"/>
      <c r="AV1" s="114">
        <f>AF50-AH50</f>
        <v/>
      </c>
      <c r="AW1" s="115" t="n"/>
      <c r="AX1" s="37" t="n"/>
      <c r="AY1" s="38" t="n"/>
      <c r="AZ1" s="39" t="n"/>
      <c r="BA1" s="39" t="n"/>
      <c r="BB1" s="39" t="n"/>
      <c r="BC1" s="40" t="n"/>
    </row>
    <row r="2" ht="15" customHeight="1">
      <c r="A2" s="150" t="inlineStr">
        <is>
          <t>Юр. адрес: 117279, г. Москва, ул. Миклухо-Маклая, 36 а, этаж 5, пом. XXIII к. 76-84</t>
        </is>
      </c>
      <c r="L2" s="150" t="n"/>
      <c r="M2" s="150" t="inlineStr">
        <is>
          <t>Юр. адрес: 117279, г. Москва, ул. Миклухо-Маклая, 36 а, этаж 5, пом. XXIII к. 76-84</t>
        </is>
      </c>
      <c r="X2" s="117">
        <f>AG51-AH51</f>
        <v/>
      </c>
      <c r="Y2" s="43" t="inlineStr">
        <is>
          <t>нагр</t>
        </is>
      </c>
      <c r="Z2" s="43" t="n"/>
      <c r="AA2" s="44" t="n"/>
      <c r="AB2" s="45" t="n"/>
      <c r="AC2" s="46" t="inlineStr">
        <is>
          <t>X0</t>
        </is>
      </c>
      <c r="AD2" s="47" t="inlineStr">
        <is>
          <t>Y0</t>
        </is>
      </c>
      <c r="AE2" s="48" t="inlineStr">
        <is>
          <t>R</t>
        </is>
      </c>
      <c r="AF2" s="117">
        <f>AG48-AH48</f>
        <v/>
      </c>
      <c r="AG2" s="43" t="inlineStr">
        <is>
          <t>нагр</t>
        </is>
      </c>
      <c r="AH2" s="43" t="n"/>
      <c r="AI2" s="44" t="n"/>
      <c r="AJ2" s="45" t="n"/>
      <c r="AK2" s="46" t="inlineStr">
        <is>
          <t>X0</t>
        </is>
      </c>
      <c r="AL2" s="47" t="inlineStr">
        <is>
          <t>Y0</t>
        </is>
      </c>
      <c r="AM2" s="48" t="inlineStr">
        <is>
          <t>R</t>
        </is>
      </c>
      <c r="AN2" s="49">
        <f>AG49-AH49</f>
        <v/>
      </c>
      <c r="AO2" s="43" t="inlineStr">
        <is>
          <t>нагр</t>
        </is>
      </c>
      <c r="AP2" s="43" t="n"/>
      <c r="AQ2" s="44" t="n"/>
      <c r="AR2" s="45" t="n"/>
      <c r="AS2" s="46" t="inlineStr">
        <is>
          <t>X0</t>
        </is>
      </c>
      <c r="AT2" s="47" t="inlineStr">
        <is>
          <t>Y0</t>
        </is>
      </c>
      <c r="AU2" s="47" t="inlineStr">
        <is>
          <t>R</t>
        </is>
      </c>
      <c r="AV2" s="117">
        <f>AG50-AH50</f>
        <v/>
      </c>
      <c r="AW2" s="43" t="inlineStr">
        <is>
          <t>нагр</t>
        </is>
      </c>
      <c r="AX2" s="43" t="n"/>
      <c r="AY2" s="44" t="n"/>
      <c r="AZ2" s="45" t="n"/>
      <c r="BA2" s="46" t="inlineStr">
        <is>
          <t>X0</t>
        </is>
      </c>
      <c r="BB2" s="47" t="inlineStr">
        <is>
          <t>Y0</t>
        </is>
      </c>
      <c r="BC2" s="48" t="inlineStr">
        <is>
          <t>R</t>
        </is>
      </c>
      <c r="BD2" s="50" t="n"/>
    </row>
    <row r="3" ht="15" customHeight="1">
      <c r="A3" s="150" t="inlineStr">
        <is>
          <t>Телефон/факс +7 (495) 132-30-00,  Адрес электронной почты inbox@inj-geo.ru</t>
        </is>
      </c>
      <c r="L3" s="150" t="n"/>
      <c r="M3" s="150" t="inlineStr">
        <is>
          <t>Телефон/факс +7 (495) 132-30-00,  Адрес электронной почты inbox@inj-geo.ru</t>
        </is>
      </c>
      <c r="X3" s="65" t="n"/>
      <c r="Y3" s="113" t="n"/>
      <c r="Z3" s="51" t="n"/>
      <c r="AA3" s="51" t="n"/>
      <c r="AB3" s="51" t="n"/>
      <c r="AC3" s="52">
        <f>X5</f>
        <v/>
      </c>
      <c r="AD3" s="53" t="n">
        <v>0</v>
      </c>
      <c r="AE3" s="54">
        <f>X4/2</f>
        <v/>
      </c>
      <c r="AF3" s="65" t="n"/>
      <c r="AG3" s="113" t="n"/>
      <c r="AH3" s="51" t="n"/>
      <c r="AI3" s="51" t="n"/>
      <c r="AJ3" s="51" t="n"/>
      <c r="AK3" s="52">
        <f>AF5</f>
        <v/>
      </c>
      <c r="AL3" s="53" t="n">
        <v>0</v>
      </c>
      <c r="AM3" s="54">
        <f>AF4/2</f>
        <v/>
      </c>
      <c r="AN3" s="55" t="n"/>
      <c r="AO3" s="43" t="n"/>
      <c r="AP3" s="51" t="n"/>
      <c r="AQ3" s="51" t="n"/>
      <c r="AR3" s="51" t="n"/>
      <c r="AS3" s="52">
        <f>AN5</f>
        <v/>
      </c>
      <c r="AT3" s="53" t="n">
        <v>0</v>
      </c>
      <c r="AU3" s="54">
        <f>AN4/2</f>
        <v/>
      </c>
      <c r="AV3" s="56" t="n"/>
      <c r="AW3" s="113" t="n"/>
      <c r="AX3" s="51" t="n"/>
      <c r="AY3" s="51" t="n"/>
      <c r="AZ3" s="51" t="n"/>
      <c r="BA3" s="52">
        <f>AV5</f>
        <v/>
      </c>
      <c r="BB3" s="53" t="n">
        <v>0</v>
      </c>
      <c r="BC3" s="54">
        <f>AV4/2</f>
        <v/>
      </c>
    </row>
    <row r="4" ht="15" customHeight="1">
      <c r="A4" s="150" t="n"/>
      <c r="B4" s="150" t="n"/>
      <c r="C4" s="150" t="n"/>
      <c r="D4" s="150" t="n"/>
      <c r="E4" s="150" t="n"/>
      <c r="F4" s="150" t="n"/>
      <c r="G4" s="150" t="n"/>
      <c r="H4" s="150" t="n"/>
      <c r="I4" s="150" t="n"/>
      <c r="J4" s="150" t="n"/>
      <c r="K4" s="150" t="n"/>
      <c r="L4" s="150" t="n"/>
      <c r="M4" s="150" t="n"/>
      <c r="N4" s="150" t="n"/>
      <c r="O4" s="150" t="n"/>
      <c r="P4" s="150" t="n"/>
      <c r="Q4" s="150" t="n"/>
      <c r="R4" s="150" t="n"/>
      <c r="S4" s="150" t="n"/>
      <c r="T4" s="150" t="n"/>
      <c r="U4" s="150" t="n"/>
      <c r="X4" s="66">
        <f>X2-X1</f>
        <v/>
      </c>
      <c r="Y4" s="57" t="inlineStr">
        <is>
          <t>девиатор</t>
        </is>
      </c>
      <c r="Z4" s="51" t="n"/>
      <c r="AA4" s="51" t="n"/>
      <c r="AB4" s="51" t="n"/>
      <c r="AC4" s="51" t="n"/>
      <c r="AD4" s="51" t="n"/>
      <c r="AE4" s="58" t="n"/>
      <c r="AF4" s="66">
        <f>AF2-AF1</f>
        <v/>
      </c>
      <c r="AG4" s="57" t="inlineStr">
        <is>
          <t>девиатор</t>
        </is>
      </c>
      <c r="AH4" s="51" t="n"/>
      <c r="AI4" s="51" t="n"/>
      <c r="AJ4" s="51" t="n"/>
      <c r="AK4" s="51" t="n"/>
      <c r="AL4" s="51" t="n"/>
      <c r="AM4" s="58" t="n"/>
      <c r="AN4" s="55">
        <f>AN2-AN1</f>
        <v/>
      </c>
      <c r="AO4" s="57" t="inlineStr">
        <is>
          <t>девиатор</t>
        </is>
      </c>
      <c r="AP4" s="51" t="n"/>
      <c r="AQ4" s="51" t="n"/>
      <c r="AR4" s="51" t="n"/>
      <c r="AS4" s="51" t="n"/>
      <c r="AT4" s="51" t="n"/>
      <c r="AU4" s="58" t="n"/>
      <c r="AV4" s="55">
        <f>AV2-AV1</f>
        <v/>
      </c>
      <c r="AW4" s="57" t="inlineStr">
        <is>
          <t>девиатор</t>
        </is>
      </c>
      <c r="AX4" s="51" t="n"/>
      <c r="AY4" s="51" t="n"/>
      <c r="AZ4" s="51" t="n"/>
      <c r="BA4" s="51" t="n"/>
      <c r="BB4" s="51" t="n"/>
      <c r="BC4" s="58" t="n"/>
    </row>
    <row r="5" ht="15" customHeight="1">
      <c r="A5" s="150" t="inlineStr">
        <is>
          <t>Испытательная лаборатория ООО «ИнжГео»</t>
        </is>
      </c>
      <c r="L5" s="150" t="n"/>
      <c r="M5" s="150" t="inlineStr">
        <is>
          <t>Испытательная лаборатория ООО «ИнжГео»</t>
        </is>
      </c>
      <c r="X5" s="57">
        <f>X4/2+X1</f>
        <v/>
      </c>
      <c r="Y5" s="57" t="inlineStr">
        <is>
          <t>x0</t>
        </is>
      </c>
      <c r="Z5" s="51" t="n"/>
      <c r="AA5" s="43" t="inlineStr">
        <is>
          <t>Угол</t>
        </is>
      </c>
      <c r="AB5" s="43" t="inlineStr">
        <is>
          <t>X</t>
        </is>
      </c>
      <c r="AC5" s="43" t="inlineStr">
        <is>
          <t>Y</t>
        </is>
      </c>
      <c r="AD5" s="51" t="n"/>
      <c r="AE5" s="58" t="n"/>
      <c r="AF5" s="57">
        <f>AF4/2+AF1</f>
        <v/>
      </c>
      <c r="AG5" s="57" t="inlineStr">
        <is>
          <t>x0</t>
        </is>
      </c>
      <c r="AH5" s="51" t="n"/>
      <c r="AI5" s="43" t="inlineStr">
        <is>
          <t>Угол</t>
        </is>
      </c>
      <c r="AJ5" s="43" t="inlineStr">
        <is>
          <t>X</t>
        </is>
      </c>
      <c r="AK5" s="43" t="inlineStr">
        <is>
          <t>Y</t>
        </is>
      </c>
      <c r="AL5" s="51" t="n"/>
      <c r="AM5" s="58" t="n"/>
      <c r="AN5" s="42">
        <f>AN4/2+AN1</f>
        <v/>
      </c>
      <c r="AO5" s="43" t="inlineStr">
        <is>
          <t>x0</t>
        </is>
      </c>
      <c r="AP5" s="51" t="n"/>
      <c r="AQ5" s="43" t="inlineStr">
        <is>
          <t>Угол</t>
        </is>
      </c>
      <c r="AR5" s="43" t="inlineStr">
        <is>
          <t>X</t>
        </is>
      </c>
      <c r="AS5" s="43" t="inlineStr">
        <is>
          <t>Y</t>
        </is>
      </c>
      <c r="AT5" s="51" t="n"/>
      <c r="AU5" s="58" t="n"/>
      <c r="AV5" s="42">
        <f>AV4/2+AV1</f>
        <v/>
      </c>
      <c r="AW5" s="43" t="inlineStr">
        <is>
          <t>x0</t>
        </is>
      </c>
      <c r="AX5" s="51" t="n"/>
      <c r="AY5" s="43" t="inlineStr">
        <is>
          <t>Угол</t>
        </is>
      </c>
      <c r="AZ5" s="43" t="inlineStr">
        <is>
          <t>X</t>
        </is>
      </c>
      <c r="BA5" s="43" t="inlineStr">
        <is>
          <t>Y</t>
        </is>
      </c>
      <c r="BB5" s="51" t="n"/>
      <c r="BC5" s="58" t="n"/>
    </row>
    <row r="6" ht="15" customHeight="1">
      <c r="A6" s="154" t="inlineStr">
        <is>
          <t>Адрес места осуществления деятельности лаборатории: г. Москва, просп. Вернадского, д. 51, стр. 1</t>
        </is>
      </c>
      <c r="L6" s="154" t="n"/>
      <c r="M6" s="154" t="inlineStr">
        <is>
          <t>Адрес места осуществления деятельности лаборатории: г. Москва, просп. Вернадского, д. 51, стр. 1</t>
        </is>
      </c>
      <c r="X6" s="51" t="n"/>
      <c r="Y6" s="51" t="n"/>
      <c r="Z6" s="51" t="n"/>
      <c r="AA6" s="43" t="n">
        <v>0</v>
      </c>
      <c r="AB6" s="66">
        <f>$AC$3+$AE$3*COS(AA6*PI()/180)</f>
        <v/>
      </c>
      <c r="AC6" s="66">
        <f>$AD$3+$AE$3*SIN(AA6*PI()/180)</f>
        <v/>
      </c>
      <c r="AD6" s="51" t="n"/>
      <c r="AE6" s="58" t="n"/>
      <c r="AF6" s="51" t="n"/>
      <c r="AG6" s="51" t="n"/>
      <c r="AH6" s="51" t="n"/>
      <c r="AI6" s="43" t="n">
        <v>0</v>
      </c>
      <c r="AJ6" s="66">
        <f>$AK$3+$AM$3*COS(AI6*PI()/180)</f>
        <v/>
      </c>
      <c r="AK6" s="66">
        <f>$AL$3+$AM$3*SIN(AI6*PI()/180)</f>
        <v/>
      </c>
      <c r="AL6" s="51" t="n"/>
      <c r="AM6" s="58" t="n"/>
      <c r="AN6" s="51" t="n"/>
      <c r="AO6" s="51" t="n"/>
      <c r="AP6" s="51" t="n"/>
      <c r="AQ6" s="43" t="n">
        <v>0</v>
      </c>
      <c r="AR6" s="43">
        <f>$AS$3+$AU$3*COS(AQ6*PI()/180)</f>
        <v/>
      </c>
      <c r="AS6" s="43">
        <f>$AT$3+$AU$3*SIN(AQ6*PI()/180)</f>
        <v/>
      </c>
      <c r="AT6" s="51" t="n"/>
      <c r="AU6" s="58" t="n"/>
      <c r="AV6" s="51" t="n"/>
      <c r="AW6" s="51" t="n"/>
      <c r="AX6" s="51" t="n"/>
      <c r="AY6" s="43" t="n">
        <v>0</v>
      </c>
      <c r="AZ6" s="43">
        <f>$BA$3+$BC$3*COS(AY6*PI()/180)</f>
        <v/>
      </c>
      <c r="BA6" s="43">
        <f>$BB$3+$BC$3*SIN(AY6*PI()/180)</f>
        <v/>
      </c>
      <c r="BB6" s="51" t="n"/>
      <c r="BC6" s="58" t="n"/>
      <c r="BE6" s="67" t="n"/>
      <c r="BF6" s="67" t="n"/>
    </row>
    <row r="7" ht="15" customHeight="1">
      <c r="A7" s="150" t="inlineStr">
        <is>
          <t>Телефон +7(910)4557682, E-mail: slg85@mail.ru</t>
        </is>
      </c>
      <c r="L7" s="150" t="n"/>
      <c r="M7" s="150" t="inlineStr">
        <is>
          <t>Телефон +7(910)4557682, E-mail: slg85@mail.ru</t>
        </is>
      </c>
      <c r="X7" s="51" t="n"/>
      <c r="Y7" s="51" t="n"/>
      <c r="Z7" s="51" t="n"/>
      <c r="AA7" s="43" t="n">
        <v>5</v>
      </c>
      <c r="AB7" s="66">
        <f>$AC$3+$AE$3*COS(AA7*PI()/180)</f>
        <v/>
      </c>
      <c r="AC7" s="66">
        <f>$AD$3+$AE$3*SIN(AA7*PI()/180)</f>
        <v/>
      </c>
      <c r="AD7" s="51" t="n"/>
      <c r="AE7" s="58" t="n"/>
      <c r="AF7" s="51" t="n"/>
      <c r="AG7" s="51" t="n"/>
      <c r="AH7" s="51" t="n"/>
      <c r="AI7" s="43" t="n">
        <v>5</v>
      </c>
      <c r="AJ7" s="66">
        <f>$AK$3+$AM$3*COS(AI7*PI()/180)</f>
        <v/>
      </c>
      <c r="AK7" s="66">
        <f>$AL$3+$AM$3*SIN(AI7*PI()/180)</f>
        <v/>
      </c>
      <c r="AL7" s="51" t="n"/>
      <c r="AM7" s="58" t="n"/>
      <c r="AN7" s="51" t="n"/>
      <c r="AO7" s="51" t="n"/>
      <c r="AP7" s="51" t="n"/>
      <c r="AQ7" s="43" t="n">
        <v>5</v>
      </c>
      <c r="AR7" s="66">
        <f>$AS$3+$AU$3*COS(AQ7*PI()/180)</f>
        <v/>
      </c>
      <c r="AS7" s="66">
        <f>$AT$3+$AU$3*SIN(AQ7*PI()/180)</f>
        <v/>
      </c>
      <c r="AT7" s="51" t="n"/>
      <c r="AU7" s="58" t="n"/>
      <c r="AV7" s="51" t="n"/>
      <c r="AW7" s="51" t="n"/>
      <c r="AX7" s="51" t="n"/>
      <c r="AY7" s="43" t="n">
        <v>5</v>
      </c>
      <c r="AZ7" s="66">
        <f>$BA$3+$BC$3*COS(AY7*PI()/180)</f>
        <v/>
      </c>
      <c r="BA7" s="66">
        <f>$BB$3+$BC$3*SIN(AY7*PI()/180)</f>
        <v/>
      </c>
      <c r="BB7" s="51" t="n"/>
      <c r="BC7" s="58" t="n"/>
      <c r="BE7" s="68" t="n"/>
      <c r="BF7" s="69" t="n"/>
    </row>
    <row r="8" ht="15" customHeight="1">
      <c r="A8" s="2" t="n"/>
      <c r="B8" s="8" t="n"/>
      <c r="C8" s="8" t="n"/>
      <c r="D8" s="8" t="n"/>
      <c r="E8" s="8" t="n"/>
      <c r="F8" s="10" t="n"/>
      <c r="G8" s="10" t="n"/>
      <c r="H8" s="3" t="n"/>
      <c r="I8" s="4" t="n"/>
      <c r="J8" s="5" t="n"/>
      <c r="K8" s="6" t="n"/>
      <c r="L8" s="6" t="n"/>
      <c r="M8" s="2" t="n"/>
      <c r="N8" s="8" t="n"/>
      <c r="O8" s="8" t="n"/>
      <c r="P8" s="8" t="n"/>
      <c r="Q8" s="8" t="n"/>
      <c r="R8" s="10" t="n"/>
      <c r="S8" s="10" t="n"/>
      <c r="T8" s="3" t="n"/>
      <c r="U8" s="4" t="n"/>
      <c r="X8" s="51" t="n"/>
      <c r="Y8" s="51" t="n"/>
      <c r="Z8" s="51" t="n"/>
      <c r="AA8" s="43" t="n">
        <v>10</v>
      </c>
      <c r="AB8" s="66">
        <f>$AC$3+$AE$3*COS(AA8*PI()/180)</f>
        <v/>
      </c>
      <c r="AC8" s="66">
        <f>$AD$3+$AE$3*SIN(AA8*PI()/180)</f>
        <v/>
      </c>
      <c r="AD8" s="51" t="n"/>
      <c r="AE8" s="58" t="n"/>
      <c r="AF8" s="51" t="n"/>
      <c r="AG8" s="51" t="n"/>
      <c r="AH8" s="51" t="n"/>
      <c r="AI8" s="43" t="n">
        <v>10</v>
      </c>
      <c r="AJ8" s="66">
        <f>$AK$3+$AM$3*COS(AI8*PI()/180)</f>
        <v/>
      </c>
      <c r="AK8" s="66">
        <f>$AL$3+$AM$3*SIN(AI8*PI()/180)</f>
        <v/>
      </c>
      <c r="AL8" s="51" t="n"/>
      <c r="AM8" s="58" t="n"/>
      <c r="AN8" s="51" t="n"/>
      <c r="AO8" s="51" t="n"/>
      <c r="AP8" s="51" t="n"/>
      <c r="AQ8" s="43" t="n">
        <v>10</v>
      </c>
      <c r="AR8" s="66">
        <f>$AS$3+$AU$3*COS(AQ8*PI()/180)</f>
        <v/>
      </c>
      <c r="AS8" s="66">
        <f>$AT$3+$AU$3*SIN(AQ8*PI()/180)</f>
        <v/>
      </c>
      <c r="AT8" s="51" t="n"/>
      <c r="AU8" s="58" t="n"/>
      <c r="AV8" s="51" t="n"/>
      <c r="AW8" s="51" t="n"/>
      <c r="AX8" s="51" t="n"/>
      <c r="AY8" s="43" t="n">
        <v>10</v>
      </c>
      <c r="AZ8" s="66">
        <f>$BA$3+$BC$3*COS(AY8*PI()/180)</f>
        <v/>
      </c>
      <c r="BA8" s="66">
        <f>$BB$3+$BC$3*SIN(AY8*PI()/180)</f>
        <v/>
      </c>
      <c r="BB8" s="51" t="n"/>
      <c r="BC8" s="58" t="n"/>
      <c r="BE8" s="70" t="n"/>
      <c r="BF8" s="67" t="n"/>
    </row>
    <row r="9" ht="15" customHeight="1">
      <c r="A9" s="156" t="n"/>
      <c r="M9" s="156" t="inlineStr">
        <is>
          <t>Протокол испытаний № 13-63/378 от 11-11-2023</t>
        </is>
      </c>
      <c r="X9" s="51" t="n"/>
      <c r="Y9" s="51" t="n"/>
      <c r="Z9" s="51" t="n"/>
      <c r="AA9" s="43" t="n">
        <v>15</v>
      </c>
      <c r="AB9" s="66">
        <f>$AC$3+$AE$3*COS(AA9*PI()/180)</f>
        <v/>
      </c>
      <c r="AC9" s="66">
        <f>$AD$3+$AE$3*SIN(AA9*PI()/180)</f>
        <v/>
      </c>
      <c r="AD9" s="51" t="n"/>
      <c r="AE9" s="58" t="n"/>
      <c r="AF9" s="51" t="n"/>
      <c r="AG9" s="51" t="n"/>
      <c r="AH9" s="51" t="n"/>
      <c r="AI9" s="43" t="n">
        <v>15</v>
      </c>
      <c r="AJ9" s="66">
        <f>$AK$3+$AM$3*COS(AI9*PI()/180)</f>
        <v/>
      </c>
      <c r="AK9" s="66">
        <f>$AL$3+$AM$3*SIN(AI9*PI()/180)</f>
        <v/>
      </c>
      <c r="AL9" s="51" t="n"/>
      <c r="AM9" s="58" t="n"/>
      <c r="AN9" s="51" t="n"/>
      <c r="AO9" s="51" t="n"/>
      <c r="AP9" s="51" t="n"/>
      <c r="AQ9" s="43" t="n">
        <v>15</v>
      </c>
      <c r="AR9" s="66">
        <f>$AS$3+$AU$3*COS(AQ9*PI()/180)</f>
        <v/>
      </c>
      <c r="AS9" s="66">
        <f>$AT$3+$AU$3*SIN(AQ9*PI()/180)</f>
        <v/>
      </c>
      <c r="AT9" s="51" t="n"/>
      <c r="AU9" s="58" t="n"/>
      <c r="AV9" s="51" t="n"/>
      <c r="AW9" s="51" t="n"/>
      <c r="AX9" s="51" t="n"/>
      <c r="AY9" s="43" t="n">
        <v>15</v>
      </c>
      <c r="AZ9" s="66">
        <f>$BA$3+$BC$3*COS(AY9*PI()/180)</f>
        <v/>
      </c>
      <c r="BA9" s="66">
        <f>$BB$3+$BC$3*SIN(AY9*PI()/180)</f>
        <v/>
      </c>
      <c r="BB9" s="51" t="n"/>
      <c r="BC9" s="58" t="n"/>
      <c r="BE9" s="71" t="n"/>
      <c r="BF9" s="67" t="n"/>
    </row>
    <row r="10" ht="15" customHeight="1">
      <c r="A10" s="12" t="n"/>
      <c r="B10" s="13" t="n"/>
      <c r="C10" s="13" t="n"/>
      <c r="D10" s="13" t="n"/>
      <c r="E10" s="13" t="n"/>
      <c r="F10" s="21" t="n"/>
      <c r="G10" s="21" t="n"/>
      <c r="H10" s="14" t="n"/>
      <c r="I10" s="15" t="n"/>
      <c r="J10" s="16" t="n"/>
      <c r="K10" s="17" t="n"/>
      <c r="L10" s="17" t="n"/>
      <c r="M10" s="12" t="n"/>
      <c r="N10" s="13" t="n"/>
      <c r="O10" s="13" t="n"/>
      <c r="P10" s="13" t="n"/>
      <c r="Q10" s="13" t="n"/>
      <c r="R10" s="21" t="n"/>
      <c r="S10" s="21" t="n"/>
      <c r="T10" s="14" t="n"/>
      <c r="U10" s="15" t="n"/>
      <c r="X10" s="51" t="n"/>
      <c r="Y10" s="51" t="n"/>
      <c r="Z10" s="51" t="n"/>
      <c r="AA10" s="43" t="n">
        <v>20</v>
      </c>
      <c r="AB10" s="66">
        <f>$AC$3+$AE$3*COS(AA10*PI()/180)</f>
        <v/>
      </c>
      <c r="AC10" s="66">
        <f>$AD$3+$AE$3*SIN(AA10*PI()/180)</f>
        <v/>
      </c>
      <c r="AD10" s="51" t="n"/>
      <c r="AE10" s="58" t="n"/>
      <c r="AF10" s="51" t="n"/>
      <c r="AG10" s="51" t="n"/>
      <c r="AH10" s="51" t="n"/>
      <c r="AI10" s="43" t="n">
        <v>20</v>
      </c>
      <c r="AJ10" s="66">
        <f>$AK$3+$AM$3*COS(AI10*PI()/180)</f>
        <v/>
      </c>
      <c r="AK10" s="66">
        <f>$AL$3+$AM$3*SIN(AI10*PI()/180)</f>
        <v/>
      </c>
      <c r="AL10" s="51" t="n"/>
      <c r="AM10" s="58" t="n"/>
      <c r="AN10" s="51" t="n"/>
      <c r="AO10" s="51" t="n"/>
      <c r="AP10" s="51" t="n"/>
      <c r="AQ10" s="43" t="n">
        <v>20</v>
      </c>
      <c r="AR10" s="66">
        <f>$AS$3+$AU$3*COS(AQ10*PI()/180)</f>
        <v/>
      </c>
      <c r="AS10" s="66">
        <f>$AT$3+$AU$3*SIN(AQ10*PI()/180)</f>
        <v/>
      </c>
      <c r="AT10" s="51" t="n"/>
      <c r="AU10" s="58" t="n"/>
      <c r="AV10" s="51" t="n"/>
      <c r="AW10" s="51" t="n"/>
      <c r="AX10" s="51" t="n"/>
      <c r="AY10" s="43" t="n">
        <v>20</v>
      </c>
      <c r="AZ10" s="66">
        <f>$BA$3+$BC$3*COS(AY10*PI()/180)</f>
        <v/>
      </c>
      <c r="BA10" s="66">
        <f>$BB$3+$BC$3*SIN(AY10*PI()/180)</f>
        <v/>
      </c>
      <c r="BB10" s="51" t="n"/>
      <c r="BC10" s="58" t="n"/>
      <c r="BE10" s="72" t="n"/>
      <c r="BF10" s="67" t="n"/>
    </row>
    <row r="11" ht="15" customHeight="1">
      <c r="A11" s="18">
        <f>M11</f>
        <v/>
      </c>
      <c r="B11" s="13" t="n"/>
      <c r="C11" s="13" t="n"/>
      <c r="D11" s="108" t="n"/>
      <c r="E11" s="13" t="n"/>
      <c r="F11" s="21" t="n"/>
      <c r="G11" s="21" t="n"/>
      <c r="H11" s="14" t="n"/>
      <c r="I11" s="15" t="n"/>
      <c r="J11" s="16" t="n"/>
      <c r="K11" s="17" t="n"/>
      <c r="L11" s="17" t="n"/>
      <c r="M11" s="18" t="inlineStr">
        <is>
          <t>Наименование и адрес заказчика: Переход трубопровода через р. Енисей</t>
        </is>
      </c>
      <c r="N11" s="13" t="n"/>
      <c r="O11" s="13" t="n"/>
      <c r="P11" s="13" t="n"/>
      <c r="Q11" s="13" t="n"/>
      <c r="R11" s="21" t="n"/>
      <c r="S11" s="21" t="n"/>
      <c r="T11" s="14" t="n"/>
      <c r="U11" s="15" t="n"/>
      <c r="X11" s="51" t="n"/>
      <c r="Y11" s="51" t="n"/>
      <c r="Z11" s="51" t="n"/>
      <c r="AA11" s="43" t="n">
        <v>25</v>
      </c>
      <c r="AB11" s="66">
        <f>$AC$3+$AE$3*COS(AA11*PI()/180)</f>
        <v/>
      </c>
      <c r="AC11" s="66">
        <f>$AD$3+$AE$3*SIN(AA11*PI()/180)</f>
        <v/>
      </c>
      <c r="AD11" s="51" t="n"/>
      <c r="AE11" s="58" t="n"/>
      <c r="AF11" s="51" t="n"/>
      <c r="AG11" s="51" t="n"/>
      <c r="AH11" s="51" t="n"/>
      <c r="AI11" s="43" t="n">
        <v>25</v>
      </c>
      <c r="AJ11" s="66">
        <f>$AK$3+$AM$3*COS(AI11*PI()/180)</f>
        <v/>
      </c>
      <c r="AK11" s="66">
        <f>$AL$3+$AM$3*SIN(AI11*PI()/180)</f>
        <v/>
      </c>
      <c r="AL11" s="51" t="n"/>
      <c r="AM11" s="58" t="n"/>
      <c r="AN11" s="51" t="n"/>
      <c r="AO11" s="51" t="n"/>
      <c r="AP11" s="51" t="n"/>
      <c r="AQ11" s="43" t="n">
        <v>25</v>
      </c>
      <c r="AR11" s="66">
        <f>$AS$3+$AU$3*COS(AQ11*PI()/180)</f>
        <v/>
      </c>
      <c r="AS11" s="66">
        <f>$AT$3+$AU$3*SIN(AQ11*PI()/180)</f>
        <v/>
      </c>
      <c r="AT11" s="51" t="n"/>
      <c r="AU11" s="58" t="n"/>
      <c r="AV11" s="51" t="n"/>
      <c r="AW11" s="51" t="n"/>
      <c r="AX11" s="51" t="n"/>
      <c r="AY11" s="43" t="n">
        <v>25</v>
      </c>
      <c r="AZ11" s="66">
        <f>$BA$3+$BC$3*COS(AY11*PI()/180)</f>
        <v/>
      </c>
      <c r="BA11" s="66">
        <f>$BB$3+$BC$3*SIN(AY11*PI()/180)</f>
        <v/>
      </c>
      <c r="BB11" s="51" t="n"/>
      <c r="BC11" s="58" t="n"/>
      <c r="BE11" s="67" t="n"/>
      <c r="BF11" s="67" t="n"/>
    </row>
    <row r="12" ht="15" customHeight="1">
      <c r="A12" s="11">
        <f>M12</f>
        <v/>
      </c>
      <c r="B12" s="19" t="n"/>
      <c r="C12" s="19" t="n"/>
      <c r="D12" s="11" t="n"/>
      <c r="E12" s="19" t="n"/>
      <c r="F12" s="19" t="n"/>
      <c r="G12" s="19" t="n"/>
      <c r="H12" s="19" t="n"/>
      <c r="I12" s="19" t="n"/>
      <c r="J12" s="19" t="n"/>
      <c r="K12" s="19" t="n"/>
      <c r="L12" s="19" t="n"/>
      <c r="M12" s="11" t="inlineStr">
        <is>
          <t>Наименование объекта: ООО Регионстрой</t>
        </is>
      </c>
      <c r="N12" s="19" t="n"/>
      <c r="O12" s="19" t="n"/>
      <c r="P12" s="19" t="n"/>
      <c r="Q12" s="19" t="n"/>
      <c r="R12" s="19" t="n"/>
      <c r="S12" s="19" t="n"/>
      <c r="T12" s="19" t="n"/>
      <c r="U12" s="19" t="n"/>
      <c r="V12" s="19" t="n"/>
      <c r="X12" s="51" t="n"/>
      <c r="Y12" s="51" t="n"/>
      <c r="Z12" s="51" t="n"/>
      <c r="AA12" s="43" t="n">
        <v>30</v>
      </c>
      <c r="AB12" s="66">
        <f>$AC$3+$AE$3*COS(AA12*PI()/180)</f>
        <v/>
      </c>
      <c r="AC12" s="66">
        <f>$AD$3+$AE$3*SIN(AA12*PI()/180)</f>
        <v/>
      </c>
      <c r="AD12" s="51" t="n"/>
      <c r="AE12" s="58" t="n"/>
      <c r="AF12" s="51" t="n"/>
      <c r="AG12" s="51" t="n"/>
      <c r="AH12" s="51" t="n"/>
      <c r="AI12" s="43" t="n">
        <v>30</v>
      </c>
      <c r="AJ12" s="66">
        <f>$AK$3+$AM$3*COS(AI12*PI()/180)</f>
        <v/>
      </c>
      <c r="AK12" s="66">
        <f>$AL$3+$AM$3*SIN(AI12*PI()/180)</f>
        <v/>
      </c>
      <c r="AL12" s="51" t="n"/>
      <c r="AM12" s="58" t="n"/>
      <c r="AN12" s="51" t="n"/>
      <c r="AO12" s="51" t="n"/>
      <c r="AP12" s="51" t="n"/>
      <c r="AQ12" s="43" t="n">
        <v>30</v>
      </c>
      <c r="AR12" s="66">
        <f>$AS$3+$AU$3*COS(AQ12*PI()/180)</f>
        <v/>
      </c>
      <c r="AS12" s="66">
        <f>$AT$3+$AU$3*SIN(AQ12*PI()/180)</f>
        <v/>
      </c>
      <c r="AT12" s="51" t="n"/>
      <c r="AU12" s="58" t="n"/>
      <c r="AV12" s="51" t="n"/>
      <c r="AW12" s="51" t="n"/>
      <c r="AX12" s="51" t="n"/>
      <c r="AY12" s="43" t="n">
        <v>30</v>
      </c>
      <c r="AZ12" s="66">
        <f>$BA$3+$BC$3*COS(AY12*PI()/180)</f>
        <v/>
      </c>
      <c r="BA12" s="66">
        <f>$BB$3+$BC$3*SIN(AY12*PI()/180)</f>
        <v/>
      </c>
      <c r="BB12" s="51" t="n"/>
      <c r="BC12" s="58" t="n"/>
    </row>
    <row r="13" ht="15" customHeight="1">
      <c r="A13" s="18" t="inlineStr">
        <is>
          <t xml:space="preserve">Наименование используемого метода/методики: ГОСТ 12248.4-2020 </t>
        </is>
      </c>
      <c r="B13" s="13" t="n"/>
      <c r="C13" s="13" t="n"/>
      <c r="D13" s="13" t="n"/>
      <c r="E13" s="13" t="n"/>
      <c r="F13" s="21" t="n"/>
      <c r="G13" s="21" t="n"/>
      <c r="H13" s="20" t="n"/>
      <c r="I13" s="20" t="n"/>
      <c r="J13" s="20" t="n"/>
      <c r="K13" s="21" t="n"/>
      <c r="L13" s="21" t="n"/>
      <c r="M13" s="18" t="inlineStr">
        <is>
          <t xml:space="preserve">Наименование используемого метода/методики: ГОСТ 12248.3-2020 </t>
        </is>
      </c>
      <c r="N13" s="13" t="n"/>
      <c r="O13" s="13" t="n"/>
      <c r="P13" s="13" t="n"/>
      <c r="Q13" s="13" t="n"/>
      <c r="R13" s="21" t="n"/>
      <c r="S13" s="21" t="n"/>
      <c r="T13" s="20" t="n"/>
      <c r="U13" s="20" t="n"/>
      <c r="X13" s="51" t="n"/>
      <c r="Y13" s="51" t="n"/>
      <c r="Z13" s="51" t="n"/>
      <c r="AA13" s="43" t="n">
        <v>35</v>
      </c>
      <c r="AB13" s="66">
        <f>$AC$3+$AE$3*COS(AA13*PI()/180)</f>
        <v/>
      </c>
      <c r="AC13" s="66">
        <f>$AD$3+$AE$3*SIN(AA13*PI()/180)</f>
        <v/>
      </c>
      <c r="AD13" s="51" t="n"/>
      <c r="AE13" s="58" t="n"/>
      <c r="AF13" s="51" t="n"/>
      <c r="AG13" s="51" t="n"/>
      <c r="AH13" s="51" t="n"/>
      <c r="AI13" s="43" t="n">
        <v>35</v>
      </c>
      <c r="AJ13" s="66">
        <f>$AK$3+$AM$3*COS(AI13*PI()/180)</f>
        <v/>
      </c>
      <c r="AK13" s="66">
        <f>$AL$3+$AM$3*SIN(AI13*PI()/180)</f>
        <v/>
      </c>
      <c r="AL13" s="51" t="n"/>
      <c r="AM13" s="58" t="n"/>
      <c r="AN13" s="51" t="n"/>
      <c r="AO13" s="51" t="n"/>
      <c r="AP13" s="51" t="n"/>
      <c r="AQ13" s="43" t="n">
        <v>35</v>
      </c>
      <c r="AR13" s="66">
        <f>$AS$3+$AU$3*COS(AQ13*PI()/180)</f>
        <v/>
      </c>
      <c r="AS13" s="66">
        <f>$AT$3+$AU$3*SIN(AQ13*PI()/180)</f>
        <v/>
      </c>
      <c r="AT13" s="51" t="n"/>
      <c r="AU13" s="58" t="n"/>
      <c r="AV13" s="51" t="n"/>
      <c r="AW13" s="51" t="n"/>
      <c r="AX13" s="51" t="n"/>
      <c r="AY13" s="43" t="n">
        <v>35</v>
      </c>
      <c r="AZ13" s="66">
        <f>$BA$3+$BC$3*COS(AY13*PI()/180)</f>
        <v/>
      </c>
      <c r="BA13" s="66">
        <f>$BB$3+$BC$3*SIN(AY13*PI()/180)</f>
        <v/>
      </c>
      <c r="BB13" s="51" t="n"/>
      <c r="BC13" s="58" t="n"/>
    </row>
    <row r="14" ht="17.65" customHeight="1">
      <c r="A14" s="18" t="inlineStr">
        <is>
          <t>Условия проведения испытания: температура окружающей среды (18 - 25)0С, влажность воздуха (40 - 75)%</t>
        </is>
      </c>
      <c r="B14" s="13" t="n"/>
      <c r="C14" s="13" t="n"/>
      <c r="D14" s="13" t="n"/>
      <c r="E14" s="13" t="n"/>
      <c r="F14" s="21" t="n"/>
      <c r="G14" s="21" t="n"/>
      <c r="H14" s="16" t="n"/>
      <c r="I14" s="16" t="n"/>
      <c r="J14" s="22" t="n"/>
      <c r="K14" s="20" t="n"/>
      <c r="L14" s="20" t="n"/>
      <c r="M14" s="18" t="inlineStr">
        <is>
          <t>Условия проведения испытания: температура окружающей среды (18 - 25)0С, влажность воздуха (40 - 75)%</t>
        </is>
      </c>
      <c r="N14" s="13" t="n"/>
      <c r="O14" s="13" t="n"/>
      <c r="P14" s="13" t="n"/>
      <c r="Q14" s="13" t="n"/>
      <c r="R14" s="21" t="n"/>
      <c r="S14" s="21" t="n"/>
      <c r="T14" s="16" t="n"/>
      <c r="U14" s="16" t="n"/>
      <c r="X14" s="51" t="n"/>
      <c r="Y14" s="51" t="n"/>
      <c r="Z14" s="51" t="n"/>
      <c r="AA14" s="43" t="n">
        <v>40</v>
      </c>
      <c r="AB14" s="66">
        <f>$AC$3+$AE$3*COS(AA14*PI()/180)</f>
        <v/>
      </c>
      <c r="AC14" s="66">
        <f>$AD$3+$AE$3*SIN(AA14*PI()/180)</f>
        <v/>
      </c>
      <c r="AD14" s="51" t="n"/>
      <c r="AE14" s="58" t="n"/>
      <c r="AF14" s="51" t="n"/>
      <c r="AG14" s="51" t="n"/>
      <c r="AH14" s="51" t="n"/>
      <c r="AI14" s="43" t="n">
        <v>40</v>
      </c>
      <c r="AJ14" s="66">
        <f>$AK$3+$AM$3*COS(AI14*PI()/180)</f>
        <v/>
      </c>
      <c r="AK14" s="66">
        <f>$AL$3+$AM$3*SIN(AI14*PI()/180)</f>
        <v/>
      </c>
      <c r="AL14" s="51" t="n"/>
      <c r="AM14" s="58" t="n"/>
      <c r="AN14" s="51" t="n"/>
      <c r="AO14" s="51" t="n"/>
      <c r="AP14" s="51" t="n"/>
      <c r="AQ14" s="43" t="n">
        <v>40</v>
      </c>
      <c r="AR14" s="66">
        <f>$AS$3+$AU$3*COS(AQ14*PI()/180)</f>
        <v/>
      </c>
      <c r="AS14" s="66">
        <f>$AT$3+$AU$3*SIN(AQ14*PI()/180)</f>
        <v/>
      </c>
      <c r="AT14" s="51" t="n"/>
      <c r="AU14" s="58" t="n"/>
      <c r="AV14" s="51" t="n"/>
      <c r="AW14" s="51" t="n"/>
      <c r="AX14" s="51" t="n"/>
      <c r="AY14" s="43" t="n">
        <v>40</v>
      </c>
      <c r="AZ14" s="66">
        <f>$BA$3+$BC$3*COS(AY14*PI()/180)</f>
        <v/>
      </c>
      <c r="BA14" s="66">
        <f>$BB$3+$BC$3*SIN(AY14*PI()/180)</f>
        <v/>
      </c>
      <c r="BB14" s="51" t="n"/>
      <c r="BC14" s="58" t="n"/>
    </row>
    <row r="15" ht="15" customHeight="1">
      <c r="A15" s="18">
        <f>M15</f>
        <v/>
      </c>
      <c r="B15" s="13" t="n"/>
      <c r="C15" s="13" t="n"/>
      <c r="D15" s="13" t="n"/>
      <c r="E15" s="13" t="n"/>
      <c r="F15" s="97" t="n"/>
      <c r="G15" s="21" t="n"/>
      <c r="H15" s="16" t="n"/>
      <c r="I15" s="16" t="n"/>
      <c r="J15" s="22" t="n"/>
      <c r="K15" s="20" t="n"/>
      <c r="L15" s="20" t="n"/>
      <c r="M15" s="18" t="inlineStr">
        <is>
          <t>Дата получение объекта подлежащего испытаниям: 15-10-2023</t>
        </is>
      </c>
      <c r="N15" s="13" t="n"/>
      <c r="O15" s="13" t="n"/>
      <c r="P15" s="13" t="n"/>
      <c r="Q15" s="98" t="n"/>
      <c r="R15" s="21" t="n"/>
      <c r="S15" s="21" t="n"/>
      <c r="T15" s="16" t="n"/>
      <c r="U15" s="16" t="n"/>
      <c r="X15" s="51" t="n"/>
      <c r="Y15" s="51" t="n"/>
      <c r="Z15" s="51" t="n"/>
      <c r="AA15" s="43" t="n">
        <v>45</v>
      </c>
      <c r="AB15" s="66">
        <f>$AC$3+$AE$3*COS(AA15*PI()/180)</f>
        <v/>
      </c>
      <c r="AC15" s="66">
        <f>$AD$3+$AE$3*SIN(AA15*PI()/180)</f>
        <v/>
      </c>
      <c r="AD15" s="51" t="n"/>
      <c r="AE15" s="58" t="n"/>
      <c r="AF15" s="51" t="n"/>
      <c r="AG15" s="51" t="n"/>
      <c r="AH15" s="51" t="n"/>
      <c r="AI15" s="43" t="n">
        <v>45</v>
      </c>
      <c r="AJ15" s="66">
        <f>$AK$3+$AM$3*COS(AI15*PI()/180)</f>
        <v/>
      </c>
      <c r="AK15" s="66">
        <f>$AL$3+$AM$3*SIN(AI15*PI()/180)</f>
        <v/>
      </c>
      <c r="AL15" s="51" t="n"/>
      <c r="AM15" s="58" t="n"/>
      <c r="AN15" s="51" t="n"/>
      <c r="AO15" s="51" t="n"/>
      <c r="AP15" s="51" t="n"/>
      <c r="AQ15" s="43" t="n">
        <v>45</v>
      </c>
      <c r="AR15" s="66">
        <f>$AS$3+$AU$3*COS(AQ15*PI()/180)</f>
        <v/>
      </c>
      <c r="AS15" s="66">
        <f>$AT$3+$AU$3*SIN(AQ15*PI()/180)</f>
        <v/>
      </c>
      <c r="AT15" s="51" t="n"/>
      <c r="AU15" s="58" t="n"/>
      <c r="AV15" s="51" t="n"/>
      <c r="AW15" s="51" t="n"/>
      <c r="AX15" s="51" t="n"/>
      <c r="AY15" s="43" t="n">
        <v>45</v>
      </c>
      <c r="AZ15" s="66">
        <f>$BA$3+$BC$3*COS(AY15*PI()/180)</f>
        <v/>
      </c>
      <c r="BA15" s="66">
        <f>$BB$3+$BC$3*SIN(AY15*PI()/180)</f>
        <v/>
      </c>
      <c r="BB15" s="51" t="n"/>
      <c r="BC15" s="58" t="n"/>
      <c r="BE15" s="73" t="n"/>
    </row>
    <row r="16" ht="15.6" customHeight="1">
      <c r="A16" s="18">
        <f>M16</f>
        <v/>
      </c>
      <c r="B16" s="13" t="n"/>
      <c r="C16" s="98" t="n"/>
      <c r="D16" s="13" t="n"/>
      <c r="G16" s="21" t="n"/>
      <c r="H16" s="157" t="n"/>
      <c r="I16" s="16" t="n"/>
      <c r="J16" s="17" t="n"/>
      <c r="K16" s="21" t="n"/>
      <c r="L16" s="21" t="n"/>
      <c r="M16" s="18" t="inlineStr">
        <is>
          <t>Дата испытания: 25.10.2022-19.11.2378</t>
        </is>
      </c>
      <c r="N16" s="13" t="n"/>
      <c r="O16" s="98" t="n"/>
      <c r="P16" s="13" t="n"/>
      <c r="Q16" s="13" t="n"/>
      <c r="R16" s="21" t="n"/>
      <c r="S16" s="21" t="n"/>
      <c r="T16" s="157" t="n"/>
      <c r="U16" s="16" t="n"/>
      <c r="X16" s="51" t="n"/>
      <c r="Y16" s="51" t="n"/>
      <c r="Z16" s="51" t="n"/>
      <c r="AA16" s="43" t="n">
        <v>50</v>
      </c>
      <c r="AB16" s="66">
        <f>$AC$3+$AE$3*COS(AA16*PI()/180)</f>
        <v/>
      </c>
      <c r="AC16" s="66">
        <f>$AD$3+$AE$3*SIN(AA16*PI()/180)</f>
        <v/>
      </c>
      <c r="AD16" s="51" t="n"/>
      <c r="AE16" s="58" t="n"/>
      <c r="AF16" s="51" t="n"/>
      <c r="AG16" s="51" t="n"/>
      <c r="AH16" s="51" t="n"/>
      <c r="AI16" s="43" t="n">
        <v>50</v>
      </c>
      <c r="AJ16" s="66">
        <f>$AK$3+$AM$3*COS(AI16*PI()/180)</f>
        <v/>
      </c>
      <c r="AK16" s="66">
        <f>$AL$3+$AM$3*SIN(AI16*PI()/180)</f>
        <v/>
      </c>
      <c r="AL16" s="51" t="n"/>
      <c r="AM16" s="58" t="n"/>
      <c r="AN16" s="51" t="n"/>
      <c r="AO16" s="51" t="n"/>
      <c r="AP16" s="51" t="n"/>
      <c r="AQ16" s="43" t="n">
        <v>50</v>
      </c>
      <c r="AR16" s="66">
        <f>$AS$3+$AU$3*COS(AQ16*PI()/180)</f>
        <v/>
      </c>
      <c r="AS16" s="66">
        <f>$AT$3+$AU$3*SIN(AQ16*PI()/180)</f>
        <v/>
      </c>
      <c r="AT16" s="51" t="n"/>
      <c r="AU16" s="58" t="n"/>
      <c r="AV16" s="51" t="n"/>
      <c r="AW16" s="51" t="n"/>
      <c r="AX16" s="51" t="n"/>
      <c r="AY16" s="43" t="n">
        <v>50</v>
      </c>
      <c r="AZ16" s="66">
        <f>$BA$3+$BC$3*COS(AY16*PI()/180)</f>
        <v/>
      </c>
      <c r="BA16" s="66">
        <f>$BB$3+$BC$3*SIN(AY16*PI()/180)</f>
        <v/>
      </c>
      <c r="BB16" s="51" t="n"/>
      <c r="BC16" s="58" t="n"/>
    </row>
    <row r="17" ht="15" customHeight="1">
      <c r="A17" s="23" t="n"/>
      <c r="B17" s="23" t="n"/>
      <c r="C17" s="23" t="n"/>
      <c r="D17" s="23" t="n"/>
      <c r="E17" s="23" t="n"/>
      <c r="F17" s="23" t="n"/>
      <c r="G17" s="23" t="n"/>
      <c r="H17" s="23" t="n"/>
      <c r="I17" s="23" t="n"/>
      <c r="J17" s="23" t="n"/>
      <c r="K17" s="23" t="n"/>
      <c r="L17" s="23" t="n"/>
      <c r="M17" s="23" t="n"/>
      <c r="N17" s="23" t="n"/>
      <c r="O17" s="23" t="n"/>
      <c r="P17" s="23" t="n"/>
      <c r="Q17" s="23" t="n"/>
      <c r="R17" s="23" t="n"/>
      <c r="S17" s="23" t="n"/>
      <c r="T17" s="23" t="n"/>
      <c r="U17" s="23" t="n"/>
      <c r="X17" s="51" t="n"/>
      <c r="Y17" s="51" t="n"/>
      <c r="Z17" s="51" t="n"/>
      <c r="AA17" s="43" t="n">
        <v>55</v>
      </c>
      <c r="AB17" s="66">
        <f>$AC$3+$AE$3*COS(AA17*PI()/180)</f>
        <v/>
      </c>
      <c r="AC17" s="66">
        <f>$AD$3+$AE$3*SIN(AA17*PI()/180)</f>
        <v/>
      </c>
      <c r="AD17" s="51" t="n"/>
      <c r="AE17" s="58" t="n"/>
      <c r="AF17" s="51" t="n"/>
      <c r="AG17" s="51" t="n"/>
      <c r="AH17" s="51" t="n"/>
      <c r="AI17" s="43" t="n">
        <v>55</v>
      </c>
      <c r="AJ17" s="66">
        <f>$AK$3+$AM$3*COS(AI17*PI()/180)</f>
        <v/>
      </c>
      <c r="AK17" s="66">
        <f>$AL$3+$AM$3*SIN(AI17*PI()/180)</f>
        <v/>
      </c>
      <c r="AL17" s="51" t="n"/>
      <c r="AM17" s="58" t="n"/>
      <c r="AN17" s="51" t="n"/>
      <c r="AO17" s="51" t="n"/>
      <c r="AP17" s="51" t="n"/>
      <c r="AQ17" s="43" t="n">
        <v>55</v>
      </c>
      <c r="AR17" s="66">
        <f>$AS$3+$AU$3*COS(AQ17*PI()/180)</f>
        <v/>
      </c>
      <c r="AS17" s="66">
        <f>$AT$3+$AU$3*SIN(AQ17*PI()/180)</f>
        <v/>
      </c>
      <c r="AT17" s="51" t="n"/>
      <c r="AU17" s="58" t="n"/>
      <c r="AV17" s="51" t="n"/>
      <c r="AW17" s="51" t="n"/>
      <c r="AX17" s="51" t="n"/>
      <c r="AY17" s="43" t="n">
        <v>55</v>
      </c>
      <c r="AZ17" s="66">
        <f>$BA$3+$BC$3*COS(AY17*PI()/180)</f>
        <v/>
      </c>
      <c r="BA17" s="66">
        <f>$BB$3+$BC$3*SIN(AY17*PI()/180)</f>
        <v/>
      </c>
      <c r="BB17" s="51" t="n"/>
      <c r="BC17" s="58" t="n"/>
    </row>
    <row r="18" ht="15" customHeight="1">
      <c r="A18" s="155" t="inlineStr">
        <is>
          <t>Испытание грунтов методом трехосного сжатия</t>
        </is>
      </c>
      <c r="L18" s="155" t="n"/>
      <c r="M18" s="155" t="inlineStr">
        <is>
          <t>Испытание грунтов методом трехосного сжатия</t>
        </is>
      </c>
      <c r="X18" s="51" t="n"/>
      <c r="Y18" s="51" t="n"/>
      <c r="Z18" s="51" t="n"/>
      <c r="AA18" s="43" t="n">
        <v>60</v>
      </c>
      <c r="AB18" s="66">
        <f>$AC$3+$AE$3*COS(AA18*PI()/180)</f>
        <v/>
      </c>
      <c r="AC18" s="66">
        <f>$AD$3+$AE$3*SIN(AA18*PI()/180)</f>
        <v/>
      </c>
      <c r="AD18" s="51" t="n"/>
      <c r="AE18" s="58" t="n"/>
      <c r="AF18" s="51" t="n"/>
      <c r="AG18" s="51" t="n"/>
      <c r="AH18" s="51" t="n"/>
      <c r="AI18" s="43" t="n">
        <v>60</v>
      </c>
      <c r="AJ18" s="66">
        <f>$AK$3+$AM$3*COS(AI18*PI()/180)</f>
        <v/>
      </c>
      <c r="AK18" s="66">
        <f>$AL$3+$AM$3*SIN(AI18*PI()/180)</f>
        <v/>
      </c>
      <c r="AL18" s="51" t="n"/>
      <c r="AM18" s="58" t="n"/>
      <c r="AN18" s="51" t="n"/>
      <c r="AO18" s="51" t="n"/>
      <c r="AP18" s="51" t="n"/>
      <c r="AQ18" s="43" t="n">
        <v>60</v>
      </c>
      <c r="AR18" s="66">
        <f>$AS$3+$AU$3*COS(AQ18*PI()/180)</f>
        <v/>
      </c>
      <c r="AS18" s="66">
        <f>$AT$3+$AU$3*SIN(AQ18*PI()/180)</f>
        <v/>
      </c>
      <c r="AT18" s="51" t="n"/>
      <c r="AU18" s="58" t="n"/>
      <c r="AV18" s="51" t="n"/>
      <c r="AW18" s="51" t="n"/>
      <c r="AX18" s="51" t="n"/>
      <c r="AY18" s="43" t="n">
        <v>60</v>
      </c>
      <c r="AZ18" s="66">
        <f>$BA$3+$BC$3*COS(AY18*PI()/180)</f>
        <v/>
      </c>
      <c r="BA18" s="66">
        <f>$BB$3+$BC$3*SIN(AY18*PI()/180)</f>
        <v/>
      </c>
      <c r="BB18" s="51" t="n"/>
      <c r="BC18" s="58" t="n"/>
    </row>
    <row r="19" ht="15" customHeight="1">
      <c r="A19" s="23" t="n"/>
      <c r="B19" s="23" t="n"/>
      <c r="C19" s="23" t="n"/>
      <c r="D19" s="23" t="n"/>
      <c r="E19" s="23" t="n"/>
      <c r="F19" s="23" t="n"/>
      <c r="G19" s="23" t="n"/>
      <c r="H19" s="23" t="n"/>
      <c r="I19" s="23" t="n"/>
      <c r="J19" s="23" t="n"/>
      <c r="K19" s="23" t="n"/>
      <c r="L19" s="23" t="n"/>
      <c r="M19" s="23" t="n"/>
      <c r="N19" s="23" t="n"/>
      <c r="O19" s="23" t="n"/>
      <c r="P19" s="23" t="n"/>
      <c r="Q19" s="23" t="n"/>
      <c r="R19" s="23" t="n"/>
      <c r="S19" s="23" t="n"/>
      <c r="T19" s="23" t="n"/>
      <c r="U19" s="23" t="n"/>
      <c r="X19" s="51" t="n"/>
      <c r="Y19" s="51" t="n"/>
      <c r="Z19" s="51" t="n"/>
      <c r="AA19" s="43" t="n">
        <v>65</v>
      </c>
      <c r="AB19" s="66">
        <f>$AC$3+$AE$3*COS(AA19*PI()/180)</f>
        <v/>
      </c>
      <c r="AC19" s="66">
        <f>$AD$3+$AE$3*SIN(AA19*PI()/180)</f>
        <v/>
      </c>
      <c r="AD19" s="51" t="n"/>
      <c r="AE19" s="58" t="n"/>
      <c r="AF19" s="51" t="n"/>
      <c r="AG19" s="51" t="n"/>
      <c r="AH19" s="51" t="n"/>
      <c r="AI19" s="43" t="n">
        <v>65</v>
      </c>
      <c r="AJ19" s="66">
        <f>$AK$3+$AM$3*COS(AI19*PI()/180)</f>
        <v/>
      </c>
      <c r="AK19" s="66">
        <f>$AL$3+$AM$3*SIN(AI19*PI()/180)</f>
        <v/>
      </c>
      <c r="AL19" s="51" t="n"/>
      <c r="AM19" s="58" t="n"/>
      <c r="AN19" s="51" t="n"/>
      <c r="AO19" s="51" t="n"/>
      <c r="AP19" s="51" t="n"/>
      <c r="AQ19" s="43" t="n">
        <v>65</v>
      </c>
      <c r="AR19" s="66">
        <f>$AS$3+$AU$3*COS(AQ19*PI()/180)</f>
        <v/>
      </c>
      <c r="AS19" s="66">
        <f>$AT$3+$AU$3*SIN(AQ19*PI()/180)</f>
        <v/>
      </c>
      <c r="AT19" s="51" t="n"/>
      <c r="AU19" s="58" t="n"/>
      <c r="AV19" s="51" t="n"/>
      <c r="AW19" s="51" t="n"/>
      <c r="AX19" s="51" t="n"/>
      <c r="AY19" s="43" t="n">
        <v>65</v>
      </c>
      <c r="AZ19" s="66">
        <f>$BA$3+$BC$3*COS(AY19*PI()/180)</f>
        <v/>
      </c>
      <c r="BA19" s="66">
        <f>$BB$3+$BC$3*SIN(AY19*PI()/180)</f>
        <v/>
      </c>
      <c r="BB19" s="51" t="n"/>
      <c r="BC19" s="58" t="n"/>
    </row>
    <row r="20" ht="16.9" customHeight="1">
      <c r="A20" s="24" t="inlineStr">
        <is>
          <t xml:space="preserve">Лабораторный номер: </t>
        </is>
      </c>
      <c r="B20" s="25" t="n"/>
      <c r="C20" s="35">
        <f>O20</f>
        <v/>
      </c>
      <c r="D20" s="25" t="n"/>
      <c r="E20" s="25" t="n"/>
      <c r="F20" s="25" t="n"/>
      <c r="G20" s="25" t="n"/>
      <c r="H20" s="26" t="inlineStr">
        <is>
          <t>We, д.е. =</t>
        </is>
      </c>
      <c r="I20" s="158">
        <f>U20</f>
        <v/>
      </c>
      <c r="J20" s="25" t="n"/>
      <c r="K20" s="25" t="n"/>
      <c r="L20" s="25" t="n"/>
      <c r="M20" s="24" t="inlineStr">
        <is>
          <t xml:space="preserve">Лабораторный номер: </t>
        </is>
      </c>
      <c r="N20" s="25" t="n"/>
      <c r="O20" s="35" t="inlineStr">
        <is>
          <t>1413</t>
        </is>
      </c>
      <c r="P20" s="25" t="n"/>
      <c r="Q20" s="25" t="n"/>
      <c r="R20" s="25" t="n"/>
      <c r="S20" s="25" t="n"/>
      <c r="T20" s="26" t="inlineStr">
        <is>
          <t>We, д.е. =</t>
        </is>
      </c>
      <c r="U20" s="158" t="n">
        <v>0.176</v>
      </c>
      <c r="X20" s="51" t="n"/>
      <c r="Y20" s="51" t="n"/>
      <c r="Z20" s="51" t="n"/>
      <c r="AA20" s="43" t="n">
        <v>70</v>
      </c>
      <c r="AB20" s="66">
        <f>$AC$3+$AE$3*COS(AA20*PI()/180)</f>
        <v/>
      </c>
      <c r="AC20" s="66">
        <f>$AD$3+$AE$3*SIN(AA20*PI()/180)</f>
        <v/>
      </c>
      <c r="AD20" s="51" t="n"/>
      <c r="AE20" s="58" t="n"/>
      <c r="AF20" s="51" t="n"/>
      <c r="AG20" s="51" t="n"/>
      <c r="AH20" s="51" t="n"/>
      <c r="AI20" s="43" t="n">
        <v>70</v>
      </c>
      <c r="AJ20" s="66">
        <f>$AK$3+$AM$3*COS(AI20*PI()/180)</f>
        <v/>
      </c>
      <c r="AK20" s="66">
        <f>$AL$3+$AM$3*SIN(AI20*PI()/180)</f>
        <v/>
      </c>
      <c r="AL20" s="51" t="n"/>
      <c r="AM20" s="58" t="n"/>
      <c r="AN20" s="51" t="n"/>
      <c r="AO20" s="51" t="n"/>
      <c r="AP20" s="51" t="n"/>
      <c r="AQ20" s="43" t="n">
        <v>70</v>
      </c>
      <c r="AR20" s="66">
        <f>$AS$3+$AU$3*COS(AQ20*PI()/180)</f>
        <v/>
      </c>
      <c r="AS20" s="66">
        <f>$AT$3+$AU$3*SIN(AQ20*PI()/180)</f>
        <v/>
      </c>
      <c r="AT20" s="51" t="n"/>
      <c r="AU20" s="58" t="n"/>
      <c r="AV20" s="51" t="n"/>
      <c r="AW20" s="51" t="n"/>
      <c r="AX20" s="51" t="n"/>
      <c r="AY20" s="43" t="n">
        <v>70</v>
      </c>
      <c r="AZ20" s="66">
        <f>$BA$3+$BC$3*COS(AY20*PI()/180)</f>
        <v/>
      </c>
      <c r="BA20" s="66">
        <f>$BB$3+$BC$3*SIN(AY20*PI()/180)</f>
        <v/>
      </c>
      <c r="BB20" s="51" t="n"/>
      <c r="BC20" s="58" t="n"/>
    </row>
    <row r="21" ht="15" customHeight="1">
      <c r="A21" s="24" t="inlineStr">
        <is>
          <t xml:space="preserve">Номер скважины: </t>
        </is>
      </c>
      <c r="B21" s="25" t="n"/>
      <c r="C21" s="35">
        <f>O21</f>
        <v/>
      </c>
      <c r="D21" s="25" t="n"/>
      <c r="E21" s="25" t="n"/>
      <c r="F21" s="25" t="n"/>
      <c r="G21" s="25" t="n"/>
      <c r="H21" s="26" t="inlineStr">
        <is>
          <t>ρ, г/см3 =</t>
        </is>
      </c>
      <c r="I21" s="158">
        <f>U21</f>
        <v/>
      </c>
      <c r="J21" s="25" t="n"/>
      <c r="K21" s="25" t="n"/>
      <c r="L21" s="25" t="n"/>
      <c r="M21" s="24" t="inlineStr">
        <is>
          <t xml:space="preserve">Номер скважины: </t>
        </is>
      </c>
      <c r="N21" s="25" t="n"/>
      <c r="O21" s="35" t="inlineStr">
        <is>
          <t>BH-168</t>
        </is>
      </c>
      <c r="P21" s="25" t="n"/>
      <c r="Q21" s="25" t="n"/>
      <c r="R21" s="25" t="n"/>
      <c r="S21" s="25" t="n"/>
      <c r="T21" s="26" t="inlineStr">
        <is>
          <t>ρ, г/см3 =</t>
        </is>
      </c>
      <c r="U21" s="107" t="n">
        <v>1.95</v>
      </c>
      <c r="X21" s="51" t="n"/>
      <c r="Y21" s="51" t="n"/>
      <c r="Z21" s="51" t="n"/>
      <c r="AA21" s="43" t="n">
        <v>75</v>
      </c>
      <c r="AB21" s="66">
        <f>$AC$3+$AE$3*COS(AA21*PI()/180)</f>
        <v/>
      </c>
      <c r="AC21" s="66">
        <f>$AD$3+$AE$3*SIN(AA21*PI()/180)</f>
        <v/>
      </c>
      <c r="AD21" s="51" t="n"/>
      <c r="AE21" s="58" t="n"/>
      <c r="AF21" s="51" t="n"/>
      <c r="AG21" s="51" t="n"/>
      <c r="AH21" s="51" t="n"/>
      <c r="AI21" s="43" t="n">
        <v>75</v>
      </c>
      <c r="AJ21" s="66">
        <f>$AK$3+$AM$3*COS(AI21*PI()/180)</f>
        <v/>
      </c>
      <c r="AK21" s="66">
        <f>$AL$3+$AM$3*SIN(AI21*PI()/180)</f>
        <v/>
      </c>
      <c r="AL21" s="51" t="n"/>
      <c r="AM21" s="58" t="n"/>
      <c r="AN21" s="51" t="n"/>
      <c r="AO21" s="51" t="n"/>
      <c r="AP21" s="51" t="n"/>
      <c r="AQ21" s="43" t="n">
        <v>75</v>
      </c>
      <c r="AR21" s="66">
        <f>$AS$3+$AU$3*COS(AQ21*PI()/180)</f>
        <v/>
      </c>
      <c r="AS21" s="66">
        <f>$AT$3+$AU$3*SIN(AQ21*PI()/180)</f>
        <v/>
      </c>
      <c r="AT21" s="51" t="n"/>
      <c r="AU21" s="58" t="n"/>
      <c r="AV21" s="51" t="n"/>
      <c r="AW21" s="51" t="n"/>
      <c r="AX21" s="51" t="n"/>
      <c r="AY21" s="43" t="n">
        <v>75</v>
      </c>
      <c r="AZ21" s="66">
        <f>$BA$3+$BC$3*COS(AY21*PI()/180)</f>
        <v/>
      </c>
      <c r="BA21" s="66">
        <f>$BB$3+$BC$3*SIN(AY21*PI()/180)</f>
        <v/>
      </c>
      <c r="BB21" s="51" t="n"/>
      <c r="BC21" s="58" t="n"/>
    </row>
    <row r="22" ht="16.9" customHeight="1">
      <c r="A22" s="24" t="inlineStr">
        <is>
          <t xml:space="preserve">Глубина отбора, м: </t>
        </is>
      </c>
      <c r="B22" s="25" t="n"/>
      <c r="C22" s="35">
        <f>O22</f>
        <v/>
      </c>
      <c r="D22" s="25" t="n"/>
      <c r="E22" s="25" t="n"/>
      <c r="F22" s="25" t="n"/>
      <c r="G22" s="25" t="n"/>
      <c r="H22" s="26" t="inlineStr">
        <is>
          <t>ρs, г/см3 =</t>
        </is>
      </c>
      <c r="I22" s="158">
        <f>U22</f>
        <v/>
      </c>
      <c r="J22" s="25" t="n"/>
      <c r="K22" s="25" t="n"/>
      <c r="L22" s="25" t="n"/>
      <c r="M22" s="24" t="inlineStr">
        <is>
          <t xml:space="preserve">Глубина отбора, м: </t>
        </is>
      </c>
      <c r="N22" s="25" t="n"/>
      <c r="O22" s="106" t="n">
        <v>5.3</v>
      </c>
      <c r="P22" s="25" t="n"/>
      <c r="Q22" s="25" t="n"/>
      <c r="R22" s="25" t="n"/>
      <c r="S22" s="25" t="n"/>
      <c r="T22" s="26" t="inlineStr">
        <is>
          <t>ρs, г/см3 =</t>
        </is>
      </c>
      <c r="U22" s="107" t="n">
        <v>2.72</v>
      </c>
      <c r="X22" s="51" t="n"/>
      <c r="Y22" s="51" t="n"/>
      <c r="Z22" s="51" t="n"/>
      <c r="AA22" s="43" t="n">
        <v>80</v>
      </c>
      <c r="AB22" s="66">
        <f>$AC$3+$AE$3*COS(AA22*PI()/180)</f>
        <v/>
      </c>
      <c r="AC22" s="66">
        <f>$AD$3+$AE$3*SIN(AA22*PI()/180)</f>
        <v/>
      </c>
      <c r="AD22" s="51" t="n"/>
      <c r="AE22" s="58" t="n"/>
      <c r="AF22" s="51" t="n"/>
      <c r="AG22" s="51" t="n"/>
      <c r="AH22" s="51" t="n"/>
      <c r="AI22" s="43" t="n">
        <v>80</v>
      </c>
      <c r="AJ22" s="66">
        <f>$AK$3+$AM$3*COS(AI22*PI()/180)</f>
        <v/>
      </c>
      <c r="AK22" s="66">
        <f>$AL$3+$AM$3*SIN(AI22*PI()/180)</f>
        <v/>
      </c>
      <c r="AL22" s="51" t="n"/>
      <c r="AM22" s="58" t="n"/>
      <c r="AN22" s="51" t="n"/>
      <c r="AO22" s="51" t="n"/>
      <c r="AP22" s="51" t="n"/>
      <c r="AQ22" s="43" t="n">
        <v>80</v>
      </c>
      <c r="AR22" s="66">
        <f>$AS$3+$AU$3*COS(AQ22*PI()/180)</f>
        <v/>
      </c>
      <c r="AS22" s="66">
        <f>$AT$3+$AU$3*SIN(AQ22*PI()/180)</f>
        <v/>
      </c>
      <c r="AT22" s="51" t="n"/>
      <c r="AU22" s="58" t="n"/>
      <c r="AV22" s="51" t="n"/>
      <c r="AW22" s="51" t="n"/>
      <c r="AX22" s="51" t="n"/>
      <c r="AY22" s="43" t="n">
        <v>80</v>
      </c>
      <c r="AZ22" s="66">
        <f>$BA$3+$BC$3*COS(AY22*PI()/180)</f>
        <v/>
      </c>
      <c r="BA22" s="66">
        <f>$BB$3+$BC$3*SIN(AY22*PI()/180)</f>
        <v/>
      </c>
      <c r="BB22" s="51" t="n"/>
      <c r="BC22" s="58" t="n"/>
    </row>
    <row r="23" ht="15.6" customHeight="1">
      <c r="A23" s="24" t="inlineStr">
        <is>
          <t xml:space="preserve">Наименование грунта: </t>
        </is>
      </c>
      <c r="B23" s="25" t="n"/>
      <c r="C23" s="35">
        <f>O23</f>
        <v/>
      </c>
      <c r="D23" s="25" t="n"/>
      <c r="E23" s="25" t="n"/>
      <c r="F23" s="25" t="n"/>
      <c r="G23" s="25" t="n"/>
      <c r="H23" s="26" t="inlineStr">
        <is>
          <t>e, д.е. =</t>
        </is>
      </c>
      <c r="I23" s="158">
        <f>U23</f>
        <v/>
      </c>
      <c r="J23" s="25" t="n"/>
      <c r="K23" s="25" t="n"/>
      <c r="L23" s="25" t="n"/>
      <c r="M23" s="24" t="inlineStr">
        <is>
          <t xml:space="preserve">Наименование грунта: </t>
        </is>
      </c>
      <c r="N23" s="25" t="n"/>
      <c r="O23" s="35" t="inlineStr">
        <is>
          <t>Щебенистый грунт, заполнитель суглинок, слабольдистый, легкий пылеватый, после оттаивания текучепластичный</t>
        </is>
      </c>
      <c r="P23" s="25" t="n"/>
      <c r="Q23" s="25" t="n"/>
      <c r="R23" s="25" t="n"/>
      <c r="S23" s="25" t="n"/>
      <c r="T23" s="26" t="inlineStr">
        <is>
          <t>e, д.е. =</t>
        </is>
      </c>
      <c r="U23" s="107" t="n">
        <v>0.6403692307692309</v>
      </c>
      <c r="X23" s="51" t="n"/>
      <c r="Y23" s="51" t="n"/>
      <c r="Z23" s="51" t="n"/>
      <c r="AA23" s="43" t="n">
        <v>85</v>
      </c>
      <c r="AB23" s="66">
        <f>$AC$3+$AE$3*COS(AA23*PI()/180)</f>
        <v/>
      </c>
      <c r="AC23" s="66">
        <f>$AD$3+$AE$3*SIN(AA23*PI()/180)</f>
        <v/>
      </c>
      <c r="AD23" s="51" t="n"/>
      <c r="AE23" s="58" t="n"/>
      <c r="AF23" s="51" t="n"/>
      <c r="AG23" s="51" t="n"/>
      <c r="AH23" s="51" t="n"/>
      <c r="AI23" s="43" t="n">
        <v>85</v>
      </c>
      <c r="AJ23" s="66">
        <f>$AK$3+$AM$3*COS(AI23*PI()/180)</f>
        <v/>
      </c>
      <c r="AK23" s="66">
        <f>$AL$3+$AM$3*SIN(AI23*PI()/180)</f>
        <v/>
      </c>
      <c r="AL23" s="51" t="n"/>
      <c r="AM23" s="58" t="n"/>
      <c r="AN23" s="51" t="n"/>
      <c r="AO23" s="51" t="n"/>
      <c r="AP23" s="51" t="n"/>
      <c r="AQ23" s="43" t="n">
        <v>85</v>
      </c>
      <c r="AR23" s="66">
        <f>$AS$3+$AU$3*COS(AQ23*PI()/180)</f>
        <v/>
      </c>
      <c r="AS23" s="66">
        <f>$AT$3+$AU$3*SIN(AQ23*PI()/180)</f>
        <v/>
      </c>
      <c r="AT23" s="51" t="n"/>
      <c r="AU23" s="58" t="n"/>
      <c r="AV23" s="51" t="n"/>
      <c r="AW23" s="51" t="n"/>
      <c r="AX23" s="51" t="n"/>
      <c r="AY23" s="43" t="n">
        <v>85</v>
      </c>
      <c r="AZ23" s="66">
        <f>$BA$3+$BC$3*COS(AY23*PI()/180)</f>
        <v/>
      </c>
      <c r="BA23" s="66">
        <f>$BB$3+$BC$3*SIN(AY23*PI()/180)</f>
        <v/>
      </c>
      <c r="BB23" s="51" t="n"/>
      <c r="BC23" s="58" t="n"/>
    </row>
    <row r="24" ht="16.9" customHeight="1">
      <c r="A24" s="25" t="inlineStr">
        <is>
          <t>Схема проведения опыта:</t>
        </is>
      </c>
      <c r="B24" s="25" t="n"/>
      <c r="C24" s="35">
        <f>O24</f>
        <v/>
      </c>
      <c r="D24" s="25" t="n"/>
      <c r="E24" s="25" t="n"/>
      <c r="F24" s="25" t="n"/>
      <c r="G24" s="25" t="n"/>
      <c r="H24" s="26" t="inlineStr">
        <is>
          <t>IL, д.е. =</t>
        </is>
      </c>
      <c r="I24" s="158">
        <f>U24</f>
        <v/>
      </c>
      <c r="J24" s="99" t="n"/>
      <c r="K24" s="25" t="n"/>
      <c r="L24" s="25" t="n"/>
      <c r="M24" s="25" t="inlineStr">
        <is>
          <t>Схема проведения опыта:</t>
        </is>
      </c>
      <c r="N24" s="25" t="n"/>
      <c r="O24" s="35" t="inlineStr">
        <is>
          <t>КД</t>
        </is>
      </c>
      <c r="P24" s="25" t="n"/>
      <c r="Q24" s="25" t="n"/>
      <c r="R24" s="25" t="n"/>
      <c r="S24" s="25" t="n"/>
      <c r="T24" s="26" t="inlineStr">
        <is>
          <t>IL, д.е. =</t>
        </is>
      </c>
      <c r="U24" s="107" t="n">
        <v>0.9002493765586034</v>
      </c>
      <c r="X24" s="51" t="n"/>
      <c r="Y24" s="51" t="n"/>
      <c r="Z24" s="51" t="n"/>
      <c r="AA24" s="43" t="n">
        <v>90</v>
      </c>
      <c r="AB24" s="66">
        <f>$AC$3+$AE$3*COS(AA24*PI()/180)</f>
        <v/>
      </c>
      <c r="AC24" s="66">
        <f>$AD$3+$AE$3*SIN(AA24*PI()/180)</f>
        <v/>
      </c>
      <c r="AD24" s="51" t="n"/>
      <c r="AE24" s="58" t="n"/>
      <c r="AF24" s="51" t="n"/>
      <c r="AG24" s="51" t="n"/>
      <c r="AH24" s="51" t="n"/>
      <c r="AI24" s="43" t="n">
        <v>90</v>
      </c>
      <c r="AJ24" s="66">
        <f>$AK$3+$AM$3*COS(AI24*PI()/180)</f>
        <v/>
      </c>
      <c r="AK24" s="66">
        <f>$AL$3+$AM$3*SIN(AI24*PI()/180)</f>
        <v/>
      </c>
      <c r="AL24" s="51" t="n"/>
      <c r="AM24" s="58" t="n"/>
      <c r="AN24" s="51" t="n"/>
      <c r="AO24" s="51" t="n"/>
      <c r="AP24" s="51" t="n"/>
      <c r="AQ24" s="43" t="n">
        <v>90</v>
      </c>
      <c r="AR24" s="66">
        <f>$AS$3+$AU$3*COS(AQ24*PI()/180)</f>
        <v/>
      </c>
      <c r="AS24" s="66">
        <f>$AT$3+$AU$3*SIN(AQ24*PI()/180)</f>
        <v/>
      </c>
      <c r="AT24" s="51" t="n"/>
      <c r="AU24" s="58" t="n"/>
      <c r="AV24" s="51" t="n"/>
      <c r="AW24" s="51" t="n"/>
      <c r="AX24" s="51" t="n"/>
      <c r="AY24" s="43" t="n">
        <v>90</v>
      </c>
      <c r="AZ24" s="66">
        <f>$BA$3+$BC$3*COS(AY24*PI()/180)</f>
        <v/>
      </c>
      <c r="BA24" s="66">
        <f>$BB$3+$BC$3*SIN(AY24*PI()/180)</f>
        <v/>
      </c>
      <c r="BB24" s="51" t="n"/>
      <c r="BC24" s="58" t="n"/>
    </row>
    <row r="25" ht="15" customHeight="1">
      <c r="A25" s="25" t="n"/>
      <c r="B25" s="25" t="n"/>
      <c r="C25" s="35" t="n"/>
      <c r="D25" s="25" t="n"/>
      <c r="E25" s="25" t="n"/>
      <c r="F25" s="25" t="n"/>
      <c r="G25" s="27" t="n"/>
      <c r="H25" s="25" t="n"/>
      <c r="I25" s="35" t="n"/>
      <c r="J25" s="25" t="n"/>
      <c r="K25" s="25" t="n"/>
      <c r="L25" s="25" t="n"/>
      <c r="M25" s="25" t="n"/>
      <c r="N25" s="25" t="n"/>
      <c r="O25" s="25" t="n"/>
      <c r="P25" s="25" t="n"/>
      <c r="Q25" s="25" t="n"/>
      <c r="R25" s="25" t="n"/>
      <c r="S25" s="27" t="n"/>
      <c r="T25" s="25" t="n"/>
      <c r="U25" s="25" t="n"/>
      <c r="X25" s="51" t="n"/>
      <c r="Y25" s="51" t="n"/>
      <c r="Z25" s="51" t="n"/>
      <c r="AA25" s="43" t="n">
        <v>95</v>
      </c>
      <c r="AB25" s="66">
        <f>$AC$3+$AE$3*COS(AA25*PI()/180)</f>
        <v/>
      </c>
      <c r="AC25" s="66">
        <f>$AD$3+$AE$3*SIN(AA25*PI()/180)</f>
        <v/>
      </c>
      <c r="AD25" s="51" t="n"/>
      <c r="AE25" s="58" t="n"/>
      <c r="AF25" s="51" t="n"/>
      <c r="AG25" s="51" t="n"/>
      <c r="AH25" s="51" t="n"/>
      <c r="AI25" s="43" t="n">
        <v>95</v>
      </c>
      <c r="AJ25" s="66">
        <f>$AK$3+$AM$3*COS(AI25*PI()/180)</f>
        <v/>
      </c>
      <c r="AK25" s="66">
        <f>$AL$3+$AM$3*SIN(AI25*PI()/180)</f>
        <v/>
      </c>
      <c r="AL25" s="51" t="n"/>
      <c r="AM25" s="58" t="n"/>
      <c r="AN25" s="51" t="n"/>
      <c r="AO25" s="51" t="n"/>
      <c r="AP25" s="51" t="n"/>
      <c r="AQ25" s="43" t="n">
        <v>95</v>
      </c>
      <c r="AR25" s="66">
        <f>$AS$3+$AU$3*COS(AQ25*PI()/180)</f>
        <v/>
      </c>
      <c r="AS25" s="66">
        <f>$AT$3+$AU$3*SIN(AQ25*PI()/180)</f>
        <v/>
      </c>
      <c r="AT25" s="51" t="n"/>
      <c r="AU25" s="58" t="n"/>
      <c r="AV25" s="51" t="n"/>
      <c r="AW25" s="51" t="n"/>
      <c r="AX25" s="51" t="n"/>
      <c r="AY25" s="43" t="n">
        <v>95</v>
      </c>
      <c r="AZ25" s="66">
        <f>$BA$3+$BC$3*COS(AY25*PI()/180)</f>
        <v/>
      </c>
      <c r="BA25" s="66">
        <f>$BB$3+$BC$3*SIN(AY25*PI()/180)</f>
        <v/>
      </c>
      <c r="BB25" s="51" t="n"/>
      <c r="BC25" s="58" t="n"/>
    </row>
    <row r="26" ht="15" customHeight="1">
      <c r="X26" s="51" t="n"/>
      <c r="Y26" s="51" t="n"/>
      <c r="Z26" s="51" t="n"/>
      <c r="AA26" s="43" t="n">
        <v>100</v>
      </c>
      <c r="AB26" s="66">
        <f>$AC$3+$AE$3*COS(AA26*PI()/180)</f>
        <v/>
      </c>
      <c r="AC26" s="66">
        <f>$AD$3+$AE$3*SIN(AA26*PI()/180)</f>
        <v/>
      </c>
      <c r="AD26" s="51" t="n"/>
      <c r="AE26" s="58" t="n"/>
      <c r="AF26" s="51" t="n"/>
      <c r="AG26" s="51" t="n"/>
      <c r="AH26" s="51" t="n"/>
      <c r="AI26" s="43" t="n">
        <v>100</v>
      </c>
      <c r="AJ26" s="66">
        <f>$AK$3+$AM$3*COS(AI26*PI()/180)</f>
        <v/>
      </c>
      <c r="AK26" s="66">
        <f>$AL$3+$AM$3*SIN(AI26*PI()/180)</f>
        <v/>
      </c>
      <c r="AL26" s="51" t="n"/>
      <c r="AM26" s="58" t="n"/>
      <c r="AN26" s="51" t="n"/>
      <c r="AO26" s="51" t="n"/>
      <c r="AP26" s="51" t="n"/>
      <c r="AQ26" s="43" t="n">
        <v>100</v>
      </c>
      <c r="AR26" s="66">
        <f>$AS$3+$AU$3*COS(AQ26*PI()/180)</f>
        <v/>
      </c>
      <c r="AS26" s="66">
        <f>$AT$3+$AU$3*SIN(AQ26*PI()/180)</f>
        <v/>
      </c>
      <c r="AT26" s="51" t="n"/>
      <c r="AU26" s="58" t="n"/>
      <c r="AV26" s="51" t="n"/>
      <c r="AW26" s="51" t="n"/>
      <c r="AX26" s="51" t="n"/>
      <c r="AY26" s="43" t="n">
        <v>100</v>
      </c>
      <c r="AZ26" s="66">
        <f>$BA$3+$BC$3*COS(AY26*PI()/180)</f>
        <v/>
      </c>
      <c r="BA26" s="66">
        <f>$BB$3+$BC$3*SIN(AY26*PI()/180)</f>
        <v/>
      </c>
      <c r="BB26" s="51" t="n"/>
      <c r="BC26" s="58" t="n"/>
    </row>
    <row r="27" ht="15" customHeight="1">
      <c r="A27" s="155" t="inlineStr">
        <is>
          <t xml:space="preserve">Результаты испытаний </t>
        </is>
      </c>
      <c r="L27" s="155" t="n"/>
      <c r="M27" s="155" t="inlineStr">
        <is>
          <t xml:space="preserve">Результаты испытаний </t>
        </is>
      </c>
      <c r="X27" s="51" t="n"/>
      <c r="Y27" s="51" t="n"/>
      <c r="Z27" s="51" t="n"/>
      <c r="AA27" s="43" t="n">
        <v>105</v>
      </c>
      <c r="AB27" s="66">
        <f>$AC$3+$AE$3*COS(AA27*PI()/180)</f>
        <v/>
      </c>
      <c r="AC27" s="66">
        <f>$AD$3+$AE$3*SIN(AA27*PI()/180)</f>
        <v/>
      </c>
      <c r="AD27" s="51" t="n"/>
      <c r="AE27" s="58" t="n"/>
      <c r="AF27" s="51" t="n"/>
      <c r="AG27" s="51" t="n"/>
      <c r="AH27" s="51" t="n"/>
      <c r="AI27" s="43" t="n">
        <v>105</v>
      </c>
      <c r="AJ27" s="66">
        <f>$AK$3+$AM$3*COS(AI27*PI()/180)</f>
        <v/>
      </c>
      <c r="AK27" s="66">
        <f>$AL$3+$AM$3*SIN(AI27*PI()/180)</f>
        <v/>
      </c>
      <c r="AL27" s="51" t="n"/>
      <c r="AM27" s="58" t="n"/>
      <c r="AN27" s="51" t="n"/>
      <c r="AO27" s="51" t="n"/>
      <c r="AP27" s="51" t="n"/>
      <c r="AQ27" s="43" t="n">
        <v>105</v>
      </c>
      <c r="AR27" s="66">
        <f>$AS$3+$AU$3*COS(AQ27*PI()/180)</f>
        <v/>
      </c>
      <c r="AS27" s="66">
        <f>$AT$3+$AU$3*SIN(AQ27*PI()/180)</f>
        <v/>
      </c>
      <c r="AT27" s="51" t="n"/>
      <c r="AU27" s="58" t="n"/>
      <c r="AV27" s="51" t="n"/>
      <c r="AW27" s="51" t="n"/>
      <c r="AX27" s="51" t="n"/>
      <c r="AY27" s="43" t="n">
        <v>105</v>
      </c>
      <c r="AZ27" s="66">
        <f>$BA$3+$BC$3*COS(AY27*PI()/180)</f>
        <v/>
      </c>
      <c r="BA27" s="66">
        <f>$BB$3+$BC$3*SIN(AY27*PI()/180)</f>
        <v/>
      </c>
      <c r="BB27" s="51" t="n"/>
      <c r="BC27" s="58" t="n"/>
    </row>
    <row r="28" ht="15" customHeight="1">
      <c r="X28" s="51" t="n"/>
      <c r="Y28" s="51" t="n"/>
      <c r="Z28" s="51" t="n"/>
      <c r="AA28" s="43" t="n">
        <v>110</v>
      </c>
      <c r="AB28" s="66">
        <f>$AC$3+$AE$3*COS(AA28*PI()/180)</f>
        <v/>
      </c>
      <c r="AC28" s="66">
        <f>$AD$3+$AE$3*SIN(AA28*PI()/180)</f>
        <v/>
      </c>
      <c r="AD28" s="51" t="n"/>
      <c r="AE28" s="58" t="n"/>
      <c r="AF28" s="51" t="n"/>
      <c r="AG28" s="51" t="n"/>
      <c r="AH28" s="51" t="n"/>
      <c r="AI28" s="43" t="n">
        <v>110</v>
      </c>
      <c r="AJ28" s="66">
        <f>$AK$3+$AM$3*COS(AI28*PI()/180)</f>
        <v/>
      </c>
      <c r="AK28" s="66">
        <f>$AL$3+$AM$3*SIN(AI28*PI()/180)</f>
        <v/>
      </c>
      <c r="AL28" s="51" t="n"/>
      <c r="AM28" s="58" t="n"/>
      <c r="AN28" s="51" t="n"/>
      <c r="AO28" s="51" t="n"/>
      <c r="AP28" s="51" t="n"/>
      <c r="AQ28" s="43" t="n">
        <v>110</v>
      </c>
      <c r="AR28" s="66">
        <f>$AS$3+$AU$3*COS(AQ28*PI()/180)</f>
        <v/>
      </c>
      <c r="AS28" s="66">
        <f>$AT$3+$AU$3*SIN(AQ28*PI()/180)</f>
        <v/>
      </c>
      <c r="AT28" s="51" t="n"/>
      <c r="AU28" s="58" t="n"/>
      <c r="AV28" s="51" t="n"/>
      <c r="AW28" s="51" t="n"/>
      <c r="AX28" s="51" t="n"/>
      <c r="AY28" s="43" t="n">
        <v>110</v>
      </c>
      <c r="AZ28" s="66">
        <f>$BA$3+$BC$3*COS(AY28*PI()/180)</f>
        <v/>
      </c>
      <c r="BA28" s="66">
        <f>$BB$3+$BC$3*SIN(AY28*PI()/180)</f>
        <v/>
      </c>
      <c r="BB28" s="51" t="n"/>
      <c r="BC28" s="58" t="n"/>
    </row>
    <row r="29" ht="15" customHeight="1">
      <c r="X29" s="51" t="n"/>
      <c r="Y29" s="51" t="n"/>
      <c r="Z29" s="51" t="n"/>
      <c r="AA29" s="43" t="n">
        <v>115</v>
      </c>
      <c r="AB29" s="66">
        <f>$AC$3+$AE$3*COS(AA29*PI()/180)</f>
        <v/>
      </c>
      <c r="AC29" s="66">
        <f>$AD$3+$AE$3*SIN(AA29*PI()/180)</f>
        <v/>
      </c>
      <c r="AD29" s="51" t="n"/>
      <c r="AE29" s="58" t="n"/>
      <c r="AF29" s="51" t="n"/>
      <c r="AG29" s="51" t="n"/>
      <c r="AH29" s="51" t="n"/>
      <c r="AI29" s="43" t="n">
        <v>115</v>
      </c>
      <c r="AJ29" s="66">
        <f>$AK$3+$AM$3*COS(AI29*PI()/180)</f>
        <v/>
      </c>
      <c r="AK29" s="66">
        <f>$AL$3+$AM$3*SIN(AI29*PI()/180)</f>
        <v/>
      </c>
      <c r="AL29" s="51" t="n"/>
      <c r="AM29" s="58" t="n"/>
      <c r="AN29" s="51" t="n"/>
      <c r="AO29" s="51" t="n"/>
      <c r="AP29" s="51" t="n"/>
      <c r="AQ29" s="43" t="n">
        <v>115</v>
      </c>
      <c r="AR29" s="66">
        <f>$AS$3+$AU$3*COS(AQ29*PI()/180)</f>
        <v/>
      </c>
      <c r="AS29" s="66">
        <f>$AT$3+$AU$3*SIN(AQ29*PI()/180)</f>
        <v/>
      </c>
      <c r="AT29" s="51" t="n"/>
      <c r="AU29" s="58" t="n"/>
      <c r="AV29" s="51" t="n"/>
      <c r="AW29" s="51" t="n"/>
      <c r="AX29" s="51" t="n"/>
      <c r="AY29" s="43" t="n">
        <v>115</v>
      </c>
      <c r="AZ29" s="66">
        <f>$BA$3+$BC$3*COS(AY29*PI()/180)</f>
        <v/>
      </c>
      <c r="BA29" s="66">
        <f>$BB$3+$BC$3*SIN(AY29*PI()/180)</f>
        <v/>
      </c>
      <c r="BB29" s="51" t="n"/>
      <c r="BC29" s="58" t="n"/>
    </row>
    <row r="30" ht="15.6" customHeight="1">
      <c r="X30" s="51" t="n"/>
      <c r="Y30" s="51" t="n"/>
      <c r="Z30" s="51" t="n"/>
      <c r="AA30" s="43" t="n">
        <v>120</v>
      </c>
      <c r="AB30" s="66">
        <f>$AC$3+$AE$3*COS(AA30*PI()/180)</f>
        <v/>
      </c>
      <c r="AC30" s="66">
        <f>$AD$3+$AE$3*SIN(AA30*PI()/180)</f>
        <v/>
      </c>
      <c r="AD30" s="51" t="n"/>
      <c r="AE30" s="58" t="n"/>
      <c r="AF30" s="51" t="n"/>
      <c r="AG30" s="51" t="n"/>
      <c r="AH30" s="51" t="n"/>
      <c r="AI30" s="43" t="n">
        <v>120</v>
      </c>
      <c r="AJ30" s="66">
        <f>$AK$3+$AM$3*COS(AI30*PI()/180)</f>
        <v/>
      </c>
      <c r="AK30" s="66">
        <f>$AL$3+$AM$3*SIN(AI30*PI()/180)</f>
        <v/>
      </c>
      <c r="AL30" s="51" t="n"/>
      <c r="AM30" s="58" t="n"/>
      <c r="AN30" s="51" t="n"/>
      <c r="AO30" s="51" t="n"/>
      <c r="AP30" s="51" t="n"/>
      <c r="AQ30" s="43" t="n">
        <v>120</v>
      </c>
      <c r="AR30" s="66">
        <f>$AS$3+$AU$3*COS(AQ30*PI()/180)</f>
        <v/>
      </c>
      <c r="AS30" s="66">
        <f>$AT$3+$AU$3*SIN(AQ30*PI()/180)</f>
        <v/>
      </c>
      <c r="AT30" s="51" t="n"/>
      <c r="AU30" s="58" t="n"/>
      <c r="AV30" s="51" t="n"/>
      <c r="AW30" s="51" t="n"/>
      <c r="AX30" s="51" t="n"/>
      <c r="AY30" s="43" t="n">
        <v>120</v>
      </c>
      <c r="AZ30" s="66">
        <f>$BA$3+$BC$3*COS(AY30*PI()/180)</f>
        <v/>
      </c>
      <c r="BA30" s="66">
        <f>$BB$3+$BC$3*SIN(AY30*PI()/180)</f>
        <v/>
      </c>
      <c r="BB30" s="51" t="n"/>
      <c r="BC30" s="58" t="n"/>
    </row>
    <row r="31" ht="15" customHeight="1">
      <c r="X31" s="51" t="n"/>
      <c r="Y31" s="51" t="n"/>
      <c r="Z31" s="51" t="n"/>
      <c r="AA31" s="43" t="n">
        <v>125</v>
      </c>
      <c r="AB31" s="66">
        <f>$AC$3+$AE$3*COS(AA31*PI()/180)</f>
        <v/>
      </c>
      <c r="AC31" s="66">
        <f>$AD$3+$AE$3*SIN(AA31*PI()/180)</f>
        <v/>
      </c>
      <c r="AD31" s="51" t="n"/>
      <c r="AE31" s="58" t="n"/>
      <c r="AF31" s="51" t="n"/>
      <c r="AG31" s="51" t="n"/>
      <c r="AH31" s="51" t="n"/>
      <c r="AI31" s="43" t="n">
        <v>125</v>
      </c>
      <c r="AJ31" s="66">
        <f>$AK$3+$AM$3*COS(AI31*PI()/180)</f>
        <v/>
      </c>
      <c r="AK31" s="66">
        <f>$AL$3+$AM$3*SIN(AI31*PI()/180)</f>
        <v/>
      </c>
      <c r="AL31" s="51" t="n"/>
      <c r="AM31" s="58" t="n"/>
      <c r="AN31" s="51" t="n"/>
      <c r="AO31" s="51" t="n"/>
      <c r="AP31" s="51" t="n"/>
      <c r="AQ31" s="43" t="n">
        <v>125</v>
      </c>
      <c r="AR31" s="66">
        <f>$AS$3+$AU$3*COS(AQ31*PI()/180)</f>
        <v/>
      </c>
      <c r="AS31" s="66">
        <f>$AT$3+$AU$3*SIN(AQ31*PI()/180)</f>
        <v/>
      </c>
      <c r="AT31" s="51" t="n"/>
      <c r="AU31" s="58" t="n"/>
      <c r="AV31" s="51" t="n"/>
      <c r="AW31" s="51" t="n"/>
      <c r="AX31" s="51" t="n"/>
      <c r="AY31" s="43" t="n">
        <v>125</v>
      </c>
      <c r="AZ31" s="66">
        <f>$BA$3+$BC$3*COS(AY31*PI()/180)</f>
        <v/>
      </c>
      <c r="BA31" s="66">
        <f>$BB$3+$BC$3*SIN(AY31*PI()/180)</f>
        <v/>
      </c>
      <c r="BB31" s="51" t="n"/>
      <c r="BC31" s="58" t="n"/>
    </row>
    <row r="32" ht="15" customHeight="1">
      <c r="X32" s="51" t="n"/>
      <c r="Y32" s="51" t="n"/>
      <c r="Z32" s="51" t="n"/>
      <c r="AA32" s="43" t="n">
        <v>130</v>
      </c>
      <c r="AB32" s="66">
        <f>$AC$3+$AE$3*COS(AA32*PI()/180)</f>
        <v/>
      </c>
      <c r="AC32" s="66">
        <f>$AD$3+$AE$3*SIN(AA32*PI()/180)</f>
        <v/>
      </c>
      <c r="AD32" s="51" t="n"/>
      <c r="AE32" s="58" t="n"/>
      <c r="AF32" s="51" t="n"/>
      <c r="AG32" s="51" t="n"/>
      <c r="AH32" s="51" t="n"/>
      <c r="AI32" s="43" t="n">
        <v>130</v>
      </c>
      <c r="AJ32" s="66">
        <f>$AK$3+$AM$3*COS(AI32*PI()/180)</f>
        <v/>
      </c>
      <c r="AK32" s="66">
        <f>$AL$3+$AM$3*SIN(AI32*PI()/180)</f>
        <v/>
      </c>
      <c r="AL32" s="51" t="n"/>
      <c r="AM32" s="58" t="n"/>
      <c r="AN32" s="51" t="n"/>
      <c r="AO32" s="51" t="n"/>
      <c r="AP32" s="51" t="n"/>
      <c r="AQ32" s="43" t="n">
        <v>130</v>
      </c>
      <c r="AR32" s="66">
        <f>$AS$3+$AU$3*COS(AQ32*PI()/180)</f>
        <v/>
      </c>
      <c r="AS32" s="66">
        <f>$AT$3+$AU$3*SIN(AQ32*PI()/180)</f>
        <v/>
      </c>
      <c r="AT32" s="51" t="n"/>
      <c r="AU32" s="58" t="n"/>
      <c r="AV32" s="51" t="n"/>
      <c r="AW32" s="51" t="n"/>
      <c r="AX32" s="51" t="n"/>
      <c r="AY32" s="43" t="n">
        <v>130</v>
      </c>
      <c r="AZ32" s="66">
        <f>$BA$3+$BC$3*COS(AY32*PI()/180)</f>
        <v/>
      </c>
      <c r="BA32" s="66">
        <f>$BB$3+$BC$3*SIN(AY32*PI()/180)</f>
        <v/>
      </c>
      <c r="BB32" s="51" t="n"/>
      <c r="BC32" s="58" t="n"/>
    </row>
    <row r="33" ht="15" customHeight="1">
      <c r="X33" s="51" t="n"/>
      <c r="Y33" s="51" t="n"/>
      <c r="Z33" s="51" t="n"/>
      <c r="AA33" s="43" t="n">
        <v>135</v>
      </c>
      <c r="AB33" s="66">
        <f>$AC$3+$AE$3*COS(AA33*PI()/180)</f>
        <v/>
      </c>
      <c r="AC33" s="66">
        <f>$AD$3+$AE$3*SIN(AA33*PI()/180)</f>
        <v/>
      </c>
      <c r="AD33" s="51" t="n"/>
      <c r="AE33" s="58" t="n"/>
      <c r="AF33" s="51" t="n"/>
      <c r="AG33" s="51" t="n"/>
      <c r="AH33" s="51" t="n"/>
      <c r="AI33" s="43" t="n">
        <v>135</v>
      </c>
      <c r="AJ33" s="66">
        <f>$AK$3+$AM$3*COS(AI33*PI()/180)</f>
        <v/>
      </c>
      <c r="AK33" s="66">
        <f>$AL$3+$AM$3*SIN(AI33*PI()/180)</f>
        <v/>
      </c>
      <c r="AL33" s="51" t="n"/>
      <c r="AM33" s="58" t="n"/>
      <c r="AN33" s="51" t="n"/>
      <c r="AO33" s="51" t="n"/>
      <c r="AP33" s="51" t="n"/>
      <c r="AQ33" s="43" t="n">
        <v>135</v>
      </c>
      <c r="AR33" s="66">
        <f>$AS$3+$AU$3*COS(AQ33*PI()/180)</f>
        <v/>
      </c>
      <c r="AS33" s="66">
        <f>$AT$3+$AU$3*SIN(AQ33*PI()/180)</f>
        <v/>
      </c>
      <c r="AT33" s="51" t="n"/>
      <c r="AU33" s="58" t="n"/>
      <c r="AV33" s="51" t="n"/>
      <c r="AW33" s="51" t="n"/>
      <c r="AX33" s="51" t="n"/>
      <c r="AY33" s="43" t="n">
        <v>135</v>
      </c>
      <c r="AZ33" s="66">
        <f>$BA$3+$BC$3*COS(AY33*PI()/180)</f>
        <v/>
      </c>
      <c r="BA33" s="66">
        <f>$BB$3+$BC$3*SIN(AY33*PI()/180)</f>
        <v/>
      </c>
      <c r="BB33" s="51" t="n"/>
      <c r="BC33" s="58" t="n"/>
    </row>
    <row r="34" ht="15" customHeight="1">
      <c r="X34" s="51" t="n"/>
      <c r="Y34" s="51" t="n"/>
      <c r="Z34" s="51" t="n"/>
      <c r="AA34" s="43" t="n">
        <v>140</v>
      </c>
      <c r="AB34" s="66">
        <f>$AC$3+$AE$3*COS(AA34*PI()/180)</f>
        <v/>
      </c>
      <c r="AC34" s="66">
        <f>$AD$3+$AE$3*SIN(AA34*PI()/180)</f>
        <v/>
      </c>
      <c r="AD34" s="51" t="n"/>
      <c r="AE34" s="58" t="n"/>
      <c r="AF34" s="51" t="n"/>
      <c r="AG34" s="51" t="n"/>
      <c r="AH34" s="51" t="n"/>
      <c r="AI34" s="43" t="n">
        <v>140</v>
      </c>
      <c r="AJ34" s="66">
        <f>$AK$3+$AM$3*COS(AI34*PI()/180)</f>
        <v/>
      </c>
      <c r="AK34" s="66">
        <f>$AL$3+$AM$3*SIN(AI34*PI()/180)</f>
        <v/>
      </c>
      <c r="AL34" s="51" t="n"/>
      <c r="AM34" s="58" t="n"/>
      <c r="AN34" s="51" t="n"/>
      <c r="AO34" s="51" t="n"/>
      <c r="AP34" s="51" t="n"/>
      <c r="AQ34" s="43" t="n">
        <v>140</v>
      </c>
      <c r="AR34" s="66">
        <f>$AS$3+$AU$3*COS(AQ34*PI()/180)</f>
        <v/>
      </c>
      <c r="AS34" s="66">
        <f>$AT$3+$AU$3*SIN(AQ34*PI()/180)</f>
        <v/>
      </c>
      <c r="AT34" s="51" t="n"/>
      <c r="AU34" s="58" t="n"/>
      <c r="AV34" s="51" t="n"/>
      <c r="AW34" s="51" t="n"/>
      <c r="AX34" s="51" t="n"/>
      <c r="AY34" s="43" t="n">
        <v>140</v>
      </c>
      <c r="AZ34" s="66">
        <f>$BA$3+$BC$3*COS(AY34*PI()/180)</f>
        <v/>
      </c>
      <c r="BA34" s="66">
        <f>$BB$3+$BC$3*SIN(AY34*PI()/180)</f>
        <v/>
      </c>
      <c r="BB34" s="51" t="n"/>
      <c r="BC34" s="58" t="n"/>
    </row>
    <row r="35" ht="15" customHeight="1">
      <c r="X35" s="51" t="n"/>
      <c r="Y35" s="51" t="n"/>
      <c r="Z35" s="51" t="n"/>
      <c r="AA35" s="43" t="n">
        <v>145</v>
      </c>
      <c r="AB35" s="66">
        <f>$AC$3+$AE$3*COS(AA35*PI()/180)</f>
        <v/>
      </c>
      <c r="AC35" s="66">
        <f>$AD$3+$AE$3*SIN(AA35*PI()/180)</f>
        <v/>
      </c>
      <c r="AD35" s="51" t="n"/>
      <c r="AE35" s="58" t="n"/>
      <c r="AF35" s="51" t="n"/>
      <c r="AG35" s="51" t="n"/>
      <c r="AH35" s="51" t="n"/>
      <c r="AI35" s="43" t="n">
        <v>145</v>
      </c>
      <c r="AJ35" s="66">
        <f>$AK$3+$AM$3*COS(AI35*PI()/180)</f>
        <v/>
      </c>
      <c r="AK35" s="66">
        <f>$AL$3+$AM$3*SIN(AI35*PI()/180)</f>
        <v/>
      </c>
      <c r="AL35" s="51" t="n"/>
      <c r="AM35" s="58" t="n"/>
      <c r="AN35" s="51" t="n"/>
      <c r="AO35" s="51" t="n"/>
      <c r="AP35" s="51" t="n"/>
      <c r="AQ35" s="43" t="n">
        <v>145</v>
      </c>
      <c r="AR35" s="66">
        <f>$AS$3+$AU$3*COS(AQ35*PI()/180)</f>
        <v/>
      </c>
      <c r="AS35" s="66">
        <f>$AT$3+$AU$3*SIN(AQ35*PI()/180)</f>
        <v/>
      </c>
      <c r="AT35" s="51" t="n"/>
      <c r="AU35" s="58" t="n"/>
      <c r="AV35" s="51" t="n"/>
      <c r="AW35" s="51" t="n"/>
      <c r="AX35" s="51" t="n"/>
      <c r="AY35" s="43" t="n">
        <v>145</v>
      </c>
      <c r="AZ35" s="66">
        <f>$BA$3+$BC$3*COS(AY35*PI()/180)</f>
        <v/>
      </c>
      <c r="BA35" s="66">
        <f>$BB$3+$BC$3*SIN(AY35*PI()/180)</f>
        <v/>
      </c>
      <c r="BB35" s="51" t="n"/>
      <c r="BC35" s="58" t="n"/>
    </row>
    <row r="36" ht="15" customHeight="1">
      <c r="X36" s="51" t="n"/>
      <c r="Y36" s="51" t="n"/>
      <c r="Z36" s="51" t="n"/>
      <c r="AA36" s="43" t="n">
        <v>150</v>
      </c>
      <c r="AB36" s="66">
        <f>$AC$3+$AE$3*COS(AA36*PI()/180)</f>
        <v/>
      </c>
      <c r="AC36" s="66">
        <f>$AD$3+$AE$3*SIN(AA36*PI()/180)</f>
        <v/>
      </c>
      <c r="AD36" s="51" t="n"/>
      <c r="AE36" s="58" t="n"/>
      <c r="AF36" s="51" t="n"/>
      <c r="AG36" s="51" t="n"/>
      <c r="AH36" s="51" t="n"/>
      <c r="AI36" s="43" t="n">
        <v>150</v>
      </c>
      <c r="AJ36" s="66">
        <f>$AK$3+$AM$3*COS(AI36*PI()/180)</f>
        <v/>
      </c>
      <c r="AK36" s="66">
        <f>$AL$3+$AM$3*SIN(AI36*PI()/180)</f>
        <v/>
      </c>
      <c r="AL36" s="51" t="n"/>
      <c r="AM36" s="58" t="n"/>
      <c r="AN36" s="51" t="n"/>
      <c r="AO36" s="51" t="n"/>
      <c r="AP36" s="51" t="n"/>
      <c r="AQ36" s="43" t="n">
        <v>150</v>
      </c>
      <c r="AR36" s="66">
        <f>$AS$3+$AU$3*COS(AQ36*PI()/180)</f>
        <v/>
      </c>
      <c r="AS36" s="66">
        <f>$AT$3+$AU$3*SIN(AQ36*PI()/180)</f>
        <v/>
      </c>
      <c r="AT36" s="51" t="n"/>
      <c r="AU36" s="58" t="n"/>
      <c r="AV36" s="51" t="n"/>
      <c r="AW36" s="51" t="n"/>
      <c r="AX36" s="51" t="n"/>
      <c r="AY36" s="43" t="n">
        <v>150</v>
      </c>
      <c r="AZ36" s="66">
        <f>$BA$3+$BC$3*COS(AY36*PI()/180)</f>
        <v/>
      </c>
      <c r="BA36" s="66">
        <f>$BB$3+$BC$3*SIN(AY36*PI()/180)</f>
        <v/>
      </c>
      <c r="BB36" s="51" t="n"/>
      <c r="BC36" s="58" t="n"/>
    </row>
    <row r="37" ht="15" customHeight="1">
      <c r="X37" s="51" t="n"/>
      <c r="Y37" s="51" t="n"/>
      <c r="Z37" s="51" t="n"/>
      <c r="AA37" s="43" t="n">
        <v>155</v>
      </c>
      <c r="AB37" s="66">
        <f>$AC$3+$AE$3*COS(AA37*PI()/180)</f>
        <v/>
      </c>
      <c r="AC37" s="66">
        <f>$AD$3+$AE$3*SIN(AA37*PI()/180)</f>
        <v/>
      </c>
      <c r="AD37" s="51" t="n"/>
      <c r="AE37" s="58" t="n"/>
      <c r="AF37" s="51" t="n"/>
      <c r="AG37" s="51" t="n"/>
      <c r="AH37" s="51" t="n"/>
      <c r="AI37" s="43" t="n">
        <v>155</v>
      </c>
      <c r="AJ37" s="66">
        <f>$AK$3+$AM$3*COS(AI37*PI()/180)</f>
        <v/>
      </c>
      <c r="AK37" s="66">
        <f>$AL$3+$AM$3*SIN(AI37*PI()/180)</f>
        <v/>
      </c>
      <c r="AL37" s="51" t="n"/>
      <c r="AM37" s="58" t="n"/>
      <c r="AN37" s="51" t="n"/>
      <c r="AO37" s="51" t="n"/>
      <c r="AP37" s="51" t="n"/>
      <c r="AQ37" s="43" t="n">
        <v>155</v>
      </c>
      <c r="AR37" s="66">
        <f>$AS$3+$AU$3*COS(AQ37*PI()/180)</f>
        <v/>
      </c>
      <c r="AS37" s="66">
        <f>$AT$3+$AU$3*SIN(AQ37*PI()/180)</f>
        <v/>
      </c>
      <c r="AT37" s="51" t="n"/>
      <c r="AU37" s="58" t="n"/>
      <c r="AV37" s="51" t="n"/>
      <c r="AW37" s="51" t="n"/>
      <c r="AX37" s="51" t="n"/>
      <c r="AY37" s="43" t="n">
        <v>155</v>
      </c>
      <c r="AZ37" s="66">
        <f>$BA$3+$BC$3*COS(AY37*PI()/180)</f>
        <v/>
      </c>
      <c r="BA37" s="66">
        <f>$BB$3+$BC$3*SIN(AY37*PI()/180)</f>
        <v/>
      </c>
      <c r="BB37" s="51" t="n"/>
      <c r="BC37" s="58" t="n"/>
    </row>
    <row r="38" ht="15" customHeight="1">
      <c r="X38" s="51" t="n"/>
      <c r="Y38" s="51" t="n"/>
      <c r="Z38" s="51" t="n"/>
      <c r="AA38" s="43" t="n">
        <v>160</v>
      </c>
      <c r="AB38" s="66">
        <f>$AC$3+$AE$3*COS(AA38*PI()/180)</f>
        <v/>
      </c>
      <c r="AC38" s="66">
        <f>$AD$3+$AE$3*SIN(AA38*PI()/180)</f>
        <v/>
      </c>
      <c r="AD38" s="51" t="n"/>
      <c r="AE38" s="58" t="n"/>
      <c r="AF38" s="51" t="n"/>
      <c r="AG38" s="51" t="n"/>
      <c r="AH38" s="51" t="n"/>
      <c r="AI38" s="43" t="n">
        <v>160</v>
      </c>
      <c r="AJ38" s="66">
        <f>$AK$3+$AM$3*COS(AI38*PI()/180)</f>
        <v/>
      </c>
      <c r="AK38" s="66">
        <f>$AL$3+$AM$3*SIN(AI38*PI()/180)</f>
        <v/>
      </c>
      <c r="AL38" s="51" t="n"/>
      <c r="AM38" s="58" t="n"/>
      <c r="AN38" s="51" t="n"/>
      <c r="AO38" s="51" t="n"/>
      <c r="AP38" s="51" t="n"/>
      <c r="AQ38" s="43" t="n">
        <v>160</v>
      </c>
      <c r="AR38" s="66">
        <f>$AS$3+$AU$3*COS(AQ38*PI()/180)</f>
        <v/>
      </c>
      <c r="AS38" s="66">
        <f>$AT$3+$AU$3*SIN(AQ38*PI()/180)</f>
        <v/>
      </c>
      <c r="AT38" s="51" t="n"/>
      <c r="AU38" s="58" t="n"/>
      <c r="AV38" s="51" t="n"/>
      <c r="AW38" s="51" t="n"/>
      <c r="AX38" s="51" t="n"/>
      <c r="AY38" s="43" t="n">
        <v>160</v>
      </c>
      <c r="AZ38" s="66">
        <f>$BA$3+$BC$3*COS(AY38*PI()/180)</f>
        <v/>
      </c>
      <c r="BA38" s="66">
        <f>$BB$3+$BC$3*SIN(AY38*PI()/180)</f>
        <v/>
      </c>
      <c r="BB38" s="51" t="n"/>
      <c r="BC38" s="58" t="n"/>
    </row>
    <row r="39" ht="15" customHeight="1">
      <c r="X39" s="51" t="n"/>
      <c r="Y39" s="51" t="n"/>
      <c r="Z39" s="51" t="n"/>
      <c r="AA39" s="43" t="n">
        <v>165</v>
      </c>
      <c r="AB39" s="66">
        <f>$AC$3+$AE$3*COS(AA39*PI()/180)</f>
        <v/>
      </c>
      <c r="AC39" s="66">
        <f>$AD$3+$AE$3*SIN(AA39*PI()/180)</f>
        <v/>
      </c>
      <c r="AD39" s="51" t="n"/>
      <c r="AE39" s="58" t="n"/>
      <c r="AF39" s="51" t="n"/>
      <c r="AG39" s="51" t="n"/>
      <c r="AH39" s="51" t="n"/>
      <c r="AI39" s="43" t="n">
        <v>165</v>
      </c>
      <c r="AJ39" s="66">
        <f>$AK$3+$AM$3*COS(AI39*PI()/180)</f>
        <v/>
      </c>
      <c r="AK39" s="66">
        <f>$AL$3+$AM$3*SIN(AI39*PI()/180)</f>
        <v/>
      </c>
      <c r="AL39" s="51" t="n"/>
      <c r="AM39" s="58" t="n"/>
      <c r="AN39" s="51" t="n"/>
      <c r="AO39" s="51" t="n"/>
      <c r="AP39" s="51" t="n"/>
      <c r="AQ39" s="43" t="n">
        <v>165</v>
      </c>
      <c r="AR39" s="66">
        <f>$AS$3+$AU$3*COS(AQ39*PI()/180)</f>
        <v/>
      </c>
      <c r="AS39" s="66">
        <f>$AT$3+$AU$3*SIN(AQ39*PI()/180)</f>
        <v/>
      </c>
      <c r="AT39" s="51" t="n"/>
      <c r="AU39" s="58" t="n"/>
      <c r="AV39" s="51" t="n"/>
      <c r="AW39" s="51" t="n"/>
      <c r="AX39" s="51" t="n"/>
      <c r="AY39" s="43" t="n">
        <v>165</v>
      </c>
      <c r="AZ39" s="66">
        <f>$BA$3+$BC$3*COS(AY39*PI()/180)</f>
        <v/>
      </c>
      <c r="BA39" s="66">
        <f>$BB$3+$BC$3*SIN(AY39*PI()/180)</f>
        <v/>
      </c>
      <c r="BB39" s="51" t="n"/>
      <c r="BC39" s="58" t="n"/>
    </row>
    <row r="40" ht="15" customHeight="1">
      <c r="X40" s="51" t="n"/>
      <c r="Y40" s="51" t="n"/>
      <c r="Z40" s="51" t="n"/>
      <c r="AA40" s="43" t="n">
        <v>170</v>
      </c>
      <c r="AB40" s="66">
        <f>$AC$3+$AE$3*COS(AA40*PI()/180)</f>
        <v/>
      </c>
      <c r="AC40" s="66">
        <f>$AD$3+$AE$3*SIN(AA40*PI()/180)</f>
        <v/>
      </c>
      <c r="AD40" s="51" t="n"/>
      <c r="AE40" s="58" t="n"/>
      <c r="AF40" s="51" t="n"/>
      <c r="AG40" s="51" t="n"/>
      <c r="AH40" s="51" t="n"/>
      <c r="AI40" s="43" t="n">
        <v>170</v>
      </c>
      <c r="AJ40" s="66">
        <f>$AK$3+$AM$3*COS(AI40*PI()/180)</f>
        <v/>
      </c>
      <c r="AK40" s="66">
        <f>$AL$3+$AM$3*SIN(AI40*PI()/180)</f>
        <v/>
      </c>
      <c r="AL40" s="51" t="n"/>
      <c r="AM40" s="58" t="n"/>
      <c r="AN40" s="51" t="n"/>
      <c r="AO40" s="51" t="n"/>
      <c r="AP40" s="51" t="n"/>
      <c r="AQ40" s="43" t="n">
        <v>170</v>
      </c>
      <c r="AR40" s="66">
        <f>$AS$3+$AU$3*COS(AQ40*PI()/180)</f>
        <v/>
      </c>
      <c r="AS40" s="66">
        <f>$AT$3+$AU$3*SIN(AQ40*PI()/180)</f>
        <v/>
      </c>
      <c r="AT40" s="51" t="n"/>
      <c r="AU40" s="58" t="n"/>
      <c r="AV40" s="51" t="n"/>
      <c r="AW40" s="51" t="n"/>
      <c r="AX40" s="51" t="n"/>
      <c r="AY40" s="43" t="n">
        <v>170</v>
      </c>
      <c r="AZ40" s="66">
        <f>$BA$3+$BC$3*COS(AY40*PI()/180)</f>
        <v/>
      </c>
      <c r="BA40" s="66">
        <f>$BB$3+$BC$3*SIN(AY40*PI()/180)</f>
        <v/>
      </c>
      <c r="BB40" s="51" t="n"/>
      <c r="BC40" s="58" t="n"/>
    </row>
    <row r="41" ht="15" customHeight="1">
      <c r="X41" s="51" t="n"/>
      <c r="Y41" s="51" t="n"/>
      <c r="Z41" s="51" t="n"/>
      <c r="AA41" s="43" t="n">
        <v>175</v>
      </c>
      <c r="AB41" s="66">
        <f>$AC$3+$AE$3*COS(AA41*PI()/180)</f>
        <v/>
      </c>
      <c r="AC41" s="66">
        <f>$AD$3+$AE$3*SIN(AA41*PI()/180)</f>
        <v/>
      </c>
      <c r="AD41" s="51" t="n"/>
      <c r="AE41" s="58" t="n"/>
      <c r="AF41" s="51" t="n"/>
      <c r="AG41" s="51" t="n"/>
      <c r="AH41" s="51" t="n"/>
      <c r="AI41" s="43" t="n">
        <v>175</v>
      </c>
      <c r="AJ41" s="66">
        <f>$AK$3+$AM$3*COS(AI41*PI()/180)</f>
        <v/>
      </c>
      <c r="AK41" s="66">
        <f>$AL$3+$AM$3*SIN(AI41*PI()/180)</f>
        <v/>
      </c>
      <c r="AL41" s="51" t="n"/>
      <c r="AM41" s="58" t="n"/>
      <c r="AN41" s="51" t="n"/>
      <c r="AO41" s="51" t="n"/>
      <c r="AP41" s="51" t="n"/>
      <c r="AQ41" s="43" t="n">
        <v>175</v>
      </c>
      <c r="AR41" s="66">
        <f>$AS$3+$AU$3*COS(AQ41*PI()/180)</f>
        <v/>
      </c>
      <c r="AS41" s="66">
        <f>$AT$3+$AU$3*SIN(AQ41*PI()/180)</f>
        <v/>
      </c>
      <c r="AT41" s="51" t="n"/>
      <c r="AU41" s="58" t="n"/>
      <c r="AV41" s="51" t="n"/>
      <c r="AW41" s="51" t="n"/>
      <c r="AX41" s="51" t="n"/>
      <c r="AY41" s="43" t="n">
        <v>175</v>
      </c>
      <c r="AZ41" s="66">
        <f>$BA$3+$BC$3*COS(AY41*PI()/180)</f>
        <v/>
      </c>
      <c r="BA41" s="66">
        <f>$BB$3+$BC$3*SIN(AY41*PI()/180)</f>
        <v/>
      </c>
      <c r="BB41" s="51" t="n"/>
      <c r="BC41" s="58" t="n"/>
    </row>
    <row r="42" ht="15" customHeight="1">
      <c r="X42" s="51" t="n"/>
      <c r="Y42" s="51" t="n"/>
      <c r="Z42" s="51" t="n"/>
      <c r="AA42" s="43" t="n">
        <v>180</v>
      </c>
      <c r="AB42" s="66">
        <f>$AC$3+$AE$3*COS(AA42*PI()/180)</f>
        <v/>
      </c>
      <c r="AC42" s="66">
        <f>$AD$3+$AE$3*SIN(AA42*PI()/180)</f>
        <v/>
      </c>
      <c r="AD42" s="51" t="n"/>
      <c r="AE42" s="58" t="n"/>
      <c r="AF42" s="51" t="n"/>
      <c r="AG42" s="51" t="n"/>
      <c r="AH42" s="51" t="n"/>
      <c r="AI42" s="43" t="n">
        <v>180</v>
      </c>
      <c r="AJ42" s="66">
        <f>$AK$3+$AM$3*COS(AI42*PI()/180)</f>
        <v/>
      </c>
      <c r="AK42" s="66">
        <f>$AL$3+$AM$3*SIN(AI42*PI()/180)</f>
        <v/>
      </c>
      <c r="AL42" s="51" t="n"/>
      <c r="AM42" s="58" t="n"/>
      <c r="AN42" s="51" t="n"/>
      <c r="AO42" s="51" t="n"/>
      <c r="AP42" s="51" t="n"/>
      <c r="AQ42" s="43" t="n">
        <v>180</v>
      </c>
      <c r="AR42" s="66">
        <f>$AS$3+$AU$3*COS(AQ42*PI()/180)</f>
        <v/>
      </c>
      <c r="AS42" s="66">
        <f>$AT$3+$AU$3*SIN(AQ42*PI()/180)</f>
        <v/>
      </c>
      <c r="AT42" s="51" t="n"/>
      <c r="AU42" s="58" t="n"/>
      <c r="AV42" s="51" t="n"/>
      <c r="AW42" s="51" t="n"/>
      <c r="AX42" s="51" t="n"/>
      <c r="AY42" s="43" t="n">
        <v>180</v>
      </c>
      <c r="AZ42" s="66">
        <f>$BA$3+$BC$3*COS(AY42*PI()/180)</f>
        <v/>
      </c>
      <c r="BA42" s="66">
        <f>$BB$3+$BC$3*SIN(AY42*PI()/180)</f>
        <v/>
      </c>
      <c r="BB42" s="51" t="n"/>
      <c r="BC42" s="58" t="n"/>
    </row>
    <row r="43">
      <c r="X43" s="51" t="n"/>
      <c r="Y43" s="51" t="n"/>
      <c r="Z43" s="51" t="n"/>
      <c r="AA43" s="51" t="n"/>
      <c r="AB43" s="51" t="n"/>
      <c r="AC43" s="51" t="n"/>
      <c r="AD43" s="51" t="n"/>
      <c r="AE43" s="58" t="n"/>
      <c r="AF43" s="51" t="n"/>
      <c r="AG43" s="51" t="n"/>
      <c r="AH43" s="51" t="n"/>
      <c r="AI43" s="51" t="n"/>
      <c r="AJ43" s="51" t="n"/>
      <c r="AK43" s="51" t="n"/>
      <c r="AL43" s="51" t="n"/>
      <c r="AM43" s="58" t="n"/>
      <c r="AN43" s="51" t="n"/>
      <c r="AO43" s="51" t="n"/>
      <c r="AP43" s="51" t="n"/>
      <c r="AQ43" s="51" t="n"/>
      <c r="AR43" s="51" t="n"/>
      <c r="AS43" s="51" t="n"/>
      <c r="AT43" s="51" t="n"/>
      <c r="AU43" s="58" t="n"/>
      <c r="AV43" s="51" t="n"/>
      <c r="AW43" s="51" t="n"/>
      <c r="AX43" s="51" t="n"/>
      <c r="AY43" s="51" t="n"/>
      <c r="AZ43" s="51" t="n"/>
      <c r="BA43" s="51" t="n"/>
      <c r="BB43" s="51" t="n"/>
      <c r="BC43" s="58" t="n"/>
    </row>
    <row r="44">
      <c r="X44" s="51" t="n"/>
      <c r="Y44" s="51" t="n"/>
      <c r="Z44" s="51" t="n"/>
      <c r="AA44" s="51" t="n"/>
      <c r="AB44" s="51" t="n"/>
      <c r="AC44" s="51" t="n"/>
      <c r="AD44" s="51" t="n"/>
      <c r="AE44" s="58" t="n"/>
      <c r="AF44" s="51" t="n"/>
      <c r="AG44" s="51" t="n"/>
      <c r="AH44" s="51" t="n"/>
      <c r="AI44" s="51" t="n"/>
      <c r="AJ44" s="51" t="n"/>
      <c r="AK44" s="51" t="n"/>
      <c r="AL44" s="51" t="n"/>
      <c r="AM44" s="58" t="n"/>
      <c r="AN44" s="51" t="n"/>
      <c r="AO44" s="51" t="n"/>
      <c r="AP44" s="51" t="n"/>
      <c r="AQ44" s="51" t="n"/>
      <c r="AR44" s="51" t="n"/>
      <c r="AS44" s="51" t="n"/>
      <c r="AT44" s="51" t="n"/>
      <c r="AU44" s="58" t="n"/>
      <c r="AV44" s="51" t="n"/>
      <c r="AW44" s="51" t="n"/>
      <c r="AX44" s="51" t="n"/>
      <c r="AY44" s="51" t="n"/>
      <c r="AZ44" s="51" t="n"/>
      <c r="BA44" s="51" t="n"/>
      <c r="BB44" s="51" t="n"/>
      <c r="BC44" s="58" t="n"/>
    </row>
    <row r="46" ht="38.25" customHeight="1" thickBot="1">
      <c r="B46" s="7" t="n"/>
      <c r="C46" s="7" t="n"/>
      <c r="N46" s="30" t="inlineStr">
        <is>
          <t xml:space="preserve">Давление в камере, Мпа
σ3 </t>
        </is>
      </c>
      <c r="O46" s="30" t="inlineStr">
        <is>
          <t>Вертикальная нагрузка, Мпа
σ1</t>
        </is>
      </c>
      <c r="P46" s="30" t="inlineStr">
        <is>
          <t>Поровое давление, Мпа
u</t>
        </is>
      </c>
      <c r="AU46" s="79" t="n"/>
    </row>
    <row r="47" ht="16.5" customHeight="1">
      <c r="A47" s="144" t="n"/>
      <c r="B47" s="144" t="n"/>
      <c r="C47" s="144" t="n"/>
      <c r="D47" s="144" t="n"/>
      <c r="E47" s="144" t="n"/>
      <c r="F47" s="144" t="n"/>
      <c r="G47" s="144" t="n"/>
      <c r="H47" s="144" t="inlineStr">
        <is>
          <t>Коэфф. Точки</t>
        </is>
      </c>
      <c r="I47" s="144" t="n"/>
      <c r="J47" s="144">
        <f>(C48+B70)/C48</f>
        <v/>
      </c>
      <c r="K47" s="144" t="n"/>
      <c r="L47" s="144" t="n"/>
      <c r="N47" s="159" t="n">
        <v>0.101283</v>
      </c>
      <c r="O47" s="159" t="n">
        <v>0.2946002737090181</v>
      </c>
      <c r="P47" s="160" t="n"/>
      <c r="W47" s="151" t="n">
        <v>1</v>
      </c>
      <c r="AF47" s="109" t="inlineStr">
        <is>
          <t>σ3,кПа</t>
        </is>
      </c>
      <c r="AG47" s="109" t="inlineStr">
        <is>
          <t>σ1,кПа</t>
        </is>
      </c>
      <c r="AH47" s="109" t="inlineStr">
        <is>
          <t>u, кПа</t>
        </is>
      </c>
      <c r="AL47" t="n">
        <v>4</v>
      </c>
      <c r="AM47" s="91" t="n"/>
      <c r="AN47" s="92" t="n"/>
      <c r="AO47" s="92" t="n"/>
      <c r="AP47" s="93" t="n"/>
      <c r="AQ47" s="94" t="n"/>
      <c r="AR47" s="95" t="n"/>
      <c r="AS47" s="96" t="n"/>
      <c r="AU47" s="79" t="n"/>
      <c r="AV47" s="161" t="n"/>
    </row>
    <row r="48" ht="16.5" customHeight="1">
      <c r="A48" s="144" t="n"/>
      <c r="B48" s="144" t="n"/>
      <c r="C48" s="144" t="n"/>
      <c r="D48" s="144" t="n"/>
      <c r="E48" s="144" t="n"/>
      <c r="F48" s="144" t="n"/>
      <c r="G48" s="144" t="n"/>
      <c r="H48" s="144" t="n"/>
      <c r="I48" s="144" t="n"/>
      <c r="J48" s="144" t="n"/>
      <c r="K48" s="144" t="n"/>
      <c r="L48" s="144" t="n"/>
      <c r="N48" s="159" t="n">
        <v>0.201283</v>
      </c>
      <c r="O48" s="159" t="n">
        <v>0.5507073341931222</v>
      </c>
      <c r="P48" s="160" t="n"/>
      <c r="Q48" s="28" t="n"/>
      <c r="AF48" s="110">
        <f>N47*1000</f>
        <v/>
      </c>
      <c r="AG48" s="110">
        <f>O47*1000</f>
        <v/>
      </c>
      <c r="AH48" s="162">
        <f>P47*1000</f>
        <v/>
      </c>
      <c r="AM48" s="76" t="n"/>
      <c r="AN48" s="77" t="n"/>
      <c r="AO48" s="77" t="n"/>
      <c r="AP48" s="78" t="n"/>
      <c r="AQ48" s="80" t="n"/>
      <c r="AR48" s="81" t="n"/>
      <c r="AS48" s="82" t="n"/>
      <c r="AU48" s="79" t="n"/>
      <c r="AV48" s="83" t="inlineStr">
        <is>
          <t>δ3, Мпа</t>
        </is>
      </c>
      <c r="AW48" s="83" t="inlineStr">
        <is>
          <t>δ1-δ3, МПа</t>
        </is>
      </c>
      <c r="AX48" s="83" t="inlineStr">
        <is>
          <t>δ1, МПа</t>
        </is>
      </c>
      <c r="AY48" s="83" t="inlineStr">
        <is>
          <t>δ1, КПа</t>
        </is>
      </c>
    </row>
    <row r="49" ht="16.5" customHeight="1">
      <c r="A49" s="144" t="n"/>
      <c r="B49" s="144" t="n"/>
      <c r="C49" s="144" t="n"/>
      <c r="D49" s="145" t="inlineStr">
        <is>
          <t>Модуль деформации, МПа:</t>
        </is>
      </c>
      <c r="E49" s="144" t="n"/>
      <c r="F49" s="144" t="n"/>
      <c r="G49" s="144" t="n"/>
      <c r="H49" s="144" t="n"/>
      <c r="I49" s="144" t="n"/>
      <c r="J49" s="144" t="n"/>
      <c r="K49" s="144" t="n"/>
      <c r="L49" s="144" t="n"/>
      <c r="N49" s="159" t="n">
        <v>0.301283</v>
      </c>
      <c r="O49" s="159" t="n">
        <v>0.8068143946772262</v>
      </c>
      <c r="P49" s="160" t="n"/>
      <c r="Q49" s="29" t="n"/>
      <c r="AF49" s="111">
        <f>N48*1000</f>
        <v/>
      </c>
      <c r="AG49" s="111">
        <f>O48*1000</f>
        <v/>
      </c>
      <c r="AH49" s="162">
        <f>P48*1000</f>
        <v/>
      </c>
      <c r="AJ49" s="100" t="n"/>
      <c r="AK49" s="100" t="n"/>
      <c r="AM49" s="76" t="n"/>
      <c r="AN49" s="77" t="n"/>
      <c r="AO49" s="77" t="n"/>
      <c r="AP49" s="78" t="inlineStr">
        <is>
          <t>С, МПа:</t>
        </is>
      </c>
      <c r="AQ49" s="163">
        <f>O54</f>
        <v/>
      </c>
      <c r="AR49" s="81" t="n"/>
      <c r="AS49" s="82" t="n"/>
      <c r="AU49">
        <f>CONCATENATE(ROUND(AV49,2)," МПа")</f>
        <v/>
      </c>
      <c r="AV49" s="164">
        <f>N47</f>
        <v/>
      </c>
      <c r="AW49" s="164">
        <f>2*(AV49+AQ49/TAN(RADIANS(AQ50)))*SIN(RADIANS(AQ50))/(1-SIN(RADIANS(AQ50)))+AZ49</f>
        <v/>
      </c>
      <c r="AX49" s="164">
        <f>AW49+AV49</f>
        <v/>
      </c>
      <c r="AY49" s="84">
        <f>AX49*1000</f>
        <v/>
      </c>
      <c r="AZ49">
        <f>-AZ50-AZ51</f>
        <v/>
      </c>
    </row>
    <row r="50" ht="16.5" customHeight="1">
      <c r="A50" s="144" t="n"/>
      <c r="B50" s="144" t="n"/>
      <c r="C50" s="144" t="n"/>
      <c r="D50" s="145" t="inlineStr">
        <is>
          <t>Е0=</t>
        </is>
      </c>
      <c r="E50" s="146">
        <f>B70/A70</f>
        <v/>
      </c>
      <c r="F50" s="144" t="n"/>
      <c r="G50" s="144" t="n"/>
      <c r="H50" s="144" t="n"/>
      <c r="I50" s="144" t="n"/>
      <c r="J50" s="144" t="n"/>
      <c r="K50" s="144" t="n"/>
      <c r="L50" s="144" t="n"/>
      <c r="N50" s="148">
        <f>J50</f>
        <v/>
      </c>
      <c r="O50" s="165">
        <f>MAX(F65:F533)+N50</f>
        <v/>
      </c>
      <c r="Q50" s="29" t="n"/>
      <c r="AF50" s="112">
        <f>N49*1000</f>
        <v/>
      </c>
      <c r="AG50" s="112">
        <f>O49*1000</f>
        <v/>
      </c>
      <c r="AH50" s="162">
        <f>P49*1000</f>
        <v/>
      </c>
      <c r="AJ50" s="59" t="n"/>
      <c r="AK50" s="166" t="n"/>
      <c r="AM50" s="76" t="n"/>
      <c r="AN50" s="77" t="n"/>
      <c r="AO50" s="77" t="n"/>
      <c r="AP50" s="85" t="inlineStr">
        <is>
          <t>φ, град:</t>
        </is>
      </c>
      <c r="AQ50" s="119">
        <f>O53</f>
        <v/>
      </c>
      <c r="AR50" s="81" t="n"/>
      <c r="AS50" s="82" t="n"/>
      <c r="AU50">
        <f>CONCATENATE(ROUND(AV50,2)," МПа")</f>
        <v/>
      </c>
      <c r="AV50" s="164">
        <f>N48</f>
        <v/>
      </c>
      <c r="AW50" s="164">
        <f>2*(AV50+AQ49/TAN(RADIANS(AQ50)))*SIN(RADIANS(AQ50))/(1-SIN(RADIANS(AQ50)))+AZ50</f>
        <v/>
      </c>
      <c r="AX50" s="164">
        <f>AW50+AV50</f>
        <v/>
      </c>
      <c r="AY50" s="84">
        <f>AX50*1000</f>
        <v/>
      </c>
      <c r="AZ50">
        <f>RANDBETWEEN(-3,3)*0.01</f>
        <v/>
      </c>
    </row>
    <row r="51" ht="16.5" customHeight="1" thickBot="1">
      <c r="A51" s="144" t="n"/>
      <c r="B51" s="144" t="n"/>
      <c r="C51" s="144" t="n"/>
      <c r="D51" s="145" t="inlineStr">
        <is>
          <t xml:space="preserve">E50 = </t>
        </is>
      </c>
      <c r="E51" s="146">
        <f>A65/B65</f>
        <v/>
      </c>
      <c r="F51" s="144" t="n"/>
      <c r="G51" s="144" t="n"/>
      <c r="H51" s="144" t="n"/>
      <c r="I51" s="144" t="n"/>
      <c r="J51" s="144" t="n"/>
      <c r="K51" s="144" t="n"/>
      <c r="L51" s="144" t="n"/>
      <c r="M51" s="1" t="n"/>
      <c r="N51" s="1" t="n"/>
      <c r="O51" s="1" t="n"/>
      <c r="P51" s="1" t="n"/>
      <c r="Q51" s="33" t="n"/>
      <c r="R51" s="1" t="n"/>
      <c r="S51" s="1" t="n"/>
      <c r="T51" s="1" t="n"/>
      <c r="U51" s="1" t="n"/>
      <c r="AF51" s="112">
        <f>N50*1000</f>
        <v/>
      </c>
      <c r="AG51" s="112">
        <f>O50*1000</f>
        <v/>
      </c>
      <c r="AH51" s="162">
        <f>P50*1000</f>
        <v/>
      </c>
      <c r="AM51" s="86" t="n"/>
      <c r="AN51" s="87" t="n"/>
      <c r="AO51" s="87" t="n"/>
      <c r="AP51" s="88" t="inlineStr">
        <is>
          <t>E, Мпа</t>
        </is>
      </c>
      <c r="AQ51" s="143">
        <f>E50</f>
        <v/>
      </c>
      <c r="AR51" s="89" t="n"/>
      <c r="AS51" s="90" t="n"/>
      <c r="AU51">
        <f>CONCATENATE(ROUND(AV51,2)," МПа")</f>
        <v/>
      </c>
      <c r="AV51" s="164">
        <f>N49</f>
        <v/>
      </c>
      <c r="AW51" s="164">
        <f>2*(AV51+AQ49/TAN(RADIANS(AQ50)))*SIN(RADIANS(AQ50))/(1-SIN(RADIANS(AQ50)))+AZ51</f>
        <v/>
      </c>
      <c r="AX51" s="164">
        <f>AW51+AV51</f>
        <v/>
      </c>
      <c r="AY51" s="84">
        <f>AX51*1000</f>
        <v/>
      </c>
      <c r="AZ51">
        <f>RANDBETWEEN(-3,3)*0.01</f>
        <v/>
      </c>
    </row>
    <row r="52" ht="16.5" customHeight="1" thickBot="1">
      <c r="A52" s="144" t="n"/>
      <c r="B52" s="144" t="n"/>
      <c r="C52" s="144" t="n"/>
      <c r="D52" s="145" t="inlineStr">
        <is>
          <t xml:space="preserve">Коэф. Поперечной деформации, ϑ = </t>
        </is>
      </c>
      <c r="E52" s="147" t="n"/>
      <c r="F52" s="144" t="n"/>
      <c r="G52" s="144" t="n"/>
      <c r="H52" s="144" t="n"/>
      <c r="I52" s="144" t="n"/>
      <c r="J52" s="144" t="n"/>
      <c r="K52" s="144" t="n"/>
      <c r="L52" s="144" t="n"/>
      <c r="M52" s="1" t="n"/>
      <c r="N52" s="31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  <c r="AF52" s="101" t="inlineStr">
        <is>
          <t>x</t>
        </is>
      </c>
      <c r="AG52" s="102" t="n">
        <v>0</v>
      </c>
      <c r="AH52" s="167">
        <f>AG50</f>
        <v/>
      </c>
    </row>
    <row r="53" ht="16.5" customHeight="1" thickBot="1">
      <c r="A53" s="144" t="n"/>
      <c r="B53" s="144" t="n"/>
      <c r="C53" s="144" t="n"/>
      <c r="D53" s="144" t="n"/>
      <c r="E53" s="144" t="n"/>
      <c r="F53" s="144" t="n"/>
      <c r="G53" s="144" t="n"/>
      <c r="H53" s="144" t="n"/>
      <c r="I53" s="144" t="n"/>
      <c r="J53" s="144" t="n"/>
      <c r="K53" s="144" t="n"/>
      <c r="L53" s="144" t="n"/>
      <c r="M53" s="1" t="n"/>
      <c r="N53" s="32" t="inlineStr">
        <is>
          <t>ϕ', град. =</t>
        </is>
      </c>
      <c r="O53" s="34" t="n">
        <v>26</v>
      </c>
      <c r="P53" s="1" t="n"/>
      <c r="Q53" s="1" t="n"/>
      <c r="R53" s="1" t="n"/>
      <c r="S53" s="1" t="n"/>
      <c r="T53" s="1" t="n"/>
      <c r="U53" s="1" t="n"/>
      <c r="AF53" s="103" t="inlineStr">
        <is>
          <t>y</t>
        </is>
      </c>
      <c r="AG53" s="104">
        <f>AQ49*1000</f>
        <v/>
      </c>
      <c r="AH53" s="105">
        <f>((AH52)*TAN(RADIANS(AQ50))+AQ49*1000)</f>
        <v/>
      </c>
      <c r="AJ53" s="60" t="inlineStr">
        <is>
          <t>С, кПа</t>
        </is>
      </c>
      <c r="AK53" s="61" t="inlineStr">
        <is>
          <t>φ,°</t>
        </is>
      </c>
    </row>
    <row r="54" ht="16.5" customHeight="1" thickBot="1">
      <c r="A54" s="144" t="n"/>
      <c r="B54" s="144" t="n"/>
      <c r="C54" s="144" t="n"/>
      <c r="D54" s="144" t="n"/>
      <c r="E54" s="144" t="n"/>
      <c r="F54" s="144" t="n"/>
      <c r="G54" s="144" t="n"/>
      <c r="H54" s="144" t="n"/>
      <c r="I54" s="144" t="n"/>
      <c r="J54" s="144" t="n"/>
      <c r="K54" s="144" t="n"/>
      <c r="L54" s="144" t="n"/>
      <c r="M54" s="1" t="n"/>
      <c r="N54" s="32" t="inlineStr">
        <is>
          <t>С', МПа =</t>
        </is>
      </c>
      <c r="O54" s="168" t="n">
        <v>0.011</v>
      </c>
      <c r="P54" s="1" t="n"/>
      <c r="Q54" s="1" t="n"/>
      <c r="R54" s="1" t="n"/>
      <c r="S54" s="1" t="n"/>
      <c r="T54" s="1" t="n"/>
      <c r="U54" s="1" t="n"/>
      <c r="AG54" s="169" t="n"/>
      <c r="AH54" s="62" t="n"/>
      <c r="AJ54" s="63">
        <f>AQ49*1000</f>
        <v/>
      </c>
      <c r="AK54" s="64">
        <f>AQ50</f>
        <v/>
      </c>
    </row>
    <row r="55" ht="15" customHeight="1">
      <c r="A55" s="144" t="n"/>
      <c r="B55" s="144" t="n"/>
      <c r="C55" s="144" t="n"/>
      <c r="D55" s="144" t="n"/>
      <c r="E55" s="144" t="n"/>
      <c r="F55" s="144" t="n"/>
      <c r="G55" s="144" t="n"/>
      <c r="H55" s="144" t="n"/>
      <c r="I55" s="144" t="n"/>
      <c r="J55" s="144" t="n"/>
      <c r="K55" s="144" t="n"/>
      <c r="L55" s="144" t="n"/>
    </row>
    <row r="56" ht="15" customHeight="1">
      <c r="A56" s="144" t="n"/>
      <c r="B56" s="144" t="n"/>
      <c r="C56" s="144" t="n"/>
      <c r="D56" s="144" t="n"/>
      <c r="E56" s="144" t="n"/>
      <c r="F56" s="144" t="n"/>
      <c r="G56" s="144" t="n"/>
      <c r="H56" s="144" t="n"/>
      <c r="I56" s="144" t="n"/>
      <c r="J56" s="144" t="n"/>
      <c r="K56" s="144" t="n"/>
      <c r="L56" s="144" t="n"/>
    </row>
    <row r="57" ht="15" customHeight="1">
      <c r="A57" s="10" t="n"/>
      <c r="B57" s="8" t="inlineStr">
        <is>
          <t>Исполнитель:</t>
        </is>
      </c>
      <c r="C57" s="9" t="n"/>
      <c r="D57" s="8" t="n"/>
      <c r="E57" s="8" t="n"/>
      <c r="F57" s="8" t="n"/>
      <c r="G57" s="8" t="n"/>
      <c r="H57" s="8" t="n"/>
      <c r="I57" s="10" t="inlineStr">
        <is>
          <t>Морозов Д.С.</t>
        </is>
      </c>
      <c r="J57" s="10" t="n"/>
      <c r="K57" s="6" t="n"/>
      <c r="L57" s="6" t="n"/>
      <c r="M57" s="10" t="n"/>
      <c r="N57" s="8" t="inlineStr">
        <is>
          <t>Исполнитель:</t>
        </is>
      </c>
      <c r="O57" s="9" t="n"/>
      <c r="P57" s="8" t="n"/>
      <c r="Q57" s="8" t="n"/>
      <c r="R57" s="8" t="n"/>
      <c r="S57" s="8" t="n"/>
      <c r="T57" s="10" t="inlineStr">
        <is>
          <t>Морозов Д.С.</t>
        </is>
      </c>
    </row>
    <row r="58">
      <c r="A58" s="10" t="n"/>
      <c r="B58" s="8" t="inlineStr">
        <is>
          <t>Начальник исп. лаборатории:</t>
        </is>
      </c>
      <c r="C58" s="9" t="n"/>
      <c r="D58" s="8" t="n"/>
      <c r="E58" s="8" t="n"/>
      <c r="F58" s="8" t="n"/>
      <c r="G58" s="8" t="n"/>
      <c r="H58" s="8" t="n"/>
      <c r="I58" s="8" t="inlineStr">
        <is>
          <t>Семиколенова Л.Г.</t>
        </is>
      </c>
      <c r="J58" s="10" t="n"/>
      <c r="K58" s="6" t="n"/>
      <c r="L58" s="6" t="n"/>
      <c r="M58" s="10" t="n"/>
      <c r="N58" s="8" t="inlineStr">
        <is>
          <t>Начальник исп. лаборатории:</t>
        </is>
      </c>
      <c r="O58" s="9" t="n"/>
      <c r="P58" s="8" t="n"/>
      <c r="Q58" s="8" t="n"/>
      <c r="R58" s="8" t="n"/>
      <c r="S58" s="8" t="n"/>
      <c r="T58" s="8" t="inlineStr">
        <is>
          <t>Семиколенова Л.Г.</t>
        </is>
      </c>
    </row>
    <row r="59">
      <c r="A59" s="10" t="n"/>
      <c r="B59" s="10" t="n"/>
      <c r="C59" s="8" t="n"/>
      <c r="D59" s="8" t="n"/>
      <c r="E59" s="8" t="n"/>
      <c r="F59" s="8" t="n"/>
      <c r="G59" s="8" t="n"/>
      <c r="H59" s="8" t="n"/>
      <c r="I59" s="10" t="n"/>
      <c r="J59" s="10" t="n"/>
      <c r="K59" s="10" t="n"/>
      <c r="L59" s="10" t="n"/>
      <c r="M59" s="10" t="n"/>
      <c r="N59" s="10" t="n"/>
      <c r="O59" s="8" t="n"/>
      <c r="P59" s="8" t="n"/>
      <c r="Q59" s="8" t="n"/>
      <c r="R59" s="8" t="n"/>
      <c r="S59" s="8" t="n"/>
      <c r="T59" s="8" t="n"/>
      <c r="U59" s="10" t="n"/>
    </row>
    <row r="60">
      <c r="A60" s="152" t="inlineStr">
        <is>
          <t>Лист 1 , всего листов 2</t>
        </is>
      </c>
      <c r="L60" s="152" t="n"/>
      <c r="M60" s="152" t="inlineStr">
        <is>
          <t>Лист 2 , всего листов 2</t>
        </is>
      </c>
    </row>
    <row r="61">
      <c r="A61" s="153" t="inlineStr">
        <is>
          <t>Частичное воспроизведение протокола испытаний без письменного разрешения  ООО «ИнжГео» ЗАПРЕЩАЕТСЯ</t>
        </is>
      </c>
      <c r="L61" s="153" t="n"/>
      <c r="M61" s="15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6" t="inlineStr">
        <is>
          <t xml:space="preserve">второй  график </t>
        </is>
      </c>
      <c r="H63" s="36" t="inlineStr">
        <is>
          <t xml:space="preserve">первый график </t>
        </is>
      </c>
      <c r="S63" s="151" t="inlineStr">
        <is>
          <t xml:space="preserve">К Пуассона </t>
        </is>
      </c>
    </row>
    <row r="64">
      <c r="A64" s="151" t="inlineStr">
        <is>
          <t>dev50</t>
        </is>
      </c>
      <c r="B64" s="151" t="inlineStr">
        <is>
          <t>epsE50</t>
        </is>
      </c>
      <c r="C64" s="151" t="inlineStr">
        <is>
          <t>ind</t>
        </is>
      </c>
      <c r="D64" s="151" t="inlineStr">
        <is>
          <t>devE0</t>
        </is>
      </c>
      <c r="E64" s="151" t="inlineStr">
        <is>
          <t>epsE0</t>
        </is>
      </c>
      <c r="F64" s="151" t="inlineStr">
        <is>
          <t>dev</t>
        </is>
      </c>
      <c r="G64" s="151" t="inlineStr">
        <is>
          <t>eps</t>
        </is>
      </c>
      <c r="H64" s="151" t="inlineStr">
        <is>
          <t>sigma</t>
        </is>
      </c>
      <c r="J64" s="118" t="inlineStr">
        <is>
          <t>dev1</t>
        </is>
      </c>
      <c r="K64" s="118" t="inlineStr">
        <is>
          <t>eps1</t>
        </is>
      </c>
      <c r="L64" s="118" t="inlineStr">
        <is>
          <t>dev2</t>
        </is>
      </c>
      <c r="M64" s="118" t="inlineStr">
        <is>
          <t>eps2</t>
        </is>
      </c>
      <c r="N64" s="118" t="inlineStr">
        <is>
          <t>dev3</t>
        </is>
      </c>
      <c r="O64" s="118" t="inlineStr">
        <is>
          <t>eps3</t>
        </is>
      </c>
      <c r="Q64" s="151" t="inlineStr">
        <is>
          <t xml:space="preserve">Глины </t>
        </is>
      </c>
    </row>
    <row r="65">
      <c r="A65" t="n">
        <v>0.09665863685450905</v>
      </c>
      <c r="B65" t="n">
        <v>0.002507428423594708</v>
      </c>
      <c r="C65" s="151">
        <f>MATCH(A65,F65:F1000,1)-A67</f>
        <v/>
      </c>
      <c r="D65" s="151">
        <f>B70</f>
        <v/>
      </c>
      <c r="E65" s="151">
        <f>A70</f>
        <v/>
      </c>
      <c r="F65" s="170" t="n">
        <v>0</v>
      </c>
      <c r="G65" s="171" t="n">
        <v>0</v>
      </c>
      <c r="H65" s="171" t="n"/>
      <c r="J65" s="170" t="n">
        <v>0</v>
      </c>
      <c r="K65" s="171" t="n">
        <v>0</v>
      </c>
      <c r="L65" s="172" t="n">
        <v>0</v>
      </c>
      <c r="M65" s="170" t="n">
        <v>0</v>
      </c>
      <c r="N65" s="171" t="n">
        <v>0</v>
      </c>
      <c r="O65" s="172" t="n">
        <v>0</v>
      </c>
      <c r="Q65" s="151" t="inlineStr">
        <is>
          <t>&lt; 0</t>
        </is>
      </c>
      <c r="S65" s="151" t="inlineStr">
        <is>
          <t>0,20-0,30</t>
        </is>
      </c>
    </row>
    <row r="66">
      <c r="A66" s="151" t="inlineStr">
        <is>
          <t>ind</t>
        </is>
      </c>
      <c r="F66" s="170" t="n">
        <v>0.03820094368476044</v>
      </c>
      <c r="G66" s="171" t="n">
        <v>0.0005299992770060072</v>
      </c>
      <c r="H66" s="171" t="n"/>
      <c r="J66" s="170" t="n">
        <v>0.03820094368476044</v>
      </c>
      <c r="K66" s="171" t="n">
        <v>0.0005299992770060072</v>
      </c>
      <c r="L66" s="172" t="n">
        <v>0.103080178586971</v>
      </c>
      <c r="M66" s="170" t="n">
        <v>0.0008237921997226371</v>
      </c>
      <c r="N66" s="171" t="n">
        <v>0.1061615928822175</v>
      </c>
      <c r="O66" s="172" t="n">
        <v>0.00053411545562842</v>
      </c>
      <c r="Q66" s="151" t="inlineStr">
        <is>
          <t>0-0,25</t>
        </is>
      </c>
      <c r="S66" s="151" t="inlineStr">
        <is>
          <t>0,30-0,38</t>
        </is>
      </c>
    </row>
    <row r="67">
      <c r="A67" s="151" t="n">
        <v>2</v>
      </c>
      <c r="F67" s="170" t="n">
        <v>0.05412883663852507</v>
      </c>
      <c r="G67" s="171" t="n">
        <v>0.000842495950327822</v>
      </c>
      <c r="H67" s="171" t="n"/>
      <c r="J67" s="170" t="n">
        <v>0.05412883663852507</v>
      </c>
      <c r="K67" s="171" t="n">
        <v>0.000842495950327822</v>
      </c>
      <c r="L67" s="172" t="n">
        <v>0.1747121670965611</v>
      </c>
      <c r="M67" s="170" t="n">
        <v>0.002327096609385981</v>
      </c>
      <c r="N67" s="171" t="n">
        <v>0.2527656973386131</v>
      </c>
      <c r="O67" s="172" t="n">
        <v>0.002119505776303254</v>
      </c>
      <c r="Q67" s="151" t="inlineStr">
        <is>
          <t>0,25&lt;</t>
        </is>
      </c>
      <c r="S67" s="151" t="inlineStr">
        <is>
          <t>0,38-0,45</t>
        </is>
      </c>
    </row>
    <row r="68">
      <c r="A68" s="151" t="inlineStr">
        <is>
          <t>E0</t>
        </is>
      </c>
      <c r="F68" s="170" t="n">
        <v>0.08037177442933423</v>
      </c>
      <c r="G68" s="171" t="n">
        <v>0.001589997831018021</v>
      </c>
      <c r="H68" s="171" t="n"/>
      <c r="J68" s="170" t="n">
        <v>0.08037177442933423</v>
      </c>
      <c r="K68" s="171" t="n">
        <v>0.001589997831018021</v>
      </c>
      <c r="L68" s="172" t="n">
        <v>0.1837979331819769</v>
      </c>
      <c r="M68" s="170" t="n">
        <v>0.002931889124920691</v>
      </c>
      <c r="N68" s="171" t="n">
        <v>0.267560492468283</v>
      </c>
      <c r="O68" s="172" t="n">
        <v>0.002928759614874217</v>
      </c>
      <c r="Q68" s="151" t="inlineStr">
        <is>
          <t>Суглинки</t>
        </is>
      </c>
      <c r="S68" s="151" t="inlineStr">
        <is>
          <t>0,35-0,37</t>
        </is>
      </c>
    </row>
    <row r="69">
      <c r="A69" s="151" t="inlineStr">
        <is>
          <t>epsE0</t>
        </is>
      </c>
      <c r="B69" s="151" t="inlineStr">
        <is>
          <t>devE0</t>
        </is>
      </c>
      <c r="F69" s="170" t="n">
        <v>0.09287724464194867</v>
      </c>
      <c r="G69" s="171" t="n">
        <v>0.002119997108024029</v>
      </c>
      <c r="H69" s="171" t="n"/>
      <c r="J69" s="170" t="n">
        <v>0.09287724464194867</v>
      </c>
      <c r="K69" s="171" t="n">
        <v>0.002119997108024029</v>
      </c>
      <c r="L69" s="172" t="n">
        <v>0.1950769908166733</v>
      </c>
      <c r="M69" s="170" t="n">
        <v>0.003909185499894254</v>
      </c>
      <c r="N69" s="171" t="n">
        <v>0.2906185866252396</v>
      </c>
      <c r="O69" s="172" t="n">
        <v>0.003905012819832289</v>
      </c>
      <c r="Q69" s="151" t="inlineStr">
        <is>
          <t xml:space="preserve">Пески и супеси </t>
        </is>
      </c>
      <c r="S69" s="151" t="inlineStr">
        <is>
          <t>0,30-0,35</t>
        </is>
      </c>
    </row>
    <row r="70" ht="15" customHeight="1">
      <c r="A70" t="n">
        <v>0.000842495950327822</v>
      </c>
      <c r="B70" t="n">
        <v>0.05412883663852507</v>
      </c>
      <c r="F70" s="170" t="n">
        <v>0.09665863685450905</v>
      </c>
      <c r="G70" s="171" t="n">
        <v>0.002507428423594708</v>
      </c>
      <c r="H70" s="171" t="n"/>
      <c r="J70" s="170" t="n">
        <v>0.09665863685450905</v>
      </c>
      <c r="K70" s="171" t="n">
        <v>0.002507428423594708</v>
      </c>
      <c r="L70" s="172" t="n">
        <v>0.2091238954183767</v>
      </c>
      <c r="M70" s="170" t="n">
        <v>0.004886481874867818</v>
      </c>
      <c r="N70" s="171" t="n">
        <v>0.3116670471327178</v>
      </c>
      <c r="O70" s="172" t="n">
        <v>0.004881266024790362</v>
      </c>
    </row>
    <row r="71">
      <c r="F71" s="170" t="n">
        <v>0.09840098875105278</v>
      </c>
      <c r="G71" s="171" t="n">
        <v>0.003179995662036043</v>
      </c>
      <c r="H71" s="171" t="n"/>
      <c r="J71" s="170" t="n">
        <v>0.09840098875105278</v>
      </c>
      <c r="K71" s="171" t="n">
        <v>0.003179995662036043</v>
      </c>
      <c r="L71" s="172" t="n">
        <v>0.2233530742974131</v>
      </c>
      <c r="M71" s="170" t="n">
        <v>0.005863778249841381</v>
      </c>
      <c r="N71" s="171" t="n">
        <v>0.3299366254623004</v>
      </c>
      <c r="O71" s="172" t="n">
        <v>0.005857519229748433</v>
      </c>
    </row>
    <row r="72">
      <c r="A72" s="151" t="inlineStr">
        <is>
          <t>График E50</t>
        </is>
      </c>
      <c r="C72" s="151" t="inlineStr">
        <is>
          <t>График E</t>
        </is>
      </c>
      <c r="F72" s="170" t="n">
        <v>0.09974445616083531</v>
      </c>
      <c r="G72" s="171" t="n">
        <v>0.00370999493904205</v>
      </c>
      <c r="H72" s="171" t="n"/>
      <c r="J72" s="170" t="n">
        <v>0.09974445616083531</v>
      </c>
      <c r="K72" s="171" t="n">
        <v>0.00370999493904205</v>
      </c>
      <c r="L72" s="172" t="n">
        <v>0.2325789547641087</v>
      </c>
      <c r="M72" s="170" t="n">
        <v>0.006841074624814945</v>
      </c>
      <c r="N72" s="171" t="n">
        <v>0.3455580730855718</v>
      </c>
      <c r="O72" s="172" t="n">
        <v>0.006833772434706506</v>
      </c>
    </row>
    <row r="73">
      <c r="A73" s="139" t="inlineStr">
        <is>
          <t>eps</t>
        </is>
      </c>
      <c r="B73" s="139" t="inlineStr">
        <is>
          <t>q</t>
        </is>
      </c>
      <c r="C73" s="151" t="inlineStr">
        <is>
          <t>sigma</t>
        </is>
      </c>
      <c r="D73" s="173">
        <f>B70</f>
        <v/>
      </c>
      <c r="F73" s="170" t="n">
        <v>0.1010621465209147</v>
      </c>
      <c r="G73" s="171" t="n">
        <v>0.004239994216048057</v>
      </c>
      <c r="H73" s="171" t="n"/>
      <c r="J73" s="170" t="n">
        <v>0.1010621465209147</v>
      </c>
      <c r="K73" s="171" t="n">
        <v>0.004239994216048057</v>
      </c>
      <c r="L73" s="172" t="n">
        <v>0.2445159641287896</v>
      </c>
      <c r="M73" s="170" t="n">
        <v>0.007818370999788507</v>
      </c>
      <c r="N73" s="171" t="n">
        <v>0.363262141474116</v>
      </c>
      <c r="O73" s="172" t="n">
        <v>0.007810025639664578</v>
      </c>
    </row>
    <row r="74">
      <c r="A74" s="151" t="inlineStr">
        <is>
          <t>Горизонтальная линия E50</t>
        </is>
      </c>
      <c r="C74" s="151" t="inlineStr">
        <is>
          <t>Касательная</t>
        </is>
      </c>
      <c r="F74" s="170" t="n">
        <v>0.1023543058026243</v>
      </c>
      <c r="G74" s="171" t="n">
        <v>0.004769993493054064</v>
      </c>
      <c r="H74" s="171" t="n"/>
      <c r="J74" s="170" t="n">
        <v>0.1023543058026243</v>
      </c>
      <c r="K74" s="171" t="n">
        <v>0.004769993493054064</v>
      </c>
      <c r="L74" s="172" t="n">
        <v>0.2566785297017822</v>
      </c>
      <c r="M74" s="170" t="n">
        <v>0.00879566737476207</v>
      </c>
      <c r="N74" s="171" t="n">
        <v>0.3785795820995164</v>
      </c>
      <c r="O74" s="172" t="n">
        <v>0.008786278844622651</v>
      </c>
    </row>
    <row r="75">
      <c r="A75" s="151" t="n">
        <v>0</v>
      </c>
      <c r="B75" s="151">
        <f>A65</f>
        <v/>
      </c>
      <c r="C75" s="151" t="inlineStr">
        <is>
          <t>a</t>
        </is>
      </c>
      <c r="D75" s="151" t="inlineStr">
        <is>
          <t>b</t>
        </is>
      </c>
      <c r="F75" s="170" t="n">
        <v>0.1036211799772977</v>
      </c>
      <c r="G75" s="171" t="n">
        <v>0.005299992770060072</v>
      </c>
      <c r="H75" s="171" t="n"/>
      <c r="J75" s="170" t="n">
        <v>0.1036211799772977</v>
      </c>
      <c r="K75" s="171" t="n">
        <v>0.005299992770060072</v>
      </c>
      <c r="L75" s="172" t="n">
        <v>0.2660810787934126</v>
      </c>
      <c r="M75" s="170" t="n">
        <v>0.009772963749735636</v>
      </c>
      <c r="N75" s="171" t="n">
        <v>0.3936411464333571</v>
      </c>
      <c r="O75" s="172" t="n">
        <v>0.009762532049580724</v>
      </c>
    </row>
    <row r="76">
      <c r="A76" s="173">
        <f>B65</f>
        <v/>
      </c>
      <c r="B76" s="151">
        <f>B75</f>
        <v/>
      </c>
      <c r="C76" s="142">
        <f>E50</f>
        <v/>
      </c>
      <c r="D76" s="151" t="n">
        <v>0</v>
      </c>
      <c r="F76" s="170" t="n">
        <v>0.1048630150162681</v>
      </c>
      <c r="G76" s="171" t="n">
        <v>0.005829992047066078</v>
      </c>
      <c r="H76" s="171" t="n"/>
      <c r="J76" s="170" t="n">
        <v>0.1048630150162681</v>
      </c>
      <c r="K76" s="171" t="n">
        <v>0.005829992047066078</v>
      </c>
      <c r="L76" s="172" t="n">
        <v>0.2743380387140068</v>
      </c>
      <c r="M76" s="170" t="n">
        <v>0.0107502601247092</v>
      </c>
      <c r="N76" s="171" t="n">
        <v>0.4054775859472217</v>
      </c>
      <c r="O76" s="172" t="n">
        <v>0.0107387852545388</v>
      </c>
    </row>
    <row r="77" ht="15" customHeight="1">
      <c r="A77" s="151" t="inlineStr">
        <is>
          <t>Вертикальная линия E50</t>
        </is>
      </c>
      <c r="C77" s="151" t="inlineStr">
        <is>
          <t>p1 и p2</t>
        </is>
      </c>
      <c r="F77" t="n">
        <v>0.1060800568908691</v>
      </c>
      <c r="G77" t="n">
        <v>0.006359991324072086</v>
      </c>
      <c r="J77" t="n">
        <v>0.1060800568908691</v>
      </c>
      <c r="K77" t="n">
        <v>0.006359991324072086</v>
      </c>
      <c r="L77" t="n">
        <v>0.2843638367738913</v>
      </c>
      <c r="M77" t="n">
        <v>0.01172755649968276</v>
      </c>
      <c r="N77" t="n">
        <v>0.4177196521126945</v>
      </c>
      <c r="O77" t="n">
        <v>0.01171503845949687</v>
      </c>
    </row>
    <row r="78" ht="15" customHeight="1">
      <c r="A78" s="173">
        <f>A76</f>
        <v/>
      </c>
      <c r="B78" s="151" t="n">
        <v>0</v>
      </c>
      <c r="C78" s="151" t="n">
        <v>0</v>
      </c>
      <c r="D78" s="151">
        <f>D76</f>
        <v/>
      </c>
      <c r="F78" t="n">
        <v>0.107272551572434</v>
      </c>
      <c r="G78" t="n">
        <v>0.006889990601078093</v>
      </c>
      <c r="J78" t="n">
        <v>0.107272551572434</v>
      </c>
      <c r="K78" t="n">
        <v>0.006889990601078093</v>
      </c>
      <c r="L78" t="n">
        <v>0.291972900283392</v>
      </c>
      <c r="M78" t="n">
        <v>0.01270485287465632</v>
      </c>
      <c r="N78" t="n">
        <v>0.4267980964013588</v>
      </c>
      <c r="O78" t="n">
        <v>0.01269129166445494</v>
      </c>
    </row>
    <row r="79" ht="15" customHeight="1">
      <c r="A79" s="173">
        <f>A76</f>
        <v/>
      </c>
      <c r="B79" s="151">
        <f>B76</f>
        <v/>
      </c>
      <c r="C79" s="151">
        <f>(D79-D76)/C76</f>
        <v/>
      </c>
      <c r="D79" s="172">
        <f>B89+0.2*B89</f>
        <v/>
      </c>
      <c r="F79" t="n">
        <v>0.1084407450322962</v>
      </c>
      <c r="G79" t="n">
        <v>0.0074199898780841</v>
      </c>
      <c r="J79" t="n">
        <v>0.1084407450322962</v>
      </c>
      <c r="K79" t="n">
        <v>0.0074199898780841</v>
      </c>
      <c r="L79" t="n">
        <v>0.2999796565528351</v>
      </c>
      <c r="M79" t="n">
        <v>0.01368214924962989</v>
      </c>
      <c r="N79" t="n">
        <v>0.4406436702847988</v>
      </c>
      <c r="O79" t="n">
        <v>0.01366754486941301</v>
      </c>
    </row>
    <row r="80" ht="15" customHeight="1">
      <c r="A80" s="151" t="inlineStr">
        <is>
          <t>Касательная линия E50</t>
        </is>
      </c>
      <c r="F80" t="n">
        <v>0.1095848832417891</v>
      </c>
      <c r="G80" t="n">
        <v>0.007949989155090107</v>
      </c>
      <c r="J80" t="n">
        <v>0.1095848832417891</v>
      </c>
      <c r="K80" t="n">
        <v>0.007949989155090107</v>
      </c>
      <c r="L80" t="n">
        <v>0.305498532892547</v>
      </c>
      <c r="M80" t="n">
        <v>0.01465944562460345</v>
      </c>
      <c r="N80" t="n">
        <v>0.4462871252345983</v>
      </c>
      <c r="O80" t="n">
        <v>0.01464379807437109</v>
      </c>
    </row>
    <row r="81" ht="15" customHeight="1">
      <c r="A81" s="151" t="n">
        <v>0</v>
      </c>
      <c r="B81" s="151" t="n">
        <v>0</v>
      </c>
      <c r="C81" s="151" t="inlineStr">
        <is>
          <t>Горизонтальная 1</t>
        </is>
      </c>
      <c r="F81" t="n">
        <v>0.1107052121722462</v>
      </c>
      <c r="G81" t="n">
        <v>0.008479988432096115</v>
      </c>
      <c r="J81" t="n">
        <v>0.1107052121722462</v>
      </c>
      <c r="K81" t="n">
        <v>0.008479988432096115</v>
      </c>
      <c r="L81" t="n">
        <v>0.3133439566128536</v>
      </c>
      <c r="M81" t="n">
        <v>0.01563674199957701</v>
      </c>
      <c r="N81" t="n">
        <v>0.4582592127223412</v>
      </c>
      <c r="O81" t="n">
        <v>0.01562005127932916</v>
      </c>
    </row>
    <row r="82" ht="15" customHeight="1">
      <c r="A82" s="173">
        <f>B82/(B76/A76)</f>
        <v/>
      </c>
      <c r="B82" s="173">
        <f>B79+(B86-B79)*0.8</f>
        <v/>
      </c>
      <c r="F82" t="n">
        <v>0.1118019777950007</v>
      </c>
      <c r="G82" t="n">
        <v>0.009009987709102121</v>
      </c>
      <c r="J82" t="n">
        <v>0.1118019777950007</v>
      </c>
      <c r="K82" t="n">
        <v>0.009009987709102121</v>
      </c>
      <c r="L82" t="n">
        <v>0.3164303550240811</v>
      </c>
      <c r="M82" t="n">
        <v>0.01661403837455058</v>
      </c>
      <c r="N82" t="n">
        <v>0.464190684219611</v>
      </c>
      <c r="O82" t="n">
        <v>0.01659630448428723</v>
      </c>
    </row>
    <row r="83" ht="15" customHeight="1">
      <c r="A83" s="151" t="inlineStr">
        <is>
          <t>Горизонтальная линия qкр</t>
        </is>
      </c>
      <c r="F83" t="n">
        <v>0.1128754260813863</v>
      </c>
      <c r="G83" t="n">
        <v>0.009539986986108128</v>
      </c>
      <c r="J83" t="n">
        <v>0.1128754260813863</v>
      </c>
      <c r="K83" t="n">
        <v>0.009539986986108128</v>
      </c>
      <c r="L83" t="n">
        <v>0.3226721554365559</v>
      </c>
      <c r="M83" t="n">
        <v>0.01759133474952414</v>
      </c>
      <c r="N83" t="n">
        <v>0.4702122911979918</v>
      </c>
      <c r="O83" t="n">
        <v>0.0175725576892453</v>
      </c>
    </row>
    <row r="84" ht="15" customHeight="1">
      <c r="A84" s="151" t="inlineStr">
        <is>
          <t>Горизонтальная линия q</t>
        </is>
      </c>
      <c r="C84" s="151" t="inlineStr">
        <is>
          <t>Горизонтальная 2</t>
        </is>
      </c>
      <c r="F84" t="n">
        <v>0.1139258030027362</v>
      </c>
      <c r="G84" t="n">
        <v>0.01006998626311414</v>
      </c>
      <c r="J84" t="n">
        <v>0.1139258030027362</v>
      </c>
      <c r="K84" t="n">
        <v>0.01006998626311414</v>
      </c>
      <c r="L84" t="n">
        <v>0.3269837851606042</v>
      </c>
      <c r="M84" t="n">
        <v>0.01856863112449771</v>
      </c>
      <c r="N84" t="n">
        <v>0.4793547851290676</v>
      </c>
      <c r="O84" t="n">
        <v>0.01854881089420337</v>
      </c>
    </row>
    <row r="85" ht="15" customHeight="1">
      <c r="A85" s="172" t="n">
        <v>0</v>
      </c>
      <c r="B85" s="172">
        <f>MAX(F65:F1000)</f>
        <v/>
      </c>
      <c r="C85" s="151" t="n">
        <v>0</v>
      </c>
      <c r="D85" s="173">
        <f>D73</f>
        <v/>
      </c>
      <c r="F85" t="n">
        <v>0.1149533545303839</v>
      </c>
      <c r="G85" t="n">
        <v>0.01059998554012014</v>
      </c>
      <c r="J85" t="n">
        <v>0.1149533545303839</v>
      </c>
      <c r="K85" t="n">
        <v>0.01059998554012014</v>
      </c>
      <c r="L85" t="n">
        <v>0.330679671506552</v>
      </c>
      <c r="M85" t="n">
        <v>0.01954592749947127</v>
      </c>
      <c r="N85" t="n">
        <v>0.4820489174844219</v>
      </c>
      <c r="O85" t="n">
        <v>0.01952506409916145</v>
      </c>
    </row>
    <row r="86" ht="15" customHeight="1">
      <c r="A86" s="172">
        <f>INDEX(G65:G1000,MATCH(B86,F65:F1000,0),)</f>
        <v/>
      </c>
      <c r="B86" s="172">
        <f>MAX(F65:F1000)</f>
        <v/>
      </c>
      <c r="C86" s="151">
        <f>(D86-D76)/C76</f>
        <v/>
      </c>
      <c r="D86" s="173">
        <f>D73</f>
        <v/>
      </c>
      <c r="F86" t="n">
        <v>0.1159583266356627</v>
      </c>
      <c r="G86" t="n">
        <v>0.01112998481712615</v>
      </c>
      <c r="J86" t="n">
        <v>0.1159583266356627</v>
      </c>
      <c r="K86" t="n">
        <v>0.01112998481712615</v>
      </c>
      <c r="L86" t="n">
        <v>0.3346742417847254</v>
      </c>
      <c r="M86" t="n">
        <v>0.02052322387444483</v>
      </c>
      <c r="N86" t="n">
        <v>0.4879254397356388</v>
      </c>
      <c r="O86" t="n">
        <v>0.02050131730411952</v>
      </c>
    </row>
    <row r="87" ht="15" customHeight="1">
      <c r="A87" s="151" t="inlineStr">
        <is>
          <t>Вертикальная линия q</t>
        </is>
      </c>
      <c r="F87" t="n">
        <v>0.1169409652899061</v>
      </c>
      <c r="G87" t="n">
        <v>0.01165998409413216</v>
      </c>
      <c r="J87" t="n">
        <v>0.1169409652899061</v>
      </c>
      <c r="K87" t="n">
        <v>0.01165998409413216</v>
      </c>
      <c r="L87" t="n">
        <v>0.3376819233054508</v>
      </c>
      <c r="M87" t="n">
        <v>0.0215005202494184</v>
      </c>
      <c r="N87" t="n">
        <v>0.491815103354302</v>
      </c>
      <c r="O87" t="n">
        <v>0.02147757050907759</v>
      </c>
    </row>
    <row r="88" ht="15" customHeight="1">
      <c r="A88" s="172">
        <f>A86</f>
        <v/>
      </c>
      <c r="B88" s="151" t="n">
        <v>0</v>
      </c>
      <c r="C88" s="139" t="n"/>
      <c r="D88" s="139" t="n"/>
      <c r="F88" t="n">
        <v>0.1179015164644475</v>
      </c>
      <c r="G88" t="n">
        <v>0.01218998337113817</v>
      </c>
      <c r="J88" t="n">
        <v>0.1179015164644475</v>
      </c>
      <c r="K88" t="n">
        <v>0.01218998337113817</v>
      </c>
      <c r="L88" t="n">
        <v>0.3412171433790541</v>
      </c>
      <c r="M88" t="n">
        <v>0.02247781662439196</v>
      </c>
      <c r="N88" t="n">
        <v>0.4930486598119953</v>
      </c>
      <c r="O88" t="n">
        <v>0.02245382371403566</v>
      </c>
    </row>
    <row r="89" ht="15" customHeight="1">
      <c r="A89" s="172">
        <f>A86</f>
        <v/>
      </c>
      <c r="B89" s="172">
        <f>B86</f>
        <v/>
      </c>
      <c r="F89" t="n">
        <v>0.1188402261306202</v>
      </c>
      <c r="G89" t="n">
        <v>0.01271998264814417</v>
      </c>
      <c r="J89" t="n">
        <v>0.1188402261306202</v>
      </c>
      <c r="K89" t="n">
        <v>0.01271998264814417</v>
      </c>
      <c r="L89" t="n">
        <v>0.3446943293158616</v>
      </c>
      <c r="M89" t="n">
        <v>0.02345511299936552</v>
      </c>
      <c r="N89" t="n">
        <v>0.4990568605803026</v>
      </c>
      <c r="O89" t="n">
        <v>0.02343007691899373</v>
      </c>
    </row>
    <row r="90" ht="15" customHeight="1">
      <c r="F90" t="n">
        <v>0.1197573402597578</v>
      </c>
      <c r="G90" t="n">
        <v>0.01324998192515018</v>
      </c>
      <c r="J90" t="n">
        <v>0.1197573402597578</v>
      </c>
      <c r="K90" t="n">
        <v>0.01324998192515018</v>
      </c>
      <c r="L90" t="n">
        <v>0.3449279084261996</v>
      </c>
      <c r="M90" t="n">
        <v>0.02443240937433909</v>
      </c>
      <c r="N90" t="n">
        <v>0.4981704571308081</v>
      </c>
      <c r="O90" t="n">
        <v>0.02440633012395181</v>
      </c>
    </row>
    <row r="91" ht="15" customHeight="1">
      <c r="F91" t="n">
        <v>0.1206531048231936</v>
      </c>
      <c r="G91" t="n">
        <v>0.01377998120215619</v>
      </c>
      <c r="J91" t="n">
        <v>0.1206531048231936</v>
      </c>
      <c r="K91" t="n">
        <v>0.01377998120215619</v>
      </c>
      <c r="L91" t="n">
        <v>0.3460323080203941</v>
      </c>
      <c r="M91" t="n">
        <v>0.02540970574931265</v>
      </c>
      <c r="N91" t="n">
        <v>0.5005202009350951</v>
      </c>
      <c r="O91" t="n">
        <v>0.02538258332890988</v>
      </c>
    </row>
    <row r="92" ht="15" customHeight="1">
      <c r="F92" t="n">
        <v>0.1215277657922609</v>
      </c>
      <c r="G92" t="n">
        <v>0.01430998047916219</v>
      </c>
      <c r="J92" t="n">
        <v>0.1215277657922609</v>
      </c>
      <c r="K92" t="n">
        <v>0.01430998047916219</v>
      </c>
      <c r="L92" t="n">
        <v>0.3463219554087716</v>
      </c>
      <c r="M92" t="n">
        <v>0.02638700212428621</v>
      </c>
      <c r="N92" t="n">
        <v>0.5023368434647476</v>
      </c>
      <c r="O92" t="n">
        <v>0.02635883653386795</v>
      </c>
    </row>
    <row r="93" ht="15" customHeight="1">
      <c r="F93" t="n">
        <v>0.1223815691382934</v>
      </c>
      <c r="G93" t="n">
        <v>0.0148399797561682</v>
      </c>
      <c r="J93" t="n">
        <v>0.1223815691382934</v>
      </c>
      <c r="K93" t="n">
        <v>0.0148399797561682</v>
      </c>
      <c r="L93" t="n">
        <v>0.3494243341931222</v>
      </c>
      <c r="M93" t="n">
        <v>0.02736429849925978</v>
      </c>
      <c r="N93" t="n">
        <v>0.5055313946772262</v>
      </c>
      <c r="O93" t="n">
        <v>0.02733508973882602</v>
      </c>
    </row>
    <row r="94" ht="15" customHeight="1">
      <c r="F94" t="n">
        <v>0.1232147608326242</v>
      </c>
      <c r="G94" t="n">
        <v>0.01536997903317421</v>
      </c>
      <c r="J94" t="n">
        <v>0.1232147608326242</v>
      </c>
      <c r="K94" t="n">
        <v>0.01536997903317421</v>
      </c>
      <c r="L94" t="n">
        <v>0.3460200413411489</v>
      </c>
      <c r="M94" t="n">
        <v>0.02834159487423334</v>
      </c>
      <c r="N94" t="n">
        <v>0.5028075580622259</v>
      </c>
      <c r="O94" t="n">
        <v>0.0283113429437841</v>
      </c>
    </row>
    <row r="95" ht="15" customHeight="1">
      <c r="F95" t="n">
        <v>0.1240275868465868</v>
      </c>
      <c r="G95" t="n">
        <v>0.01589997831018021</v>
      </c>
      <c r="J95" t="n">
        <v>0.1240275868465868</v>
      </c>
      <c r="K95" t="n">
        <v>0.01589997831018021</v>
      </c>
      <c r="L95" t="n">
        <v>0.3493016824316312</v>
      </c>
      <c r="M95" t="n">
        <v>0.0293188912492069</v>
      </c>
      <c r="N95" t="n">
        <v>0.5033552036288171</v>
      </c>
      <c r="O95" t="n">
        <v>0.02928759614874217</v>
      </c>
    </row>
    <row r="96" ht="15" customHeight="1">
      <c r="F96" t="n">
        <v>0.1248202931515147</v>
      </c>
      <c r="G96" t="n">
        <v>0.01642997758718622</v>
      </c>
      <c r="J96" t="n">
        <v>0.1248202931515147</v>
      </c>
      <c r="K96" t="n">
        <v>0.01642997758718622</v>
      </c>
      <c r="L96" t="n">
        <v>0.3473292904162134</v>
      </c>
      <c r="M96" t="n">
        <v>0.03029618762418047</v>
      </c>
      <c r="N96" t="n">
        <v>0.5003437605974624</v>
      </c>
      <c r="O96" t="n">
        <v>0.03026384935370024</v>
      </c>
    </row>
    <row r="97" ht="15" customHeight="1">
      <c r="F97" t="n">
        <v>0.1255931257187413</v>
      </c>
      <c r="G97" t="n">
        <v>0.01695997686419223</v>
      </c>
      <c r="J97" t="n">
        <v>0.1255931257187413</v>
      </c>
      <c r="K97" t="n">
        <v>0.01695997686419223</v>
      </c>
      <c r="L97" t="n">
        <v>0.3472137307412007</v>
      </c>
      <c r="M97" t="n">
        <v>0.03127348399915403</v>
      </c>
      <c r="N97" t="n">
        <v>0.5006936390960437</v>
      </c>
      <c r="O97" t="n">
        <v>0.03124010255865831</v>
      </c>
    </row>
    <row r="98" ht="15" customHeight="1">
      <c r="F98" t="n">
        <v>0.1263463305195998</v>
      </c>
      <c r="G98" t="n">
        <v>0.01748997614119823</v>
      </c>
      <c r="J98" t="n">
        <v>0.1263463305195998</v>
      </c>
      <c r="K98" t="n">
        <v>0.01748997614119823</v>
      </c>
      <c r="L98" t="n">
        <v>0.3461658688528979</v>
      </c>
      <c r="M98" t="n">
        <v>0.0322507803741276</v>
      </c>
      <c r="N98" t="n">
        <v>0.5020252492524436</v>
      </c>
      <c r="O98" t="n">
        <v>0.03221635576361639</v>
      </c>
    </row>
    <row r="99" ht="15" customHeight="1">
      <c r="F99" t="n">
        <v>0.1270801535254239</v>
      </c>
      <c r="G99" t="n">
        <v>0.01801997541820424</v>
      </c>
      <c r="J99" t="n">
        <v>0.1270801535254239</v>
      </c>
      <c r="K99" t="n">
        <v>0.01801997541820424</v>
      </c>
      <c r="L99" t="n">
        <v>0.3444965701976105</v>
      </c>
      <c r="M99" t="n">
        <v>0.03322807674910116</v>
      </c>
      <c r="N99" t="n">
        <v>0.5017590011945441</v>
      </c>
      <c r="O99" t="n">
        <v>0.03319260896857446</v>
      </c>
    </row>
    <row r="100" ht="15" customHeight="1">
      <c r="F100" t="n">
        <v>0.1277948407075468</v>
      </c>
      <c r="G100" t="n">
        <v>0.01854997469521025</v>
      </c>
      <c r="J100" t="n">
        <v>0.1277948407075468</v>
      </c>
      <c r="K100" t="n">
        <v>0.01854997469521025</v>
      </c>
      <c r="L100" t="n">
        <v>0.3446167002216431</v>
      </c>
      <c r="M100" t="n">
        <v>0.03420537312407472</v>
      </c>
      <c r="N100" t="n">
        <v>0.4996153050502276</v>
      </c>
      <c r="O100" t="n">
        <v>0.03416886217353253</v>
      </c>
    </row>
    <row r="101" ht="15" customHeight="1">
      <c r="F101" t="n">
        <v>0.128490638037302</v>
      </c>
      <c r="G101" t="n">
        <v>0.01907997397221626</v>
      </c>
      <c r="J101" t="n">
        <v>0.128490638037302</v>
      </c>
      <c r="K101" t="n">
        <v>0.01907997397221626</v>
      </c>
      <c r="L101" t="n">
        <v>0.342537124371301</v>
      </c>
      <c r="M101" t="n">
        <v>0.03518266949904828</v>
      </c>
      <c r="N101" t="n">
        <v>0.4984145709473762</v>
      </c>
      <c r="O101" t="n">
        <v>0.0351451153784906</v>
      </c>
    </row>
    <row r="102" ht="15" customHeight="1">
      <c r="F102" t="n">
        <v>0.1291677914860229</v>
      </c>
      <c r="G102" t="n">
        <v>0.01960997324922227</v>
      </c>
      <c r="J102" t="n">
        <v>0.1291677914860229</v>
      </c>
      <c r="K102" t="n">
        <v>0.01960997324922227</v>
      </c>
      <c r="L102" t="n">
        <v>0.3415687080928892</v>
      </c>
      <c r="M102" t="n">
        <v>0.03615996587402185</v>
      </c>
      <c r="N102" t="n">
        <v>0.4957772090138725</v>
      </c>
      <c r="O102" t="n">
        <v>0.03612136858344867</v>
      </c>
    </row>
    <row r="103" ht="15" customHeight="1">
      <c r="F103" t="n">
        <v>0.1298265470250429</v>
      </c>
      <c r="G103" t="n">
        <v>0.02013997252622827</v>
      </c>
      <c r="J103" t="n">
        <v>0.1298265470250429</v>
      </c>
      <c r="K103" t="n">
        <v>0.02013997252622827</v>
      </c>
      <c r="L103" t="n">
        <v>0.3436223168327126</v>
      </c>
      <c r="M103" t="n">
        <v>0.03713726224899541</v>
      </c>
      <c r="N103" t="n">
        <v>0.4938236293775983</v>
      </c>
      <c r="O103" t="n">
        <v>0.03709762178840675</v>
      </c>
    </row>
    <row r="104" ht="15" customHeight="1">
      <c r="F104" t="n">
        <v>0.1304671506256953</v>
      </c>
      <c r="G104" t="n">
        <v>0.02066997180323428</v>
      </c>
      <c r="J104" t="n">
        <v>0.1304671506256953</v>
      </c>
      <c r="K104" t="n">
        <v>0.02066997180323428</v>
      </c>
      <c r="L104" t="n">
        <v>0.3401088160370764</v>
      </c>
      <c r="M104" t="n">
        <v>0.03811455862396897</v>
      </c>
      <c r="N104" t="n">
        <v>0.4925742421664363</v>
      </c>
      <c r="O104" t="n">
        <v>0.03807387499336482</v>
      </c>
    </row>
    <row r="105" ht="15" customHeight="1">
      <c r="F105" t="n">
        <v>0.1310898482593136</v>
      </c>
      <c r="G105" t="n">
        <v>0.02119997108024029</v>
      </c>
      <c r="J105" t="n">
        <v>0.1310898482593136</v>
      </c>
      <c r="K105" t="n">
        <v>0.02119997108024029</v>
      </c>
      <c r="L105" t="n">
        <v>0.3406390711522855</v>
      </c>
      <c r="M105" t="n">
        <v>0.03909185499894254</v>
      </c>
      <c r="N105" t="n">
        <v>0.4911494575082683</v>
      </c>
      <c r="O105" t="n">
        <v>0.0390501281983229</v>
      </c>
    </row>
    <row r="106" ht="15" customHeight="1">
      <c r="F106" t="n">
        <v>0.1316948858972313</v>
      </c>
      <c r="G106" t="n">
        <v>0.02172997035724629</v>
      </c>
      <c r="J106" t="n">
        <v>0.1316948858972313</v>
      </c>
      <c r="K106" t="n">
        <v>0.02172997035724629</v>
      </c>
      <c r="L106" t="n">
        <v>0.3400239476246453</v>
      </c>
      <c r="M106" t="n">
        <v>0.0400691513739161</v>
      </c>
      <c r="N106" t="n">
        <v>0.4850696855309771</v>
      </c>
      <c r="O106" t="n">
        <v>0.04002638140328096</v>
      </c>
    </row>
    <row r="107" ht="15" customHeight="1">
      <c r="F107" t="n">
        <v>0.1322825095107817</v>
      </c>
      <c r="G107" t="n">
        <v>0.0222599696342523</v>
      </c>
      <c r="J107" t="n">
        <v>0.1322825095107817</v>
      </c>
      <c r="K107" t="n">
        <v>0.0222599696342523</v>
      </c>
      <c r="L107" t="n">
        <v>0.3361743109004605</v>
      </c>
      <c r="M107" t="n">
        <v>0.04104644774888967</v>
      </c>
      <c r="N107" t="n">
        <v>0.4864553363624446</v>
      </c>
      <c r="O107" t="n">
        <v>0.04100263460823903</v>
      </c>
    </row>
    <row r="108" ht="15" customHeight="1">
      <c r="F108" t="n">
        <v>0.1328529650712982</v>
      </c>
      <c r="G108" t="n">
        <v>0.02278996891125831</v>
      </c>
      <c r="J108" t="n">
        <v>0.1328529650712982</v>
      </c>
      <c r="K108" t="n">
        <v>0.02278996891125831</v>
      </c>
      <c r="L108" t="n">
        <v>0.3371010264260361</v>
      </c>
      <c r="M108" t="n">
        <v>0.04202374412386323</v>
      </c>
      <c r="N108" t="n">
        <v>0.4852268201305531</v>
      </c>
      <c r="O108" t="n">
        <v>0.04197888781319711</v>
      </c>
    </row>
    <row r="109" ht="15" customHeight="1">
      <c r="F109" t="n">
        <v>0.1334064985501143</v>
      </c>
      <c r="G109" t="n">
        <v>0.02331996818826431</v>
      </c>
      <c r="J109" t="n">
        <v>0.1334064985501143</v>
      </c>
      <c r="K109" t="n">
        <v>0.02331996818826431</v>
      </c>
      <c r="L109" t="n">
        <v>0.3358149596476774</v>
      </c>
      <c r="M109" t="n">
        <v>0.0430010404988368</v>
      </c>
      <c r="N109" t="n">
        <v>0.4789045469631849</v>
      </c>
      <c r="O109" t="n">
        <v>0.04295514101815518</v>
      </c>
    </row>
    <row r="110" ht="15" customHeight="1">
      <c r="F110" t="n">
        <v>0.1339433559185632</v>
      </c>
      <c r="G110" t="n">
        <v>0.02384996746527032</v>
      </c>
      <c r="J110" t="n">
        <v>0.1339433559185632</v>
      </c>
      <c r="K110" t="n">
        <v>0.02384996746527032</v>
      </c>
      <c r="L110" t="n">
        <v>0.3347269760116892</v>
      </c>
      <c r="M110" t="n">
        <v>0.04397833687381036</v>
      </c>
      <c r="N110" t="n">
        <v>0.4777089269882223</v>
      </c>
      <c r="O110" t="n">
        <v>0.04393139422311326</v>
      </c>
    </row>
    <row r="111" ht="15" customHeight="1">
      <c r="F111" t="n">
        <v>0.1344637831479785</v>
      </c>
      <c r="G111" t="n">
        <v>0.02437996674227633</v>
      </c>
      <c r="J111" t="n">
        <v>0.1344637831479785</v>
      </c>
      <c r="K111" t="n">
        <v>0.02437996674227633</v>
      </c>
      <c r="L111" t="n">
        <v>0.3316479409643768</v>
      </c>
      <c r="M111" t="n">
        <v>0.04495563324878392</v>
      </c>
      <c r="N111" t="n">
        <v>0.4772603703335474</v>
      </c>
      <c r="O111" t="n">
        <v>0.04490764742807132</v>
      </c>
    </row>
    <row r="112" ht="15" customHeight="1">
      <c r="F112" t="n">
        <v>0.1349680262096936</v>
      </c>
      <c r="G112" t="n">
        <v>0.02490996601928233</v>
      </c>
      <c r="J112" t="n">
        <v>0.1349680262096936</v>
      </c>
      <c r="K112" t="n">
        <v>0.02490996601928233</v>
      </c>
      <c r="L112" t="n">
        <v>0.3321887199520451</v>
      </c>
      <c r="M112" t="n">
        <v>0.04593292962375748</v>
      </c>
      <c r="N112" t="n">
        <v>0.4771792871270428</v>
      </c>
      <c r="O112" t="n">
        <v>0.0458839006330294</v>
      </c>
    </row>
    <row r="113" ht="15" customHeight="1">
      <c r="F113" t="n">
        <v>0.1354563310750418</v>
      </c>
      <c r="G113" t="n">
        <v>0.02543996529628834</v>
      </c>
      <c r="J113" t="n">
        <v>0.1354563310750418</v>
      </c>
      <c r="K113" t="n">
        <v>0.02543996529628834</v>
      </c>
      <c r="L113" t="n">
        <v>0.3279601784209992</v>
      </c>
      <c r="M113" t="n">
        <v>0.04691022599873105</v>
      </c>
      <c r="N113" t="n">
        <v>0.4748860874965904</v>
      </c>
      <c r="O113" t="n">
        <v>0.04686015383798747</v>
      </c>
    </row>
    <row r="114" ht="15" customHeight="1">
      <c r="F114" t="n">
        <v>0.1359289437153567</v>
      </c>
      <c r="G114" t="n">
        <v>0.02596996457329435</v>
      </c>
      <c r="J114" t="n">
        <v>0.1359289437153567</v>
      </c>
      <c r="K114" t="n">
        <v>0.02596996457329435</v>
      </c>
      <c r="L114" t="n">
        <v>0.3280731818175441</v>
      </c>
      <c r="M114" t="n">
        <v>0.04788752237370461</v>
      </c>
      <c r="N114" t="n">
        <v>0.4736011815700726</v>
      </c>
      <c r="O114" t="n">
        <v>0.04783640704294554</v>
      </c>
    </row>
    <row r="115" ht="15" customHeight="1">
      <c r="F115" t="n">
        <v>0.1363861101019714</v>
      </c>
      <c r="G115" t="n">
        <v>0.02649996385030036</v>
      </c>
      <c r="J115" t="n">
        <v>0.1363861101019714</v>
      </c>
      <c r="K115" t="n">
        <v>0.02649996385030036</v>
      </c>
      <c r="L115" t="n">
        <v>0.3273385955879847</v>
      </c>
      <c r="M115" t="n">
        <v>0.04886481874867817</v>
      </c>
      <c r="N115" t="n">
        <v>0.4694449794753719</v>
      </c>
      <c r="O115" t="n">
        <v>0.04881266024790362</v>
      </c>
    </row>
    <row r="116" ht="15" customHeight="1">
      <c r="F116" t="n">
        <v>0.1368280762062196</v>
      </c>
      <c r="G116" t="n">
        <v>0.02702996312730636</v>
      </c>
      <c r="J116" t="n">
        <v>0.1368280762062196</v>
      </c>
      <c r="K116" t="n">
        <v>0.02702996312730636</v>
      </c>
      <c r="L116" t="n">
        <v>0.3274672851786264</v>
      </c>
      <c r="M116" t="n">
        <v>0.04984211512365173</v>
      </c>
      <c r="N116" t="n">
        <v>0.4684378913403699</v>
      </c>
      <c r="O116" t="n">
        <v>0.04978891345286168</v>
      </c>
    </row>
    <row r="117" ht="15" customHeight="1">
      <c r="F117" t="n">
        <v>0.1372550879994345</v>
      </c>
      <c r="G117" t="n">
        <v>0.02755996240431237</v>
      </c>
      <c r="J117" t="n">
        <v>0.1372550879994345</v>
      </c>
      <c r="K117" t="n">
        <v>0.02755996240431237</v>
      </c>
      <c r="L117" t="n">
        <v>0.325870116035774</v>
      </c>
      <c r="M117" t="n">
        <v>0.0508194114986253</v>
      </c>
      <c r="N117" t="n">
        <v>0.4696003272929495</v>
      </c>
      <c r="O117" t="n">
        <v>0.05076516665781976</v>
      </c>
    </row>
    <row r="118" ht="15" customHeight="1">
      <c r="F118" t="n">
        <v>0.1376673914529497</v>
      </c>
      <c r="G118" t="n">
        <v>0.02808996168131838</v>
      </c>
      <c r="J118" t="n">
        <v>0.1376673914529497</v>
      </c>
      <c r="K118" t="n">
        <v>0.02808996168131838</v>
      </c>
      <c r="L118" t="n">
        <v>0.3253579536057325</v>
      </c>
      <c r="M118" t="n">
        <v>0.05179670787359886</v>
      </c>
      <c r="N118" t="n">
        <v>0.4692526974609927</v>
      </c>
      <c r="O118" t="n">
        <v>0.05174141986277783</v>
      </c>
    </row>
    <row r="119" ht="15" customHeight="1">
      <c r="F119" t="n">
        <v>0.1380652325380984</v>
      </c>
      <c r="G119" t="n">
        <v>0.02861996095832438</v>
      </c>
      <c r="J119" t="n">
        <v>0.1380652325380984</v>
      </c>
      <c r="K119" t="n">
        <v>0.02861996095832438</v>
      </c>
      <c r="L119" t="n">
        <v>0.3239416633348072</v>
      </c>
      <c r="M119" t="n">
        <v>0.05277400424857243</v>
      </c>
      <c r="N119" t="n">
        <v>0.467715411972382</v>
      </c>
      <c r="O119" t="n">
        <v>0.05271767306773591</v>
      </c>
    </row>
    <row r="120" ht="15" customHeight="1">
      <c r="F120" t="n">
        <v>0.1384488572262141</v>
      </c>
      <c r="G120" t="n">
        <v>0.02914996023533039</v>
      </c>
      <c r="J120" t="n">
        <v>0.1384488572262141</v>
      </c>
      <c r="K120" t="n">
        <v>0.02914996023533039</v>
      </c>
      <c r="L120" t="n">
        <v>0.3227321106693029</v>
      </c>
      <c r="M120" t="n">
        <v>0.05375130062354599</v>
      </c>
      <c r="N120" t="n">
        <v>0.4637088809549993</v>
      </c>
      <c r="O120" t="n">
        <v>0.05369392627269397</v>
      </c>
    </row>
    <row r="121" ht="15" customHeight="1">
      <c r="F121" t="n">
        <v>0.1388185114886303</v>
      </c>
      <c r="G121" t="n">
        <v>0.0296799595123364</v>
      </c>
      <c r="J121" t="n">
        <v>0.1388185114886303</v>
      </c>
      <c r="K121" t="n">
        <v>0.0296799595123364</v>
      </c>
      <c r="L121" t="n">
        <v>0.3222401610555248</v>
      </c>
      <c r="M121" t="n">
        <v>0.05472859699851956</v>
      </c>
      <c r="N121" t="n">
        <v>0.4660535145367272</v>
      </c>
      <c r="O121" t="n">
        <v>0.05467017947765205</v>
      </c>
    </row>
    <row r="122" ht="15" customHeight="1">
      <c r="F122" t="n">
        <v>0.1391744412966802</v>
      </c>
      <c r="G122" t="n">
        <v>0.03020995878934241</v>
      </c>
      <c r="J122" t="n">
        <v>0.1391744412966802</v>
      </c>
      <c r="K122" t="n">
        <v>0.03020995878934241</v>
      </c>
      <c r="L122" t="n">
        <v>0.3204765234491962</v>
      </c>
      <c r="M122" t="n">
        <v>0.05570589337349312</v>
      </c>
      <c r="N122" t="n">
        <v>0.4649653710746804</v>
      </c>
      <c r="O122" t="n">
        <v>0.05564643268261012</v>
      </c>
    </row>
    <row r="123" ht="15" customHeight="1">
      <c r="F123" t="n">
        <v>0.1395168926216974</v>
      </c>
      <c r="G123" t="n">
        <v>0.03073995806634841</v>
      </c>
      <c r="J123" t="n">
        <v>0.1395168926216974</v>
      </c>
      <c r="K123" t="n">
        <v>0.03073995806634841</v>
      </c>
      <c r="L123" t="n">
        <v>0.3200839745272452</v>
      </c>
      <c r="M123" t="n">
        <v>0.05668318974846669</v>
      </c>
      <c r="N123" t="n">
        <v>0.4633184470970118</v>
      </c>
      <c r="O123" t="n">
        <v>0.05662268588756819</v>
      </c>
    </row>
    <row r="124" ht="15" customHeight="1">
      <c r="F124" t="n">
        <v>0.1398461114350153</v>
      </c>
      <c r="G124" t="n">
        <v>0.03126995734335442</v>
      </c>
      <c r="J124" t="n">
        <v>0.1398461114350153</v>
      </c>
      <c r="K124" t="n">
        <v>0.03126995734335442</v>
      </c>
      <c r="L124" t="n">
        <v>0.3221092563581138</v>
      </c>
      <c r="M124" t="n">
        <v>0.05766048612344025</v>
      </c>
      <c r="N124" t="n">
        <v>0.4648421592188007</v>
      </c>
      <c r="O124" t="n">
        <v>0.05759893909252626</v>
      </c>
    </row>
    <row r="125" ht="15" customHeight="1">
      <c r="F125" t="n">
        <v>0.1401623437079672</v>
      </c>
      <c r="G125" t="n">
        <v>0.03179995662036043</v>
      </c>
      <c r="J125" t="n">
        <v>0.1401623437079672</v>
      </c>
      <c r="K125" t="n">
        <v>0.03179995662036043</v>
      </c>
      <c r="L125" t="n">
        <v>0.3192514704005321</v>
      </c>
      <c r="M125" t="n">
        <v>0.05863778249841381</v>
      </c>
      <c r="N125" t="n">
        <v>0.4663303428252175</v>
      </c>
      <c r="O125" t="n">
        <v>0.05857519229748434</v>
      </c>
    </row>
    <row r="126" ht="15" customHeight="1">
      <c r="F126" t="n">
        <v>0.1404658354118865</v>
      </c>
      <c r="G126" t="n">
        <v>0.03232995589736644</v>
      </c>
      <c r="J126" t="n">
        <v>0.1404658354118865</v>
      </c>
      <c r="K126" t="n">
        <v>0.03232995589736644</v>
      </c>
      <c r="L126" t="n">
        <v>0.3186097181132297</v>
      </c>
      <c r="M126" t="n">
        <v>0.05961507887338737</v>
      </c>
      <c r="N126" t="n">
        <v>0.4668768333014317</v>
      </c>
      <c r="O126" t="n">
        <v>0.05955144550244242</v>
      </c>
    </row>
    <row r="127" ht="15" customHeight="1">
      <c r="F127" t="n">
        <v>0.1407568325181067</v>
      </c>
      <c r="G127" t="n">
        <v>0.03285995517437244</v>
      </c>
      <c r="J127" t="n">
        <v>0.1407568325181067</v>
      </c>
      <c r="K127" t="n">
        <v>0.03285995517437244</v>
      </c>
      <c r="L127" t="n">
        <v>0.3200831009549366</v>
      </c>
      <c r="M127" t="n">
        <v>0.06059237524836094</v>
      </c>
      <c r="N127" t="n">
        <v>0.4663754660326137</v>
      </c>
      <c r="O127" t="n">
        <v>0.06052769870740048</v>
      </c>
    </row>
    <row r="128" ht="15" customHeight="1">
      <c r="F128" t="n">
        <v>0.1410355809979612</v>
      </c>
      <c r="G128" t="n">
        <v>0.03338995445137845</v>
      </c>
      <c r="J128" t="n">
        <v>0.1410355809979612</v>
      </c>
      <c r="K128" t="n">
        <v>0.03338995445137845</v>
      </c>
      <c r="L128" t="n">
        <v>0.319470720384383</v>
      </c>
      <c r="M128" t="n">
        <v>0.0615696716233345</v>
      </c>
      <c r="N128" t="n">
        <v>0.4679200764039334</v>
      </c>
      <c r="O128" t="n">
        <v>0.06150395191235856</v>
      </c>
    </row>
    <row r="129" ht="15" customHeight="1">
      <c r="F129" t="n">
        <v>0.1413023268227833</v>
      </c>
      <c r="G129" t="n">
        <v>0.03391995372838446</v>
      </c>
      <c r="J129" t="n">
        <v>0.1413023268227833</v>
      </c>
      <c r="K129" t="n">
        <v>0.03391995372838446</v>
      </c>
      <c r="L129" t="n">
        <v>0.3201716778602983</v>
      </c>
      <c r="M129" t="n">
        <v>0.06254696799830806</v>
      </c>
      <c r="N129" t="n">
        <v>0.4654044998005609</v>
      </c>
      <c r="O129" t="n">
        <v>0.06248020511731663</v>
      </c>
    </row>
    <row r="130" ht="15" customHeight="1">
      <c r="F130" t="n">
        <v>0.1415573159639065</v>
      </c>
      <c r="G130" t="n">
        <v>0.03444995300539046</v>
      </c>
      <c r="J130" t="n">
        <v>0.1415573159639065</v>
      </c>
      <c r="K130" t="n">
        <v>0.03444995300539046</v>
      </c>
      <c r="L130" t="n">
        <v>0.3201850748414127</v>
      </c>
      <c r="M130" t="n">
        <v>0.06352426437328162</v>
      </c>
      <c r="N130" t="n">
        <v>0.4675225716076663</v>
      </c>
      <c r="O130" t="n">
        <v>0.0634564583222747</v>
      </c>
    </row>
    <row r="131" ht="15" customHeight="1">
      <c r="F131" t="n">
        <v>0.1418007943926642</v>
      </c>
      <c r="G131" t="n">
        <v>0.03497995228239647</v>
      </c>
      <c r="J131" t="n">
        <v>0.1418007943926642</v>
      </c>
      <c r="K131" t="n">
        <v>0.03497995228239647</v>
      </c>
      <c r="L131" t="n">
        <v>0.3173100127864562</v>
      </c>
      <c r="M131" t="n">
        <v>0.06450156074825519</v>
      </c>
      <c r="N131" t="n">
        <v>0.4672681272104194</v>
      </c>
      <c r="O131" t="n">
        <v>0.06443271152723277</v>
      </c>
    </row>
    <row r="132" ht="15" customHeight="1">
      <c r="F132" t="n">
        <v>0.1420330080803898</v>
      </c>
      <c r="G132" t="n">
        <v>0.03550995155940248</v>
      </c>
      <c r="J132" t="n">
        <v>0.1420330080803898</v>
      </c>
      <c r="K132" t="n">
        <v>0.03550995155940248</v>
      </c>
      <c r="L132" t="n">
        <v>0.3195455931541583</v>
      </c>
      <c r="M132" t="n">
        <v>0.06547885712322875</v>
      </c>
      <c r="N132" t="n">
        <v>0.4661350019939905</v>
      </c>
      <c r="O132" t="n">
        <v>0.06540896473219084</v>
      </c>
    </row>
    <row r="133" ht="15" customHeight="1">
      <c r="F133" t="n">
        <v>0.1422542029984166</v>
      </c>
      <c r="G133" t="n">
        <v>0.03603995083640849</v>
      </c>
      <c r="J133" t="n">
        <v>0.1422542029984166</v>
      </c>
      <c r="K133" t="n">
        <v>0.03603995083640849</v>
      </c>
      <c r="L133" t="n">
        <v>0.3199909174032494</v>
      </c>
      <c r="M133" t="n">
        <v>0.06645615349820232</v>
      </c>
      <c r="N133" t="n">
        <v>0.4689170313435495</v>
      </c>
      <c r="O133" t="n">
        <v>0.06638521793714891</v>
      </c>
    </row>
    <row r="134" ht="15" customHeight="1">
      <c r="F134" t="n">
        <v>0.1424646251180782</v>
      </c>
      <c r="G134" t="n">
        <v>0.03656995011341449</v>
      </c>
      <c r="J134" t="n">
        <v>0.1424646251180782</v>
      </c>
      <c r="K134" t="n">
        <v>0.03656995011341449</v>
      </c>
      <c r="L134" t="n">
        <v>0.319445086992459</v>
      </c>
      <c r="M134" t="n">
        <v>0.06743344987317587</v>
      </c>
      <c r="N134" t="n">
        <v>0.4707080506442664</v>
      </c>
      <c r="O134" t="n">
        <v>0.067361471142107</v>
      </c>
    </row>
    <row r="135" ht="15" customHeight="1">
      <c r="F135" t="n">
        <v>0.1426645204107079</v>
      </c>
      <c r="G135" t="n">
        <v>0.0370999493904205</v>
      </c>
      <c r="J135" t="n">
        <v>0.1426645204107079</v>
      </c>
      <c r="K135" t="n">
        <v>0.0370999493904205</v>
      </c>
      <c r="L135" t="n">
        <v>0.3184072033805173</v>
      </c>
      <c r="M135" t="n">
        <v>0.06841074624814944</v>
      </c>
      <c r="N135" t="n">
        <v>0.4707018952813112</v>
      </c>
      <c r="O135" t="n">
        <v>0.06833772434706506</v>
      </c>
    </row>
    <row r="136" ht="15" customHeight="1">
      <c r="F136" t="n">
        <v>0.1428541348476391</v>
      </c>
      <c r="G136" t="n">
        <v>0.03762994866742651</v>
      </c>
      <c r="J136" t="n">
        <v>0.1428541348476391</v>
      </c>
      <c r="K136" t="n">
        <v>0.03762994866742651</v>
      </c>
      <c r="L136" t="n">
        <v>0.3179763680261541</v>
      </c>
      <c r="M136" t="n">
        <v>0.06938804262312299</v>
      </c>
      <c r="N136" t="n">
        <v>0.4683924006398541</v>
      </c>
      <c r="O136" t="n">
        <v>0.06931397755202313</v>
      </c>
    </row>
    <row r="137" ht="15" customHeight="1">
      <c r="F137" t="n">
        <v>0.1430337144002053</v>
      </c>
      <c r="G137" t="n">
        <v>0.03815994794443251</v>
      </c>
      <c r="J137" t="n">
        <v>0.1430337144002053</v>
      </c>
      <c r="K137" t="n">
        <v>0.03815994794443251</v>
      </c>
      <c r="L137" t="n">
        <v>0.3185516823880992</v>
      </c>
      <c r="M137" t="n">
        <v>0.07036533899809656</v>
      </c>
      <c r="N137" t="n">
        <v>0.4690734021050651</v>
      </c>
      <c r="O137" t="n">
        <v>0.07029023075698121</v>
      </c>
    </row>
    <row r="138" ht="15" customHeight="1">
      <c r="F138" t="n">
        <v>0.1432035050397398</v>
      </c>
      <c r="G138" t="n">
        <v>0.03868994722143852</v>
      </c>
      <c r="J138" t="n">
        <v>0.1432035050397398</v>
      </c>
      <c r="K138" t="n">
        <v>0.03868994722143852</v>
      </c>
      <c r="L138" t="n">
        <v>0.3157322479250826</v>
      </c>
      <c r="M138" t="n">
        <v>0.07134263537307013</v>
      </c>
      <c r="N138" t="n">
        <v>0.4723387350621142</v>
      </c>
      <c r="O138" t="n">
        <v>0.07126648396193928</v>
      </c>
    </row>
    <row r="139" ht="15" customHeight="1">
      <c r="F139" t="n">
        <v>0.1433637527375761</v>
      </c>
      <c r="G139" t="n">
        <v>0.03921994649844453</v>
      </c>
      <c r="J139" t="n">
        <v>0.1433637527375761</v>
      </c>
      <c r="K139" t="n">
        <v>0.03921994649844453</v>
      </c>
      <c r="L139" t="n">
        <v>0.3169171660958341</v>
      </c>
      <c r="M139" t="n">
        <v>0.0723199317480437</v>
      </c>
      <c r="N139" t="n">
        <v>0.4697822348961713</v>
      </c>
      <c r="O139" t="n">
        <v>0.07224273716689734</v>
      </c>
    </row>
    <row r="140" ht="15" customHeight="1">
      <c r="F140" t="n">
        <v>0.1435147034650474</v>
      </c>
      <c r="G140" t="n">
        <v>0.03974994577545053</v>
      </c>
      <c r="J140" t="n">
        <v>0.1435147034650474</v>
      </c>
      <c r="K140" t="n">
        <v>0.03974994577545053</v>
      </c>
      <c r="L140" t="n">
        <v>0.3166055383590839</v>
      </c>
      <c r="M140" t="n">
        <v>0.07329722812301727</v>
      </c>
      <c r="N140" t="n">
        <v>0.4725977369924068</v>
      </c>
      <c r="O140" t="n">
        <v>0.07321899037185542</v>
      </c>
    </row>
    <row r="141" ht="15" customHeight="1">
      <c r="F141" t="n">
        <v>0.1436566031934873</v>
      </c>
      <c r="G141" t="n">
        <v>0.04027994505245654</v>
      </c>
      <c r="J141" t="n">
        <v>0.1436566031934873</v>
      </c>
      <c r="K141" t="n">
        <v>0.04027994505245654</v>
      </c>
      <c r="L141" t="n">
        <v>0.3148964661735617</v>
      </c>
      <c r="M141" t="n">
        <v>0.07427452449799082</v>
      </c>
      <c r="N141" t="n">
        <v>0.4722790767359902</v>
      </c>
      <c r="O141" t="n">
        <v>0.07419524357681349</v>
      </c>
    </row>
    <row r="142" ht="15" customHeight="1">
      <c r="F142" t="n">
        <v>0.1437896978942292</v>
      </c>
      <c r="G142" t="n">
        <v>0.04080994432946256</v>
      </c>
      <c r="J142" t="n">
        <v>0.1437896978942292</v>
      </c>
      <c r="K142" t="n">
        <v>0.04080994432946256</v>
      </c>
      <c r="L142" t="n">
        <v>0.3176890509979973</v>
      </c>
      <c r="M142" t="n">
        <v>0.07525182087296439</v>
      </c>
      <c r="N142" t="n">
        <v>0.4716200895120921</v>
      </c>
      <c r="O142" t="n">
        <v>0.07517149678177155</v>
      </c>
    </row>
    <row r="143" ht="15" customHeight="1">
      <c r="F143" t="n">
        <v>0.1439142335386065</v>
      </c>
      <c r="G143" t="n">
        <v>0.04133994360646855</v>
      </c>
      <c r="J143" t="n">
        <v>0.1439142335386065</v>
      </c>
      <c r="K143" t="n">
        <v>0.04133994360646855</v>
      </c>
      <c r="L143" t="n">
        <v>0.3171823942911207</v>
      </c>
      <c r="M143" t="n">
        <v>0.07622911724793795</v>
      </c>
      <c r="N143" t="n">
        <v>0.4709146107058821</v>
      </c>
      <c r="O143" t="n">
        <v>0.07614774998672964</v>
      </c>
    </row>
    <row r="144" ht="15" customHeight="1">
      <c r="F144" t="n">
        <v>0.1440304560979526</v>
      </c>
      <c r="G144" t="n">
        <v>0.04186994288347456</v>
      </c>
      <c r="J144" t="n">
        <v>0.1440304560979526</v>
      </c>
      <c r="K144" t="n">
        <v>0.04186994288347456</v>
      </c>
      <c r="L144" t="n">
        <v>0.3170755975116619</v>
      </c>
      <c r="M144" t="n">
        <v>0.07720641362291152</v>
      </c>
      <c r="N144" t="n">
        <v>0.4735564757025305</v>
      </c>
      <c r="O144" t="n">
        <v>0.07712400319168772</v>
      </c>
    </row>
    <row r="145" ht="15" customHeight="1">
      <c r="F145" t="n">
        <v>0.1441386115436008</v>
      </c>
      <c r="G145" t="n">
        <v>0.04239994216048058</v>
      </c>
      <c r="J145" t="n">
        <v>0.1441386115436008</v>
      </c>
      <c r="K145" t="n">
        <v>0.04239994216048058</v>
      </c>
      <c r="L145" t="n">
        <v>0.3171677621183507</v>
      </c>
      <c r="M145" t="n">
        <v>0.07818370999788508</v>
      </c>
      <c r="N145" t="n">
        <v>0.4752395198872073</v>
      </c>
      <c r="O145" t="n">
        <v>0.07810025639664579</v>
      </c>
    </row>
    <row r="146" ht="15" customHeight="1">
      <c r="F146" t="n">
        <v>0.1442389458468846</v>
      </c>
      <c r="G146" t="n">
        <v>0.04292994143748657</v>
      </c>
      <c r="J146" t="n">
        <v>0.1442389458468846</v>
      </c>
      <c r="K146" t="n">
        <v>0.04292994143748657</v>
      </c>
      <c r="L146" t="n">
        <v>0.3154579895699171</v>
      </c>
      <c r="M146" t="n">
        <v>0.07916100637285864</v>
      </c>
      <c r="N146" t="n">
        <v>0.4732575786450823</v>
      </c>
      <c r="O146" t="n">
        <v>0.07907650960160385</v>
      </c>
    </row>
    <row r="147" ht="15" customHeight="1">
      <c r="F147" t="n">
        <v>0.1443317049791374</v>
      </c>
      <c r="G147" t="n">
        <v>0.04345994071449259</v>
      </c>
      <c r="J147" t="n">
        <v>0.1443317049791374</v>
      </c>
      <c r="K147" t="n">
        <v>0.04345994071449259</v>
      </c>
      <c r="L147" t="n">
        <v>0.315445381325091</v>
      </c>
      <c r="M147" t="n">
        <v>0.08013830274783221</v>
      </c>
      <c r="N147" t="n">
        <v>0.4733044873613259</v>
      </c>
      <c r="O147" t="n">
        <v>0.08005276280656193</v>
      </c>
    </row>
    <row r="148" ht="15" customHeight="1">
      <c r="F148" t="n">
        <v>0.1444171349116926</v>
      </c>
      <c r="G148" t="n">
        <v>0.0439899399914986</v>
      </c>
      <c r="J148" t="n">
        <v>0.1444171349116926</v>
      </c>
      <c r="K148" t="n">
        <v>0.0439899399914986</v>
      </c>
      <c r="L148" t="n">
        <v>0.3166328443541488</v>
      </c>
      <c r="M148" t="n">
        <v>0.08111559912280576</v>
      </c>
      <c r="N148" t="n">
        <v>0.4709026073766377</v>
      </c>
      <c r="O148" t="n">
        <v>0.08102901601152</v>
      </c>
    </row>
    <row r="149" ht="15" customHeight="1">
      <c r="F149" t="n">
        <v>0.1444954816158837</v>
      </c>
      <c r="G149" t="n">
        <v>0.04451993926850459</v>
      </c>
      <c r="J149" t="n">
        <v>0.1444954816158837</v>
      </c>
      <c r="K149" t="n">
        <v>0.04451993926850459</v>
      </c>
      <c r="L149" t="n">
        <v>0.3164287655866141</v>
      </c>
      <c r="M149" t="n">
        <v>0.08209289549777933</v>
      </c>
      <c r="N149" t="n">
        <v>0.471093974522712</v>
      </c>
      <c r="O149" t="n">
        <v>0.08200526921647806</v>
      </c>
    </row>
    <row r="150" ht="15" customHeight="1">
      <c r="F150" t="n">
        <v>0.1445669910630439</v>
      </c>
      <c r="G150" t="n">
        <v>0.04504993854551061</v>
      </c>
      <c r="J150" t="n">
        <v>0.1445669910630439</v>
      </c>
      <c r="K150" t="n">
        <v>0.04504993854551061</v>
      </c>
      <c r="L150" t="n">
        <v>0.3161329603751558</v>
      </c>
      <c r="M150" t="n">
        <v>0.08307019187275289</v>
      </c>
      <c r="N150" t="n">
        <v>0.4719791636946606</v>
      </c>
      <c r="O150" t="n">
        <v>0.08298152242143614</v>
      </c>
    </row>
    <row r="151" ht="15" customHeight="1">
      <c r="F151" t="n">
        <v>0.1446319092245068</v>
      </c>
      <c r="G151" t="n">
        <v>0.04557993782251662</v>
      </c>
      <c r="J151" t="n">
        <v>0.1446319092245068</v>
      </c>
      <c r="K151" t="n">
        <v>0.04557993782251662</v>
      </c>
      <c r="L151" t="n">
        <v>0.316144849960261</v>
      </c>
      <c r="M151" t="n">
        <v>0.08404748824772645</v>
      </c>
      <c r="N151" t="n">
        <v>0.4744582397165845</v>
      </c>
      <c r="O151" t="n">
        <v>0.08395777562639421</v>
      </c>
    </row>
    <row r="152" ht="15" customHeight="1">
      <c r="F152" t="n">
        <v>0.1446904820716057</v>
      </c>
      <c r="G152" t="n">
        <v>0.04610993709952262</v>
      </c>
      <c r="J152" t="n">
        <v>0.1446904820716057</v>
      </c>
      <c r="K152" t="n">
        <v>0.04610993709952262</v>
      </c>
      <c r="L152" t="n">
        <v>0.3157638555824169</v>
      </c>
      <c r="M152" t="n">
        <v>0.08502478462270002</v>
      </c>
      <c r="N152" t="n">
        <v>0.4710312674125839</v>
      </c>
      <c r="O152" t="n">
        <v>0.0849340288313523</v>
      </c>
    </row>
    <row r="153" ht="15" customHeight="1">
      <c r="F153" t="n">
        <v>0.1447429555756741</v>
      </c>
      <c r="G153" t="n">
        <v>0.04663993637652863</v>
      </c>
      <c r="J153" t="n">
        <v>0.1447429555756741</v>
      </c>
      <c r="K153" t="n">
        <v>0.04663993637652863</v>
      </c>
      <c r="L153" t="n">
        <v>0.3129893984821106</v>
      </c>
      <c r="M153" t="n">
        <v>0.08600208099767359</v>
      </c>
      <c r="N153" t="n">
        <v>0.47219831160676</v>
      </c>
      <c r="O153" t="n">
        <v>0.08591028203631036</v>
      </c>
    </row>
    <row r="154" ht="15" customHeight="1">
      <c r="F154" t="n">
        <v>0.1447895757080453</v>
      </c>
      <c r="G154" t="n">
        <v>0.04716993565353464</v>
      </c>
      <c r="J154" t="n">
        <v>0.1447895757080453</v>
      </c>
      <c r="K154" t="n">
        <v>0.04716993565353464</v>
      </c>
      <c r="L154" t="n">
        <v>0.3156208998998297</v>
      </c>
      <c r="M154" t="n">
        <v>0.08697937737264716</v>
      </c>
      <c r="N154" t="n">
        <v>0.4742594371232129</v>
      </c>
      <c r="O154" t="n">
        <v>0.08688653524126844</v>
      </c>
    </row>
    <row r="155" ht="15" customHeight="1">
      <c r="F155" t="n">
        <v>0.1448305884400528</v>
      </c>
      <c r="G155" t="n">
        <v>0.04769993493054064</v>
      </c>
      <c r="J155" t="n">
        <v>0.1448305884400528</v>
      </c>
      <c r="K155" t="n">
        <v>0.04769993493054064</v>
      </c>
      <c r="L155" t="n">
        <v>0.3143577810760612</v>
      </c>
      <c r="M155" t="n">
        <v>0.08795667374762071</v>
      </c>
      <c r="N155" t="n">
        <v>0.4746147087860435</v>
      </c>
      <c r="O155" t="n">
        <v>0.08786278844622651</v>
      </c>
    </row>
    <row r="156" ht="15" customHeight="1">
      <c r="F156" t="n">
        <v>0.1448662397430299</v>
      </c>
      <c r="G156" t="n">
        <v>0.04822993420754665</v>
      </c>
      <c r="J156" t="n">
        <v>0.1448662397430299</v>
      </c>
      <c r="K156" t="n">
        <v>0.04822993420754665</v>
      </c>
      <c r="L156" t="n">
        <v>0.3126994632512924</v>
      </c>
      <c r="M156" t="n">
        <v>0.08893397012259428</v>
      </c>
      <c r="N156" t="n">
        <v>0.4751641914193525</v>
      </c>
      <c r="O156" t="n">
        <v>0.08883904165118457</v>
      </c>
    </row>
    <row r="157" ht="15" customHeight="1">
      <c r="F157" t="n">
        <v>0.1448967755883101</v>
      </c>
      <c r="G157" t="n">
        <v>0.04875993348455266</v>
      </c>
      <c r="J157" t="n">
        <v>0.1448967755883101</v>
      </c>
      <c r="K157" t="n">
        <v>0.04875993348455266</v>
      </c>
      <c r="L157" t="n">
        <v>0.3137453676660107</v>
      </c>
      <c r="M157" t="n">
        <v>0.08991126649756784</v>
      </c>
      <c r="N157" t="n">
        <v>0.4742079498472405</v>
      </c>
      <c r="O157" t="n">
        <v>0.08981529485614265</v>
      </c>
    </row>
    <row r="158" ht="15" customHeight="1">
      <c r="F158" t="n">
        <v>0.1449224419472268</v>
      </c>
      <c r="G158" t="n">
        <v>0.04928993276155866</v>
      </c>
      <c r="J158" t="n">
        <v>0.1449224419472268</v>
      </c>
      <c r="K158" t="n">
        <v>0.04928993276155866</v>
      </c>
      <c r="L158" t="n">
        <v>0.3132949155607028</v>
      </c>
      <c r="M158" t="n">
        <v>0.09088856287254141</v>
      </c>
      <c r="N158" t="n">
        <v>0.474046048893808</v>
      </c>
      <c r="O158" t="n">
        <v>0.09079154806110072</v>
      </c>
    </row>
    <row r="159" ht="15" customHeight="1">
      <c r="F159" t="n">
        <v>0.1449434847911133</v>
      </c>
      <c r="G159" t="n">
        <v>0.04981993203856467</v>
      </c>
      <c r="J159" t="n">
        <v>0.1449434847911133</v>
      </c>
      <c r="K159" t="n">
        <v>0.04981993203856467</v>
      </c>
      <c r="L159" t="n">
        <v>0.3141475281758568</v>
      </c>
      <c r="M159" t="n">
        <v>0.09186585924751496</v>
      </c>
      <c r="N159" t="n">
        <v>0.4718785533831557</v>
      </c>
      <c r="O159" t="n">
        <v>0.0917678012660588</v>
      </c>
    </row>
    <row r="160" ht="15" customHeight="1">
      <c r="F160" t="n">
        <v>0.1449601500913031</v>
      </c>
      <c r="G160" t="n">
        <v>0.05034993131557068</v>
      </c>
      <c r="J160" t="n">
        <v>0.1449601500913031</v>
      </c>
      <c r="K160" t="n">
        <v>0.05034993131557068</v>
      </c>
      <c r="L160" t="n">
        <v>0.3130026267519592</v>
      </c>
      <c r="M160" t="n">
        <v>0.09284315562248853</v>
      </c>
      <c r="N160" t="n">
        <v>0.4731055281393843</v>
      </c>
      <c r="O160" t="n">
        <v>0.09274405447101686</v>
      </c>
    </row>
    <row r="161" ht="15" customHeight="1">
      <c r="F161" t="n">
        <v>0.1449726838191297</v>
      </c>
      <c r="G161" t="n">
        <v>0.05087993059257669</v>
      </c>
      <c r="J161" t="n">
        <v>0.1449726838191297</v>
      </c>
      <c r="K161" t="n">
        <v>0.05087993059257669</v>
      </c>
      <c r="L161" t="n">
        <v>0.3125596325294976</v>
      </c>
      <c r="M161" t="n">
        <v>0.0938204519974621</v>
      </c>
      <c r="N161" t="n">
        <v>0.4716270379865946</v>
      </c>
      <c r="O161" t="n">
        <v>0.09372030767597493</v>
      </c>
    </row>
    <row r="162" ht="15" customHeight="1">
      <c r="F162" t="n">
        <v>0.1449813319459263</v>
      </c>
      <c r="G162" t="n">
        <v>0.05140992986958269</v>
      </c>
      <c r="J162" t="n">
        <v>0.1449813319459263</v>
      </c>
      <c r="K162" t="n">
        <v>0.05140992986958269</v>
      </c>
      <c r="L162" t="n">
        <v>0.3129179667489592</v>
      </c>
      <c r="M162" t="n">
        <v>0.09479774837243565</v>
      </c>
      <c r="N162" t="n">
        <v>0.4704431477488867</v>
      </c>
      <c r="O162" t="n">
        <v>0.09469656088093302</v>
      </c>
    </row>
    <row r="163" ht="15" customHeight="1">
      <c r="F163" t="n">
        <v>0.1449863404430265</v>
      </c>
      <c r="G163" t="n">
        <v>0.0519399291465887</v>
      </c>
      <c r="J163" t="n">
        <v>0.1449863404430265</v>
      </c>
      <c r="K163" t="n">
        <v>0.0519399291465887</v>
      </c>
      <c r="L163" t="n">
        <v>0.3128770506508313</v>
      </c>
      <c r="M163" t="n">
        <v>0.09577504474740922</v>
      </c>
      <c r="N163" t="n">
        <v>0.4722539222503618</v>
      </c>
      <c r="O163" t="n">
        <v>0.09567281408589108</v>
      </c>
    </row>
    <row r="164" ht="15" customHeight="1">
      <c r="F164" t="n">
        <v>0.1449879552817635</v>
      </c>
      <c r="G164" t="n">
        <v>0.05246992842359471</v>
      </c>
      <c r="J164" t="n">
        <v>0.1449879552817635</v>
      </c>
      <c r="K164" t="n">
        <v>0.05246992842359471</v>
      </c>
      <c r="L164" t="n">
        <v>0.310936305475601</v>
      </c>
      <c r="M164" t="n">
        <v>0.09675234112238278</v>
      </c>
      <c r="N164" t="n">
        <v>0.4707594263151205</v>
      </c>
      <c r="O164" t="n">
        <v>0.09664906729084916</v>
      </c>
    </row>
    <row r="165" ht="15" customHeight="1">
      <c r="F165" t="n">
        <v>0.1449879552817636</v>
      </c>
      <c r="G165" t="n">
        <v>0.05246992842359471</v>
      </c>
      <c r="J165" t="n">
        <v>0.1449879552817636</v>
      </c>
      <c r="K165" t="n">
        <v>0.05246992842359471</v>
      </c>
      <c r="L165" t="n">
        <v>0.3130951524637556</v>
      </c>
      <c r="M165" t="n">
        <v>0.09772963749735634</v>
      </c>
      <c r="N165" t="n">
        <v>0.472759724767263</v>
      </c>
      <c r="O165" t="n">
        <v>0.09762532049580723</v>
      </c>
    </row>
    <row r="166" ht="15" customHeight="1">
      <c r="F166" t="n">
        <v>0.1426363978370488</v>
      </c>
      <c r="G166" t="n">
        <v>0.05246965989513069</v>
      </c>
      <c r="J166" t="n">
        <v>0.1426363978370488</v>
      </c>
      <c r="K166" t="n">
        <v>0.05246965989513069</v>
      </c>
      <c r="L166" t="n">
        <v>0.3114530128557823</v>
      </c>
      <c r="M166" t="n">
        <v>0.09870693387232991</v>
      </c>
      <c r="N166" t="n">
        <v>0.4713548824308904</v>
      </c>
      <c r="O166" t="n">
        <v>0.0986015737007653</v>
      </c>
    </row>
    <row r="167" ht="15" customHeight="1">
      <c r="F167" t="n">
        <v>0.1403110517095891</v>
      </c>
      <c r="G167" t="n">
        <v>0.05246939136666667</v>
      </c>
      <c r="J167" t="n">
        <v>0.1403110517095891</v>
      </c>
      <c r="K167" t="n">
        <v>0.05246939136666667</v>
      </c>
      <c r="L167" t="n">
        <v>0.3106093078921687</v>
      </c>
      <c r="M167" t="n">
        <v>0.09968423024730347</v>
      </c>
      <c r="N167" t="n">
        <v>0.4725449641301032</v>
      </c>
      <c r="O167" t="n">
        <v>0.09957782690572337</v>
      </c>
    </row>
    <row r="168" ht="15" customHeight="1">
      <c r="F168" t="n">
        <v>0.1380131243157987</v>
      </c>
      <c r="G168" t="n">
        <v>0.05246912283820265</v>
      </c>
      <c r="J168" t="n">
        <v>0.1380131243157987</v>
      </c>
      <c r="K168" t="n">
        <v>0.05246912283820265</v>
      </c>
      <c r="L168" t="n">
        <v>0.3103634588134014</v>
      </c>
      <c r="M168" t="n">
        <v>0.100661526622277</v>
      </c>
      <c r="N168" t="n">
        <v>0.4727300346890019</v>
      </c>
      <c r="O168" t="n">
        <v>0.1005540801106814</v>
      </c>
    </row>
    <row r="169" ht="15" customHeight="1">
      <c r="F169" t="n">
        <v>0.1357438230718904</v>
      </c>
      <c r="G169" t="n">
        <v>0.05246885430973863</v>
      </c>
      <c r="J169" t="n">
        <v>0.1357438230718904</v>
      </c>
      <c r="K169" t="n">
        <v>0.05246885430973863</v>
      </c>
      <c r="L169" t="n">
        <v>0.3103148868599682</v>
      </c>
      <c r="M169" t="n">
        <v>0.1016388229972506</v>
      </c>
      <c r="N169" t="n">
        <v>0.4705101589316872</v>
      </c>
      <c r="O169" t="n">
        <v>0.1015303333156395</v>
      </c>
    </row>
    <row r="170" ht="15" customHeight="1">
      <c r="F170" t="n">
        <v>0.133504355394276</v>
      </c>
      <c r="G170" t="n">
        <v>0.05246858578127462</v>
      </c>
      <c r="J170" t="n">
        <v>0.133504355394276</v>
      </c>
      <c r="K170" t="n">
        <v>0.05246858578127462</v>
      </c>
      <c r="L170" t="n">
        <v>0.311563013272356</v>
      </c>
      <c r="M170" t="n">
        <v>0.1026161193722242</v>
      </c>
      <c r="N170" t="n">
        <v>0.47008540168226</v>
      </c>
      <c r="O170" t="n">
        <v>0.1025065865205976</v>
      </c>
    </row>
    <row r="171" ht="15" customHeight="1">
      <c r="F171" t="n">
        <v>0.1312959286991709</v>
      </c>
      <c r="G171" t="n">
        <v>0.0524683172528106</v>
      </c>
      <c r="J171" t="n">
        <v>0.1312959286991709</v>
      </c>
      <c r="K171" t="n">
        <v>0.0524683172528106</v>
      </c>
      <c r="L171" t="n">
        <v>0.3115072592910524</v>
      </c>
      <c r="M171" t="n">
        <v>0.1035934157471977</v>
      </c>
      <c r="N171" t="n">
        <v>0.4702558277648206</v>
      </c>
      <c r="O171" t="n">
        <v>0.1034828397255557</v>
      </c>
    </row>
    <row r="172" ht="15" customHeight="1">
      <c r="F172" t="n">
        <v>0.1291197504029843</v>
      </c>
      <c r="G172" t="n">
        <v>0.05246804872434659</v>
      </c>
      <c r="J172" t="n">
        <v>0.1291197504029843</v>
      </c>
      <c r="K172" t="n">
        <v>0.05246804872434659</v>
      </c>
      <c r="L172" t="n">
        <v>0.3120470461565444</v>
      </c>
      <c r="M172" t="n">
        <v>0.1045707121221713</v>
      </c>
      <c r="N172" t="n">
        <v>0.46972150200347</v>
      </c>
      <c r="O172" t="n">
        <v>0.1044590929305137</v>
      </c>
    </row>
    <row r="173" ht="15" customHeight="1">
      <c r="F173" t="n">
        <v>0.1269770279219344</v>
      </c>
      <c r="G173" t="n">
        <v>0.05246778019588257</v>
      </c>
      <c r="J173" t="n">
        <v>0.1269770279219344</v>
      </c>
      <c r="K173" t="n">
        <v>0.05246778019588257</v>
      </c>
      <c r="L173" t="n">
        <v>0.3095817951093192</v>
      </c>
      <c r="M173" t="n">
        <v>0.1055480084971449</v>
      </c>
      <c r="N173" t="n">
        <v>0.4728824892223082</v>
      </c>
      <c r="O173" t="n">
        <v>0.1054353461354718</v>
      </c>
    </row>
    <row r="174" ht="15" customHeight="1">
      <c r="F174" t="n">
        <v>0.1248689686724272</v>
      </c>
      <c r="G174" t="n">
        <v>0.05246751166741855</v>
      </c>
      <c r="J174" t="n">
        <v>0.1248689686724272</v>
      </c>
      <c r="K174" t="n">
        <v>0.05246751166741855</v>
      </c>
      <c r="L174" t="n">
        <v>0.3122109273898643</v>
      </c>
      <c r="M174" t="n">
        <v>0.1065253048721184</v>
      </c>
      <c r="N174" t="n">
        <v>0.4718388542454366</v>
      </c>
      <c r="O174" t="n">
        <v>0.1064115993404299</v>
      </c>
    </row>
    <row r="175" ht="15" customHeight="1">
      <c r="F175" t="n">
        <v>0.1227967800706841</v>
      </c>
      <c r="G175" t="n">
        <v>0.05246724313895453</v>
      </c>
      <c r="J175" t="n">
        <v>0.1227967800706841</v>
      </c>
      <c r="K175" t="n">
        <v>0.05246724313895453</v>
      </c>
      <c r="L175" t="n">
        <v>0.3114338642386666</v>
      </c>
      <c r="M175" t="n">
        <v>0.107502601247092</v>
      </c>
      <c r="N175" t="n">
        <v>0.4712906618969555</v>
      </c>
      <c r="O175" t="n">
        <v>0.1073878525453879</v>
      </c>
    </row>
    <row r="176" ht="15" customHeight="1">
      <c r="F176" t="n">
        <v>0.1207616695331081</v>
      </c>
      <c r="G176" t="n">
        <v>0.05246697461049052</v>
      </c>
      <c r="J176" t="n">
        <v>0.1207616695331081</v>
      </c>
      <c r="K176" t="n">
        <v>0.05246697461049052</v>
      </c>
      <c r="L176" t="n">
        <v>0.3096500268962135</v>
      </c>
      <c r="M176" t="n">
        <v>0.1084798976220655</v>
      </c>
      <c r="N176" t="n">
        <v>0.4706379770009653</v>
      </c>
      <c r="O176" t="n">
        <v>0.108364105750346</v>
      </c>
    </row>
    <row r="177" ht="15" customHeight="1">
      <c r="F177" t="n">
        <v>0.1187648444759236</v>
      </c>
      <c r="G177" t="n">
        <v>0.0524667060820265</v>
      </c>
      <c r="J177" t="n">
        <v>0.1187648444759236</v>
      </c>
      <c r="K177" t="n">
        <v>0.0524667060820265</v>
      </c>
      <c r="L177" t="n">
        <v>0.3101588366029924</v>
      </c>
      <c r="M177" t="n">
        <v>0.1094571939970391</v>
      </c>
      <c r="N177" t="n">
        <v>0.469480864381567</v>
      </c>
      <c r="O177" t="n">
        <v>0.1093403589553041</v>
      </c>
    </row>
    <row r="178" ht="15" customHeight="1">
      <c r="F178" t="n">
        <v>0.1168075123155305</v>
      </c>
      <c r="G178" t="n">
        <v>0.05246643755356249</v>
      </c>
      <c r="J178" t="n">
        <v>0.1168075123155305</v>
      </c>
      <c r="K178" t="n">
        <v>0.05246643755356249</v>
      </c>
      <c r="L178" t="n">
        <v>0.3118597145994905</v>
      </c>
      <c r="M178" t="n">
        <v>0.1104344903720127</v>
      </c>
      <c r="N178" t="n">
        <v>0.4683193888628612</v>
      </c>
      <c r="O178" t="n">
        <v>0.1103166121602622</v>
      </c>
    </row>
    <row r="179" ht="15" customHeight="1">
      <c r="F179" t="n">
        <v>0.1148908804681565</v>
      </c>
      <c r="G179" t="n">
        <v>0.05246616902509846</v>
      </c>
      <c r="J179" t="n">
        <v>0.1148908804681565</v>
      </c>
      <c r="K179" t="n">
        <v>0.05246616902509846</v>
      </c>
      <c r="L179" t="n">
        <v>0.3102520821261948</v>
      </c>
      <c r="M179" t="n">
        <v>0.1114117867469862</v>
      </c>
      <c r="N179" t="n">
        <v>0.4728536152689484</v>
      </c>
      <c r="O179" t="n">
        <v>0.1112928653652202</v>
      </c>
    </row>
    <row r="180" ht="15" customHeight="1">
      <c r="F180" t="n">
        <v>0.113016156350198</v>
      </c>
      <c r="G180" t="n">
        <v>0.05246590049663444</v>
      </c>
      <c r="J180" t="n">
        <v>0.113016156350198</v>
      </c>
      <c r="K180" t="n">
        <v>0.05246590049663444</v>
      </c>
      <c r="L180" t="n">
        <v>0.3103353604235927</v>
      </c>
      <c r="M180" t="n">
        <v>0.1123890831219598</v>
      </c>
      <c r="N180" t="n">
        <v>0.4707836084239293</v>
      </c>
      <c r="O180" t="n">
        <v>0.1122691185701783</v>
      </c>
    </row>
    <row r="181" ht="15" customHeight="1">
      <c r="F181" t="n">
        <v>0.1111845473778863</v>
      </c>
      <c r="G181" t="n">
        <v>0.05246563196817042</v>
      </c>
      <c r="J181" t="n">
        <v>0.1111845473778863</v>
      </c>
      <c r="K181" t="n">
        <v>0.05246563196817042</v>
      </c>
      <c r="L181" t="n">
        <v>0.3095089707321714</v>
      </c>
      <c r="M181" t="n">
        <v>0.1133663794969334</v>
      </c>
      <c r="N181" t="n">
        <v>0.4678094331519046</v>
      </c>
      <c r="O181" t="n">
        <v>0.1132453717751364</v>
      </c>
    </row>
    <row r="182" ht="15" customHeight="1">
      <c r="F182" t="n">
        <v>0.109397260967614</v>
      </c>
      <c r="G182" t="n">
        <v>0.05246536343970641</v>
      </c>
      <c r="J182" t="n">
        <v>0.109397260967614</v>
      </c>
      <c r="K182" t="n">
        <v>0.05246536343970641</v>
      </c>
      <c r="L182" t="n">
        <v>0.3082723342924184</v>
      </c>
      <c r="M182" t="n">
        <v>0.1143436758719069</v>
      </c>
      <c r="N182" t="n">
        <v>0.4721311542769748</v>
      </c>
      <c r="O182" t="n">
        <v>0.1142216249800944</v>
      </c>
    </row>
    <row r="183" ht="15" customHeight="1">
      <c r="F183" t="n">
        <v>0.1076555045356537</v>
      </c>
      <c r="G183" t="n">
        <v>0.0524650949112424</v>
      </c>
      <c r="J183" t="n">
        <v>0.1076555045356537</v>
      </c>
      <c r="K183" t="n">
        <v>0.0524650949112424</v>
      </c>
      <c r="L183" t="n">
        <v>0.3106248723448207</v>
      </c>
      <c r="M183" t="n">
        <v>0.1153209722468805</v>
      </c>
      <c r="N183" t="n">
        <v>0.4677488366232407</v>
      </c>
      <c r="O183" t="n">
        <v>0.1151978781850525</v>
      </c>
    </row>
    <row r="184" ht="15" customHeight="1">
      <c r="F184" t="n">
        <v>0.1059604854982821</v>
      </c>
      <c r="G184" t="n">
        <v>0.05246482638277838</v>
      </c>
      <c r="J184" t="n">
        <v>0.1059604854982821</v>
      </c>
      <c r="K184" t="n">
        <v>0.05246482638277838</v>
      </c>
      <c r="L184" t="n">
        <v>0.3072660061298655</v>
      </c>
      <c r="M184" t="n">
        <v>0.1162982686218541</v>
      </c>
      <c r="N184" t="n">
        <v>0.4698625450148028</v>
      </c>
      <c r="O184" t="n">
        <v>0.1161741313900106</v>
      </c>
    </row>
    <row r="185" ht="15" customHeight="1">
      <c r="F185" t="n">
        <v>0.1043134112718856</v>
      </c>
      <c r="G185" t="n">
        <v>0.05246455785431436</v>
      </c>
      <c r="J185" t="n">
        <v>0.1043134112718856</v>
      </c>
      <c r="K185" t="n">
        <v>0.05246455785431436</v>
      </c>
      <c r="L185" t="n">
        <v>0.3097951568880403</v>
      </c>
      <c r="M185" t="n">
        <v>0.1172755649968276</v>
      </c>
      <c r="N185" t="n">
        <v>0.468472344275762</v>
      </c>
      <c r="O185" t="n">
        <v>0.1171503845949687</v>
      </c>
    </row>
    <row r="186" ht="15" customHeight="1">
      <c r="F186" t="n">
        <v>0.1027154892727057</v>
      </c>
      <c r="G186" t="n">
        <v>0.05246428932585034</v>
      </c>
      <c r="J186" t="n">
        <v>0.1027154892727057</v>
      </c>
      <c r="K186" t="n">
        <v>0.05246428932585034</v>
      </c>
      <c r="L186" t="n">
        <v>0.30730829831211</v>
      </c>
      <c r="M186" t="n">
        <v>0.1182528613718012</v>
      </c>
      <c r="N186" t="n">
        <v>0.4678679231979994</v>
      </c>
      <c r="O186" t="n">
        <v>0.1181266377999268</v>
      </c>
    </row>
    <row r="187" ht="15" customHeight="1">
      <c r="F187" t="n">
        <v>0.1011679269171248</v>
      </c>
      <c r="G187" t="n">
        <v>0.05246402079738633</v>
      </c>
      <c r="J187" t="n">
        <v>0.1011679269171248</v>
      </c>
      <c r="K187" t="n">
        <v>0.05246402079738633</v>
      </c>
      <c r="L187" t="n">
        <v>0.3062629098528153</v>
      </c>
      <c r="M187" t="n">
        <v>0.1192301577467747</v>
      </c>
      <c r="N187" t="n">
        <v>0.4711649499385345</v>
      </c>
      <c r="O187" t="n">
        <v>0.1191028910048848</v>
      </c>
    </row>
    <row r="188" ht="15" customHeight="1">
      <c r="F188" t="n">
        <v>0.09967193162138847</v>
      </c>
      <c r="G188" t="n">
        <v>0.05246375226892231</v>
      </c>
      <c r="J188" t="n">
        <v>0.09967193162138847</v>
      </c>
      <c r="K188" t="n">
        <v>0.05246375226892231</v>
      </c>
      <c r="L188" t="n">
        <v>0.3071499573099294</v>
      </c>
      <c r="M188" t="n">
        <v>0.1202074541217483</v>
      </c>
      <c r="N188" t="n">
        <v>0.4664497625398587</v>
      </c>
      <c r="O188" t="n">
        <v>0.1200791442098429</v>
      </c>
    </row>
    <row r="189" ht="15" customHeight="1">
      <c r="F189" t="n">
        <v>0.09822871080187477</v>
      </c>
      <c r="G189" t="n">
        <v>0.0524634837404583</v>
      </c>
      <c r="J189" t="n">
        <v>0.09822871080187477</v>
      </c>
      <c r="K189" t="n">
        <v>0.0524634837404583</v>
      </c>
      <c r="L189" t="n">
        <v>0.3081738774698397</v>
      </c>
      <c r="M189" t="n">
        <v>0.1211847504967219</v>
      </c>
      <c r="N189" t="n">
        <v>0.4699283802431357</v>
      </c>
      <c r="O189" t="n">
        <v>0.121055397414801</v>
      </c>
    </row>
    <row r="190" ht="15" customHeight="1">
      <c r="F190" t="n">
        <v>0.09683454159155609</v>
      </c>
      <c r="G190" t="n">
        <v>0.05246321521199428</v>
      </c>
      <c r="J190" t="n">
        <v>0.09683454159155609</v>
      </c>
      <c r="K190" t="n">
        <v>0.05246321521199428</v>
      </c>
      <c r="L190" t="n">
        <v>0.3078391071189328</v>
      </c>
      <c r="M190" t="n">
        <v>0.1221620468716954</v>
      </c>
      <c r="N190" t="n">
        <v>0.4680068222895295</v>
      </c>
      <c r="O190" t="n">
        <v>0.122031650619759</v>
      </c>
    </row>
    <row r="191" ht="15" customHeight="1">
      <c r="F191" t="n">
        <v>0.09546104970713949</v>
      </c>
      <c r="G191" t="n">
        <v>0.05246294668353026</v>
      </c>
      <c r="J191" t="n">
        <v>0.09546104970713949</v>
      </c>
      <c r="K191" t="n">
        <v>0.05246294668353026</v>
      </c>
      <c r="L191" t="n">
        <v>0.3060500830435958</v>
      </c>
      <c r="M191" t="n">
        <v>0.123139343246669</v>
      </c>
      <c r="N191" t="n">
        <v>0.4661911079202042</v>
      </c>
      <c r="O191" t="n">
        <v>0.1230079038247171</v>
      </c>
    </row>
    <row r="192" ht="15" customHeight="1">
      <c r="F192" t="n">
        <v>0.09410451228159995</v>
      </c>
      <c r="G192" t="n">
        <v>0.05246267815506624</v>
      </c>
      <c r="J192" t="n">
        <v>0.09410451228159995</v>
      </c>
      <c r="K192" t="n">
        <v>0.05246267815506624</v>
      </c>
      <c r="L192" t="n">
        <v>0.3040112420302152</v>
      </c>
      <c r="M192" t="n">
        <v>0.1241166396216426</v>
      </c>
      <c r="N192" t="n">
        <v>0.4660872563763238</v>
      </c>
      <c r="O192" t="n">
        <v>0.1239841570296752</v>
      </c>
    </row>
    <row r="193" ht="15" customHeight="1">
      <c r="F193" t="n">
        <v>0.09276613673130944</v>
      </c>
      <c r="G193" t="n">
        <v>0.05246240962660222</v>
      </c>
      <c r="J193" t="n">
        <v>0.09276613673130944</v>
      </c>
      <c r="K193" t="n">
        <v>0.05246240962660222</v>
      </c>
      <c r="L193" t="n">
        <v>0.3032270208651786</v>
      </c>
      <c r="M193" t="n">
        <v>0.1250939359966161</v>
      </c>
      <c r="N193" t="n">
        <v>0.4667012868990519</v>
      </c>
      <c r="O193" t="n">
        <v>0.1249604102346333</v>
      </c>
    </row>
    <row r="194" ht="15" customHeight="1">
      <c r="F194" t="n">
        <v>0.09144713047252274</v>
      </c>
      <c r="G194" t="n">
        <v>0.0524621410981382</v>
      </c>
      <c r="J194" t="n">
        <v>0.09144713047252274</v>
      </c>
      <c r="K194" t="n">
        <v>0.0524621410981382</v>
      </c>
      <c r="L194" t="n">
        <v>0.3026018563348724</v>
      </c>
      <c r="M194" t="n">
        <v>0.1260712323715897</v>
      </c>
      <c r="N194" t="n">
        <v>0.4624392187295526</v>
      </c>
      <c r="O194" t="n">
        <v>0.1259366634395913</v>
      </c>
    </row>
    <row r="195" ht="15" customHeight="1">
      <c r="F195" t="n">
        <v>0.09014870092161011</v>
      </c>
      <c r="G195" t="n">
        <v>0.05246187256967419</v>
      </c>
      <c r="J195" t="n">
        <v>0.09014870092161011</v>
      </c>
      <c r="K195" t="n">
        <v>0.05246187256967419</v>
      </c>
      <c r="L195" t="n">
        <v>0.3018401852256836</v>
      </c>
      <c r="M195" t="n">
        <v>0.1270485287465632</v>
      </c>
      <c r="N195" t="n">
        <v>0.46320707110899</v>
      </c>
      <c r="O195" t="n">
        <v>0.1269129166445494</v>
      </c>
    </row>
    <row r="196" ht="15" customHeight="1">
      <c r="F196" t="n">
        <v>0.08887205549482798</v>
      </c>
      <c r="G196" t="n">
        <v>0.05246160404121017</v>
      </c>
      <c r="J196" t="n">
        <v>0.08887205549482798</v>
      </c>
      <c r="K196" t="n">
        <v>0.05246160404121017</v>
      </c>
      <c r="L196" t="n">
        <v>0.3008464443239992</v>
      </c>
      <c r="M196" t="n">
        <v>0.1280258251215368</v>
      </c>
      <c r="N196" t="n">
        <v>0.4592108632785277</v>
      </c>
      <c r="O196" t="n">
        <v>0.1278891698495075</v>
      </c>
    </row>
    <row r="197" ht="15" customHeight="1">
      <c r="F197" t="n">
        <v>0.08761840160854488</v>
      </c>
      <c r="G197" t="n">
        <v>0.05246133551274616</v>
      </c>
      <c r="J197" t="n">
        <v>0.08761840160854488</v>
      </c>
      <c r="K197" t="n">
        <v>0.05246133551274616</v>
      </c>
      <c r="L197" t="n">
        <v>0.3022250704162059</v>
      </c>
      <c r="M197" t="n">
        <v>0.1290031214965104</v>
      </c>
      <c r="N197" t="n">
        <v>0.4594566144793297</v>
      </c>
      <c r="O197" t="n">
        <v>0.1288654230544655</v>
      </c>
    </row>
    <row r="198" ht="15" customHeight="1">
      <c r="F198" t="n">
        <v>0.08638894667904566</v>
      </c>
      <c r="G198" t="n">
        <v>0.05246106698428214</v>
      </c>
      <c r="J198" t="n">
        <v>0.08638894667904566</v>
      </c>
      <c r="K198" t="n">
        <v>0.05246106698428214</v>
      </c>
      <c r="L198" t="n">
        <v>0.3004805002886909</v>
      </c>
      <c r="M198" t="n">
        <v>0.1299804178714839</v>
      </c>
      <c r="N198" t="n">
        <v>0.4571503439525602</v>
      </c>
      <c r="O198" t="n">
        <v>0.1298416762594236</v>
      </c>
    </row>
    <row r="199" ht="15" customHeight="1">
      <c r="F199" t="n">
        <v>0.08518489812261733</v>
      </c>
      <c r="G199" t="n">
        <v>0.05246079845581812</v>
      </c>
      <c r="J199" t="n">
        <v>0.08518489812261733</v>
      </c>
      <c r="K199" t="n">
        <v>0.05246079845581812</v>
      </c>
      <c r="L199" t="n">
        <v>0.3008171707278411</v>
      </c>
      <c r="M199" t="n">
        <v>0.1309577142464575</v>
      </c>
      <c r="N199" t="n">
        <v>0.4565980709393829</v>
      </c>
      <c r="O199" t="n">
        <v>0.1308179294643817</v>
      </c>
    </row>
    <row r="200" ht="15" customHeight="1">
      <c r="F200" t="n">
        <v>0.08400746335562521</v>
      </c>
      <c r="G200" t="n">
        <v>0.05246052992735411</v>
      </c>
      <c r="J200" t="n">
        <v>0.08400746335562521</v>
      </c>
      <c r="K200" t="n">
        <v>0.05246052992735411</v>
      </c>
      <c r="L200" t="n">
        <v>0.2985395185200432</v>
      </c>
      <c r="M200" t="n">
        <v>0.1319350106214311</v>
      </c>
      <c r="N200" t="n">
        <v>0.4560058146809618</v>
      </c>
      <c r="O200" t="n">
        <v>0.1317941826693398</v>
      </c>
    </row>
    <row r="201" ht="15" customHeight="1">
      <c r="F201" t="n">
        <v>0.08285784979433101</v>
      </c>
      <c r="G201" t="n">
        <v>0.05246026139889009</v>
      </c>
      <c r="J201" t="n">
        <v>0.08285784979433101</v>
      </c>
      <c r="K201" t="n">
        <v>0.05246026139889009</v>
      </c>
      <c r="L201" t="n">
        <v>0.2996519804516843</v>
      </c>
      <c r="M201" t="n">
        <v>0.1329123069964046</v>
      </c>
      <c r="N201" t="n">
        <v>0.4567795944184606</v>
      </c>
      <c r="O201" t="n">
        <v>0.1327704358742978</v>
      </c>
    </row>
    <row r="202" ht="15" customHeight="1">
      <c r="F202" t="n">
        <v>0.0817372648550977</v>
      </c>
      <c r="G202" t="n">
        <v>0.05245999287042608</v>
      </c>
      <c r="J202" t="n">
        <v>0.0817372648550977</v>
      </c>
      <c r="K202" t="n">
        <v>0.05245999287042608</v>
      </c>
      <c r="L202" t="n">
        <v>0.2980589933091511</v>
      </c>
      <c r="M202" t="n">
        <v>0.1338896033713782</v>
      </c>
      <c r="N202" t="n">
        <v>0.4516254293930436</v>
      </c>
      <c r="O202" t="n">
        <v>0.1337466890792559</v>
      </c>
    </row>
    <row r="203" ht="15" customHeight="1">
      <c r="F203" t="n">
        <v>0.08064691595418945</v>
      </c>
      <c r="G203" t="n">
        <v>0.05245972434196206</v>
      </c>
      <c r="J203" t="n">
        <v>0.08064691595418945</v>
      </c>
      <c r="K203" t="n">
        <v>0.05245972434196206</v>
      </c>
      <c r="L203" t="n">
        <v>0.2978649938788306</v>
      </c>
      <c r="M203" t="n">
        <v>0.1348668997463517</v>
      </c>
      <c r="N203" t="n">
        <v>0.4518493388458745</v>
      </c>
      <c r="O203" t="n">
        <v>0.134722942284214</v>
      </c>
    </row>
    <row r="204" ht="15" customHeight="1">
      <c r="F204" t="n">
        <v>0.07958801050796664</v>
      </c>
      <c r="G204" t="n">
        <v>0.05245945581349803</v>
      </c>
      <c r="J204" t="n">
        <v>0.07958801050796664</v>
      </c>
      <c r="K204" t="n">
        <v>0.05245945581349803</v>
      </c>
      <c r="L204" t="n">
        <v>0.2956744189471099</v>
      </c>
      <c r="M204" t="n">
        <v>0.1358441961213253</v>
      </c>
      <c r="N204" t="n">
        <v>0.4508573420181173</v>
      </c>
      <c r="O204" t="n">
        <v>0.1356991954891721</v>
      </c>
    </row>
    <row r="205" ht="15" customHeight="1">
      <c r="F205" t="n">
        <v>0.07856175593269617</v>
      </c>
      <c r="G205" t="n">
        <v>0.05245918728503401</v>
      </c>
      <c r="J205" t="n">
        <v>0.07856175593269617</v>
      </c>
      <c r="K205" t="n">
        <v>0.05245918728503401</v>
      </c>
      <c r="L205" t="n">
        <v>0.2960917053003756</v>
      </c>
      <c r="M205" t="n">
        <v>0.1368214924962989</v>
      </c>
      <c r="N205" t="n">
        <v>0.4482554581509359</v>
      </c>
      <c r="O205" t="n">
        <v>0.1366754486941301</v>
      </c>
    </row>
    <row r="206" ht="15" customHeight="1">
      <c r="F206" t="n">
        <v>0.07756935964473559</v>
      </c>
      <c r="G206" t="n">
        <v>0.05245891875657</v>
      </c>
      <c r="J206" t="n">
        <v>0.07756935964473559</v>
      </c>
      <c r="K206" t="n">
        <v>0.05245891875657</v>
      </c>
      <c r="L206" t="n">
        <v>0.2926212897250148</v>
      </c>
      <c r="M206" t="n">
        <v>0.1377987888712724</v>
      </c>
      <c r="N206" t="n">
        <v>0.4506497064854944</v>
      </c>
      <c r="O206" t="n">
        <v>0.1376517018990882</v>
      </c>
    </row>
    <row r="207" ht="15" customHeight="1">
      <c r="F207" t="n">
        <v>0.07661202906035468</v>
      </c>
      <c r="G207" t="n">
        <v>0.05245865022810598</v>
      </c>
      <c r="J207" t="n">
        <v>0.07661202906035468</v>
      </c>
      <c r="K207" t="n">
        <v>0.05245865022810598</v>
      </c>
      <c r="L207" t="n">
        <v>0.2941676090074145</v>
      </c>
      <c r="M207" t="n">
        <v>0.138776085246246</v>
      </c>
      <c r="N207" t="n">
        <v>0.4488461062629563</v>
      </c>
      <c r="O207" t="n">
        <v>0.1386279551040463</v>
      </c>
    </row>
    <row r="208" ht="15" customHeight="1">
      <c r="F208" t="n">
        <v>0.07569097159590803</v>
      </c>
      <c r="G208" t="n">
        <v>0.05245838169964197</v>
      </c>
      <c r="J208" t="n">
        <v>0.07569097159590803</v>
      </c>
      <c r="K208" t="n">
        <v>0.05245838169964197</v>
      </c>
      <c r="L208" t="n">
        <v>0.2918350999339613</v>
      </c>
      <c r="M208" t="n">
        <v>0.1397533816212196</v>
      </c>
      <c r="N208" t="n">
        <v>0.445350676724486</v>
      </c>
      <c r="O208" t="n">
        <v>0.1396042083090043</v>
      </c>
    </row>
    <row r="209" ht="15" customHeight="1">
      <c r="F209" t="n">
        <v>0.07480739466766854</v>
      </c>
      <c r="G209" t="n">
        <v>0.05245811317117795</v>
      </c>
      <c r="J209" t="n">
        <v>0.07480739466766854</v>
      </c>
      <c r="K209" t="n">
        <v>0.05245811317117795</v>
      </c>
      <c r="L209" t="n">
        <v>0.2893281992910423</v>
      </c>
      <c r="M209" t="n">
        <v>0.1407306779961931</v>
      </c>
      <c r="N209" t="n">
        <v>0.4462694371112471</v>
      </c>
      <c r="O209" t="n">
        <v>0.1405804615139624</v>
      </c>
    </row>
    <row r="210" ht="15" customHeight="1">
      <c r="F210" t="n">
        <v>0.07396250569198752</v>
      </c>
      <c r="G210" t="n">
        <v>0.05245784464271393</v>
      </c>
      <c r="J210" t="n">
        <v>0.07396250569198752</v>
      </c>
      <c r="K210" t="n">
        <v>0.05245784464271393</v>
      </c>
      <c r="L210" t="n">
        <v>0.2889513438650443</v>
      </c>
      <c r="M210" t="n">
        <v>0.1417079743711667</v>
      </c>
      <c r="N210" t="n">
        <v>0.4408084066644037</v>
      </c>
      <c r="O210" t="n">
        <v>0.1415567147189205</v>
      </c>
    </row>
    <row r="211" ht="15" customHeight="1">
      <c r="F211" t="n">
        <v>0.07315751208514125</v>
      </c>
      <c r="G211" t="n">
        <v>0.05245757611424991</v>
      </c>
      <c r="J211" t="n">
        <v>0.07315751208514125</v>
      </c>
      <c r="K211" t="n">
        <v>0.05245757611424991</v>
      </c>
      <c r="L211" t="n">
        <v>0.2893089704423545</v>
      </c>
      <c r="M211" t="n">
        <v>0.1426852707461403</v>
      </c>
      <c r="N211" t="n">
        <v>0.4419736046251199</v>
      </c>
      <c r="O211" t="n">
        <v>0.1425329679238786</v>
      </c>
    </row>
    <row r="212" ht="15" customHeight="1">
      <c r="F212" t="n">
        <v>0.07239362126347763</v>
      </c>
      <c r="G212" t="n">
        <v>0.0524573075857859</v>
      </c>
      <c r="J212" t="n">
        <v>0.07239362126347763</v>
      </c>
      <c r="K212" t="n">
        <v>0.0524573075857859</v>
      </c>
      <c r="L212" t="n">
        <v>0.2882055158093595</v>
      </c>
      <c r="M212" t="n">
        <v>0.1436625671211138</v>
      </c>
      <c r="N212" t="n">
        <v>0.4406710502345592</v>
      </c>
      <c r="O212" t="n">
        <v>0.1435092211288366</v>
      </c>
    </row>
    <row r="213" ht="15" customHeight="1">
      <c r="F213" t="n">
        <v>0.07167204064327633</v>
      </c>
      <c r="G213" t="n">
        <v>0.05245703905732188</v>
      </c>
      <c r="J213" t="n">
        <v>0.07167204064327633</v>
      </c>
      <c r="K213" t="n">
        <v>0.05245703905732188</v>
      </c>
      <c r="L213" t="n">
        <v>0.2872454167524465</v>
      </c>
      <c r="M213" t="n">
        <v>0.1446398634960874</v>
      </c>
      <c r="N213" t="n">
        <v>0.4400067627338857</v>
      </c>
      <c r="O213" t="n">
        <v>0.1444854743337947</v>
      </c>
    </row>
    <row r="214" ht="15" customHeight="1">
      <c r="F214" t="n">
        <v>0.07099397764088179</v>
      </c>
      <c r="G214" t="n">
        <v>0.05245677052885787</v>
      </c>
      <c r="J214" t="n">
        <v>0.07099397764088179</v>
      </c>
      <c r="K214" t="n">
        <v>0.05245677052885787</v>
      </c>
      <c r="L214" t="n">
        <v>0.2872331100580022</v>
      </c>
      <c r="M214" t="n">
        <v>0.145617159871061</v>
      </c>
      <c r="N214" t="n">
        <v>0.4355867613642636</v>
      </c>
      <c r="O214" t="n">
        <v>0.1454617275387528</v>
      </c>
    </row>
    <row r="215" ht="15" customHeight="1">
      <c r="F215" t="n">
        <v>0.07099397764088179</v>
      </c>
      <c r="G215" t="n">
        <v>0.05245677052885787</v>
      </c>
      <c r="J215" t="n">
        <v>0.07099397764088179</v>
      </c>
      <c r="K215" t="n">
        <v>0.05245677052885787</v>
      </c>
      <c r="L215" t="n">
        <v>0.2883730325124135</v>
      </c>
      <c r="M215" t="n">
        <v>0.1465944562460345</v>
      </c>
      <c r="N215" t="n">
        <v>0.4381170653668564</v>
      </c>
      <c r="O215" t="n">
        <v>0.1464379807437108</v>
      </c>
    </row>
    <row r="216" ht="15" customHeight="1">
      <c r="F216" t="n">
        <v>0.06908792523201142</v>
      </c>
      <c r="G216" t="n">
        <v>0.05244929363043048</v>
      </c>
      <c r="J216" t="n">
        <v>0.06908792523201142</v>
      </c>
      <c r="K216" t="n">
        <v>0.05244929363043048</v>
      </c>
      <c r="L216" t="n">
        <v>0.2857696209020673</v>
      </c>
      <c r="M216" t="n">
        <v>0.1475717526210081</v>
      </c>
      <c r="N216" t="n">
        <v>0.4379036939828282</v>
      </c>
      <c r="O216" t="n">
        <v>0.1474142339486689</v>
      </c>
    </row>
    <row r="217" ht="15" customHeight="1">
      <c r="F217" t="n">
        <v>0.06720077901152573</v>
      </c>
      <c r="G217" t="n">
        <v>0.0524418167320031</v>
      </c>
      <c r="J217" t="n">
        <v>0.06720077901152573</v>
      </c>
      <c r="K217" t="n">
        <v>0.0524418167320031</v>
      </c>
      <c r="L217" t="n">
        <v>0.2859273120133507</v>
      </c>
      <c r="M217" t="n">
        <v>0.1485490489959816</v>
      </c>
      <c r="N217" t="n">
        <v>0.4341526664533429</v>
      </c>
      <c r="O217" t="n">
        <v>0.148390487153627</v>
      </c>
    </row>
    <row r="218" ht="15" customHeight="1">
      <c r="F218" t="n">
        <v>0.06533313862708422</v>
      </c>
      <c r="G218" t="n">
        <v>0.05243433983357572</v>
      </c>
      <c r="J218" t="n">
        <v>0.06533313862708422</v>
      </c>
      <c r="K218" t="n">
        <v>0.05243433983357572</v>
      </c>
      <c r="L218" t="n">
        <v>0.2873505426326505</v>
      </c>
      <c r="M218" t="n">
        <v>0.1495263453709552</v>
      </c>
      <c r="N218" t="n">
        <v>0.4352700020195647</v>
      </c>
      <c r="O218" t="n">
        <v>0.149366740358585</v>
      </c>
    </row>
    <row r="219" ht="15" customHeight="1">
      <c r="F219" t="n">
        <v>0.06348560372634619</v>
      </c>
      <c r="G219" t="n">
        <v>0.05242686293514833</v>
      </c>
      <c r="J219" t="n">
        <v>0.06348560372634619</v>
      </c>
      <c r="K219" t="n">
        <v>0.05242686293514833</v>
      </c>
      <c r="L219" t="n">
        <v>0.2851437495463535</v>
      </c>
      <c r="M219" t="n">
        <v>0.1505036417459288</v>
      </c>
      <c r="N219" t="n">
        <v>0.4351617199226573</v>
      </c>
      <c r="O219" t="n">
        <v>0.1503429935635431</v>
      </c>
    </row>
    <row r="220" ht="15" customHeight="1">
      <c r="F220" t="n">
        <v>0.06165877395697104</v>
      </c>
      <c r="G220" t="n">
        <v>0.05241938603672095</v>
      </c>
      <c r="J220" t="n">
        <v>0.06165877395697104</v>
      </c>
      <c r="K220" t="n">
        <v>0.05241938603672095</v>
      </c>
      <c r="L220" t="n">
        <v>0.2847113695408467</v>
      </c>
      <c r="M220" t="n">
        <v>0.1514809381209024</v>
      </c>
      <c r="N220" t="n">
        <v>0.4341338394037845</v>
      </c>
      <c r="O220" t="n">
        <v>0.1513192467685012</v>
      </c>
    </row>
    <row r="221" ht="15" customHeight="1">
      <c r="F221" t="n">
        <v>0.05985324896661824</v>
      </c>
      <c r="G221" t="n">
        <v>0.05241190913829357</v>
      </c>
      <c r="J221" t="n">
        <v>0.05985324896661824</v>
      </c>
      <c r="K221" t="n">
        <v>0.05241190913829357</v>
      </c>
      <c r="L221" t="n">
        <v>0.2858443911953882</v>
      </c>
      <c r="M221" t="n">
        <v>0.1524582344958759</v>
      </c>
      <c r="N221" t="n">
        <v>0.4321753174977572</v>
      </c>
      <c r="O221" t="n">
        <v>0.1522954999734593</v>
      </c>
    </row>
    <row r="222" ht="15" customHeight="1">
      <c r="F222" t="n">
        <v>0.05806962840294712</v>
      </c>
      <c r="G222" t="n">
        <v>0.05240443223986618</v>
      </c>
      <c r="J222" t="n">
        <v>0.05806962840294712</v>
      </c>
      <c r="K222" t="n">
        <v>0.05240443223986618</v>
      </c>
      <c r="L222" t="n">
        <v>0.2848867476957753</v>
      </c>
      <c r="M222" t="n">
        <v>0.1534355308708495</v>
      </c>
      <c r="N222" t="n">
        <v>0.4295266609366941</v>
      </c>
      <c r="O222" t="n">
        <v>0.1532717531784173</v>
      </c>
    </row>
    <row r="223" ht="15" customHeight="1">
      <c r="F223" t="n">
        <v>0.05630851191361706</v>
      </c>
      <c r="G223" t="n">
        <v>0.0523969553414388</v>
      </c>
      <c r="J223" t="n">
        <v>0.05630851191361706</v>
      </c>
      <c r="K223" t="n">
        <v>0.0523969553414388</v>
      </c>
      <c r="L223" t="n">
        <v>0.2861317712275383</v>
      </c>
      <c r="M223" t="n">
        <v>0.154412827245823</v>
      </c>
      <c r="N223" t="n">
        <v>0.4293824397583562</v>
      </c>
      <c r="O223" t="n">
        <v>0.1542480063833754</v>
      </c>
    </row>
    <row r="224" ht="15" customHeight="1">
      <c r="F224" t="n">
        <v>0.05457049914628752</v>
      </c>
      <c r="G224" t="n">
        <v>0.05238947844301142</v>
      </c>
      <c r="J224" t="n">
        <v>0.05457049914628752</v>
      </c>
      <c r="K224" t="n">
        <v>0.05238947844301142</v>
      </c>
      <c r="L224" t="n">
        <v>0.2833795120208785</v>
      </c>
      <c r="M224" t="n">
        <v>0.1553901236207966</v>
      </c>
      <c r="N224" t="n">
        <v>0.4305429691706809</v>
      </c>
      <c r="O224" t="n">
        <v>0.1552242595883335</v>
      </c>
    </row>
    <row r="225" ht="15" customHeight="1">
      <c r="F225" t="n">
        <v>0.05285618974861779</v>
      </c>
      <c r="G225" t="n">
        <v>0.05238200154458404</v>
      </c>
      <c r="J225" t="n">
        <v>0.05285618974861779</v>
      </c>
      <c r="K225" t="n">
        <v>0.05238200154458404</v>
      </c>
      <c r="L225" t="n">
        <v>0.2826300203059979</v>
      </c>
      <c r="M225" t="n">
        <v>0.1563674199957702</v>
      </c>
      <c r="N225" t="n">
        <v>0.430508564381606</v>
      </c>
      <c r="O225" t="n">
        <v>0.1562005127932916</v>
      </c>
    </row>
    <row r="226" ht="15" customHeight="1">
      <c r="F226" t="n">
        <v>0.05116618336826738</v>
      </c>
      <c r="G226" t="n">
        <v>0.05237452464615665</v>
      </c>
      <c r="J226" t="n">
        <v>0.05116618336826738</v>
      </c>
      <c r="K226" t="n">
        <v>0.05237452464615665</v>
      </c>
      <c r="L226" t="n">
        <v>0.283683346313098</v>
      </c>
      <c r="M226" t="n">
        <v>0.1573447163707437</v>
      </c>
      <c r="N226" t="n">
        <v>0.4286795405990688</v>
      </c>
      <c r="O226" t="n">
        <v>0.1571767659982496</v>
      </c>
    </row>
    <row r="227" ht="15" customHeight="1">
      <c r="F227" t="n">
        <v>0.04950107965289556</v>
      </c>
      <c r="G227" t="n">
        <v>0.05236704774772927</v>
      </c>
      <c r="J227" t="n">
        <v>0.04950107965289556</v>
      </c>
      <c r="K227" t="n">
        <v>0.05236704774772927</v>
      </c>
      <c r="L227" t="n">
        <v>0.2841395402723804</v>
      </c>
      <c r="M227" t="n">
        <v>0.1583220127457173</v>
      </c>
      <c r="N227" t="n">
        <v>0.427456213031007</v>
      </c>
      <c r="O227" t="n">
        <v>0.1581530192032077</v>
      </c>
    </row>
    <row r="228" ht="15" customHeight="1">
      <c r="F228" t="n">
        <v>0.04786147825016183</v>
      </c>
      <c r="G228" t="n">
        <v>0.05235957084930189</v>
      </c>
      <c r="J228" t="n">
        <v>0.04786147825016183</v>
      </c>
      <c r="K228" t="n">
        <v>0.05235957084930189</v>
      </c>
      <c r="L228" t="n">
        <v>0.2839986524140469</v>
      </c>
      <c r="M228" t="n">
        <v>0.1592993091206908</v>
      </c>
      <c r="N228" t="n">
        <v>0.4236388968853584</v>
      </c>
      <c r="O228" t="n">
        <v>0.1591292724081658</v>
      </c>
    </row>
    <row r="229" ht="15" customHeight="1">
      <c r="F229" t="n">
        <v>0.04624797880772553</v>
      </c>
      <c r="G229" t="n">
        <v>0.05235209395087451</v>
      </c>
      <c r="J229" t="n">
        <v>0.04624797880772553</v>
      </c>
      <c r="K229" t="n">
        <v>0.05235209395087451</v>
      </c>
      <c r="L229" t="n">
        <v>0.2828607329682989</v>
      </c>
      <c r="M229" t="n">
        <v>0.1602766054956644</v>
      </c>
      <c r="N229" t="n">
        <v>0.4242279073700603</v>
      </c>
      <c r="O229" t="n">
        <v>0.1601055256131239</v>
      </c>
    </row>
    <row r="230" ht="15" customHeight="1">
      <c r="F230" t="n">
        <v>0.0446611809732461</v>
      </c>
      <c r="G230" t="n">
        <v>0.05234461705244713</v>
      </c>
      <c r="J230" t="n">
        <v>0.0446611809732461</v>
      </c>
      <c r="K230" t="n">
        <v>0.05234461705244713</v>
      </c>
      <c r="L230" t="n">
        <v>0.2850258321653381</v>
      </c>
      <c r="M230" t="n">
        <v>0.161253901870638</v>
      </c>
      <c r="N230" t="n">
        <v>0.4267235596930506</v>
      </c>
      <c r="O230" t="n">
        <v>0.1610817788180819</v>
      </c>
    </row>
    <row r="231" ht="15" customHeight="1">
      <c r="F231" t="n">
        <v>0.04310168439438285</v>
      </c>
      <c r="G231" t="n">
        <v>0.05233714015401975</v>
      </c>
      <c r="J231" t="n">
        <v>0.04310168439438285</v>
      </c>
      <c r="K231" t="n">
        <v>0.05233714015401975</v>
      </c>
      <c r="L231" t="n">
        <v>0.2836940002353662</v>
      </c>
      <c r="M231" t="n">
        <v>0.1622311982456115</v>
      </c>
      <c r="N231" t="n">
        <v>0.4229261690622668</v>
      </c>
      <c r="O231" t="n">
        <v>0.16205803202304</v>
      </c>
    </row>
    <row r="232" ht="15" customHeight="1">
      <c r="F232" t="n">
        <v>0.04157008871879524</v>
      </c>
      <c r="G232" t="n">
        <v>0.05232966325559236</v>
      </c>
      <c r="J232" t="n">
        <v>0.04157008871879524</v>
      </c>
      <c r="K232" t="n">
        <v>0.05232966325559236</v>
      </c>
      <c r="L232" t="n">
        <v>0.2829652874085848</v>
      </c>
      <c r="M232" t="n">
        <v>0.1632084946205851</v>
      </c>
      <c r="N232" t="n">
        <v>0.4210360506856462</v>
      </c>
      <c r="O232" t="n">
        <v>0.1630342852279981</v>
      </c>
    </row>
    <row r="233" ht="15" customHeight="1">
      <c r="F233" t="n">
        <v>0.04006699359414263</v>
      </c>
      <c r="G233" t="n">
        <v>0.05232218635716498</v>
      </c>
      <c r="J233" t="n">
        <v>0.04006699359414263</v>
      </c>
      <c r="K233" t="n">
        <v>0.05232218635716498</v>
      </c>
      <c r="L233" t="n">
        <v>0.2834397439151957</v>
      </c>
      <c r="M233" t="n">
        <v>0.1641857909955587</v>
      </c>
      <c r="N233" t="n">
        <v>0.4208535197711267</v>
      </c>
      <c r="O233" t="n">
        <v>0.1640105384329561</v>
      </c>
    </row>
    <row r="234" ht="15" customHeight="1">
      <c r="F234" t="n">
        <v>0.03859299866808442</v>
      </c>
      <c r="G234" t="n">
        <v>0.0523147094587376</v>
      </c>
      <c r="J234" t="n">
        <v>0.03859299866808442</v>
      </c>
      <c r="K234" t="n">
        <v>0.0523147094587376</v>
      </c>
      <c r="L234" t="n">
        <v>0.2840174199854001</v>
      </c>
      <c r="M234" t="n">
        <v>0.1651630873705322</v>
      </c>
      <c r="N234" t="n">
        <v>0.422978891526646</v>
      </c>
      <c r="O234" t="n">
        <v>0.1649867916379142</v>
      </c>
    </row>
    <row r="235" ht="15" customHeight="1">
      <c r="F235" t="n">
        <v>0.03714870358828003</v>
      </c>
      <c r="G235" t="n">
        <v>0.05230723256031021</v>
      </c>
      <c r="J235" t="n">
        <v>0.03714870358828003</v>
      </c>
      <c r="K235" t="n">
        <v>0.05230723256031021</v>
      </c>
      <c r="L235" t="n">
        <v>0.2845983658494001</v>
      </c>
      <c r="M235" t="n">
        <v>0.1661403837455058</v>
      </c>
      <c r="N235" t="n">
        <v>0.4234124811601415</v>
      </c>
      <c r="O235" t="n">
        <v>0.1659630448428723</v>
      </c>
    </row>
    <row r="236" ht="15" customHeight="1">
      <c r="F236" t="n">
        <v>0.0357347080023888</v>
      </c>
      <c r="G236" t="n">
        <v>0.05229975566188283</v>
      </c>
      <c r="J236" t="n">
        <v>0.0357347080023888</v>
      </c>
      <c r="K236" t="n">
        <v>0.05229975566188283</v>
      </c>
      <c r="L236" t="n">
        <v>0.2840826317373971</v>
      </c>
      <c r="M236" t="n">
        <v>0.1671176801204793</v>
      </c>
      <c r="N236" t="n">
        <v>0.4203546038795508</v>
      </c>
      <c r="O236" t="n">
        <v>0.1669392980478304</v>
      </c>
    </row>
    <row r="237" ht="15" customHeight="1">
      <c r="F237" t="n">
        <v>0.03435161155807014</v>
      </c>
      <c r="G237" t="n">
        <v>0.05229227876345545</v>
      </c>
      <c r="J237" t="n">
        <v>0.03435161155807014</v>
      </c>
      <c r="K237" t="n">
        <v>0.05229227876345545</v>
      </c>
      <c r="L237" t="n">
        <v>0.2822702678795928</v>
      </c>
      <c r="M237" t="n">
        <v>0.1680949764954529</v>
      </c>
      <c r="N237" t="n">
        <v>0.4180055748928115</v>
      </c>
      <c r="O237" t="n">
        <v>0.1679155512527884</v>
      </c>
    </row>
    <row r="238" ht="15" customHeight="1">
      <c r="F238" t="n">
        <v>0.03300001390298347</v>
      </c>
      <c r="G238" t="n">
        <v>0.05228480186502806</v>
      </c>
      <c r="J238" t="n">
        <v>0.03300001390298347</v>
      </c>
      <c r="K238" t="n">
        <v>0.05228480186502806</v>
      </c>
      <c r="L238" t="n">
        <v>0.2816613245061888</v>
      </c>
      <c r="M238" t="n">
        <v>0.1690722728704265</v>
      </c>
      <c r="N238" t="n">
        <v>0.4181657094078614</v>
      </c>
      <c r="O238" t="n">
        <v>0.1688918044577465</v>
      </c>
    </row>
    <row r="239" ht="15" customHeight="1">
      <c r="F239" t="n">
        <v>0.03168051468478818</v>
      </c>
      <c r="G239" t="n">
        <v>0.05227732496660068</v>
      </c>
      <c r="J239" t="n">
        <v>0.03168051468478818</v>
      </c>
      <c r="K239" t="n">
        <v>0.05227732496660068</v>
      </c>
      <c r="L239" t="n">
        <v>0.2824558518473868</v>
      </c>
      <c r="M239" t="n">
        <v>0.1700495692454</v>
      </c>
      <c r="N239" t="n">
        <v>0.4174353226326377</v>
      </c>
      <c r="O239" t="n">
        <v>0.1698680576627046</v>
      </c>
    </row>
    <row r="240" ht="15" customHeight="1">
      <c r="F240" t="n">
        <v>0.03039126498986879</v>
      </c>
      <c r="G240" t="n">
        <v>0.05226984806817331</v>
      </c>
      <c r="J240" t="n">
        <v>0.03039126498986879</v>
      </c>
      <c r="K240" t="n">
        <v>0.05226984806817331</v>
      </c>
      <c r="L240" t="n">
        <v>0.2832539001333883</v>
      </c>
      <c r="M240" t="n">
        <v>0.1710268656203736</v>
      </c>
      <c r="N240" t="n">
        <v>0.4174147297750783</v>
      </c>
      <c r="O240" t="n">
        <v>0.1708443108676627</v>
      </c>
    </row>
    <row r="241" ht="15" customHeight="1">
      <c r="F241" t="n">
        <v>0.02911817309822755</v>
      </c>
      <c r="G241" t="n">
        <v>0.05226237116974592</v>
      </c>
      <c r="J241" t="n">
        <v>0.02911817309822755</v>
      </c>
      <c r="K241" t="n">
        <v>0.05226237116974592</v>
      </c>
      <c r="L241" t="n">
        <v>0.282255519594395</v>
      </c>
      <c r="M241" t="n">
        <v>0.1720041619953472</v>
      </c>
      <c r="N241" t="n">
        <v>0.4185042460431209</v>
      </c>
      <c r="O241" t="n">
        <v>0.1718205640726207</v>
      </c>
    </row>
    <row r="242" ht="15" customHeight="1">
      <c r="F242" t="n">
        <v>0.02785939009624903</v>
      </c>
      <c r="G242" t="n">
        <v>0.05225489427131854</v>
      </c>
      <c r="J242" t="n">
        <v>0.02785939009624903</v>
      </c>
      <c r="K242" t="n">
        <v>0.05225489427131854</v>
      </c>
      <c r="L242" t="n">
        <v>0.2807607604606087</v>
      </c>
      <c r="M242" t="n">
        <v>0.1729814583703208</v>
      </c>
      <c r="N242" t="n">
        <v>0.4191041866447027</v>
      </c>
      <c r="O242" t="n">
        <v>0.1727968172775788</v>
      </c>
    </row>
    <row r="243" ht="15" customHeight="1">
      <c r="F243" t="n">
        <v>0.02661551563159263</v>
      </c>
      <c r="G243" t="n">
        <v>0.05224741737289116</v>
      </c>
      <c r="J243" t="n">
        <v>0.02661551563159263</v>
      </c>
      <c r="K243" t="n">
        <v>0.05224741737289116</v>
      </c>
      <c r="L243" t="n">
        <v>0.2823696729622308</v>
      </c>
      <c r="M243" t="n">
        <v>0.1739587547452943</v>
      </c>
      <c r="N243" t="n">
        <v>0.4154148667877616</v>
      </c>
      <c r="O243" t="n">
        <v>0.1737730704825369</v>
      </c>
    </row>
    <row r="244" ht="15" customHeight="1">
      <c r="F244" t="n">
        <v>0.0253871493519177</v>
      </c>
      <c r="G244" t="n">
        <v>0.05223994047446377</v>
      </c>
      <c r="J244" t="n">
        <v>0.0253871493519177</v>
      </c>
      <c r="K244" t="n">
        <v>0.05223994047446377</v>
      </c>
      <c r="L244" t="n">
        <v>0.283182307329463</v>
      </c>
      <c r="M244" t="n">
        <v>0.1749360511202679</v>
      </c>
      <c r="N244" t="n">
        <v>0.4148366016802353</v>
      </c>
      <c r="O244" t="n">
        <v>0.1747493236874949</v>
      </c>
    </row>
    <row r="245" ht="15" customHeight="1">
      <c r="F245" t="n">
        <v>0.02417489090488371</v>
      </c>
      <c r="G245" t="n">
        <v>0.05223246357603639</v>
      </c>
      <c r="J245" t="n">
        <v>0.02417489090488371</v>
      </c>
      <c r="K245" t="n">
        <v>0.05223246357603639</v>
      </c>
      <c r="L245" t="n">
        <v>0.281198713792507</v>
      </c>
      <c r="M245" t="n">
        <v>0.1759133474952414</v>
      </c>
      <c r="N245" t="n">
        <v>0.4130697065300611</v>
      </c>
      <c r="O245" t="n">
        <v>0.175725576892453</v>
      </c>
    </row>
    <row r="246" ht="15" customHeight="1">
      <c r="F246" t="n">
        <v>0.02297933993815</v>
      </c>
      <c r="G246" t="n">
        <v>0.05222498667760901</v>
      </c>
      <c r="J246" t="n">
        <v>0.02297933993815</v>
      </c>
      <c r="K246" t="n">
        <v>0.05222498667760901</v>
      </c>
      <c r="L246" t="n">
        <v>0.2823189425815645</v>
      </c>
      <c r="M246" t="n">
        <v>0.176890643870215</v>
      </c>
      <c r="N246" t="n">
        <v>0.4145144965451769</v>
      </c>
      <c r="O246" t="n">
        <v>0.1767018300974111</v>
      </c>
    </row>
    <row r="247" ht="15" customHeight="1">
      <c r="F247" t="n">
        <v>0.02180109609937596</v>
      </c>
      <c r="G247" t="n">
        <v>0.05221750977918162</v>
      </c>
      <c r="J247" t="n">
        <v>0.02180109609937596</v>
      </c>
      <c r="K247" t="n">
        <v>0.05221750977918162</v>
      </c>
      <c r="L247" t="n">
        <v>0.2812430439268369</v>
      </c>
      <c r="M247" t="n">
        <v>0.1778679402451886</v>
      </c>
      <c r="N247" t="n">
        <v>0.4150712869335198</v>
      </c>
      <c r="O247" t="n">
        <v>0.1776780833023691</v>
      </c>
    </row>
    <row r="248" ht="15" customHeight="1">
      <c r="F248" t="n">
        <v>0.02064075903622101</v>
      </c>
      <c r="G248" t="n">
        <v>0.05221003288075424</v>
      </c>
      <c r="J248" t="n">
        <v>0.02064075903622101</v>
      </c>
      <c r="K248" t="n">
        <v>0.05221003288075424</v>
      </c>
      <c r="L248" t="n">
        <v>0.281771068058526</v>
      </c>
      <c r="M248" t="n">
        <v>0.1788452366201621</v>
      </c>
      <c r="N248" t="n">
        <v>0.414740392903028</v>
      </c>
      <c r="O248" t="n">
        <v>0.1786543365073272</v>
      </c>
    </row>
    <row r="249" ht="15" customHeight="1">
      <c r="F249" t="n">
        <v>0.0194989283963445</v>
      </c>
      <c r="G249" t="n">
        <v>0.05220255598232686</v>
      </c>
      <c r="J249" t="n">
        <v>0.0194989283963445</v>
      </c>
      <c r="K249" t="n">
        <v>0.05220255598232686</v>
      </c>
      <c r="L249" t="n">
        <v>0.2810030652068334</v>
      </c>
      <c r="M249" t="n">
        <v>0.1798225329951357</v>
      </c>
      <c r="N249" t="n">
        <v>0.4136221296616386</v>
      </c>
      <c r="O249" t="n">
        <v>0.1796305897122853</v>
      </c>
    </row>
    <row r="250" ht="15" customHeight="1">
      <c r="F250" t="n">
        <v>0.01837620382740587</v>
      </c>
      <c r="G250" t="n">
        <v>0.05219507908389948</v>
      </c>
      <c r="J250" t="n">
        <v>0.01837620382740587</v>
      </c>
      <c r="K250" t="n">
        <v>0.05219507908389948</v>
      </c>
      <c r="L250" t="n">
        <v>0.2814390856019607</v>
      </c>
      <c r="M250" t="n">
        <v>0.1807998293701092</v>
      </c>
      <c r="N250" t="n">
        <v>0.4111168124172897</v>
      </c>
      <c r="O250" t="n">
        <v>0.1806068429172434</v>
      </c>
    </row>
    <row r="251" ht="15" customHeight="1">
      <c r="F251" t="n">
        <v>0.01727318497706448</v>
      </c>
      <c r="G251" t="n">
        <v>0.0521876021854721</v>
      </c>
      <c r="J251" t="n">
        <v>0.01727318497706448</v>
      </c>
      <c r="K251" t="n">
        <v>0.0521876021854721</v>
      </c>
      <c r="L251" t="n">
        <v>0.2801791794741096</v>
      </c>
      <c r="M251" t="n">
        <v>0.1817771257450828</v>
      </c>
      <c r="N251" t="n">
        <v>0.4101247563779185</v>
      </c>
      <c r="O251" t="n">
        <v>0.1815830961222014</v>
      </c>
    </row>
    <row r="252" ht="15" customHeight="1">
      <c r="F252" t="n">
        <v>0.01619047149297972</v>
      </c>
      <c r="G252" t="n">
        <v>0.05218012528704472</v>
      </c>
      <c r="J252" t="n">
        <v>0.01619047149297972</v>
      </c>
      <c r="K252" t="n">
        <v>0.05218012528704472</v>
      </c>
      <c r="L252" t="n">
        <v>0.2832233970534817</v>
      </c>
      <c r="M252" t="n">
        <v>0.1827544221200564</v>
      </c>
      <c r="N252" t="n">
        <v>0.4118462767514627</v>
      </c>
      <c r="O252" t="n">
        <v>0.1825593493271595</v>
      </c>
    </row>
    <row r="253" ht="15" customHeight="1">
      <c r="F253" t="n">
        <v>0.01512866302281103</v>
      </c>
      <c r="G253" t="n">
        <v>0.05217264838861733</v>
      </c>
      <c r="J253" t="n">
        <v>0.01512866302281103</v>
      </c>
      <c r="K253" t="n">
        <v>0.05217264838861733</v>
      </c>
      <c r="L253" t="n">
        <v>0.2825717885702786</v>
      </c>
      <c r="M253" t="n">
        <v>0.1837317184950299</v>
      </c>
      <c r="N253" t="n">
        <v>0.41038168874586</v>
      </c>
      <c r="O253" t="n">
        <v>0.1835356025321176</v>
      </c>
    </row>
    <row r="254" ht="15" customHeight="1">
      <c r="F254" t="n">
        <v>0.01408835921421775</v>
      </c>
      <c r="G254" t="n">
        <v>0.05216517149018995</v>
      </c>
      <c r="J254" t="n">
        <v>0.01408835921421775</v>
      </c>
      <c r="K254" t="n">
        <v>0.05216517149018995</v>
      </c>
      <c r="L254" t="n">
        <v>0.281524404254702</v>
      </c>
      <c r="M254" t="n">
        <v>0.1847090148700035</v>
      </c>
      <c r="N254" t="n">
        <v>0.4109313075690477</v>
      </c>
      <c r="O254" t="n">
        <v>0.1845118557370757</v>
      </c>
    </row>
    <row r="255" ht="15" customHeight="1">
      <c r="F255" t="n">
        <v>0.01307015971485931</v>
      </c>
      <c r="G255" t="n">
        <v>0.05215769459176257</v>
      </c>
      <c r="J255" t="n">
        <v>0.01307015971485931</v>
      </c>
      <c r="K255" t="n">
        <v>0.05215769459176257</v>
      </c>
      <c r="L255" t="n">
        <v>0.2827812943369535</v>
      </c>
      <c r="M255" t="n">
        <v>0.1856863112449771</v>
      </c>
      <c r="N255" t="n">
        <v>0.4090954484289639</v>
      </c>
      <c r="O255" t="n">
        <v>0.1854881089420337</v>
      </c>
    </row>
    <row r="256" ht="15" customHeight="1">
      <c r="F256" t="n">
        <v>0.01207466417239506</v>
      </c>
      <c r="G256" t="n">
        <v>0.05215021769333519</v>
      </c>
      <c r="J256" t="n">
        <v>0.01207466417239506</v>
      </c>
      <c r="K256" t="n">
        <v>0.05215021769333519</v>
      </c>
      <c r="L256" t="n">
        <v>0.2818425090472349</v>
      </c>
      <c r="M256" t="n">
        <v>0.1866636076199506</v>
      </c>
      <c r="N256" t="n">
        <v>0.4083744265335457</v>
      </c>
      <c r="O256" t="n">
        <v>0.1864643621469918</v>
      </c>
    </row>
    <row r="257" ht="15" customHeight="1">
      <c r="F257" t="n">
        <v>0.01110247223448443</v>
      </c>
      <c r="G257" t="n">
        <v>0.0521427407949078</v>
      </c>
      <c r="J257" t="n">
        <v>0.01110247223448443</v>
      </c>
      <c r="K257" t="n">
        <v>0.0521427407949078</v>
      </c>
      <c r="L257" t="n">
        <v>0.2818080986157475</v>
      </c>
      <c r="M257" t="n">
        <v>0.1876409039949242</v>
      </c>
      <c r="N257" t="n">
        <v>0.4085685570907311</v>
      </c>
      <c r="O257" t="n">
        <v>0.1874406153519499</v>
      </c>
    </row>
    <row r="258" ht="15" customHeight="1">
      <c r="F258" t="n">
        <v>0.0101541835487868</v>
      </c>
      <c r="G258" t="n">
        <v>0.05213526389648042</v>
      </c>
      <c r="J258" t="n">
        <v>0.0101541835487868</v>
      </c>
      <c r="K258" t="n">
        <v>0.05213526389648042</v>
      </c>
      <c r="L258" t="n">
        <v>0.2802781132726931</v>
      </c>
      <c r="M258" t="n">
        <v>0.1886182003698977</v>
      </c>
      <c r="N258" t="n">
        <v>0.4077781553084574</v>
      </c>
      <c r="O258" t="n">
        <v>0.188416868556908</v>
      </c>
    </row>
    <row r="259" ht="15" customHeight="1">
      <c r="F259" t="n">
        <v>0.009230397762961556</v>
      </c>
      <c r="G259" t="n">
        <v>0.05212778699805304</v>
      </c>
      <c r="J259" t="n">
        <v>0.009230397762961556</v>
      </c>
      <c r="K259" t="n">
        <v>0.05212778699805304</v>
      </c>
      <c r="L259" t="n">
        <v>0.2800526032482734</v>
      </c>
      <c r="M259" t="n">
        <v>0.1895954967448713</v>
      </c>
      <c r="N259" t="n">
        <v>0.4068035363946624</v>
      </c>
      <c r="O259" t="n">
        <v>0.189393121761866</v>
      </c>
    </row>
    <row r="260" ht="15" customHeight="1">
      <c r="F260" t="n">
        <v>0.008331714524668105</v>
      </c>
      <c r="G260" t="n">
        <v>0.05212031009962565</v>
      </c>
      <c r="J260" t="n">
        <v>0.008331714524668105</v>
      </c>
      <c r="K260" t="n">
        <v>0.05212031009962565</v>
      </c>
      <c r="L260" t="n">
        <v>0.28153161877269</v>
      </c>
      <c r="M260" t="n">
        <v>0.1905727931198449</v>
      </c>
      <c r="N260" t="n">
        <v>0.4072450155572837</v>
      </c>
      <c r="O260" t="n">
        <v>0.1903693749668241</v>
      </c>
    </row>
    <row r="261" ht="15" customHeight="1">
      <c r="F261" t="n">
        <v>0.007458733481565838</v>
      </c>
      <c r="G261" t="n">
        <v>0.05211283320119827</v>
      </c>
      <c r="J261" t="n">
        <v>0.007458733481565838</v>
      </c>
      <c r="K261" t="n">
        <v>0.05211283320119827</v>
      </c>
      <c r="L261" t="n">
        <v>0.2815152100761445</v>
      </c>
      <c r="M261" t="n">
        <v>0.1915500894948184</v>
      </c>
      <c r="N261" t="n">
        <v>0.4093029080042584</v>
      </c>
      <c r="O261" t="n">
        <v>0.1913456281717822</v>
      </c>
    </row>
    <row r="262" ht="15" customHeight="1">
      <c r="F262" t="n">
        <v>0.006612054281314131</v>
      </c>
      <c r="G262" t="n">
        <v>0.05210535630277089</v>
      </c>
      <c r="J262" t="n">
        <v>0.006612054281314131</v>
      </c>
      <c r="K262" t="n">
        <v>0.05210535630277089</v>
      </c>
      <c r="L262" t="n">
        <v>0.2810034273888385</v>
      </c>
      <c r="M262" t="n">
        <v>0.192527385869792</v>
      </c>
      <c r="N262" t="n">
        <v>0.4065775289435249</v>
      </c>
      <c r="O262" t="n">
        <v>0.1923218813767403</v>
      </c>
    </row>
    <row r="263" ht="15" customHeight="1">
      <c r="F263" t="n">
        <v>0.005792276571572386</v>
      </c>
      <c r="G263" t="n">
        <v>0.0520978794043435</v>
      </c>
      <c r="J263" t="n">
        <v>0.005792276571572386</v>
      </c>
      <c r="K263" t="n">
        <v>0.0520978794043435</v>
      </c>
      <c r="L263" t="n">
        <v>0.2826963209409737</v>
      </c>
      <c r="M263" t="n">
        <v>0.1935046822447656</v>
      </c>
      <c r="N263" t="n">
        <v>0.4068691935830203</v>
      </c>
      <c r="O263" t="n">
        <v>0.1932981345816983</v>
      </c>
    </row>
    <row r="264" ht="15" customHeight="1">
      <c r="F264" t="n">
        <v>0.005000000000000004</v>
      </c>
      <c r="G264" t="n">
        <v>0.05209040250591612</v>
      </c>
      <c r="J264" t="n">
        <v>0.005000000000000004</v>
      </c>
      <c r="K264" t="n">
        <v>0.05209040250591612</v>
      </c>
      <c r="L264" t="n">
        <v>0.2802939409627517</v>
      </c>
      <c r="M264" t="n">
        <v>0.1944819786197391</v>
      </c>
      <c r="N264" t="n">
        <v>0.4086782171306824</v>
      </c>
      <c r="O264" t="n">
        <v>0.1942743877866564</v>
      </c>
    </row>
    <row r="265" ht="15" customHeight="1">
      <c r="F265" t="n">
        <v>0.005000000000000004</v>
      </c>
      <c r="G265" t="n">
        <v>0.05207724461117928</v>
      </c>
      <c r="J265" t="n">
        <v>0.005000000000000004</v>
      </c>
      <c r="K265" t="n">
        <v>0.05207724461117928</v>
      </c>
    </row>
    <row r="266" ht="15" customHeight="1">
      <c r="F266" t="n">
        <v>0.006739588356269269</v>
      </c>
      <c r="G266" t="n">
        <v>0.0520775131396433</v>
      </c>
      <c r="J266" t="n">
        <v>0.006739588356269269</v>
      </c>
      <c r="K266" t="n">
        <v>0.0520775131396433</v>
      </c>
    </row>
    <row r="267" ht="15" customHeight="1">
      <c r="F267" t="n">
        <v>0.008470277677013832</v>
      </c>
      <c r="G267" t="n">
        <v>0.05207778166810732</v>
      </c>
      <c r="J267" t="n">
        <v>0.008470277677013832</v>
      </c>
      <c r="K267" t="n">
        <v>0.05207778166810732</v>
      </c>
    </row>
    <row r="268" ht="15" customHeight="1">
      <c r="F268" t="n">
        <v>0.01019197740606301</v>
      </c>
      <c r="G268" t="n">
        <v>0.05207805019657133</v>
      </c>
      <c r="J268" t="n">
        <v>0.01019197740606301</v>
      </c>
      <c r="K268" t="n">
        <v>0.05207805019657133</v>
      </c>
    </row>
    <row r="269" ht="15" customHeight="1">
      <c r="F269" t="n">
        <v>0.01190459698739635</v>
      </c>
      <c r="G269" t="n">
        <v>0.05207831872503535</v>
      </c>
      <c r="J269" t="n">
        <v>0.01190459698739635</v>
      </c>
      <c r="K269" t="n">
        <v>0.05207831872503535</v>
      </c>
    </row>
    <row r="270" ht="15" customHeight="1">
      <c r="F270" t="n">
        <v>0.01360804586484396</v>
      </c>
      <c r="G270" t="n">
        <v>0.05207858725349936</v>
      </c>
      <c r="J270" t="n">
        <v>0.01360804586484396</v>
      </c>
      <c r="K270" t="n">
        <v>0.05207858725349936</v>
      </c>
    </row>
    <row r="271" ht="15" customHeight="1">
      <c r="F271" t="n">
        <v>0.0153022334823846</v>
      </c>
      <c r="G271" t="n">
        <v>0.05207885578196338</v>
      </c>
      <c r="J271" t="n">
        <v>0.0153022334823846</v>
      </c>
      <c r="K271" t="n">
        <v>0.05207885578196338</v>
      </c>
    </row>
    <row r="272" ht="15" customHeight="1">
      <c r="F272" t="n">
        <v>0.01698706928384917</v>
      </c>
      <c r="G272" t="n">
        <v>0.0520791243104274</v>
      </c>
      <c r="J272" t="n">
        <v>0.01698706928384917</v>
      </c>
      <c r="K272" t="n">
        <v>0.0520791243104274</v>
      </c>
    </row>
    <row r="273" ht="15" customHeight="1">
      <c r="F273" t="n">
        <v>0.01866246271321562</v>
      </c>
      <c r="G273" t="n">
        <v>0.05207939283889142</v>
      </c>
      <c r="J273" t="n">
        <v>0.01866246271321562</v>
      </c>
      <c r="K273" t="n">
        <v>0.05207939283889142</v>
      </c>
    </row>
    <row r="274" ht="15" customHeight="1">
      <c r="F274" t="n">
        <v>0.02032832321431566</v>
      </c>
      <c r="G274" t="n">
        <v>0.05207966136735544</v>
      </c>
      <c r="J274" t="n">
        <v>0.02032832321431566</v>
      </c>
      <c r="K274" t="n">
        <v>0.05207966136735544</v>
      </c>
    </row>
    <row r="275" ht="15" customHeight="1">
      <c r="F275" t="n">
        <v>0.02198456023112644</v>
      </c>
      <c r="G275" t="n">
        <v>0.05207992989581946</v>
      </c>
      <c r="J275" t="n">
        <v>0.02198456023112644</v>
      </c>
      <c r="K275" t="n">
        <v>0.05207992989581946</v>
      </c>
    </row>
    <row r="276" ht="15" customHeight="1">
      <c r="F276" t="n">
        <v>0.02363108320748052</v>
      </c>
      <c r="G276" t="n">
        <v>0.05208019842428347</v>
      </c>
      <c r="J276" t="n">
        <v>0.02363108320748052</v>
      </c>
      <c r="K276" t="n">
        <v>0.05208019842428347</v>
      </c>
    </row>
    <row r="277" ht="15" customHeight="1">
      <c r="F277" t="n">
        <v>0.02526780158735413</v>
      </c>
      <c r="G277" t="n">
        <v>0.05208046695274749</v>
      </c>
      <c r="J277" t="n">
        <v>0.02526780158735413</v>
      </c>
      <c r="K277" t="n">
        <v>0.05208046695274749</v>
      </c>
    </row>
    <row r="278" ht="15" customHeight="1">
      <c r="F278" t="n">
        <v>0.02689462481458076</v>
      </c>
      <c r="G278" t="n">
        <v>0.0520807354812115</v>
      </c>
      <c r="J278" t="n">
        <v>0.02689462481458076</v>
      </c>
      <c r="K278" t="n">
        <v>0.0520807354812115</v>
      </c>
    </row>
    <row r="279" ht="15" customHeight="1">
      <c r="F279" t="n">
        <v>0.02851146233313571</v>
      </c>
      <c r="G279" t="n">
        <v>0.05208100400967552</v>
      </c>
      <c r="J279" t="n">
        <v>0.02851146233313571</v>
      </c>
      <c r="K279" t="n">
        <v>0.05208100400967552</v>
      </c>
    </row>
    <row r="280" ht="15" customHeight="1">
      <c r="F280" t="n">
        <v>0.03011822358685338</v>
      </c>
      <c r="G280" t="n">
        <v>0.05208127253813954</v>
      </c>
      <c r="J280" t="n">
        <v>0.03011822358685338</v>
      </c>
      <c r="K280" t="n">
        <v>0.05208127253813954</v>
      </c>
    </row>
    <row r="281" ht="15" customHeight="1">
      <c r="F281" t="n">
        <v>0.03171481801970825</v>
      </c>
      <c r="G281" t="n">
        <v>0.05208154106660356</v>
      </c>
      <c r="J281" t="n">
        <v>0.03171481801970825</v>
      </c>
      <c r="K281" t="n">
        <v>0.05208154106660356</v>
      </c>
    </row>
    <row r="282" ht="15" customHeight="1">
      <c r="F282" t="n">
        <v>0.03330115507553554</v>
      </c>
      <c r="G282" t="n">
        <v>0.05208180959506757</v>
      </c>
      <c r="J282" t="n">
        <v>0.03330115507553554</v>
      </c>
      <c r="K282" t="n">
        <v>0.05208180959506757</v>
      </c>
    </row>
    <row r="283" ht="15" customHeight="1">
      <c r="F283" t="n">
        <v>0.03487714419827463</v>
      </c>
      <c r="G283" t="n">
        <v>0.05208207812353158</v>
      </c>
      <c r="J283" t="n">
        <v>0.03487714419827463</v>
      </c>
      <c r="K283" t="n">
        <v>0.05208207812353158</v>
      </c>
    </row>
    <row r="284" ht="15" customHeight="1">
      <c r="F284" t="n">
        <v>0.03644269483186423</v>
      </c>
      <c r="G284" t="n">
        <v>0.0520823466519956</v>
      </c>
      <c r="J284" t="n">
        <v>0.03644269483186423</v>
      </c>
      <c r="K284" t="n">
        <v>0.0520823466519956</v>
      </c>
    </row>
    <row r="285" ht="15" customHeight="1">
      <c r="F285" t="n">
        <v>0.0379977164201407</v>
      </c>
      <c r="G285" t="n">
        <v>0.05208261518045963</v>
      </c>
      <c r="J285" t="n">
        <v>0.0379977164201407</v>
      </c>
      <c r="K285" t="n">
        <v>0.05208261518045963</v>
      </c>
    </row>
    <row r="286" ht="15" customHeight="1">
      <c r="F286" t="n">
        <v>0.03954211840707643</v>
      </c>
      <c r="G286" t="n">
        <v>0.05208288370892365</v>
      </c>
      <c r="J286" t="n">
        <v>0.03954211840707643</v>
      </c>
      <c r="K286" t="n">
        <v>0.05208288370892365</v>
      </c>
    </row>
    <row r="287" ht="15" customHeight="1">
      <c r="F287" t="n">
        <v>0.04107581023650882</v>
      </c>
      <c r="G287" t="n">
        <v>0.05208315223738766</v>
      </c>
      <c r="J287" t="n">
        <v>0.04107581023650882</v>
      </c>
      <c r="K287" t="n">
        <v>0.05208315223738766</v>
      </c>
    </row>
    <row r="288" ht="15" customHeight="1">
      <c r="F288" t="n">
        <v>0.04259870135240927</v>
      </c>
      <c r="G288" t="n">
        <v>0.05208342076585168</v>
      </c>
      <c r="J288" t="n">
        <v>0.04259870135240927</v>
      </c>
      <c r="K288" t="n">
        <v>0.05208342076585168</v>
      </c>
    </row>
    <row r="289" ht="15" customHeight="1">
      <c r="F289" t="n">
        <v>0.04411070119861611</v>
      </c>
      <c r="G289" t="n">
        <v>0.05208368929431569</v>
      </c>
      <c r="J289" t="n">
        <v>0.04411070119861611</v>
      </c>
      <c r="K289" t="n">
        <v>0.05208368929431569</v>
      </c>
    </row>
    <row r="290" ht="15" customHeight="1">
      <c r="F290" t="n">
        <v>0.04561208898982248</v>
      </c>
      <c r="G290" t="n">
        <v>0.05208395782277971</v>
      </c>
      <c r="J290" t="n">
        <v>0.04561208898982248</v>
      </c>
      <c r="K290" t="n">
        <v>0.05208395782277971</v>
      </c>
    </row>
    <row r="291" ht="15" customHeight="1">
      <c r="F291" t="n">
        <v>0.04710499279420428</v>
      </c>
      <c r="G291" t="n">
        <v>0.05208422635124373</v>
      </c>
      <c r="J291" t="n">
        <v>0.04710499279420428</v>
      </c>
      <c r="K291" t="n">
        <v>0.05208422635124373</v>
      </c>
    </row>
    <row r="292" ht="15" customHeight="1">
      <c r="F292" t="n">
        <v>0.04858969182645385</v>
      </c>
      <c r="G292" t="n">
        <v>0.05208449487970775</v>
      </c>
      <c r="J292" t="n">
        <v>0.04858969182645385</v>
      </c>
      <c r="K292" t="n">
        <v>0.05208449487970775</v>
      </c>
    </row>
    <row r="293" ht="15" customHeight="1">
      <c r="F293" t="n">
        <v>0.05006609553041121</v>
      </c>
      <c r="G293" t="n">
        <v>0.05208476340817176</v>
      </c>
      <c r="J293" t="n">
        <v>0.05006609553041121</v>
      </c>
      <c r="K293" t="n">
        <v>0.05208476340817176</v>
      </c>
    </row>
    <row r="294" ht="15" customHeight="1">
      <c r="F294" t="n">
        <v>0.05153411335004525</v>
      </c>
      <c r="G294" t="n">
        <v>0.05208503193663578</v>
      </c>
      <c r="J294" t="n">
        <v>0.05153411335004525</v>
      </c>
      <c r="K294" t="n">
        <v>0.05208503193663578</v>
      </c>
    </row>
    <row r="295" ht="15" customHeight="1">
      <c r="F295" t="n">
        <v>0.05299365472919669</v>
      </c>
      <c r="G295" t="n">
        <v>0.05208530046509979</v>
      </c>
      <c r="J295" t="n">
        <v>0.05299365472919669</v>
      </c>
      <c r="K295" t="n">
        <v>0.05208530046509979</v>
      </c>
    </row>
    <row r="296" ht="15" customHeight="1">
      <c r="F296" t="n">
        <v>0.05444462911183369</v>
      </c>
      <c r="G296" t="n">
        <v>0.05208556899356381</v>
      </c>
      <c r="J296" t="n">
        <v>0.05444462911183369</v>
      </c>
      <c r="K296" t="n">
        <v>0.05208556899356381</v>
      </c>
    </row>
    <row r="297" ht="15" customHeight="1">
      <c r="F297" t="n">
        <v>0.05588694594179773</v>
      </c>
      <c r="G297" t="n">
        <v>0.05208583752202783</v>
      </c>
      <c r="J297" t="n">
        <v>0.05588694594179773</v>
      </c>
      <c r="K297" t="n">
        <v>0.05208583752202783</v>
      </c>
    </row>
    <row r="298" ht="15" customHeight="1">
      <c r="F298" t="n">
        <v>0.05732051466302517</v>
      </c>
      <c r="G298" t="n">
        <v>0.05208610605049185</v>
      </c>
      <c r="J298" t="n">
        <v>0.05732051466302517</v>
      </c>
      <c r="K298" t="n">
        <v>0.05208610605049185</v>
      </c>
    </row>
    <row r="299" ht="15" customHeight="1">
      <c r="F299" t="n">
        <v>0.0587452447194514</v>
      </c>
      <c r="G299" t="n">
        <v>0.05208637457895587</v>
      </c>
      <c r="J299" t="n">
        <v>0.0587452447194514</v>
      </c>
      <c r="K299" t="n">
        <v>0.05208637457895587</v>
      </c>
    </row>
    <row r="300" ht="15" customHeight="1">
      <c r="F300" t="n">
        <v>0.06016104555491923</v>
      </c>
      <c r="G300" t="n">
        <v>0.05208664310741988</v>
      </c>
      <c r="J300" t="n">
        <v>0.06016104555491923</v>
      </c>
      <c r="K300" t="n">
        <v>0.05208664310741988</v>
      </c>
    </row>
    <row r="301" ht="15" customHeight="1">
      <c r="F301" t="n">
        <v>0.06156782661339479</v>
      </c>
      <c r="G301" t="n">
        <v>0.0520869116358839</v>
      </c>
      <c r="J301" t="n">
        <v>0.06156782661339479</v>
      </c>
      <c r="K301" t="n">
        <v>0.0520869116358839</v>
      </c>
    </row>
    <row r="302" ht="15" customHeight="1">
      <c r="F302" t="n">
        <v>0.06296549733872152</v>
      </c>
      <c r="G302" t="n">
        <v>0.05208718016434791</v>
      </c>
      <c r="J302" t="n">
        <v>0.06296549733872152</v>
      </c>
      <c r="K302" t="n">
        <v>0.05208718016434791</v>
      </c>
    </row>
    <row r="303" ht="15" customHeight="1">
      <c r="F303" t="n">
        <v>0.06435396717486484</v>
      </c>
      <c r="G303" t="n">
        <v>0.05208744869281193</v>
      </c>
      <c r="J303" t="n">
        <v>0.06435396717486484</v>
      </c>
      <c r="K303" t="n">
        <v>0.05208744869281193</v>
      </c>
    </row>
    <row r="304" ht="15" customHeight="1">
      <c r="F304" t="n">
        <v>0.06573314556566902</v>
      </c>
      <c r="G304" t="n">
        <v>0.05208771722127595</v>
      </c>
      <c r="J304" t="n">
        <v>0.06573314556566902</v>
      </c>
      <c r="K304" t="n">
        <v>0.05208771722127595</v>
      </c>
    </row>
    <row r="305" ht="15" customHeight="1">
      <c r="F305" t="n">
        <v>0.06710294195509868</v>
      </c>
      <c r="G305" t="n">
        <v>0.05208798574973997</v>
      </c>
      <c r="J305" t="n">
        <v>0.06710294195509868</v>
      </c>
      <c r="K305" t="n">
        <v>0.05208798574973997</v>
      </c>
    </row>
    <row r="306" ht="15" customHeight="1">
      <c r="F306" t="n">
        <v>0.06846326578699886</v>
      </c>
      <c r="G306" t="n">
        <v>0.05208825427820398</v>
      </c>
      <c r="J306" t="n">
        <v>0.06846326578699886</v>
      </c>
      <c r="K306" t="n">
        <v>0.05208825427820398</v>
      </c>
    </row>
    <row r="307" ht="15" customHeight="1">
      <c r="F307" t="n">
        <v>0.06981402650533332</v>
      </c>
      <c r="G307" t="n">
        <v>0.052088522806668</v>
      </c>
      <c r="J307" t="n">
        <v>0.06981402650533332</v>
      </c>
      <c r="K307" t="n">
        <v>0.052088522806668</v>
      </c>
    </row>
    <row r="308" ht="15" customHeight="1">
      <c r="F308" t="n">
        <v>0.07115513355394797</v>
      </c>
      <c r="G308" t="n">
        <v>0.05208879133513202</v>
      </c>
      <c r="J308" t="n">
        <v>0.07115513355394797</v>
      </c>
      <c r="K308" t="n">
        <v>0.05208879133513202</v>
      </c>
    </row>
    <row r="309" ht="15" customHeight="1">
      <c r="F309" t="n">
        <v>0.07248649637680581</v>
      </c>
      <c r="G309" t="n">
        <v>0.05208905986359604</v>
      </c>
      <c r="J309" t="n">
        <v>0.07248649637680581</v>
      </c>
      <c r="K309" t="n">
        <v>0.05208905986359604</v>
      </c>
    </row>
    <row r="310" ht="15" customHeight="1">
      <c r="F310" t="n">
        <v>0.07380802441775348</v>
      </c>
      <c r="G310" t="n">
        <v>0.05208932839206006</v>
      </c>
      <c r="J310" t="n">
        <v>0.07380802441775348</v>
      </c>
      <c r="K310" t="n">
        <v>0.05208932839206006</v>
      </c>
    </row>
    <row r="311" ht="15" customHeight="1">
      <c r="F311" t="n">
        <v>0.07511962712075319</v>
      </c>
      <c r="G311" t="n">
        <v>0.05208959692052408</v>
      </c>
      <c r="J311" t="n">
        <v>0.07511962712075319</v>
      </c>
      <c r="K311" t="n">
        <v>0.05208959692052408</v>
      </c>
    </row>
    <row r="312" ht="15" customHeight="1">
      <c r="F312" t="n">
        <v>0.07642121392965241</v>
      </c>
      <c r="G312" t="n">
        <v>0.05208986544898809</v>
      </c>
      <c r="J312" t="n">
        <v>0.07642121392965241</v>
      </c>
      <c r="K312" t="n">
        <v>0.05208986544898809</v>
      </c>
    </row>
    <row r="313" ht="15" customHeight="1">
      <c r="F313" t="n">
        <v>0.07771269428841247</v>
      </c>
      <c r="G313" t="n">
        <v>0.05209013397745211</v>
      </c>
      <c r="J313" t="n">
        <v>0.07771269428841247</v>
      </c>
      <c r="K313" t="n">
        <v>0.05209013397745211</v>
      </c>
    </row>
    <row r="314" ht="15" customHeight="1">
      <c r="F314" t="n">
        <v>0.0789939776408818</v>
      </c>
      <c r="G314" t="n">
        <v>0.05209040250591612</v>
      </c>
      <c r="J314" t="n">
        <v>0.0789939776408818</v>
      </c>
      <c r="K314" t="n">
        <v>0.05209040250591612</v>
      </c>
    </row>
    <row r="315" ht="15" customHeight="1">
      <c r="F315" t="n">
        <v>0.0789939776408818</v>
      </c>
      <c r="G315" t="n">
        <v>0.05207724461117928</v>
      </c>
      <c r="J315" t="n">
        <v>0.0789939776408818</v>
      </c>
      <c r="K315" t="n">
        <v>0.05207724461117928</v>
      </c>
    </row>
    <row r="316" ht="15" customHeight="1">
      <c r="F316" t="n">
        <v>0.08066157238248729</v>
      </c>
      <c r="G316" t="n">
        <v>0.0520852585665347</v>
      </c>
      <c r="J316" t="n">
        <v>0.08066157238248729</v>
      </c>
      <c r="K316" t="n">
        <v>0.0520852585665347</v>
      </c>
    </row>
    <row r="317" ht="15" customHeight="1">
      <c r="F317" t="n">
        <v>0.08231661748719037</v>
      </c>
      <c r="G317" t="n">
        <v>0.05209327252189012</v>
      </c>
      <c r="J317" t="n">
        <v>0.08231661748719037</v>
      </c>
      <c r="K317" t="n">
        <v>0.05209327252189012</v>
      </c>
    </row>
    <row r="318" ht="15" customHeight="1">
      <c r="F318" t="n">
        <v>0.08395888559876753</v>
      </c>
      <c r="G318" t="n">
        <v>0.05210128647724553</v>
      </c>
      <c r="J318" t="n">
        <v>0.08395888559876753</v>
      </c>
      <c r="K318" t="n">
        <v>0.05210128647724553</v>
      </c>
    </row>
    <row r="319" ht="15" customHeight="1">
      <c r="F319" t="n">
        <v>0.08558814936099522</v>
      </c>
      <c r="G319" t="n">
        <v>0.05210930043260095</v>
      </c>
      <c r="J319" t="n">
        <v>0.08558814936099522</v>
      </c>
      <c r="K319" t="n">
        <v>0.05210930043260095</v>
      </c>
    </row>
    <row r="320" ht="15" customHeight="1">
      <c r="F320" t="n">
        <v>0.08720418141764989</v>
      </c>
      <c r="G320" t="n">
        <v>0.05211731438795637</v>
      </c>
      <c r="J320" t="n">
        <v>0.08720418141764989</v>
      </c>
      <c r="K320" t="n">
        <v>0.05211731438795637</v>
      </c>
    </row>
    <row r="321" ht="15" customHeight="1">
      <c r="F321" t="n">
        <v>0.088806754412508</v>
      </c>
      <c r="G321" t="n">
        <v>0.05212532834331179</v>
      </c>
      <c r="J321" t="n">
        <v>0.088806754412508</v>
      </c>
      <c r="K321" t="n">
        <v>0.05212532834331179</v>
      </c>
    </row>
    <row r="322" ht="15" customHeight="1">
      <c r="F322" t="n">
        <v>0.09039564098934492</v>
      </c>
      <c r="G322" t="n">
        <v>0.05213334229866719</v>
      </c>
      <c r="J322" t="n">
        <v>0.09039564098934492</v>
      </c>
      <c r="K322" t="n">
        <v>0.05213334229866719</v>
      </c>
    </row>
    <row r="323" ht="15" customHeight="1">
      <c r="F323" t="n">
        <v>0.09197061379193928</v>
      </c>
      <c r="G323" t="n">
        <v>0.05214135625402262</v>
      </c>
      <c r="J323" t="n">
        <v>0.09197061379193928</v>
      </c>
      <c r="K323" t="n">
        <v>0.05214135625402262</v>
      </c>
    </row>
    <row r="324" ht="15" customHeight="1">
      <c r="F324" t="n">
        <v>0.09353144546406651</v>
      </c>
      <c r="G324" t="n">
        <v>0.05214937020937803</v>
      </c>
      <c r="J324" t="n">
        <v>0.09353144546406651</v>
      </c>
      <c r="K324" t="n">
        <v>0.05214937020937803</v>
      </c>
    </row>
    <row r="325" ht="15" customHeight="1">
      <c r="F325" t="n">
        <v>0.09507790864950301</v>
      </c>
      <c r="G325" t="n">
        <v>0.05215738416473345</v>
      </c>
      <c r="J325" t="n">
        <v>0.09507790864950301</v>
      </c>
      <c r="K325" t="n">
        <v>0.05215738416473345</v>
      </c>
    </row>
    <row r="326" ht="15" customHeight="1">
      <c r="F326" t="n">
        <v>0.09660977599202526</v>
      </c>
      <c r="G326" t="n">
        <v>0.05216539812008886</v>
      </c>
      <c r="J326" t="n">
        <v>0.09660977599202526</v>
      </c>
      <c r="K326" t="n">
        <v>0.05216539812008886</v>
      </c>
    </row>
    <row r="327" ht="15" customHeight="1">
      <c r="F327" t="n">
        <v>0.0981268201354097</v>
      </c>
      <c r="G327" t="n">
        <v>0.05217341207544429</v>
      </c>
      <c r="J327" t="n">
        <v>0.0981268201354097</v>
      </c>
      <c r="K327" t="n">
        <v>0.05217341207544429</v>
      </c>
    </row>
    <row r="328" ht="15" customHeight="1">
      <c r="F328" t="n">
        <v>0.09962881372343278</v>
      </c>
      <c r="G328" t="n">
        <v>0.0521814260307997</v>
      </c>
      <c r="J328" t="n">
        <v>0.09962881372343278</v>
      </c>
      <c r="K328" t="n">
        <v>0.0521814260307997</v>
      </c>
    </row>
    <row r="329" ht="15" customHeight="1">
      <c r="F329" t="n">
        <v>0.101115529399871</v>
      </c>
      <c r="G329" t="n">
        <v>0.05218943998615512</v>
      </c>
      <c r="J329" t="n">
        <v>0.101115529399871</v>
      </c>
      <c r="K329" t="n">
        <v>0.05218943998615512</v>
      </c>
    </row>
    <row r="330" ht="15" customHeight="1">
      <c r="F330" t="n">
        <v>0.1025867398085008</v>
      </c>
      <c r="G330" t="n">
        <v>0.05219745394151053</v>
      </c>
      <c r="J330" t="n">
        <v>0.1025867398085008</v>
      </c>
      <c r="K330" t="n">
        <v>0.05219745394151053</v>
      </c>
    </row>
    <row r="331" ht="15" customHeight="1">
      <c r="F331" t="n">
        <v>0.1040422175930986</v>
      </c>
      <c r="G331" t="n">
        <v>0.05220546789686595</v>
      </c>
      <c r="J331" t="n">
        <v>0.1040422175930986</v>
      </c>
      <c r="K331" t="n">
        <v>0.05220546789686595</v>
      </c>
    </row>
    <row r="332" ht="15" customHeight="1">
      <c r="F332" t="n">
        <v>0.1054817353974409</v>
      </c>
      <c r="G332" t="n">
        <v>0.05221348185222137</v>
      </c>
      <c r="J332" t="n">
        <v>0.1054817353974409</v>
      </c>
      <c r="K332" t="n">
        <v>0.05221348185222137</v>
      </c>
    </row>
    <row r="333" ht="15" customHeight="1">
      <c r="F333" t="n">
        <v>0.1069050658653041</v>
      </c>
      <c r="G333" t="n">
        <v>0.05222149580757679</v>
      </c>
      <c r="J333" t="n">
        <v>0.1069050658653041</v>
      </c>
      <c r="K333" t="n">
        <v>0.05222149580757679</v>
      </c>
    </row>
    <row r="334" ht="15" customHeight="1">
      <c r="F334" t="n">
        <v>0.1083119816404638</v>
      </c>
      <c r="G334" t="n">
        <v>0.0522295097629322</v>
      </c>
      <c r="J334" t="n">
        <v>0.1083119816404638</v>
      </c>
      <c r="K334" t="n">
        <v>0.0522295097629322</v>
      </c>
    </row>
    <row r="335" ht="15" customHeight="1">
      <c r="F335" t="n">
        <v>0.1097022553666984</v>
      </c>
      <c r="G335" t="n">
        <v>0.05223752371828762</v>
      </c>
      <c r="J335" t="n">
        <v>0.1097022553666984</v>
      </c>
      <c r="K335" t="n">
        <v>0.05223752371828762</v>
      </c>
    </row>
    <row r="336" ht="15" customHeight="1">
      <c r="F336" t="n">
        <v>0.1110756596877832</v>
      </c>
      <c r="G336" t="n">
        <v>0.05224553767364303</v>
      </c>
      <c r="J336" t="n">
        <v>0.1110756596877832</v>
      </c>
      <c r="K336" t="n">
        <v>0.05224553767364303</v>
      </c>
    </row>
    <row r="337" ht="15" customHeight="1">
      <c r="F337" t="n">
        <v>0.1124319672474949</v>
      </c>
      <c r="G337" t="n">
        <v>0.05225355162899845</v>
      </c>
      <c r="J337" t="n">
        <v>0.1124319672474949</v>
      </c>
      <c r="K337" t="n">
        <v>0.05225355162899845</v>
      </c>
    </row>
    <row r="338" ht="15" customHeight="1">
      <c r="F338" t="n">
        <v>0.1137709506896097</v>
      </c>
      <c r="G338" t="n">
        <v>0.05226156558435387</v>
      </c>
      <c r="J338" t="n">
        <v>0.1137709506896097</v>
      </c>
      <c r="K338" t="n">
        <v>0.05226156558435387</v>
      </c>
    </row>
    <row r="339" ht="15" customHeight="1">
      <c r="F339" t="n">
        <v>0.1150923826579043</v>
      </c>
      <c r="G339" t="n">
        <v>0.05226957953970929</v>
      </c>
      <c r="J339" t="n">
        <v>0.1150923826579043</v>
      </c>
      <c r="K339" t="n">
        <v>0.05226957953970929</v>
      </c>
    </row>
    <row r="340" ht="15" customHeight="1">
      <c r="F340" t="n">
        <v>0.1163969641674012</v>
      </c>
      <c r="G340" t="n">
        <v>0.0522775934950647</v>
      </c>
      <c r="J340" t="n">
        <v>0.1163969641674012</v>
      </c>
      <c r="K340" t="n">
        <v>0.0522775934950647</v>
      </c>
    </row>
    <row r="341" ht="15" customHeight="1">
      <c r="F341" t="n">
        <v>0.1176900380893536</v>
      </c>
      <c r="G341" t="n">
        <v>0.05228560745042012</v>
      </c>
      <c r="J341" t="n">
        <v>0.1176900380893536</v>
      </c>
      <c r="K341" t="n">
        <v>0.05228560745042012</v>
      </c>
    </row>
    <row r="342" ht="15" customHeight="1">
      <c r="F342" t="n">
        <v>0.1189723054387841</v>
      </c>
      <c r="G342" t="n">
        <v>0.05229362140577554</v>
      </c>
      <c r="J342" t="n">
        <v>0.1189723054387841</v>
      </c>
      <c r="K342" t="n">
        <v>0.05229362140577554</v>
      </c>
    </row>
    <row r="343" ht="15" customHeight="1">
      <c r="F343" t="n">
        <v>0.1202435388594691</v>
      </c>
      <c r="G343" t="n">
        <v>0.05230163536113095</v>
      </c>
      <c r="J343" t="n">
        <v>0.1202435388594691</v>
      </c>
      <c r="K343" t="n">
        <v>0.05230163536113095</v>
      </c>
    </row>
    <row r="344" ht="15" customHeight="1">
      <c r="F344" t="n">
        <v>0.1215035109951851</v>
      </c>
      <c r="G344" t="n">
        <v>0.05230964931648637</v>
      </c>
      <c r="J344" t="n">
        <v>0.1215035109951851</v>
      </c>
      <c r="K344" t="n">
        <v>0.05230964931648637</v>
      </c>
    </row>
    <row r="345" ht="15" customHeight="1">
      <c r="F345" t="n">
        <v>0.1227519944897087</v>
      </c>
      <c r="G345" t="n">
        <v>0.05231766327184179</v>
      </c>
      <c r="J345" t="n">
        <v>0.1227519944897087</v>
      </c>
      <c r="K345" t="n">
        <v>0.05231766327184179</v>
      </c>
    </row>
    <row r="346" ht="15" customHeight="1">
      <c r="F346" t="n">
        <v>0.1239887619868152</v>
      </c>
      <c r="G346" t="n">
        <v>0.0523256772271972</v>
      </c>
      <c r="J346" t="n">
        <v>0.1239887619868152</v>
      </c>
      <c r="K346" t="n">
        <v>0.0523256772271972</v>
      </c>
    </row>
    <row r="347" ht="15" customHeight="1">
      <c r="F347" t="n">
        <v>0.125213586130283</v>
      </c>
      <c r="G347" t="n">
        <v>0.05233369118255262</v>
      </c>
      <c r="J347" t="n">
        <v>0.125213586130283</v>
      </c>
      <c r="K347" t="n">
        <v>0.05233369118255262</v>
      </c>
    </row>
    <row r="348" ht="15" customHeight="1">
      <c r="F348" t="n">
        <v>0.1264262395638877</v>
      </c>
      <c r="G348" t="n">
        <v>0.05234170513790803</v>
      </c>
      <c r="J348" t="n">
        <v>0.1264262395638877</v>
      </c>
      <c r="K348" t="n">
        <v>0.05234170513790803</v>
      </c>
    </row>
    <row r="349" ht="15" customHeight="1">
      <c r="F349" t="n">
        <v>0.1276264949314058</v>
      </c>
      <c r="G349" t="n">
        <v>0.05234971909326345</v>
      </c>
      <c r="J349" t="n">
        <v>0.1276264949314058</v>
      </c>
      <c r="K349" t="n">
        <v>0.05234971909326345</v>
      </c>
    </row>
    <row r="350" ht="15" customHeight="1">
      <c r="F350" t="n">
        <v>0.1288141248766135</v>
      </c>
      <c r="G350" t="n">
        <v>0.05235773304861887</v>
      </c>
      <c r="J350" t="n">
        <v>0.1288141248766135</v>
      </c>
      <c r="K350" t="n">
        <v>0.05235773304861887</v>
      </c>
    </row>
    <row r="351" ht="15" customHeight="1">
      <c r="F351" t="n">
        <v>0.1299889020432875</v>
      </c>
      <c r="G351" t="n">
        <v>0.05236574700397428</v>
      </c>
      <c r="J351" t="n">
        <v>0.1299889020432875</v>
      </c>
      <c r="K351" t="n">
        <v>0.05236574700397428</v>
      </c>
    </row>
    <row r="352" ht="15" customHeight="1">
      <c r="F352" t="n">
        <v>0.1311505990752042</v>
      </c>
      <c r="G352" t="n">
        <v>0.0523737609593297</v>
      </c>
      <c r="J352" t="n">
        <v>0.1311505990752042</v>
      </c>
      <c r="K352" t="n">
        <v>0.0523737609593297</v>
      </c>
    </row>
    <row r="353" ht="15" customHeight="1">
      <c r="F353" t="n">
        <v>0.13229898861614</v>
      </c>
      <c r="G353" t="n">
        <v>0.05238177491468512</v>
      </c>
      <c r="J353" t="n">
        <v>0.13229898861614</v>
      </c>
      <c r="K353" t="n">
        <v>0.05238177491468512</v>
      </c>
    </row>
    <row r="354" ht="15" customHeight="1">
      <c r="F354" t="n">
        <v>0.1334338433098714</v>
      </c>
      <c r="G354" t="n">
        <v>0.05238978887004054</v>
      </c>
      <c r="J354" t="n">
        <v>0.1334338433098714</v>
      </c>
      <c r="K354" t="n">
        <v>0.05238978887004054</v>
      </c>
    </row>
    <row r="355" ht="15" customHeight="1">
      <c r="F355" t="n">
        <v>0.1345549358001749</v>
      </c>
      <c r="G355" t="n">
        <v>0.05239780282539595</v>
      </c>
      <c r="J355" t="n">
        <v>0.1345549358001749</v>
      </c>
      <c r="K355" t="n">
        <v>0.05239780282539595</v>
      </c>
    </row>
    <row r="356" ht="15" customHeight="1">
      <c r="F356" t="n">
        <v>0.1356620387308268</v>
      </c>
      <c r="G356" t="n">
        <v>0.05240581678075137</v>
      </c>
      <c r="J356" t="n">
        <v>0.1356620387308268</v>
      </c>
      <c r="K356" t="n">
        <v>0.05240581678075137</v>
      </c>
    </row>
    <row r="357" ht="15" customHeight="1">
      <c r="F357" t="n">
        <v>0.1367549247456038</v>
      </c>
      <c r="G357" t="n">
        <v>0.05241383073610679</v>
      </c>
      <c r="J357" t="n">
        <v>0.1367549247456038</v>
      </c>
      <c r="K357" t="n">
        <v>0.05241383073610679</v>
      </c>
    </row>
    <row r="358" ht="15" customHeight="1">
      <c r="F358" t="n">
        <v>0.1378333664882814</v>
      </c>
      <c r="G358" t="n">
        <v>0.0524218446914622</v>
      </c>
      <c r="J358" t="n">
        <v>0.1378333664882814</v>
      </c>
      <c r="K358" t="n">
        <v>0.0524218446914622</v>
      </c>
    </row>
    <row r="359" ht="15" customHeight="1">
      <c r="F359" t="n">
        <v>0.1388971366026377</v>
      </c>
      <c r="G359" t="n">
        <v>0.05242985864681762</v>
      </c>
      <c r="J359" t="n">
        <v>0.1388971366026377</v>
      </c>
      <c r="K359" t="n">
        <v>0.05242985864681762</v>
      </c>
    </row>
    <row r="360" ht="15" customHeight="1">
      <c r="F360" t="n">
        <v>0.1399460077324484</v>
      </c>
      <c r="G360" t="n">
        <v>0.05243787260217304</v>
      </c>
      <c r="J360" t="n">
        <v>0.1399460077324484</v>
      </c>
      <c r="K360" t="n">
        <v>0.05243787260217304</v>
      </c>
    </row>
    <row r="361" ht="15" customHeight="1">
      <c r="F361" t="n">
        <v>0.1409797525214898</v>
      </c>
      <c r="G361" t="n">
        <v>0.05244588655752845</v>
      </c>
      <c r="J361" t="n">
        <v>0.1409797525214898</v>
      </c>
      <c r="K361" t="n">
        <v>0.05244588655752845</v>
      </c>
    </row>
    <row r="362" ht="15" customHeight="1">
      <c r="F362" t="n">
        <v>0.1419981436135385</v>
      </c>
      <c r="G362" t="n">
        <v>0.05245390051288387</v>
      </c>
      <c r="J362" t="n">
        <v>0.1419981436135385</v>
      </c>
      <c r="K362" t="n">
        <v>0.05245390051288387</v>
      </c>
    </row>
    <row r="363" ht="15" customHeight="1">
      <c r="F363" t="n">
        <v>0.1430009536523709</v>
      </c>
      <c r="G363" t="n">
        <v>0.05246191446823929</v>
      </c>
      <c r="J363" t="n">
        <v>0.1430009536523709</v>
      </c>
      <c r="K363" t="n">
        <v>0.05246191446823929</v>
      </c>
    </row>
    <row r="364" ht="15" customHeight="1">
      <c r="F364" t="n">
        <v>0.1439879552817636</v>
      </c>
      <c r="G364" t="n">
        <v>0.05246992842359471</v>
      </c>
      <c r="J364" t="n">
        <v>0.1439879552817636</v>
      </c>
      <c r="K364" t="n">
        <v>0.05246992842359471</v>
      </c>
    </row>
    <row r="365" ht="15" customHeight="1">
      <c r="F365" t="n">
        <v>0.1439879552817636</v>
      </c>
      <c r="G365" t="n">
        <v>0.05246992842359471</v>
      </c>
      <c r="J365" t="n">
        <v>0.1439879552817636</v>
      </c>
      <c r="K365" t="n">
        <v>0.05246992842359471</v>
      </c>
    </row>
    <row r="366" ht="15" customHeight="1">
      <c r="F366" t="n">
        <v>0.1414706008552603</v>
      </c>
      <c r="G366" t="n">
        <v>0.05565035477225379</v>
      </c>
      <c r="J366" t="n">
        <v>0.1414706008552603</v>
      </c>
      <c r="K366" t="n">
        <v>0.05565035477225379</v>
      </c>
    </row>
    <row r="367" ht="15" customHeight="1">
      <c r="F367" t="n">
        <v>0.1392427549723955</v>
      </c>
      <c r="G367" t="n">
        <v>0.0588307811209129</v>
      </c>
      <c r="J367" t="n">
        <v>0.1392427549723955</v>
      </c>
      <c r="K367" t="n">
        <v>0.0588307811209129</v>
      </c>
    </row>
    <row r="368" ht="15" customHeight="1">
      <c r="F368" t="n">
        <v>0.1372878478988787</v>
      </c>
      <c r="G368" t="n">
        <v>0.06201120746957199</v>
      </c>
      <c r="J368" t="n">
        <v>0.1372878478988787</v>
      </c>
      <c r="K368" t="n">
        <v>0.06201120746957199</v>
      </c>
    </row>
    <row r="369" ht="15" customHeight="1">
      <c r="F369" t="n">
        <v>0.1355893099004197</v>
      </c>
      <c r="G369" t="n">
        <v>0.06519163381823109</v>
      </c>
      <c r="J369" t="n">
        <v>0.1355893099004197</v>
      </c>
      <c r="K369" t="n">
        <v>0.06519163381823109</v>
      </c>
    </row>
    <row r="370" ht="15" customHeight="1">
      <c r="F370" t="n">
        <v>0.1341305712427281</v>
      </c>
      <c r="G370" t="n">
        <v>0.06837206016689019</v>
      </c>
      <c r="J370" t="n">
        <v>0.1341305712427281</v>
      </c>
      <c r="K370" t="n">
        <v>0.06837206016689019</v>
      </c>
    </row>
    <row r="371" ht="15" customHeight="1">
      <c r="F371" t="n">
        <v>0.1328950621915136</v>
      </c>
      <c r="G371" t="n">
        <v>0.07155248651554928</v>
      </c>
      <c r="J371" t="n">
        <v>0.1328950621915136</v>
      </c>
      <c r="K371" t="n">
        <v>0.07155248651554928</v>
      </c>
    </row>
    <row r="372" ht="15" customHeight="1">
      <c r="F372" t="n">
        <v>0.131866213012486</v>
      </c>
      <c r="G372" t="n">
        <v>0.07473291286420837</v>
      </c>
      <c r="J372" t="n">
        <v>0.131866213012486</v>
      </c>
      <c r="K372" t="n">
        <v>0.07473291286420837</v>
      </c>
    </row>
    <row r="373" ht="15" customHeight="1">
      <c r="F373" t="n">
        <v>0.1310274539713547</v>
      </c>
      <c r="G373" t="n">
        <v>0.07791333921286747</v>
      </c>
      <c r="J373" t="n">
        <v>0.1310274539713547</v>
      </c>
      <c r="K373" t="n">
        <v>0.07791333921286747</v>
      </c>
    </row>
    <row r="374" ht="15" customHeight="1">
      <c r="F374" t="n">
        <v>0.1303622153338297</v>
      </c>
      <c r="G374" t="n">
        <v>0.08109376556152657</v>
      </c>
      <c r="J374" t="n">
        <v>0.1303622153338297</v>
      </c>
      <c r="K374" t="n">
        <v>0.08109376556152657</v>
      </c>
    </row>
    <row r="375" ht="15" customHeight="1">
      <c r="F375" t="n">
        <v>0.1298539273656204</v>
      </c>
      <c r="G375" t="n">
        <v>0.08427419191018566</v>
      </c>
      <c r="J375" t="n">
        <v>0.1298539273656204</v>
      </c>
      <c r="K375" t="n">
        <v>0.08427419191018566</v>
      </c>
    </row>
    <row r="376" ht="15" customHeight="1">
      <c r="F376" t="n">
        <v>0.1294860203324367</v>
      </c>
      <c r="G376" t="n">
        <v>0.08745461825884475</v>
      </c>
      <c r="J376" t="n">
        <v>0.1294860203324367</v>
      </c>
      <c r="K376" t="n">
        <v>0.08745461825884475</v>
      </c>
    </row>
    <row r="377" ht="15" customHeight="1">
      <c r="F377" t="n">
        <v>0.1292419244999881</v>
      </c>
      <c r="G377" t="n">
        <v>0.09063504460750385</v>
      </c>
      <c r="J377" t="n">
        <v>0.1292419244999881</v>
      </c>
      <c r="K377" t="n">
        <v>0.09063504460750385</v>
      </c>
    </row>
    <row r="378" ht="15" customHeight="1">
      <c r="F378" t="n">
        <v>0.1291050701339844</v>
      </c>
      <c r="G378" t="n">
        <v>0.09381547095616295</v>
      </c>
      <c r="J378" t="n">
        <v>0.1291050701339844</v>
      </c>
      <c r="K378" t="n">
        <v>0.09381547095616295</v>
      </c>
    </row>
    <row r="379" ht="15" customHeight="1">
      <c r="F379" t="n">
        <v>0.1290588875001352</v>
      </c>
      <c r="G379" t="n">
        <v>0.09699589730482205</v>
      </c>
      <c r="J379" t="n">
        <v>0.1290588875001352</v>
      </c>
      <c r="K379" t="n">
        <v>0.09699589730482205</v>
      </c>
    </row>
    <row r="380" ht="15" customHeight="1">
      <c r="F380" t="n">
        <v>0.1294813475558037</v>
      </c>
      <c r="G380" t="n">
        <v>0.1001763236534811</v>
      </c>
      <c r="J380" t="n">
        <v>0.1294813475558037</v>
      </c>
      <c r="K380" t="n">
        <v>0.1001763236534811</v>
      </c>
    </row>
    <row r="381" ht="15" customHeight="1">
      <c r="F381" t="n">
        <v>0.1307458861554457</v>
      </c>
      <c r="G381" t="n">
        <v>0.1033567500021402</v>
      </c>
      <c r="J381" t="n">
        <v>0.1307458861554457</v>
      </c>
      <c r="K381" t="n">
        <v>0.1033567500021402</v>
      </c>
    </row>
    <row r="382" ht="15" customHeight="1">
      <c r="F382" t="n">
        <v>0.1325806415116673</v>
      </c>
      <c r="G382" t="n">
        <v>0.1065371763507993</v>
      </c>
      <c r="J382" t="n">
        <v>0.1325806415116673</v>
      </c>
      <c r="K382" t="n">
        <v>0.1065371763507993</v>
      </c>
    </row>
    <row r="383" ht="15" customHeight="1">
      <c r="F383" t="n">
        <v>0.1347098613644266</v>
      </c>
      <c r="G383" t="n">
        <v>0.1097176026994584</v>
      </c>
      <c r="J383" t="n">
        <v>0.1347098613644266</v>
      </c>
      <c r="K383" t="n">
        <v>0.1097176026994584</v>
      </c>
    </row>
    <row r="384" ht="15" customHeight="1">
      <c r="F384" t="n">
        <v>0.1368577934536817</v>
      </c>
      <c r="G384" t="n">
        <v>0.1128980290481175</v>
      </c>
      <c r="J384" t="n">
        <v>0.1368577934536817</v>
      </c>
      <c r="K384" t="n">
        <v>0.1128980290481175</v>
      </c>
    </row>
    <row r="385" ht="15" customHeight="1">
      <c r="F385" t="n">
        <v>0.1387486855193908</v>
      </c>
      <c r="G385" t="n">
        <v>0.1160784553967766</v>
      </c>
      <c r="J385" t="n">
        <v>0.1387486855193908</v>
      </c>
      <c r="K385" t="n">
        <v>0.1160784553967766</v>
      </c>
    </row>
    <row r="386" ht="15" customHeight="1">
      <c r="F386" t="n">
        <v>0.140106785301512</v>
      </c>
      <c r="G386" t="n">
        <v>0.1192588817454357</v>
      </c>
      <c r="J386" t="n">
        <v>0.140106785301512</v>
      </c>
      <c r="K386" t="n">
        <v>0.1192588817454357</v>
      </c>
    </row>
    <row r="387" ht="15" customHeight="1">
      <c r="F387" t="n">
        <v>0.1406563405400035</v>
      </c>
      <c r="G387" t="n">
        <v>0.1224393080940948</v>
      </c>
      <c r="J387" t="n">
        <v>0.1406563405400035</v>
      </c>
      <c r="K387" t="n">
        <v>0.1224393080940948</v>
      </c>
    </row>
    <row r="388" ht="15" customHeight="1">
      <c r="F388" t="n">
        <v>0.1404115165581529</v>
      </c>
      <c r="G388" t="n">
        <v>0.1256197344427539</v>
      </c>
      <c r="J388" t="n">
        <v>0.1404115165581529</v>
      </c>
      <c r="K388" t="n">
        <v>0.1256197344427539</v>
      </c>
    </row>
    <row r="389" ht="15" customHeight="1">
      <c r="F389" t="n">
        <v>0.1396518356917615</v>
      </c>
      <c r="G389" t="n">
        <v>0.128800160791413</v>
      </c>
      <c r="J389" t="n">
        <v>0.1396518356917615</v>
      </c>
      <c r="K389" t="n">
        <v>0.128800160791413</v>
      </c>
    </row>
    <row r="390" ht="15" customHeight="1">
      <c r="F390" t="n">
        <v>0.1384252168881218</v>
      </c>
      <c r="G390" t="n">
        <v>0.1319805871400721</v>
      </c>
      <c r="J390" t="n">
        <v>0.1384252168881218</v>
      </c>
      <c r="K390" t="n">
        <v>0.1319805871400721</v>
      </c>
    </row>
    <row r="391" ht="15" customHeight="1">
      <c r="F391" t="n">
        <v>0.1367789411153905</v>
      </c>
      <c r="G391" t="n">
        <v>0.1351610134887312</v>
      </c>
      <c r="J391" t="n">
        <v>0.1367789411153905</v>
      </c>
      <c r="K391" t="n">
        <v>0.1351610134887312</v>
      </c>
    </row>
    <row r="392" ht="15" customHeight="1">
      <c r="F392" t="n">
        <v>0.1347602893417242</v>
      </c>
      <c r="G392" t="n">
        <v>0.1383414398373903</v>
      </c>
      <c r="J392" t="n">
        <v>0.1347602893417242</v>
      </c>
      <c r="K392" t="n">
        <v>0.1383414398373903</v>
      </c>
    </row>
    <row r="393" ht="15" customHeight="1">
      <c r="F393" t="n">
        <v>0.1324165425352795</v>
      </c>
      <c r="G393" t="n">
        <v>0.1415218661860494</v>
      </c>
      <c r="J393" t="n">
        <v>0.1324165425352795</v>
      </c>
      <c r="K393" t="n">
        <v>0.1415218661860494</v>
      </c>
    </row>
    <row r="394" ht="15" customHeight="1">
      <c r="F394" t="n">
        <v>0.129794981664213</v>
      </c>
      <c r="G394" t="n">
        <v>0.1447022925347085</v>
      </c>
      <c r="J394" t="n">
        <v>0.129794981664213</v>
      </c>
      <c r="K394" t="n">
        <v>0.1447022925347085</v>
      </c>
    </row>
    <row r="395" ht="15" customHeight="1">
      <c r="F395" t="n">
        <v>0.1269428876966812</v>
      </c>
      <c r="G395" t="n">
        <v>0.1478827188833676</v>
      </c>
      <c r="J395" t="n">
        <v>0.1269428876966812</v>
      </c>
      <c r="K395" t="n">
        <v>0.1478827188833676</v>
      </c>
    </row>
    <row r="396" ht="15" customHeight="1">
      <c r="F396" t="n">
        <v>0.1239075416008409</v>
      </c>
      <c r="G396" t="n">
        <v>0.15</v>
      </c>
      <c r="J396" t="n">
        <v>0.1239075416008409</v>
      </c>
      <c r="K396" t="n">
        <v>0.15</v>
      </c>
    </row>
    <row r="397" ht="15" customHeight="1">
      <c r="F397" t="n">
        <v>0.1207362243448484</v>
      </c>
      <c r="G397" t="n">
        <v>0.1542435715806858</v>
      </c>
      <c r="J397" t="n">
        <v>0.1207362243448484</v>
      </c>
      <c r="K397" t="n">
        <v>0.1542435715806858</v>
      </c>
    </row>
    <row r="398" ht="15" customHeight="1">
      <c r="F398" t="n">
        <v>0.1174762168968606</v>
      </c>
      <c r="G398" t="n">
        <v>0.1574239979293449</v>
      </c>
      <c r="J398" t="n">
        <v>0.1174762168968606</v>
      </c>
      <c r="K398" t="n">
        <v>0.1574239979293449</v>
      </c>
    </row>
    <row r="399" ht="15" customHeight="1">
      <c r="F399" t="n">
        <v>0.1138868987072201</v>
      </c>
      <c r="G399" t="n">
        <v>0.1606044242780039</v>
      </c>
      <c r="J399" t="n">
        <v>0.1138868987072201</v>
      </c>
      <c r="K399" t="n">
        <v>0.1606044242780039</v>
      </c>
    </row>
    <row r="400" ht="15" customHeight="1">
      <c r="F400" t="n">
        <v>0.1077051052919522</v>
      </c>
      <c r="G400" t="n">
        <v>0.1637848506266631</v>
      </c>
      <c r="J400" t="n">
        <v>0.1077051052919522</v>
      </c>
      <c r="K400" t="n">
        <v>0.1637848506266631</v>
      </c>
    </row>
    <row r="401" ht="15" customHeight="1">
      <c r="F401" t="n">
        <v>0.1008009382955315</v>
      </c>
      <c r="G401" t="n">
        <v>0.1669652769753222</v>
      </c>
      <c r="J401" t="n">
        <v>0.1008009382955315</v>
      </c>
      <c r="K401" t="n">
        <v>0.1669652769753222</v>
      </c>
    </row>
    <row r="402" ht="15" customHeight="1">
      <c r="F402" t="n">
        <v>0.09613641722673939</v>
      </c>
      <c r="G402" t="n">
        <v>0.1701457033239813</v>
      </c>
      <c r="J402" t="n">
        <v>0.09613641722673939</v>
      </c>
      <c r="K402" t="n">
        <v>0.1701457033239813</v>
      </c>
    </row>
    <row r="403" ht="15" customHeight="1">
      <c r="F403" t="n">
        <v>0.0955617582203198</v>
      </c>
      <c r="G403" t="n">
        <v>0.1733261296726403</v>
      </c>
      <c r="J403" t="n">
        <v>0.0955617582203198</v>
      </c>
      <c r="K403" t="n">
        <v>0.1733261296726403</v>
      </c>
    </row>
    <row r="404" ht="15" customHeight="1">
      <c r="F404" t="n">
        <v>0.09559648578858844</v>
      </c>
      <c r="G404" t="n">
        <v>0.1765065560212994</v>
      </c>
      <c r="J404" t="n">
        <v>0.09559648578858844</v>
      </c>
      <c r="K404" t="n">
        <v>0.1765065560212994</v>
      </c>
    </row>
    <row r="405" ht="15" customHeight="1">
      <c r="F405" t="n">
        <v>0.09566625882556316</v>
      </c>
      <c r="G405" t="n">
        <v>0.1796869823699585</v>
      </c>
      <c r="J405" t="n">
        <v>0.09566625882556316</v>
      </c>
      <c r="K405" t="n">
        <v>0.1796869823699585</v>
      </c>
    </row>
    <row r="406" ht="15" customHeight="1">
      <c r="F406" t="n">
        <v>0.09577346542120095</v>
      </c>
      <c r="G406" t="n">
        <v>0.1828674087186176</v>
      </c>
      <c r="J406" t="n">
        <v>0.09577346542120095</v>
      </c>
      <c r="K406" t="n">
        <v>0.1828674087186176</v>
      </c>
    </row>
    <row r="407" ht="15" customHeight="1">
      <c r="F407" t="n">
        <v>0.09592049366545889</v>
      </c>
      <c r="G407" t="n">
        <v>0.1860478350672767</v>
      </c>
      <c r="J407" t="n">
        <v>0.09592049366545889</v>
      </c>
      <c r="K407" t="n">
        <v>0.1860478350672767</v>
      </c>
    </row>
    <row r="408" ht="15" customHeight="1">
      <c r="F408" t="n">
        <v>0.09610973164829399</v>
      </c>
      <c r="G408" t="n">
        <v>0.1892282614159358</v>
      </c>
      <c r="J408" t="n">
        <v>0.09610973164829399</v>
      </c>
      <c r="K408" t="n">
        <v>0.1892282614159358</v>
      </c>
    </row>
    <row r="409" ht="15" customHeight="1">
      <c r="F409" t="n">
        <v>0.09634356745966326</v>
      </c>
      <c r="G409" t="n">
        <v>0.1924086877645949</v>
      </c>
      <c r="J409" t="n">
        <v>0.09634356745966326</v>
      </c>
      <c r="K409" t="n">
        <v>0.1924086877645949</v>
      </c>
    </row>
    <row r="410" ht="15" customHeight="1">
      <c r="F410" t="n">
        <v>0.09662438918952378</v>
      </c>
      <c r="G410" t="n">
        <v>0.195589114113254</v>
      </c>
      <c r="J410" t="n">
        <v>0.09662438918952378</v>
      </c>
      <c r="K410" t="n">
        <v>0.195589114113254</v>
      </c>
    </row>
    <row r="411" ht="15" customHeight="1">
      <c r="F411" t="n">
        <v>0.09714220388249738</v>
      </c>
      <c r="G411" t="n">
        <v>0.1987695404619131</v>
      </c>
      <c r="J411" t="n">
        <v>0.09714220388249738</v>
      </c>
      <c r="K411" t="n">
        <v>0.1987695404619131</v>
      </c>
    </row>
    <row r="412" ht="15" customHeight="1">
      <c r="F412" t="n">
        <v>0.0995882066236241</v>
      </c>
      <c r="G412" t="n">
        <v>0.2019499668105722</v>
      </c>
      <c r="J412" t="n">
        <v>0.0995882066236241</v>
      </c>
      <c r="K412" t="n">
        <v>0.2019499668105722</v>
      </c>
    </row>
    <row r="413" ht="15" customHeight="1">
      <c r="F413" t="n">
        <v>0.1030203530313915</v>
      </c>
      <c r="G413" t="n">
        <v>0.2051303931592313</v>
      </c>
      <c r="J413" t="n">
        <v>0.1030203530313915</v>
      </c>
      <c r="K413" t="n">
        <v>0.2051303931592313</v>
      </c>
    </row>
    <row r="414" ht="15" customHeight="1">
      <c r="F414" t="n">
        <v>0.1057596010769549</v>
      </c>
      <c r="G414" t="n">
        <v>0.2083108195078904</v>
      </c>
      <c r="J414" t="n">
        <v>0.1057596010769549</v>
      </c>
      <c r="K414" t="n">
        <v>0.2083108195078904</v>
      </c>
    </row>
    <row r="415" ht="15" customHeight="1">
      <c r="F415" t="n">
        <v>0.1077230821184382</v>
      </c>
      <c r="G415" t="n">
        <v>0.2114912458565495</v>
      </c>
      <c r="J415" t="n">
        <v>0.1077230821184382</v>
      </c>
      <c r="K415" t="n">
        <v>0.2114912458565495</v>
      </c>
    </row>
    <row r="416" ht="15" customHeight="1">
      <c r="F416" t="n">
        <v>0.1094938705444439</v>
      </c>
      <c r="G416" t="n">
        <v>0.2146716722052086</v>
      </c>
      <c r="J416" t="n">
        <v>0.1094938705444439</v>
      </c>
      <c r="K416" t="n">
        <v>0.2146716722052086</v>
      </c>
    </row>
    <row r="417" ht="15" customHeight="1">
      <c r="F417" t="n">
        <v>0.1111255140810736</v>
      </c>
      <c r="G417" t="n">
        <v>0.2178520985538677</v>
      </c>
      <c r="J417" t="n">
        <v>0.1111255140810736</v>
      </c>
      <c r="K417" t="n">
        <v>0.2178520985538677</v>
      </c>
    </row>
    <row r="418" ht="15" customHeight="1">
      <c r="F418" t="n">
        <v>0.1126715604544289</v>
      </c>
      <c r="G418" t="n">
        <v>0.2210325249025268</v>
      </c>
      <c r="J418" t="n">
        <v>0.1126715604544289</v>
      </c>
      <c r="K418" t="n">
        <v>0.2210325249025268</v>
      </c>
    </row>
    <row r="419" ht="15" customHeight="1">
      <c r="F419" t="n">
        <v>0.1141855573906115</v>
      </c>
      <c r="G419" t="n">
        <v>0.2242129512511859</v>
      </c>
      <c r="J419" t="n">
        <v>0.1141855573906115</v>
      </c>
      <c r="K419" t="n">
        <v>0.2242129512511859</v>
      </c>
    </row>
    <row r="420" ht="15" customHeight="1">
      <c r="F420" t="n">
        <v>0.1157008580994328</v>
      </c>
      <c r="G420" t="n">
        <v>0.227393377599845</v>
      </c>
      <c r="J420" t="n">
        <v>0.1157008580994328</v>
      </c>
      <c r="K420" t="n">
        <v>0.227393377599845</v>
      </c>
    </row>
    <row r="421" ht="15" customHeight="1">
      <c r="F421" t="n">
        <v>0.1170519895536912</v>
      </c>
      <c r="G421" t="n">
        <v>0.2305738039485041</v>
      </c>
      <c r="J421" t="n">
        <v>0.1170519895536912</v>
      </c>
      <c r="K421" t="n">
        <v>0.2305738039485041</v>
      </c>
    </row>
    <row r="422" ht="15" customHeight="1">
      <c r="F422" t="n">
        <v>0.118333063846058</v>
      </c>
      <c r="G422" t="n">
        <v>0.2337542302971632</v>
      </c>
      <c r="J422" t="n">
        <v>0.118333063846058</v>
      </c>
      <c r="K422" t="n">
        <v>0.2337542302971632</v>
      </c>
    </row>
    <row r="423" ht="15" customHeight="1">
      <c r="F423" t="n">
        <v>0.1197256859405434</v>
      </c>
      <c r="G423" t="n">
        <v>0.2369346566458223</v>
      </c>
      <c r="J423" t="n">
        <v>0.1197256859405434</v>
      </c>
      <c r="K423" t="n">
        <v>0.2369346566458223</v>
      </c>
    </row>
    <row r="424" ht="15" customHeight="1">
      <c r="F424" t="n">
        <v>0.1214114608011577</v>
      </c>
      <c r="G424" t="n">
        <v>0.2401150829944813</v>
      </c>
      <c r="J424" t="n">
        <v>0.1214114608011577</v>
      </c>
      <c r="K424" t="n">
        <v>0.2401150829944813</v>
      </c>
    </row>
    <row r="425" ht="15" customHeight="1">
      <c r="F425" t="n">
        <v>0.1236878508897672</v>
      </c>
      <c r="G425" t="n">
        <v>0.2432955093431405</v>
      </c>
      <c r="J425" t="n">
        <v>0.1236878508897672</v>
      </c>
      <c r="K425" t="n">
        <v>0.2432955093431405</v>
      </c>
    </row>
    <row r="426" ht="15" customHeight="1">
      <c r="F426" t="n">
        <v>0.1266899163941813</v>
      </c>
      <c r="G426" t="n">
        <v>0.2464759356917995</v>
      </c>
      <c r="J426" t="n">
        <v>0.1266899163941813</v>
      </c>
      <c r="K426" t="n">
        <v>0.2464759356917995</v>
      </c>
    </row>
    <row r="427" ht="15" customHeight="1">
      <c r="F427" t="n">
        <v>0.1303193292434989</v>
      </c>
      <c r="G427" t="n">
        <v>0.2496563620404586</v>
      </c>
      <c r="J427" t="n">
        <v>0.1303193292434989</v>
      </c>
      <c r="K427" t="n">
        <v>0.2496563620404586</v>
      </c>
    </row>
    <row r="428" ht="15" customHeight="1">
      <c r="F428" t="n">
        <v>0.1344775348683758</v>
      </c>
      <c r="G428" t="n">
        <v>0.2528367883891177</v>
      </c>
      <c r="J428" t="n">
        <v>0.1344775348683758</v>
      </c>
      <c r="K428" t="n">
        <v>0.2528367883891177</v>
      </c>
    </row>
    <row r="429" ht="15" customHeight="1">
      <c r="F429" t="n">
        <v>0.1390659786994677</v>
      </c>
      <c r="G429" t="n">
        <v>0.2560172147377768</v>
      </c>
      <c r="J429" t="n">
        <v>0.1390659786994677</v>
      </c>
      <c r="K429" t="n">
        <v>0.2560172147377768</v>
      </c>
    </row>
    <row r="430" ht="15" customHeight="1">
      <c r="F430" t="n">
        <v>0.1439861061674302</v>
      </c>
      <c r="G430" t="n">
        <v>0.2591976410864359</v>
      </c>
      <c r="J430" t="n">
        <v>0.1439861061674302</v>
      </c>
      <c r="K430" t="n">
        <v>0.2591976410864359</v>
      </c>
    </row>
    <row r="431" ht="15" customHeight="1">
      <c r="F431" t="n">
        <v>0.1491393627029192</v>
      </c>
      <c r="G431" t="n">
        <v>0.262378067435095</v>
      </c>
      <c r="J431" t="n">
        <v>0.1491393627029192</v>
      </c>
      <c r="K431" t="n">
        <v>0.262378067435095</v>
      </c>
    </row>
    <row r="432" ht="15" customHeight="1">
      <c r="F432" t="n">
        <v>0.1544271937365903</v>
      </c>
      <c r="G432" t="n">
        <v>0.2655584937837541</v>
      </c>
      <c r="J432" t="n">
        <v>0.1544271937365903</v>
      </c>
      <c r="K432" t="n">
        <v>0.2655584937837541</v>
      </c>
    </row>
    <row r="433" ht="15" customHeight="1">
      <c r="F433" t="n">
        <v>0.1597510446990992</v>
      </c>
      <c r="G433" t="n">
        <v>0.2687389201324132</v>
      </c>
      <c r="J433" t="n">
        <v>0.1597510446990992</v>
      </c>
      <c r="K433" t="n">
        <v>0.2687389201324132</v>
      </c>
    </row>
    <row r="434" ht="15" customHeight="1">
      <c r="F434" t="n">
        <v>0.1650123610211017</v>
      </c>
      <c r="G434" t="n">
        <v>0.2719193464810723</v>
      </c>
      <c r="J434" t="n">
        <v>0.1650123610211017</v>
      </c>
      <c r="K434" t="n">
        <v>0.2719193464810723</v>
      </c>
    </row>
    <row r="435" ht="15" customHeight="1">
      <c r="F435" t="n">
        <v>0.1701125881332533</v>
      </c>
      <c r="G435" t="n">
        <v>0.2750997728297314</v>
      </c>
      <c r="J435" t="n">
        <v>0.1701125881332533</v>
      </c>
      <c r="K435" t="n">
        <v>0.2750997728297314</v>
      </c>
    </row>
    <row r="436" ht="15" customHeight="1">
      <c r="F436" t="n">
        <v>0.17495317146621</v>
      </c>
      <c r="G436" t="n">
        <v>0.2782801991783905</v>
      </c>
      <c r="J436" t="n">
        <v>0.17495317146621</v>
      </c>
      <c r="K436" t="n">
        <v>0.2782801991783905</v>
      </c>
    </row>
    <row r="437" ht="15" customHeight="1">
      <c r="F437" t="n">
        <v>0.1794355564506274</v>
      </c>
      <c r="G437" t="n">
        <v>0.2814606255270496</v>
      </c>
      <c r="J437" t="n">
        <v>0.1794355564506274</v>
      </c>
      <c r="K437" t="n">
        <v>0.2814606255270496</v>
      </c>
    </row>
    <row r="438" ht="15" customHeight="1">
      <c r="F438" t="n">
        <v>0.183461188517161</v>
      </c>
      <c r="G438" t="n">
        <v>0.2846410518757087</v>
      </c>
      <c r="J438" t="n">
        <v>0.183461188517161</v>
      </c>
      <c r="K438" t="n">
        <v>0.2846410518757087</v>
      </c>
    </row>
    <row r="439" ht="15" customHeight="1">
      <c r="F439" t="n">
        <v>0.1869315130964668</v>
      </c>
      <c r="G439" t="n">
        <v>0.2878214782243678</v>
      </c>
      <c r="J439" t="n">
        <v>0.1869315130964668</v>
      </c>
      <c r="K439" t="n">
        <v>0.2878214782243678</v>
      </c>
    </row>
    <row r="440" ht="15" customHeight="1">
      <c r="F440" t="n">
        <v>0.1897479756192004</v>
      </c>
      <c r="G440" t="n">
        <v>0.2910019045730269</v>
      </c>
      <c r="J440" t="n">
        <v>0.1897479756192004</v>
      </c>
      <c r="K440" t="n">
        <v>0.2910019045730269</v>
      </c>
    </row>
    <row r="441" ht="15" customHeight="1">
      <c r="F441" t="n">
        <v>0.1918120215160175</v>
      </c>
      <c r="G441" t="n">
        <v>0.2941823309216859</v>
      </c>
      <c r="J441" t="n">
        <v>0.1918120215160175</v>
      </c>
      <c r="K441" t="n">
        <v>0.2941823309216859</v>
      </c>
    </row>
    <row r="442" ht="15" customHeight="1">
      <c r="F442" t="n">
        <v>0.1933172737090181</v>
      </c>
      <c r="G442" t="n">
        <v>0.2973627572703451</v>
      </c>
      <c r="J442" t="n">
        <v>0.1933172737090181</v>
      </c>
      <c r="K442" t="n">
        <v>0.2973627572703451</v>
      </c>
    </row>
    <row r="443" ht="15" customHeight="1">
      <c r="F443" t="n">
        <v>0.1931126240599528</v>
      </c>
      <c r="G443" t="n">
        <v>0.3005431836190042</v>
      </c>
      <c r="J443" t="n">
        <v>0.1931126240599528</v>
      </c>
      <c r="K443" t="n">
        <v>0.3005431836190042</v>
      </c>
    </row>
    <row r="444" ht="15" customHeight="1">
      <c r="F444" t="n">
        <v>0.1881463691557452</v>
      </c>
      <c r="G444" t="n">
        <v>0.3037236099676632</v>
      </c>
      <c r="J444" t="n">
        <v>0.1881463691557452</v>
      </c>
      <c r="K444" t="n">
        <v>0.3037236099676632</v>
      </c>
    </row>
    <row r="445" ht="15" customHeight="1">
      <c r="F445" t="n">
        <v>0.1779028604463929</v>
      </c>
      <c r="G445" t="n">
        <v>0.3069040363163223</v>
      </c>
      <c r="J445" t="n">
        <v>0.1779028604463929</v>
      </c>
      <c r="K445" t="n">
        <v>0.3069040363163223</v>
      </c>
    </row>
    <row r="446" ht="15" customHeight="1">
      <c r="F446" t="n">
        <v>0.1642008730042371</v>
      </c>
      <c r="G446" t="n">
        <v>0.3100844626649815</v>
      </c>
      <c r="J446" t="n">
        <v>0.1642008730042371</v>
      </c>
      <c r="K446" t="n">
        <v>0.3100844626649815</v>
      </c>
    </row>
    <row r="447" ht="15" customHeight="1">
      <c r="F447" t="n">
        <v>0.1488591819016188</v>
      </c>
      <c r="G447" t="n">
        <v>0.3132648890136405</v>
      </c>
      <c r="J447" t="n">
        <v>0.1488591819016188</v>
      </c>
      <c r="K447" t="n">
        <v>0.3132648890136405</v>
      </c>
    </row>
    <row r="448" ht="15" customHeight="1">
      <c r="F448" t="n">
        <v>0.1336965622108794</v>
      </c>
      <c r="G448" t="n">
        <v>0.3164453153622996</v>
      </c>
      <c r="J448" t="n">
        <v>0.1336965622108794</v>
      </c>
      <c r="K448" t="n">
        <v>0.3164453153622996</v>
      </c>
    </row>
    <row r="449" ht="15" customHeight="1">
      <c r="F449" t="n">
        <v>0.1205317890043599</v>
      </c>
      <c r="G449" t="n">
        <v>0.3196257417109588</v>
      </c>
      <c r="J449" t="n">
        <v>0.1205317890043599</v>
      </c>
      <c r="K449" t="n">
        <v>0.3196257417109588</v>
      </c>
    </row>
    <row r="450" ht="15" customHeight="1">
      <c r="F450" t="n">
        <v>0.1111836373544014</v>
      </c>
      <c r="G450" t="n">
        <v>0.3228061680596179</v>
      </c>
      <c r="J450" t="n">
        <v>0.1111836373544014</v>
      </c>
      <c r="K450" t="n">
        <v>0.3228061680596179</v>
      </c>
    </row>
    <row r="451" ht="15" customHeight="1">
      <c r="F451" t="n">
        <v>0.106149001753023</v>
      </c>
      <c r="G451" t="n">
        <v>0.3259865944082769</v>
      </c>
      <c r="J451" t="n">
        <v>0.106149001753023</v>
      </c>
      <c r="K451" t="n">
        <v>0.3259865944082769</v>
      </c>
    </row>
    <row r="452" ht="15" customHeight="1">
      <c r="F452" t="n">
        <v>0.101682278366588</v>
      </c>
      <c r="G452" t="n">
        <v>0.329167020756936</v>
      </c>
      <c r="J452" t="n">
        <v>0.101682278366588</v>
      </c>
      <c r="K452" t="n">
        <v>0.329167020756936</v>
      </c>
    </row>
    <row r="453" ht="15" customHeight="1">
      <c r="F453" t="n">
        <v>0.09742020911664857</v>
      </c>
      <c r="G453" t="n">
        <v>0.3323474471055952</v>
      </c>
      <c r="J453" t="n">
        <v>0.09742020911664857</v>
      </c>
      <c r="K453" t="n">
        <v>0.3323474471055952</v>
      </c>
    </row>
    <row r="454" ht="15" customHeight="1">
      <c r="F454" t="n">
        <v>0.09338936309852126</v>
      </c>
      <c r="G454" t="n">
        <v>0.3355278734542542</v>
      </c>
      <c r="J454" t="n">
        <v>0.09338936309852126</v>
      </c>
      <c r="K454" t="n">
        <v>0.3355278734542542</v>
      </c>
    </row>
    <row r="455" ht="15" customHeight="1">
      <c r="F455" t="n">
        <v>0.08961630940752273</v>
      </c>
      <c r="G455" t="n">
        <v>0.3387082998029133</v>
      </c>
      <c r="J455" t="n">
        <v>0.08961630940752273</v>
      </c>
      <c r="K455" t="n">
        <v>0.3387082998029133</v>
      </c>
    </row>
    <row r="456" ht="15" customHeight="1">
      <c r="F456" t="n">
        <v>0.08612761713896945</v>
      </c>
      <c r="G456" t="n">
        <v>0.3418887261515725</v>
      </c>
      <c r="J456" t="n">
        <v>0.08612761713896945</v>
      </c>
      <c r="K456" t="n">
        <v>0.3418887261515725</v>
      </c>
    </row>
    <row r="457" ht="15" customHeight="1">
      <c r="F457" t="n">
        <v>0.08294985538817805</v>
      </c>
      <c r="G457" t="n">
        <v>0.3450691525002315</v>
      </c>
      <c r="J457" t="n">
        <v>0.08294985538817805</v>
      </c>
      <c r="K457" t="n">
        <v>0.3450691525002315</v>
      </c>
    </row>
    <row r="458" ht="15" customHeight="1">
      <c r="F458" t="n">
        <v>0.08010959325046509</v>
      </c>
      <c r="G458" t="n">
        <v>0.3482495788488906</v>
      </c>
      <c r="J458" t="n">
        <v>0.08010959325046509</v>
      </c>
      <c r="K458" t="n">
        <v>0.3482495788488906</v>
      </c>
    </row>
    <row r="459" ht="15" customHeight="1">
      <c r="F459" t="n">
        <v>0.07763339982114707</v>
      </c>
      <c r="G459" t="n">
        <v>0.3514300051975497</v>
      </c>
      <c r="J459" t="n">
        <v>0.07763339982114707</v>
      </c>
      <c r="K459" t="n">
        <v>0.3514300051975497</v>
      </c>
    </row>
    <row r="460" ht="15" customHeight="1">
      <c r="F460" t="n">
        <v>0.07554784419554068</v>
      </c>
      <c r="G460" t="n">
        <v>0.3546104315462088</v>
      </c>
      <c r="J460" t="n">
        <v>0.07554784419554068</v>
      </c>
      <c r="K460" t="n">
        <v>0.3546104315462088</v>
      </c>
    </row>
    <row r="461" ht="15" customHeight="1">
      <c r="F461" t="n">
        <v>0.0738794954689624</v>
      </c>
      <c r="G461" t="n">
        <v>0.3577908578948679</v>
      </c>
      <c r="J461" t="n">
        <v>0.0738794954689624</v>
      </c>
      <c r="K461" t="n">
        <v>0.3577908578948679</v>
      </c>
    </row>
    <row r="462" ht="15" customHeight="1">
      <c r="F462" t="n">
        <v>0.07265492273672884</v>
      </c>
      <c r="G462" t="n">
        <v>0.360971284243527</v>
      </c>
      <c r="J462" t="n">
        <v>0.07265492273672884</v>
      </c>
      <c r="K462" t="n">
        <v>0.360971284243527</v>
      </c>
    </row>
    <row r="463" ht="15" customHeight="1">
      <c r="F463" t="n">
        <v>0.07190069509415654</v>
      </c>
      <c r="G463" t="n">
        <v>0.3641517105921861</v>
      </c>
      <c r="J463" t="n">
        <v>0.07190069509415654</v>
      </c>
      <c r="K463" t="n">
        <v>0.3641517105921861</v>
      </c>
    </row>
    <row r="464" ht="15" customHeight="1">
      <c r="F464" t="n">
        <v>0.0716433816365621</v>
      </c>
      <c r="G464" t="n">
        <v>0.3673321369408452</v>
      </c>
      <c r="J464" t="n">
        <v>0.0716433816365621</v>
      </c>
      <c r="K464" t="n">
        <v>0.3673321369408452</v>
      </c>
    </row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2">
    <mergeCell ref="M2:U2"/>
    <mergeCell ref="A60:K60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M5:U5"/>
    <mergeCell ref="M1:U1"/>
    <mergeCell ref="M60:U60"/>
  </mergeCells>
  <pageMargins left="0.7" right="0.7" top="0.75" bottom="0.75" header="0.3" footer="0.3"/>
  <pageSetup orientation="portrait" paperSize="9" scale="62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2023-07-18T19:31:17Z</dcterms:modified>
  <cp:lastModifiedBy>MSI GP66</cp:lastModifiedBy>
</cp:coreProperties>
</file>