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00000"/>
    <numFmt numFmtId="165" formatCode="0.0"/>
    <numFmt numFmtId="166" formatCode="0.00000"/>
    <numFmt numFmtId="167" formatCode="General_)"/>
    <numFmt numFmtId="168" formatCode="0.000"/>
    <numFmt numFmtId="169" formatCode="_-* #,##0.00_-;\-* #,##0.00_-;_-* &quot;-&quot;??_-;_-@_-"/>
    <numFmt numFmtId="170" formatCode="0.0000"/>
  </numFmts>
  <fonts count="28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family val="2"/>
      <color theme="1"/>
      <sz val="8"/>
      <scheme val="minor"/>
    </font>
    <font>
      <name val="Calibri"/>
      <charset val="204"/>
      <family val="2"/>
      <b val="1"/>
      <i val="1"/>
      <color theme="1"/>
      <sz val="8"/>
      <scheme val="minor"/>
    </font>
    <font>
      <name val="Arial Cyr"/>
      <charset val="204"/>
      <family val="2"/>
      <b val="1"/>
      <sz val="8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theme="1"/>
      <sz val="10"/>
      <scheme val="minor"/>
    </font>
    <font>
      <name val="Calibri"/>
      <charset val="204"/>
      <family val="2"/>
      <color indexed="8"/>
      <sz val="10"/>
    </font>
    <font>
      <name val="Calibri"/>
      <family val="2"/>
      <color theme="1"/>
      <sz val="11"/>
      <scheme val="minor"/>
    </font>
    <font>
      <name val="Calibri"/>
      <charset val="204"/>
      <family val="2"/>
      <i val="1"/>
      <color theme="1"/>
      <sz val="11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24" fillId="0" borderId="0"/>
    <xf numFmtId="0" fontId="1" fillId="0" borderId="0"/>
    <xf numFmtId="0" fontId="8" fillId="0" borderId="0"/>
    <xf numFmtId="0" fontId="1" fillId="0" borderId="0"/>
    <xf numFmtId="43" fontId="24" fillId="0" borderId="0"/>
  </cellStyleXfs>
  <cellXfs count="174">
    <xf numFmtId="0" fontId="0" fillId="0" borderId="0" pivotButton="0" quotePrefix="0" xfId="0"/>
    <xf numFmtId="0" fontId="4" fillId="0" borderId="0" pivotButton="0" quotePrefix="0" xfId="0"/>
    <xf numFmtId="0" fontId="7" fillId="0" borderId="0" pivotButton="0" quotePrefix="0" xfId="1"/>
    <xf numFmtId="0" fontId="6" fillId="0" borderId="0" applyAlignment="1" pivotButton="0" quotePrefix="1" xfId="2">
      <alignment horizontal="left"/>
    </xf>
    <xf numFmtId="0" fontId="7" fillId="0" borderId="0" applyAlignment="1" pivotButton="0" quotePrefix="1" xfId="2">
      <alignment horizontal="left"/>
    </xf>
    <xf numFmtId="0" fontId="6" fillId="0" borderId="0" applyAlignment="1" pivotButton="0" quotePrefix="0" xfId="2">
      <alignment horizontal="left"/>
    </xf>
    <xf numFmtId="0" fontId="7" fillId="0" borderId="0" applyAlignment="1" pivotButton="0" quotePrefix="0" xfId="2">
      <alignment horizontal="left"/>
    </xf>
    <xf numFmtId="0" fontId="11" fillId="0" borderId="0" pivotButton="0" quotePrefix="0" xfId="0"/>
    <xf numFmtId="0" fontId="7" fillId="0" borderId="0" applyProtection="1" pivotButton="0" quotePrefix="0" xfId="2">
      <protection locked="0" hidden="0"/>
    </xf>
    <xf numFmtId="0" fontId="7" fillId="0" borderId="0" pivotButton="0" quotePrefix="0" xfId="0"/>
    <xf numFmtId="0" fontId="7" fillId="0" borderId="0" pivotButton="0" quotePrefix="0" xfId="2"/>
    <xf numFmtId="0" fontId="9" fillId="0" borderId="0" pivotButton="0" quotePrefix="0" xfId="1"/>
    <xf numFmtId="0" fontId="12" fillId="0" borderId="0" applyAlignment="1" pivotButton="0" quotePrefix="0" xfId="1">
      <alignment horizontal="left"/>
    </xf>
    <xf numFmtId="0" fontId="12" fillId="0" borderId="0" applyProtection="1" pivotButton="0" quotePrefix="0" xfId="2">
      <protection locked="0" hidden="0"/>
    </xf>
    <xf numFmtId="0" fontId="9" fillId="0" borderId="0" applyAlignment="1" pivotButton="0" quotePrefix="1" xfId="2">
      <alignment horizontal="left"/>
    </xf>
    <xf numFmtId="0" fontId="12" fillId="0" borderId="0" applyAlignment="1" pivotButton="0" quotePrefix="1" xfId="2">
      <alignment horizontal="left"/>
    </xf>
    <xf numFmtId="0" fontId="9" fillId="0" borderId="0" applyAlignment="1" pivotButton="0" quotePrefix="0" xfId="2">
      <alignment horizontal="left"/>
    </xf>
    <xf numFmtId="0" fontId="12" fillId="0" borderId="0" applyAlignment="1" pivotButton="0" quotePrefix="0" xfId="2">
      <alignment horizontal="left"/>
    </xf>
    <xf numFmtId="0" fontId="9" fillId="0" borderId="0" applyAlignment="1" pivotButton="0" quotePrefix="0" xfId="1">
      <alignment horizontal="left"/>
    </xf>
    <xf numFmtId="0" fontId="9" fillId="0" borderId="0" applyAlignment="1" pivotButton="0" quotePrefix="0" xfId="1">
      <alignment wrapText="1"/>
    </xf>
    <xf numFmtId="0" fontId="9" fillId="0" borderId="0" pivotButton="0" quotePrefix="0" xfId="2"/>
    <xf numFmtId="0" fontId="12" fillId="0" borderId="0" pivotButton="0" quotePrefix="0" xfId="2"/>
    <xf numFmtId="0" fontId="9" fillId="0" borderId="0" applyAlignment="1" pivotButton="0" quotePrefix="0" xfId="2">
      <alignment horizontal="right"/>
    </xf>
    <xf numFmtId="0" fontId="12" fillId="0" borderId="0" pivotButton="0" quotePrefix="0" xfId="0"/>
    <xf numFmtId="0" fontId="9" fillId="0" borderId="0" applyAlignment="1" applyProtection="1" pivotButton="0" quotePrefix="0" xfId="0">
      <alignment horizontal="left"/>
      <protection locked="0" hidden="0"/>
    </xf>
    <xf numFmtId="0" fontId="9" fillId="0" borderId="0" pivotButton="0" quotePrefix="0" xfId="0"/>
    <xf numFmtId="0" fontId="9" fillId="0" borderId="0" applyAlignment="1" pivotButton="0" quotePrefix="0" xfId="0">
      <alignment horizontal="left" vertical="center"/>
    </xf>
    <xf numFmtId="0" fontId="9" fillId="0" borderId="0" applyAlignment="1" pivotButton="0" quotePrefix="1" xfId="0">
      <alignment horizontal="left"/>
    </xf>
    <xf numFmtId="0" fontId="3" fillId="0" borderId="0" applyAlignment="1" pivotButton="0" quotePrefix="0" xfId="0">
      <alignment horizontal="center" vertical="center" wrapText="1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164" fontId="13" fillId="0" borderId="0" pivotButton="0" quotePrefix="0" xfId="0"/>
    <xf numFmtId="1" fontId="5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0" fillId="0" borderId="0" applyAlignment="1" pivotButton="0" quotePrefix="0" xfId="0">
      <alignment wrapText="1"/>
    </xf>
    <xf numFmtId="0" fontId="16" fillId="0" borderId="2" applyAlignment="1" pivotButton="0" quotePrefix="0" xfId="0">
      <alignment horizontal="center" vertical="center"/>
    </xf>
    <xf numFmtId="0" fontId="16" fillId="2" borderId="2" applyAlignment="1" pivotButton="0" quotePrefix="0" xfId="0">
      <alignment horizontal="center" vertical="center"/>
    </xf>
    <xf numFmtId="0" fontId="16" fillId="0" borderId="3" pivotButton="0" quotePrefix="0" xfId="0"/>
    <xf numFmtId="0" fontId="16" fillId="0" borderId="4" pivotButton="0" quotePrefix="0" xfId="0"/>
    <xf numFmtId="0" fontId="16" fillId="0" borderId="2" pivotButton="0" quotePrefix="0" xfId="0"/>
    <xf numFmtId="0" fontId="16" fillId="0" borderId="5" applyAlignment="1" pivotButton="0" quotePrefix="0" xfId="0">
      <alignment horizontal="center"/>
    </xf>
    <xf numFmtId="0" fontId="16" fillId="0" borderId="1" applyAlignment="1" pivotButton="0" quotePrefix="0" xfId="0">
      <alignment horizontal="center"/>
    </xf>
    <xf numFmtId="165" fontId="16" fillId="2" borderId="1" applyAlignment="1" pivotButton="0" quotePrefix="0" xfId="0">
      <alignment horizontal="center"/>
    </xf>
    <xf numFmtId="0" fontId="18" fillId="0" borderId="0" pivotButton="0" quotePrefix="0" xfId="0"/>
    <xf numFmtId="0" fontId="18" fillId="0" borderId="6" pivotButton="0" quotePrefix="0" xfId="0"/>
    <xf numFmtId="0" fontId="18" fillId="0" borderId="7" pivotButton="0" quotePrefix="0" xfId="0"/>
    <xf numFmtId="0" fontId="18" fillId="0" borderId="8" pivotButton="0" quotePrefix="0" xfId="0"/>
    <xf numFmtId="1" fontId="17" fillId="3" borderId="5" applyAlignment="1" pivotButton="0" quotePrefix="0" xfId="0">
      <alignment horizontal="center"/>
    </xf>
    <xf numFmtId="0" fontId="19" fillId="0" borderId="0" pivotButton="0" quotePrefix="0" xfId="0"/>
    <xf numFmtId="0" fontId="16" fillId="0" borderId="0" pivotButton="0" quotePrefix="0" xfId="0"/>
    <xf numFmtId="0" fontId="16" fillId="0" borderId="9" pivotButton="0" quotePrefix="0" xfId="0"/>
    <xf numFmtId="0" fontId="16" fillId="0" borderId="10" pivotButton="0" quotePrefix="0" xfId="0"/>
    <xf numFmtId="0" fontId="16" fillId="0" borderId="11" pivotButton="0" quotePrefix="0" xfId="0"/>
    <xf numFmtId="1" fontId="16" fillId="0" borderId="5" applyAlignment="1" pivotButton="0" quotePrefix="0" xfId="0">
      <alignment horizontal="center"/>
    </xf>
    <xf numFmtId="1" fontId="16" fillId="0" borderId="12" applyAlignment="1" pivotButton="0" quotePrefix="0" xfId="0">
      <alignment horizontal="center"/>
    </xf>
    <xf numFmtId="0" fontId="16" fillId="0" borderId="1" applyAlignment="1" pivotButton="0" quotePrefix="0" xfId="0">
      <alignment horizontal="center" vertical="center"/>
    </xf>
    <xf numFmtId="0" fontId="16" fillId="0" borderId="13" pivotButton="0" quotePrefix="0" xfId="0"/>
    <xf numFmtId="166" fontId="0" fillId="0" borderId="0" applyAlignment="1" pivotButton="0" quotePrefix="0" xfId="0">
      <alignment horizontal="center" vertical="center"/>
    </xf>
    <xf numFmtId="0" fontId="20" fillId="0" borderId="14" applyAlignment="1" pivotButton="0" quotePrefix="0" xfId="0">
      <alignment horizontal="center"/>
    </xf>
    <xf numFmtId="0" fontId="20" fillId="0" borderId="15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" fontId="21" fillId="3" borderId="16" applyAlignment="1" pivotButton="0" quotePrefix="0" xfId="0">
      <alignment horizontal="center"/>
    </xf>
    <xf numFmtId="1" fontId="21" fillId="3" borderId="17" applyAlignment="1" pivotButton="0" quotePrefix="0" xfId="0">
      <alignment horizontal="center"/>
    </xf>
    <xf numFmtId="166" fontId="16" fillId="0" borderId="12" applyAlignment="1" pivotButton="0" quotePrefix="0" xfId="0">
      <alignment horizontal="center"/>
    </xf>
    <xf numFmtId="1" fontId="16" fillId="0" borderId="1" applyAlignment="1" pivotButton="0" quotePrefix="0" xfId="0">
      <alignment horizontal="center"/>
    </xf>
    <xf numFmtId="0" fontId="0" fillId="6" borderId="0" pivotButton="0" quotePrefix="0" xfId="0"/>
    <xf numFmtId="0" fontId="0" fillId="4" borderId="0" pivotButton="0" quotePrefix="0" xfId="0"/>
    <xf numFmtId="0" fontId="0" fillId="6" borderId="0" applyAlignment="1" pivotButton="0" quotePrefix="0" xfId="0">
      <alignment horizontal="left"/>
    </xf>
    <xf numFmtId="0" fontId="0" fillId="5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2" borderId="0" applyAlignment="1" pivotButton="0" quotePrefix="0" xfId="0">
      <alignment horizontal="center" vertical="center"/>
    </xf>
    <xf numFmtId="1" fontId="17" fillId="3" borderId="2" applyAlignment="1" pivotButton="0" quotePrefix="0" xfId="0">
      <alignment horizontal="center" vertical="center"/>
    </xf>
    <xf numFmtId="0" fontId="10" fillId="0" borderId="0" pivotButton="0" quotePrefix="0" xfId="0"/>
    <xf numFmtId="0" fontId="0" fillId="2" borderId="19" pivotButton="0" quotePrefix="0" xfId="0"/>
    <xf numFmtId="0" fontId="0" fillId="2" borderId="0" pivotButton="0" quotePrefix="0" xfId="0"/>
    <xf numFmtId="0" fontId="22" fillId="2" borderId="13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21" fillId="2" borderId="19" applyAlignment="1" pivotButton="0" quotePrefix="0" xfId="0">
      <alignment horizontal="center" vertical="center"/>
    </xf>
    <xf numFmtId="0" fontId="21" fillId="2" borderId="0" applyAlignment="1" pivotButton="0" quotePrefix="0" xfId="0">
      <alignment horizontal="center" vertical="center"/>
    </xf>
    <xf numFmtId="0" fontId="21" fillId="2" borderId="13" applyAlignment="1" pivotButton="0" quotePrefix="0" xfId="0">
      <alignment horizontal="center" vertical="center"/>
    </xf>
    <xf numFmtId="0" fontId="15" fillId="0" borderId="0" pivotButton="0" quotePrefix="0" xfId="0"/>
    <xf numFmtId="1" fontId="0" fillId="0" borderId="0" pivotButton="0" quotePrefix="0" xfId="0"/>
    <xf numFmtId="0" fontId="23" fillId="2" borderId="13" applyAlignment="1" pivotButton="0" quotePrefix="0" xfId="0">
      <alignment horizontal="right" vertical="center"/>
    </xf>
    <xf numFmtId="0" fontId="0" fillId="2" borderId="20" pivotButton="0" quotePrefix="0" xfId="0"/>
    <xf numFmtId="0" fontId="0" fillId="2" borderId="21" pivotButton="0" quotePrefix="0" xfId="0"/>
    <xf numFmtId="0" fontId="22" fillId="2" borderId="22" applyAlignment="1" pivotButton="0" quotePrefix="0" xfId="0">
      <alignment horizontal="right" vertical="center"/>
    </xf>
    <xf numFmtId="0" fontId="21" fillId="2" borderId="21" applyAlignment="1" pivotButton="0" quotePrefix="0" xfId="0">
      <alignment horizontal="center" vertical="center"/>
    </xf>
    <xf numFmtId="0" fontId="21" fillId="2" borderId="22" applyAlignment="1" pivotButton="0" quotePrefix="0" xfId="0">
      <alignment horizontal="center" vertical="center"/>
    </xf>
    <xf numFmtId="0" fontId="0" fillId="2" borderId="18" pivotButton="0" quotePrefix="0" xfId="0"/>
    <xf numFmtId="0" fontId="0" fillId="2" borderId="3" pivotButton="0" quotePrefix="0" xfId="0"/>
    <xf numFmtId="0" fontId="22" fillId="2" borderId="4" applyAlignment="1" pivotButton="0" quotePrefix="0" xfId="0">
      <alignment horizontal="right" vertical="center"/>
    </xf>
    <xf numFmtId="1" fontId="21" fillId="2" borderId="18" applyAlignment="1" pivotButton="0" quotePrefix="0" xfId="0">
      <alignment horizontal="center" vertical="center"/>
    </xf>
    <xf numFmtId="1" fontId="21" fillId="2" borderId="3" applyAlignment="1" pivotButton="0" quotePrefix="0" xfId="0">
      <alignment vertical="center"/>
    </xf>
    <xf numFmtId="1" fontId="21" fillId="2" borderId="4" applyAlignment="1" pivotButton="0" quotePrefix="0" xfId="0">
      <alignment vertical="center"/>
    </xf>
    <xf numFmtId="14" fontId="12" fillId="0" borderId="0" pivotButton="0" quotePrefix="0" xfId="2"/>
    <xf numFmtId="14" fontId="12" fillId="0" borderId="0" applyProtection="1" pivotButton="0" quotePrefix="0" xfId="2">
      <protection locked="0" hidden="0"/>
    </xf>
    <xf numFmtId="1" fontId="9" fillId="0" borderId="0" pivotButton="0" quotePrefix="0" xfId="0"/>
    <xf numFmtId="1" fontId="21" fillId="0" borderId="0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2" pivotButton="0" quotePrefix="0" xfId="0"/>
    <xf numFmtId="0" fontId="0" fillId="0" borderId="16" pivotButton="0" quotePrefix="0" xfId="0"/>
    <xf numFmtId="0" fontId="0" fillId="0" borderId="23" pivotButton="0" quotePrefix="0" xfId="0"/>
    <xf numFmtId="0" fontId="0" fillId="0" borderId="17" pivotButton="0" quotePrefix="0" xfId="0"/>
    <xf numFmtId="165" fontId="9" fillId="0" borderId="0" applyAlignment="1" pivotButton="0" quotePrefix="0" xfId="0">
      <alignment horizontal="left"/>
    </xf>
    <xf numFmtId="2" fontId="9" fillId="0" borderId="0" pivotButton="0" quotePrefix="0" xfId="0"/>
    <xf numFmtId="0" fontId="9" fillId="0" borderId="0" applyProtection="1" pivotButton="0" quotePrefix="0" xfId="2">
      <protection locked="0" hidden="0"/>
    </xf>
    <xf numFmtId="0" fontId="20" fillId="3" borderId="1" applyAlignment="1" pivotButton="0" quotePrefix="0" xfId="0">
      <alignment horizontal="center" vertical="center"/>
    </xf>
    <xf numFmtId="1" fontId="14" fillId="4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/>
    </xf>
    <xf numFmtId="0" fontId="16" fillId="0" borderId="24" applyAlignment="1" pivotButton="0" quotePrefix="0" xfId="0">
      <alignment horizontal="center"/>
    </xf>
    <xf numFmtId="1" fontId="17" fillId="3" borderId="1" applyAlignment="1" pivotButton="0" quotePrefix="0" xfId="0">
      <alignment horizontal="center" vertical="center"/>
    </xf>
    <xf numFmtId="0" fontId="16" fillId="0" borderId="1" pivotButton="0" quotePrefix="0" xfId="0"/>
    <xf numFmtId="0" fontId="16" fillId="2" borderId="1" applyAlignment="1" pivotButton="0" quotePrefix="0" xfId="0">
      <alignment horizontal="center" vertical="center"/>
    </xf>
    <xf numFmtId="1" fontId="17" fillId="3" borderId="1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21" fillId="2" borderId="19" applyAlignment="1" pivotButton="0" quotePrefix="0" xfId="0">
      <alignment horizontal="center" vertical="center"/>
    </xf>
    <xf numFmtId="0" fontId="6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wrapText="1"/>
    </xf>
    <xf numFmtId="0" fontId="7" fillId="0" borderId="0" applyAlignment="1" pivotButton="0" quotePrefix="0" xfId="1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7" fillId="0" borderId="0" applyAlignment="1" pivotButton="0" quotePrefix="0" xfId="1">
      <alignment horizontal="right" vertic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10" fillId="0" borderId="0" pivotButton="0" quotePrefix="0" xfId="0"/>
    <xf numFmtId="170" fontId="10" fillId="0" borderId="0" pivotButton="0" quotePrefix="0" xfId="0"/>
    <xf numFmtId="0" fontId="10" fillId="0" borderId="0" applyAlignment="1" pivotButton="0" quotePrefix="0" xfId="0">
      <alignment horizontal="right" vertic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5" fontId="10" fillId="0" borderId="0" pivotButton="0" quotePrefix="0" xfId="0"/>
    <xf numFmtId="165" fontId="21" fillId="2" borderId="20" applyAlignment="1" pivotButton="0" quotePrefix="0" xfId="0">
      <alignment horizontal="center" vertical="center"/>
    </xf>
    <xf numFmtId="0" fontId="26" fillId="0" borderId="0" pivotButton="0" quotePrefix="0" xfId="0"/>
    <xf numFmtId="0" fontId="26" fillId="0" borderId="0" applyAlignment="1" pivotButton="0" quotePrefix="0" xfId="0">
      <alignment horizontal="right"/>
    </xf>
    <xf numFmtId="165" fontId="26" fillId="0" borderId="0" applyAlignment="1" pivotButton="0" quotePrefix="0" xfId="0">
      <alignment horizontal="left"/>
    </xf>
    <xf numFmtId="2" fontId="26" fillId="0" borderId="0" applyAlignment="1" pivotButton="0" quotePrefix="0" xfId="0">
      <alignment horizontal="left"/>
    </xf>
    <xf numFmtId="0" fontId="27" fillId="0" borderId="0" pivotButton="0" quotePrefix="0" xfId="0"/>
    <xf numFmtId="168" fontId="27" fillId="0" borderId="0" pivotButton="0" quotePrefix="0" xfId="0"/>
    <xf numFmtId="0" fontId="6" fillId="0" borderId="0" applyAlignment="1" pivotButton="0" quotePrefix="0" xfId="1">
      <alignment horizontal="center"/>
    </xf>
    <xf numFmtId="0" fontId="10" fillId="0" borderId="0" pivotButton="0" quotePrefix="0" xfId="0"/>
    <xf numFmtId="0" fontId="7" fillId="0" borderId="0" applyAlignment="1" pivotButton="0" quotePrefix="0" xfId="1">
      <alignment horizontal="right" vertical="center"/>
    </xf>
    <xf numFmtId="0" fontId="7" fillId="0" borderId="0" applyAlignment="1" pivotButton="0" quotePrefix="0" xfId="1">
      <alignment horizontal="center" vertical="center"/>
    </xf>
    <xf numFmtId="0" fontId="6" fillId="0" borderId="0" applyAlignment="1" pivotButton="0" quotePrefix="0" xfId="1">
      <alignment horizont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1">
      <alignment horizont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27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8" fontId="10" fillId="0" borderId="0" pivotButton="0" quotePrefix="0" xfId="0"/>
    <xf numFmtId="170" fontId="10" fillId="0" borderId="0" pivotButton="0" quotePrefix="0" xfId="0"/>
  </cellXfs>
  <cellStyles count="5">
    <cellStyle name="Обычный" xfId="0" builtinId="0"/>
    <cellStyle name="Обычный 2 2" xfId="1"/>
    <cellStyle name="Обычный 2" xfId="2"/>
    <cellStyle name="Обычный 2 4" xfId="3"/>
    <cellStyle name="Финансовый" xfId="4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'1'!$AC$6:$AC$42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'1'!$D$85:$D$86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'1'!$D$78:$D$79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'1'!$B$81:$B$82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'1'!$B$75:$B$76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0.000</formatCode>
                <ptCount val="2"/>
                <pt idx="0">
                  <v>0</v>
                </pt>
                <pt idx="1">
                  <v>#N/A</v>
                </pt>
              </numCache>
            </numRef>
          </xVal>
          <yVal>
            <numRef>
              <f>'1'!$B$85:$B$86</f>
              <numCache>
                <formatCode>0.000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0.000</formatCode>
                <ptCount val="2"/>
                <pt idx="0">
                  <v>#N/A</v>
                </pt>
                <pt idx="1">
                  <v>#N/A</v>
                </pt>
              </numCache>
            </numRef>
          </xVal>
          <yVal>
            <numRef>
              <f>'1'!$B$88:$B$89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'1'!$B$78:$B$79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12</col>
      <colOff>74840</colOff>
      <row>28</row>
      <rowOff>20412</rowOff>
    </from>
    <to>
      <col>16</col>
      <colOff>444500</colOff>
      <row>43</row>
      <rowOff>95251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464"/>
  <sheetViews>
    <sheetView tabSelected="1" view="pageBreakPreview" topLeftCell="A3" zoomScale="70" zoomScaleNormal="40" zoomScaleSheetLayoutView="85" workbookViewId="0">
      <selection activeCell="J22" sqref="J22"/>
    </sheetView>
  </sheetViews>
  <sheetFormatPr baseColWidth="8" defaultColWidth="9.140625" defaultRowHeight="14.25"/>
  <cols>
    <col width="15.85546875" customWidth="1" style="151" min="1" max="1"/>
    <col width="18.28515625" customWidth="1" style="151" min="2" max="2"/>
    <col width="12.42578125" customWidth="1" style="151" min="3" max="3"/>
    <col width="9.140625" customWidth="1" style="151" min="4" max="4"/>
    <col width="12.42578125" bestFit="1" customWidth="1" style="151" min="5" max="6"/>
    <col width="9.140625" customWidth="1" style="151" min="7" max="7"/>
    <col width="12.42578125" customWidth="1" style="151" min="8" max="8"/>
    <col width="9.140625" customWidth="1" style="151" min="9" max="11"/>
    <col width="10.140625" customWidth="1" style="151" min="12" max="12"/>
    <col width="14.140625" customWidth="1" style="151" min="13" max="13"/>
    <col width="16.28515625" customWidth="1" style="151" min="14" max="16"/>
    <col width="12.42578125" bestFit="1" customWidth="1" style="151" min="17" max="17"/>
    <col width="13" customWidth="1" style="151" min="18" max="18"/>
    <col width="9.140625" customWidth="1" style="151" min="19" max="19"/>
    <col width="13" customWidth="1" style="151" min="20" max="20"/>
    <col width="9.140625" customWidth="1" style="151" min="21" max="21"/>
    <col width="12" customWidth="1" style="151" min="22" max="22"/>
    <col width="9.140625" customWidth="1" style="151" min="23" max="35"/>
    <col width="9.5703125" customWidth="1" style="151" min="36" max="36"/>
    <col width="9.7109375" customWidth="1" style="151" min="37" max="37"/>
    <col width="9.140625" customWidth="1" style="151" min="38" max="39"/>
    <col width="9.140625" customWidth="1" style="151" min="40" max="16384"/>
  </cols>
  <sheetData>
    <row r="1" ht="15" customHeight="1">
      <c r="A1" s="150" t="inlineStr">
        <is>
          <t>Общество с ограниченной ответственностью "Инженерная геология" (ООО "ИнжГео")</t>
        </is>
      </c>
      <c r="L1" s="150" t="n"/>
      <c r="M1" s="150" t="inlineStr">
        <is>
          <t>Общество с ограниченной ответственностью "Инженерная геология" (ООО "ИнжГео")</t>
        </is>
      </c>
      <c r="X1" s="114">
        <f>AF51-AH51</f>
        <v/>
      </c>
      <c r="Y1" s="115" t="n"/>
      <c r="Z1" s="57" t="n"/>
      <c r="AA1" s="116" t="n"/>
      <c r="AB1" s="39" t="n"/>
      <c r="AC1" s="39" t="n"/>
      <c r="AD1" s="39" t="n"/>
      <c r="AE1" s="40" t="n"/>
      <c r="AF1" s="114">
        <f>AF48-AH48</f>
        <v/>
      </c>
      <c r="AG1" s="115" t="n"/>
      <c r="AH1" s="57" t="n"/>
      <c r="AI1" s="116" t="n"/>
      <c r="AJ1" s="39" t="n"/>
      <c r="AK1" s="39" t="n"/>
      <c r="AL1" s="39" t="n"/>
      <c r="AM1" s="40" t="n"/>
      <c r="AN1" s="74">
        <f>AF49-AH49</f>
        <v/>
      </c>
      <c r="AO1" s="41" t="n"/>
      <c r="AP1" s="37" t="n"/>
      <c r="AQ1" s="38" t="n"/>
      <c r="AR1" s="39" t="n"/>
      <c r="AS1" s="39" t="n"/>
      <c r="AT1" s="39" t="n"/>
      <c r="AU1" s="39" t="n"/>
      <c r="AV1" s="114">
        <f>AF50-AH50</f>
        <v/>
      </c>
      <c r="AW1" s="115" t="n"/>
      <c r="AX1" s="37" t="n"/>
      <c r="AY1" s="38" t="n"/>
      <c r="AZ1" s="39" t="n"/>
      <c r="BA1" s="39" t="n"/>
      <c r="BB1" s="39" t="n"/>
      <c r="BC1" s="40" t="n"/>
    </row>
    <row r="2" ht="15" customHeight="1">
      <c r="A2" s="150" t="inlineStr">
        <is>
          <t>Юр. адрес: 117279, г. Москва, ул. Миклухо-Маклая, 36 а, этаж 5, пом. XXIII к. 76-84</t>
        </is>
      </c>
      <c r="L2" s="150" t="n"/>
      <c r="M2" s="150" t="inlineStr">
        <is>
          <t>Юр. адрес: 117279, г. Москва, ул. Миклухо-Маклая, 36 а, этаж 5, пом. XXIII к. 76-84</t>
        </is>
      </c>
      <c r="X2" s="117">
        <f>AG51-AH51</f>
        <v/>
      </c>
      <c r="Y2" s="43" t="inlineStr">
        <is>
          <t>нагр</t>
        </is>
      </c>
      <c r="Z2" s="43" t="n"/>
      <c r="AA2" s="44" t="n"/>
      <c r="AB2" s="45" t="n"/>
      <c r="AC2" s="46" t="inlineStr">
        <is>
          <t>X0</t>
        </is>
      </c>
      <c r="AD2" s="47" t="inlineStr">
        <is>
          <t>Y0</t>
        </is>
      </c>
      <c r="AE2" s="48" t="inlineStr">
        <is>
          <t>R</t>
        </is>
      </c>
      <c r="AF2" s="117">
        <f>AG48-AH48</f>
        <v/>
      </c>
      <c r="AG2" s="43" t="inlineStr">
        <is>
          <t>нагр</t>
        </is>
      </c>
      <c r="AH2" s="43" t="n"/>
      <c r="AI2" s="44" t="n"/>
      <c r="AJ2" s="45" t="n"/>
      <c r="AK2" s="46" t="inlineStr">
        <is>
          <t>X0</t>
        </is>
      </c>
      <c r="AL2" s="47" t="inlineStr">
        <is>
          <t>Y0</t>
        </is>
      </c>
      <c r="AM2" s="48" t="inlineStr">
        <is>
          <t>R</t>
        </is>
      </c>
      <c r="AN2" s="49">
        <f>AG49-AH49</f>
        <v/>
      </c>
      <c r="AO2" s="43" t="inlineStr">
        <is>
          <t>нагр</t>
        </is>
      </c>
      <c r="AP2" s="43" t="n"/>
      <c r="AQ2" s="44" t="n"/>
      <c r="AR2" s="45" t="n"/>
      <c r="AS2" s="46" t="inlineStr">
        <is>
          <t>X0</t>
        </is>
      </c>
      <c r="AT2" s="47" t="inlineStr">
        <is>
          <t>Y0</t>
        </is>
      </c>
      <c r="AU2" s="47" t="inlineStr">
        <is>
          <t>R</t>
        </is>
      </c>
      <c r="AV2" s="117">
        <f>AG50-AH50</f>
        <v/>
      </c>
      <c r="AW2" s="43" t="inlineStr">
        <is>
          <t>нагр</t>
        </is>
      </c>
      <c r="AX2" s="43" t="n"/>
      <c r="AY2" s="44" t="n"/>
      <c r="AZ2" s="45" t="n"/>
      <c r="BA2" s="46" t="inlineStr">
        <is>
          <t>X0</t>
        </is>
      </c>
      <c r="BB2" s="47" t="inlineStr">
        <is>
          <t>Y0</t>
        </is>
      </c>
      <c r="BC2" s="48" t="inlineStr">
        <is>
          <t>R</t>
        </is>
      </c>
      <c r="BD2" s="50" t="n"/>
    </row>
    <row r="3" ht="15" customHeight="1">
      <c r="A3" s="150" t="inlineStr">
        <is>
          <t>Телефон/факс +7 (495) 132-30-00,  Адрес электронной почты inbox@inj-geo.ru</t>
        </is>
      </c>
      <c r="L3" s="150" t="n"/>
      <c r="M3" s="150" t="inlineStr">
        <is>
          <t>Телефон/факс +7 (495) 132-30-00,  Адрес электронной почты inbox@inj-geo.ru</t>
        </is>
      </c>
      <c r="X3" s="65" t="n"/>
      <c r="Y3" s="113" t="n"/>
      <c r="Z3" s="51" t="n"/>
      <c r="AA3" s="51" t="n"/>
      <c r="AB3" s="51" t="n"/>
      <c r="AC3" s="52">
        <f>X5</f>
        <v/>
      </c>
      <c r="AD3" s="53" t="n">
        <v>0</v>
      </c>
      <c r="AE3" s="54">
        <f>X4/2</f>
        <v/>
      </c>
      <c r="AF3" s="65" t="n"/>
      <c r="AG3" s="113" t="n"/>
      <c r="AH3" s="51" t="n"/>
      <c r="AI3" s="51" t="n"/>
      <c r="AJ3" s="51" t="n"/>
      <c r="AK3" s="52">
        <f>AF5</f>
        <v/>
      </c>
      <c r="AL3" s="53" t="n">
        <v>0</v>
      </c>
      <c r="AM3" s="54">
        <f>AF4/2</f>
        <v/>
      </c>
      <c r="AN3" s="55" t="n"/>
      <c r="AO3" s="43" t="n"/>
      <c r="AP3" s="51" t="n"/>
      <c r="AQ3" s="51" t="n"/>
      <c r="AR3" s="51" t="n"/>
      <c r="AS3" s="52">
        <f>AN5</f>
        <v/>
      </c>
      <c r="AT3" s="53" t="n">
        <v>0</v>
      </c>
      <c r="AU3" s="54">
        <f>AN4/2</f>
        <v/>
      </c>
      <c r="AV3" s="56" t="n"/>
      <c r="AW3" s="113" t="n"/>
      <c r="AX3" s="51" t="n"/>
      <c r="AY3" s="51" t="n"/>
      <c r="AZ3" s="51" t="n"/>
      <c r="BA3" s="52">
        <f>AV5</f>
        <v/>
      </c>
      <c r="BB3" s="53" t="n">
        <v>0</v>
      </c>
      <c r="BC3" s="54">
        <f>AV4/2</f>
        <v/>
      </c>
    </row>
    <row r="4" ht="15" customHeight="1">
      <c r="A4" s="150" t="n"/>
      <c r="B4" s="150" t="n"/>
      <c r="C4" s="150" t="n"/>
      <c r="D4" s="150" t="n"/>
      <c r="E4" s="150" t="n"/>
      <c r="F4" s="150" t="n"/>
      <c r="G4" s="150" t="n"/>
      <c r="H4" s="150" t="n"/>
      <c r="I4" s="150" t="n"/>
      <c r="J4" s="150" t="n"/>
      <c r="K4" s="150" t="n"/>
      <c r="L4" s="150" t="n"/>
      <c r="M4" s="150" t="n"/>
      <c r="N4" s="150" t="n"/>
      <c r="O4" s="150" t="n"/>
      <c r="P4" s="150" t="n"/>
      <c r="Q4" s="150" t="n"/>
      <c r="R4" s="150" t="n"/>
      <c r="S4" s="150" t="n"/>
      <c r="T4" s="150" t="n"/>
      <c r="U4" s="150" t="n"/>
      <c r="X4" s="66">
        <f>X2-X1</f>
        <v/>
      </c>
      <c r="Y4" s="57" t="inlineStr">
        <is>
          <t>девиатор</t>
        </is>
      </c>
      <c r="Z4" s="51" t="n"/>
      <c r="AA4" s="51" t="n"/>
      <c r="AB4" s="51" t="n"/>
      <c r="AC4" s="51" t="n"/>
      <c r="AD4" s="51" t="n"/>
      <c r="AE4" s="58" t="n"/>
      <c r="AF4" s="66">
        <f>AF2-AF1</f>
        <v/>
      </c>
      <c r="AG4" s="57" t="inlineStr">
        <is>
          <t>девиатор</t>
        </is>
      </c>
      <c r="AH4" s="51" t="n"/>
      <c r="AI4" s="51" t="n"/>
      <c r="AJ4" s="51" t="n"/>
      <c r="AK4" s="51" t="n"/>
      <c r="AL4" s="51" t="n"/>
      <c r="AM4" s="58" t="n"/>
      <c r="AN4" s="55">
        <f>AN2-AN1</f>
        <v/>
      </c>
      <c r="AO4" s="57" t="inlineStr">
        <is>
          <t>девиатор</t>
        </is>
      </c>
      <c r="AP4" s="51" t="n"/>
      <c r="AQ4" s="51" t="n"/>
      <c r="AR4" s="51" t="n"/>
      <c r="AS4" s="51" t="n"/>
      <c r="AT4" s="51" t="n"/>
      <c r="AU4" s="58" t="n"/>
      <c r="AV4" s="55">
        <f>AV2-AV1</f>
        <v/>
      </c>
      <c r="AW4" s="57" t="inlineStr">
        <is>
          <t>девиатор</t>
        </is>
      </c>
      <c r="AX4" s="51" t="n"/>
      <c r="AY4" s="51" t="n"/>
      <c r="AZ4" s="51" t="n"/>
      <c r="BA4" s="51" t="n"/>
      <c r="BB4" s="51" t="n"/>
      <c r="BC4" s="58" t="n"/>
    </row>
    <row r="5" ht="15" customHeight="1">
      <c r="A5" s="150" t="inlineStr">
        <is>
          <t>Испытательная лаборатория ООО «ИнжГео»</t>
        </is>
      </c>
      <c r="L5" s="150" t="n"/>
      <c r="M5" s="150" t="inlineStr">
        <is>
          <t>Испытательная лаборатория ООО «ИнжГео»</t>
        </is>
      </c>
      <c r="X5" s="57">
        <f>X4/2+X1</f>
        <v/>
      </c>
      <c r="Y5" s="57" t="inlineStr">
        <is>
          <t>x0</t>
        </is>
      </c>
      <c r="Z5" s="51" t="n"/>
      <c r="AA5" s="43" t="inlineStr">
        <is>
          <t>Угол</t>
        </is>
      </c>
      <c r="AB5" s="43" t="inlineStr">
        <is>
          <t>X</t>
        </is>
      </c>
      <c r="AC5" s="43" t="inlineStr">
        <is>
          <t>Y</t>
        </is>
      </c>
      <c r="AD5" s="51" t="n"/>
      <c r="AE5" s="58" t="n"/>
      <c r="AF5" s="57">
        <f>AF4/2+AF1</f>
        <v/>
      </c>
      <c r="AG5" s="57" t="inlineStr">
        <is>
          <t>x0</t>
        </is>
      </c>
      <c r="AH5" s="51" t="n"/>
      <c r="AI5" s="43" t="inlineStr">
        <is>
          <t>Угол</t>
        </is>
      </c>
      <c r="AJ5" s="43" t="inlineStr">
        <is>
          <t>X</t>
        </is>
      </c>
      <c r="AK5" s="43" t="inlineStr">
        <is>
          <t>Y</t>
        </is>
      </c>
      <c r="AL5" s="51" t="n"/>
      <c r="AM5" s="58" t="n"/>
      <c r="AN5" s="42">
        <f>AN4/2+AN1</f>
        <v/>
      </c>
      <c r="AO5" s="43" t="inlineStr">
        <is>
          <t>x0</t>
        </is>
      </c>
      <c r="AP5" s="51" t="n"/>
      <c r="AQ5" s="43" t="inlineStr">
        <is>
          <t>Угол</t>
        </is>
      </c>
      <c r="AR5" s="43" t="inlineStr">
        <is>
          <t>X</t>
        </is>
      </c>
      <c r="AS5" s="43" t="inlineStr">
        <is>
          <t>Y</t>
        </is>
      </c>
      <c r="AT5" s="51" t="n"/>
      <c r="AU5" s="58" t="n"/>
      <c r="AV5" s="42">
        <f>AV4/2+AV1</f>
        <v/>
      </c>
      <c r="AW5" s="43" t="inlineStr">
        <is>
          <t>x0</t>
        </is>
      </c>
      <c r="AX5" s="51" t="n"/>
      <c r="AY5" s="43" t="inlineStr">
        <is>
          <t>Угол</t>
        </is>
      </c>
      <c r="AZ5" s="43" t="inlineStr">
        <is>
          <t>X</t>
        </is>
      </c>
      <c r="BA5" s="43" t="inlineStr">
        <is>
          <t>Y</t>
        </is>
      </c>
      <c r="BB5" s="51" t="n"/>
      <c r="BC5" s="58" t="n"/>
    </row>
    <row r="6" ht="15" customHeight="1">
      <c r="A6" s="154" t="inlineStr">
        <is>
          <t>Адрес места осуществления деятельности лаборатории: г. Москва, просп. Вернадского, д. 51, стр. 1</t>
        </is>
      </c>
      <c r="L6" s="154" t="n"/>
      <c r="M6" s="154" t="inlineStr">
        <is>
          <t>Адрес места осуществления деятельности лаборатории: г. Москва, просп. Вернадского, д. 51, стр. 1</t>
        </is>
      </c>
      <c r="X6" s="51" t="n"/>
      <c r="Y6" s="51" t="n"/>
      <c r="Z6" s="51" t="n"/>
      <c r="AA6" s="43" t="n">
        <v>0</v>
      </c>
      <c r="AB6" s="66">
        <f>$AC$3+$AE$3*COS(AA6*PI()/180)</f>
        <v/>
      </c>
      <c r="AC6" s="66">
        <f>$AD$3+$AE$3*SIN(AA6*PI()/180)</f>
        <v/>
      </c>
      <c r="AD6" s="51" t="n"/>
      <c r="AE6" s="58" t="n"/>
      <c r="AF6" s="51" t="n"/>
      <c r="AG6" s="51" t="n"/>
      <c r="AH6" s="51" t="n"/>
      <c r="AI6" s="43" t="n">
        <v>0</v>
      </c>
      <c r="AJ6" s="66">
        <f>$AK$3+$AM$3*COS(AI6*PI()/180)</f>
        <v/>
      </c>
      <c r="AK6" s="66">
        <f>$AL$3+$AM$3*SIN(AI6*PI()/180)</f>
        <v/>
      </c>
      <c r="AL6" s="51" t="n"/>
      <c r="AM6" s="58" t="n"/>
      <c r="AN6" s="51" t="n"/>
      <c r="AO6" s="51" t="n"/>
      <c r="AP6" s="51" t="n"/>
      <c r="AQ6" s="43" t="n">
        <v>0</v>
      </c>
      <c r="AR6" s="43">
        <f>$AS$3+$AU$3*COS(AQ6*PI()/180)</f>
        <v/>
      </c>
      <c r="AS6" s="43">
        <f>$AT$3+$AU$3*SIN(AQ6*PI()/180)</f>
        <v/>
      </c>
      <c r="AT6" s="51" t="n"/>
      <c r="AU6" s="58" t="n"/>
      <c r="AV6" s="51" t="n"/>
      <c r="AW6" s="51" t="n"/>
      <c r="AX6" s="51" t="n"/>
      <c r="AY6" s="43" t="n">
        <v>0</v>
      </c>
      <c r="AZ6" s="43">
        <f>$BA$3+$BC$3*COS(AY6*PI()/180)</f>
        <v/>
      </c>
      <c r="BA6" s="43">
        <f>$BB$3+$BC$3*SIN(AY6*PI()/180)</f>
        <v/>
      </c>
      <c r="BB6" s="51" t="n"/>
      <c r="BC6" s="58" t="n"/>
      <c r="BE6" s="67" t="n"/>
      <c r="BF6" s="67" t="n"/>
    </row>
    <row r="7" ht="15" customHeight="1">
      <c r="A7" s="150" t="inlineStr">
        <is>
          <t>Телефон +7(910)4557682, E-mail: slg85@mail.ru</t>
        </is>
      </c>
      <c r="L7" s="150" t="n"/>
      <c r="M7" s="150" t="inlineStr">
        <is>
          <t>Телефон +7(910)4557682, E-mail: slg85@mail.ru</t>
        </is>
      </c>
      <c r="X7" s="51" t="n"/>
      <c r="Y7" s="51" t="n"/>
      <c r="Z7" s="51" t="n"/>
      <c r="AA7" s="43" t="n">
        <v>5</v>
      </c>
      <c r="AB7" s="66">
        <f>$AC$3+$AE$3*COS(AA7*PI()/180)</f>
        <v/>
      </c>
      <c r="AC7" s="66">
        <f>$AD$3+$AE$3*SIN(AA7*PI()/180)</f>
        <v/>
      </c>
      <c r="AD7" s="51" t="n"/>
      <c r="AE7" s="58" t="n"/>
      <c r="AF7" s="51" t="n"/>
      <c r="AG7" s="51" t="n"/>
      <c r="AH7" s="51" t="n"/>
      <c r="AI7" s="43" t="n">
        <v>5</v>
      </c>
      <c r="AJ7" s="66">
        <f>$AK$3+$AM$3*COS(AI7*PI()/180)</f>
        <v/>
      </c>
      <c r="AK7" s="66">
        <f>$AL$3+$AM$3*SIN(AI7*PI()/180)</f>
        <v/>
      </c>
      <c r="AL7" s="51" t="n"/>
      <c r="AM7" s="58" t="n"/>
      <c r="AN7" s="51" t="n"/>
      <c r="AO7" s="51" t="n"/>
      <c r="AP7" s="51" t="n"/>
      <c r="AQ7" s="43" t="n">
        <v>5</v>
      </c>
      <c r="AR7" s="66">
        <f>$AS$3+$AU$3*COS(AQ7*PI()/180)</f>
        <v/>
      </c>
      <c r="AS7" s="66">
        <f>$AT$3+$AU$3*SIN(AQ7*PI()/180)</f>
        <v/>
      </c>
      <c r="AT7" s="51" t="n"/>
      <c r="AU7" s="58" t="n"/>
      <c r="AV7" s="51" t="n"/>
      <c r="AW7" s="51" t="n"/>
      <c r="AX7" s="51" t="n"/>
      <c r="AY7" s="43" t="n">
        <v>5</v>
      </c>
      <c r="AZ7" s="66">
        <f>$BA$3+$BC$3*COS(AY7*PI()/180)</f>
        <v/>
      </c>
      <c r="BA7" s="66">
        <f>$BB$3+$BC$3*SIN(AY7*PI()/180)</f>
        <v/>
      </c>
      <c r="BB7" s="51" t="n"/>
      <c r="BC7" s="58" t="n"/>
      <c r="BE7" s="68" t="n"/>
      <c r="BF7" s="69" t="n"/>
    </row>
    <row r="8" ht="15" customHeight="1">
      <c r="A8" s="2" t="n"/>
      <c r="B8" s="8" t="n"/>
      <c r="C8" s="8" t="n"/>
      <c r="D8" s="8" t="n"/>
      <c r="E8" s="8" t="n"/>
      <c r="F8" s="10" t="n"/>
      <c r="G8" s="10" t="n"/>
      <c r="H8" s="3" t="n"/>
      <c r="I8" s="4" t="n"/>
      <c r="J8" s="5" t="n"/>
      <c r="K8" s="6" t="n"/>
      <c r="L8" s="6" t="n"/>
      <c r="M8" s="2" t="n"/>
      <c r="N8" s="8" t="n"/>
      <c r="O8" s="8" t="n"/>
      <c r="P8" s="8" t="n"/>
      <c r="Q8" s="8" t="n"/>
      <c r="R8" s="10" t="n"/>
      <c r="S8" s="10" t="n"/>
      <c r="T8" s="3" t="n"/>
      <c r="U8" s="4" t="n"/>
      <c r="X8" s="51" t="n"/>
      <c r="Y8" s="51" t="n"/>
      <c r="Z8" s="51" t="n"/>
      <c r="AA8" s="43" t="n">
        <v>10</v>
      </c>
      <c r="AB8" s="66">
        <f>$AC$3+$AE$3*COS(AA8*PI()/180)</f>
        <v/>
      </c>
      <c r="AC8" s="66">
        <f>$AD$3+$AE$3*SIN(AA8*PI()/180)</f>
        <v/>
      </c>
      <c r="AD8" s="51" t="n"/>
      <c r="AE8" s="58" t="n"/>
      <c r="AF8" s="51" t="n"/>
      <c r="AG8" s="51" t="n"/>
      <c r="AH8" s="51" t="n"/>
      <c r="AI8" s="43" t="n">
        <v>10</v>
      </c>
      <c r="AJ8" s="66">
        <f>$AK$3+$AM$3*COS(AI8*PI()/180)</f>
        <v/>
      </c>
      <c r="AK8" s="66">
        <f>$AL$3+$AM$3*SIN(AI8*PI()/180)</f>
        <v/>
      </c>
      <c r="AL8" s="51" t="n"/>
      <c r="AM8" s="58" t="n"/>
      <c r="AN8" s="51" t="n"/>
      <c r="AO8" s="51" t="n"/>
      <c r="AP8" s="51" t="n"/>
      <c r="AQ8" s="43" t="n">
        <v>10</v>
      </c>
      <c r="AR8" s="66">
        <f>$AS$3+$AU$3*COS(AQ8*PI()/180)</f>
        <v/>
      </c>
      <c r="AS8" s="66">
        <f>$AT$3+$AU$3*SIN(AQ8*PI()/180)</f>
        <v/>
      </c>
      <c r="AT8" s="51" t="n"/>
      <c r="AU8" s="58" t="n"/>
      <c r="AV8" s="51" t="n"/>
      <c r="AW8" s="51" t="n"/>
      <c r="AX8" s="51" t="n"/>
      <c r="AY8" s="43" t="n">
        <v>10</v>
      </c>
      <c r="AZ8" s="66">
        <f>$BA$3+$BC$3*COS(AY8*PI()/180)</f>
        <v/>
      </c>
      <c r="BA8" s="66">
        <f>$BB$3+$BC$3*SIN(AY8*PI()/180)</f>
        <v/>
      </c>
      <c r="BB8" s="51" t="n"/>
      <c r="BC8" s="58" t="n"/>
      <c r="BE8" s="70" t="n"/>
      <c r="BF8" s="67" t="n"/>
    </row>
    <row r="9" ht="15" customHeight="1">
      <c r="A9" s="156" t="n"/>
      <c r="M9" s="156" t="inlineStr">
        <is>
          <t>Протокол испытаний № 13-63/392 от 25-11-2023</t>
        </is>
      </c>
      <c r="X9" s="51" t="n"/>
      <c r="Y9" s="51" t="n"/>
      <c r="Z9" s="51" t="n"/>
      <c r="AA9" s="43" t="n">
        <v>15</v>
      </c>
      <c r="AB9" s="66">
        <f>$AC$3+$AE$3*COS(AA9*PI()/180)</f>
        <v/>
      </c>
      <c r="AC9" s="66">
        <f>$AD$3+$AE$3*SIN(AA9*PI()/180)</f>
        <v/>
      </c>
      <c r="AD9" s="51" t="n"/>
      <c r="AE9" s="58" t="n"/>
      <c r="AF9" s="51" t="n"/>
      <c r="AG9" s="51" t="n"/>
      <c r="AH9" s="51" t="n"/>
      <c r="AI9" s="43" t="n">
        <v>15</v>
      </c>
      <c r="AJ9" s="66">
        <f>$AK$3+$AM$3*COS(AI9*PI()/180)</f>
        <v/>
      </c>
      <c r="AK9" s="66">
        <f>$AL$3+$AM$3*SIN(AI9*PI()/180)</f>
        <v/>
      </c>
      <c r="AL9" s="51" t="n"/>
      <c r="AM9" s="58" t="n"/>
      <c r="AN9" s="51" t="n"/>
      <c r="AO9" s="51" t="n"/>
      <c r="AP9" s="51" t="n"/>
      <c r="AQ9" s="43" t="n">
        <v>15</v>
      </c>
      <c r="AR9" s="66">
        <f>$AS$3+$AU$3*COS(AQ9*PI()/180)</f>
        <v/>
      </c>
      <c r="AS9" s="66">
        <f>$AT$3+$AU$3*SIN(AQ9*PI()/180)</f>
        <v/>
      </c>
      <c r="AT9" s="51" t="n"/>
      <c r="AU9" s="58" t="n"/>
      <c r="AV9" s="51" t="n"/>
      <c r="AW9" s="51" t="n"/>
      <c r="AX9" s="51" t="n"/>
      <c r="AY9" s="43" t="n">
        <v>15</v>
      </c>
      <c r="AZ9" s="66">
        <f>$BA$3+$BC$3*COS(AY9*PI()/180)</f>
        <v/>
      </c>
      <c r="BA9" s="66">
        <f>$BB$3+$BC$3*SIN(AY9*PI()/180)</f>
        <v/>
      </c>
      <c r="BB9" s="51" t="n"/>
      <c r="BC9" s="58" t="n"/>
      <c r="BE9" s="71" t="n"/>
      <c r="BF9" s="67" t="n"/>
    </row>
    <row r="10" ht="15" customHeight="1">
      <c r="A10" s="12" t="n"/>
      <c r="B10" s="13" t="n"/>
      <c r="C10" s="13" t="n"/>
      <c r="D10" s="13" t="n"/>
      <c r="E10" s="13" t="n"/>
      <c r="F10" s="21" t="n"/>
      <c r="G10" s="21" t="n"/>
      <c r="H10" s="14" t="n"/>
      <c r="I10" s="15" t="n"/>
      <c r="J10" s="16" t="n"/>
      <c r="K10" s="17" t="n"/>
      <c r="L10" s="17" t="n"/>
      <c r="M10" s="12" t="n"/>
      <c r="N10" s="13" t="n"/>
      <c r="O10" s="13" t="n"/>
      <c r="P10" s="13" t="n"/>
      <c r="Q10" s="13" t="n"/>
      <c r="R10" s="21" t="n"/>
      <c r="S10" s="21" t="n"/>
      <c r="T10" s="14" t="n"/>
      <c r="U10" s="15" t="n"/>
      <c r="X10" s="51" t="n"/>
      <c r="Y10" s="51" t="n"/>
      <c r="Z10" s="51" t="n"/>
      <c r="AA10" s="43" t="n">
        <v>20</v>
      </c>
      <c r="AB10" s="66">
        <f>$AC$3+$AE$3*COS(AA10*PI()/180)</f>
        <v/>
      </c>
      <c r="AC10" s="66">
        <f>$AD$3+$AE$3*SIN(AA10*PI()/180)</f>
        <v/>
      </c>
      <c r="AD10" s="51" t="n"/>
      <c r="AE10" s="58" t="n"/>
      <c r="AF10" s="51" t="n"/>
      <c r="AG10" s="51" t="n"/>
      <c r="AH10" s="51" t="n"/>
      <c r="AI10" s="43" t="n">
        <v>20</v>
      </c>
      <c r="AJ10" s="66">
        <f>$AK$3+$AM$3*COS(AI10*PI()/180)</f>
        <v/>
      </c>
      <c r="AK10" s="66">
        <f>$AL$3+$AM$3*SIN(AI10*PI()/180)</f>
        <v/>
      </c>
      <c r="AL10" s="51" t="n"/>
      <c r="AM10" s="58" t="n"/>
      <c r="AN10" s="51" t="n"/>
      <c r="AO10" s="51" t="n"/>
      <c r="AP10" s="51" t="n"/>
      <c r="AQ10" s="43" t="n">
        <v>20</v>
      </c>
      <c r="AR10" s="66">
        <f>$AS$3+$AU$3*COS(AQ10*PI()/180)</f>
        <v/>
      </c>
      <c r="AS10" s="66">
        <f>$AT$3+$AU$3*SIN(AQ10*PI()/180)</f>
        <v/>
      </c>
      <c r="AT10" s="51" t="n"/>
      <c r="AU10" s="58" t="n"/>
      <c r="AV10" s="51" t="n"/>
      <c r="AW10" s="51" t="n"/>
      <c r="AX10" s="51" t="n"/>
      <c r="AY10" s="43" t="n">
        <v>20</v>
      </c>
      <c r="AZ10" s="66">
        <f>$BA$3+$BC$3*COS(AY10*PI()/180)</f>
        <v/>
      </c>
      <c r="BA10" s="66">
        <f>$BB$3+$BC$3*SIN(AY10*PI()/180)</f>
        <v/>
      </c>
      <c r="BB10" s="51" t="n"/>
      <c r="BC10" s="58" t="n"/>
      <c r="BE10" s="72" t="n"/>
      <c r="BF10" s="67" t="n"/>
    </row>
    <row r="11" ht="15" customHeight="1">
      <c r="A11" s="18">
        <f>M11</f>
        <v/>
      </c>
      <c r="B11" s="13" t="n"/>
      <c r="C11" s="13" t="n"/>
      <c r="D11" s="108" t="n"/>
      <c r="E11" s="13" t="n"/>
      <c r="F11" s="21" t="n"/>
      <c r="G11" s="21" t="n"/>
      <c r="H11" s="14" t="n"/>
      <c r="I11" s="15" t="n"/>
      <c r="J11" s="16" t="n"/>
      <c r="K11" s="17" t="n"/>
      <c r="L11" s="17" t="n"/>
      <c r="M11" s="18" t="inlineStr">
        <is>
          <t>Наименование и адрес заказчика: Переход трубопровода через р. Енисей</t>
        </is>
      </c>
      <c r="N11" s="13" t="n"/>
      <c r="O11" s="13" t="n"/>
      <c r="P11" s="13" t="n"/>
      <c r="Q11" s="13" t="n"/>
      <c r="R11" s="21" t="n"/>
      <c r="S11" s="21" t="n"/>
      <c r="T11" s="14" t="n"/>
      <c r="U11" s="15" t="n"/>
      <c r="X11" s="51" t="n"/>
      <c r="Y11" s="51" t="n"/>
      <c r="Z11" s="51" t="n"/>
      <c r="AA11" s="43" t="n">
        <v>25</v>
      </c>
      <c r="AB11" s="66">
        <f>$AC$3+$AE$3*COS(AA11*PI()/180)</f>
        <v/>
      </c>
      <c r="AC11" s="66">
        <f>$AD$3+$AE$3*SIN(AA11*PI()/180)</f>
        <v/>
      </c>
      <c r="AD11" s="51" t="n"/>
      <c r="AE11" s="58" t="n"/>
      <c r="AF11" s="51" t="n"/>
      <c r="AG11" s="51" t="n"/>
      <c r="AH11" s="51" t="n"/>
      <c r="AI11" s="43" t="n">
        <v>25</v>
      </c>
      <c r="AJ11" s="66">
        <f>$AK$3+$AM$3*COS(AI11*PI()/180)</f>
        <v/>
      </c>
      <c r="AK11" s="66">
        <f>$AL$3+$AM$3*SIN(AI11*PI()/180)</f>
        <v/>
      </c>
      <c r="AL11" s="51" t="n"/>
      <c r="AM11" s="58" t="n"/>
      <c r="AN11" s="51" t="n"/>
      <c r="AO11" s="51" t="n"/>
      <c r="AP11" s="51" t="n"/>
      <c r="AQ11" s="43" t="n">
        <v>25</v>
      </c>
      <c r="AR11" s="66">
        <f>$AS$3+$AU$3*COS(AQ11*PI()/180)</f>
        <v/>
      </c>
      <c r="AS11" s="66">
        <f>$AT$3+$AU$3*SIN(AQ11*PI()/180)</f>
        <v/>
      </c>
      <c r="AT11" s="51" t="n"/>
      <c r="AU11" s="58" t="n"/>
      <c r="AV11" s="51" t="n"/>
      <c r="AW11" s="51" t="n"/>
      <c r="AX11" s="51" t="n"/>
      <c r="AY11" s="43" t="n">
        <v>25</v>
      </c>
      <c r="AZ11" s="66">
        <f>$BA$3+$BC$3*COS(AY11*PI()/180)</f>
        <v/>
      </c>
      <c r="BA11" s="66">
        <f>$BB$3+$BC$3*SIN(AY11*PI()/180)</f>
        <v/>
      </c>
      <c r="BB11" s="51" t="n"/>
      <c r="BC11" s="58" t="n"/>
      <c r="BE11" s="67" t="n"/>
      <c r="BF11" s="67" t="n"/>
    </row>
    <row r="12" ht="15" customHeight="1">
      <c r="A12" s="11">
        <f>M12</f>
        <v/>
      </c>
      <c r="B12" s="19" t="n"/>
      <c r="C12" s="19" t="n"/>
      <c r="D12" s="11" t="n"/>
      <c r="E12" s="19" t="n"/>
      <c r="F12" s="19" t="n"/>
      <c r="G12" s="19" t="n"/>
      <c r="H12" s="19" t="n"/>
      <c r="I12" s="19" t="n"/>
      <c r="J12" s="19" t="n"/>
      <c r="K12" s="19" t="n"/>
      <c r="L12" s="19" t="n"/>
      <c r="M12" s="11" t="inlineStr">
        <is>
          <t>Наименование объекта: ООО Регионстрой</t>
        </is>
      </c>
      <c r="N12" s="19" t="n"/>
      <c r="O12" s="19" t="n"/>
      <c r="P12" s="19" t="n"/>
      <c r="Q12" s="19" t="n"/>
      <c r="R12" s="19" t="n"/>
      <c r="S12" s="19" t="n"/>
      <c r="T12" s="19" t="n"/>
      <c r="U12" s="19" t="n"/>
      <c r="V12" s="19" t="n"/>
      <c r="X12" s="51" t="n"/>
      <c r="Y12" s="51" t="n"/>
      <c r="Z12" s="51" t="n"/>
      <c r="AA12" s="43" t="n">
        <v>30</v>
      </c>
      <c r="AB12" s="66">
        <f>$AC$3+$AE$3*COS(AA12*PI()/180)</f>
        <v/>
      </c>
      <c r="AC12" s="66">
        <f>$AD$3+$AE$3*SIN(AA12*PI()/180)</f>
        <v/>
      </c>
      <c r="AD12" s="51" t="n"/>
      <c r="AE12" s="58" t="n"/>
      <c r="AF12" s="51" t="n"/>
      <c r="AG12" s="51" t="n"/>
      <c r="AH12" s="51" t="n"/>
      <c r="AI12" s="43" t="n">
        <v>30</v>
      </c>
      <c r="AJ12" s="66">
        <f>$AK$3+$AM$3*COS(AI12*PI()/180)</f>
        <v/>
      </c>
      <c r="AK12" s="66">
        <f>$AL$3+$AM$3*SIN(AI12*PI()/180)</f>
        <v/>
      </c>
      <c r="AL12" s="51" t="n"/>
      <c r="AM12" s="58" t="n"/>
      <c r="AN12" s="51" t="n"/>
      <c r="AO12" s="51" t="n"/>
      <c r="AP12" s="51" t="n"/>
      <c r="AQ12" s="43" t="n">
        <v>30</v>
      </c>
      <c r="AR12" s="66">
        <f>$AS$3+$AU$3*COS(AQ12*PI()/180)</f>
        <v/>
      </c>
      <c r="AS12" s="66">
        <f>$AT$3+$AU$3*SIN(AQ12*PI()/180)</f>
        <v/>
      </c>
      <c r="AT12" s="51" t="n"/>
      <c r="AU12" s="58" t="n"/>
      <c r="AV12" s="51" t="n"/>
      <c r="AW12" s="51" t="n"/>
      <c r="AX12" s="51" t="n"/>
      <c r="AY12" s="43" t="n">
        <v>30</v>
      </c>
      <c r="AZ12" s="66">
        <f>$BA$3+$BC$3*COS(AY12*PI()/180)</f>
        <v/>
      </c>
      <c r="BA12" s="66">
        <f>$BB$3+$BC$3*SIN(AY12*PI()/180)</f>
        <v/>
      </c>
      <c r="BB12" s="51" t="n"/>
      <c r="BC12" s="58" t="n"/>
    </row>
    <row r="13" ht="15" customHeight="1">
      <c r="A13" s="18" t="inlineStr">
        <is>
          <t xml:space="preserve">Наименование используемого метода/методики: ГОСТ 12248.4-2020 </t>
        </is>
      </c>
      <c r="B13" s="13" t="n"/>
      <c r="C13" s="13" t="n"/>
      <c r="D13" s="13" t="n"/>
      <c r="E13" s="13" t="n"/>
      <c r="F13" s="21" t="n"/>
      <c r="G13" s="21" t="n"/>
      <c r="H13" s="20" t="n"/>
      <c r="I13" s="20" t="n"/>
      <c r="J13" s="20" t="n"/>
      <c r="K13" s="21" t="n"/>
      <c r="L13" s="21" t="n"/>
      <c r="M13" s="18" t="inlineStr">
        <is>
          <t xml:space="preserve">Наименование используемого метода/методики: ГОСТ 12248.3-2020 </t>
        </is>
      </c>
      <c r="N13" s="13" t="n"/>
      <c r="O13" s="13" t="n"/>
      <c r="P13" s="13" t="n"/>
      <c r="Q13" s="13" t="n"/>
      <c r="R13" s="21" t="n"/>
      <c r="S13" s="21" t="n"/>
      <c r="T13" s="20" t="n"/>
      <c r="U13" s="20" t="n"/>
      <c r="X13" s="51" t="n"/>
      <c r="Y13" s="51" t="n"/>
      <c r="Z13" s="51" t="n"/>
      <c r="AA13" s="43" t="n">
        <v>35</v>
      </c>
      <c r="AB13" s="66">
        <f>$AC$3+$AE$3*COS(AA13*PI()/180)</f>
        <v/>
      </c>
      <c r="AC13" s="66">
        <f>$AD$3+$AE$3*SIN(AA13*PI()/180)</f>
        <v/>
      </c>
      <c r="AD13" s="51" t="n"/>
      <c r="AE13" s="58" t="n"/>
      <c r="AF13" s="51" t="n"/>
      <c r="AG13" s="51" t="n"/>
      <c r="AH13" s="51" t="n"/>
      <c r="AI13" s="43" t="n">
        <v>35</v>
      </c>
      <c r="AJ13" s="66">
        <f>$AK$3+$AM$3*COS(AI13*PI()/180)</f>
        <v/>
      </c>
      <c r="AK13" s="66">
        <f>$AL$3+$AM$3*SIN(AI13*PI()/180)</f>
        <v/>
      </c>
      <c r="AL13" s="51" t="n"/>
      <c r="AM13" s="58" t="n"/>
      <c r="AN13" s="51" t="n"/>
      <c r="AO13" s="51" t="n"/>
      <c r="AP13" s="51" t="n"/>
      <c r="AQ13" s="43" t="n">
        <v>35</v>
      </c>
      <c r="AR13" s="66">
        <f>$AS$3+$AU$3*COS(AQ13*PI()/180)</f>
        <v/>
      </c>
      <c r="AS13" s="66">
        <f>$AT$3+$AU$3*SIN(AQ13*PI()/180)</f>
        <v/>
      </c>
      <c r="AT13" s="51" t="n"/>
      <c r="AU13" s="58" t="n"/>
      <c r="AV13" s="51" t="n"/>
      <c r="AW13" s="51" t="n"/>
      <c r="AX13" s="51" t="n"/>
      <c r="AY13" s="43" t="n">
        <v>35</v>
      </c>
      <c r="AZ13" s="66">
        <f>$BA$3+$BC$3*COS(AY13*PI()/180)</f>
        <v/>
      </c>
      <c r="BA13" s="66">
        <f>$BB$3+$BC$3*SIN(AY13*PI()/180)</f>
        <v/>
      </c>
      <c r="BB13" s="51" t="n"/>
      <c r="BC13" s="58" t="n"/>
    </row>
    <row r="14" ht="17.65" customHeight="1">
      <c r="A14" s="18" t="inlineStr">
        <is>
          <t>Условия проведения испытания: температура окружающей среды (18 - 25)0С, влажность воздуха (40 - 75)%</t>
        </is>
      </c>
      <c r="B14" s="13" t="n"/>
      <c r="C14" s="13" t="n"/>
      <c r="D14" s="13" t="n"/>
      <c r="E14" s="13" t="n"/>
      <c r="F14" s="21" t="n"/>
      <c r="G14" s="21" t="n"/>
      <c r="H14" s="16" t="n"/>
      <c r="I14" s="16" t="n"/>
      <c r="J14" s="22" t="n"/>
      <c r="K14" s="20" t="n"/>
      <c r="L14" s="20" t="n"/>
      <c r="M14" s="18" t="inlineStr">
        <is>
          <t>Условия проведения испытания: температура окружающей среды (18 - 25)0С, влажность воздуха (40 - 75)%</t>
        </is>
      </c>
      <c r="N14" s="13" t="n"/>
      <c r="O14" s="13" t="n"/>
      <c r="P14" s="13" t="n"/>
      <c r="Q14" s="13" t="n"/>
      <c r="R14" s="21" t="n"/>
      <c r="S14" s="21" t="n"/>
      <c r="T14" s="16" t="n"/>
      <c r="U14" s="16" t="n"/>
      <c r="X14" s="51" t="n"/>
      <c r="Y14" s="51" t="n"/>
      <c r="Z14" s="51" t="n"/>
      <c r="AA14" s="43" t="n">
        <v>40</v>
      </c>
      <c r="AB14" s="66">
        <f>$AC$3+$AE$3*COS(AA14*PI()/180)</f>
        <v/>
      </c>
      <c r="AC14" s="66">
        <f>$AD$3+$AE$3*SIN(AA14*PI()/180)</f>
        <v/>
      </c>
      <c r="AD14" s="51" t="n"/>
      <c r="AE14" s="58" t="n"/>
      <c r="AF14" s="51" t="n"/>
      <c r="AG14" s="51" t="n"/>
      <c r="AH14" s="51" t="n"/>
      <c r="AI14" s="43" t="n">
        <v>40</v>
      </c>
      <c r="AJ14" s="66">
        <f>$AK$3+$AM$3*COS(AI14*PI()/180)</f>
        <v/>
      </c>
      <c r="AK14" s="66">
        <f>$AL$3+$AM$3*SIN(AI14*PI()/180)</f>
        <v/>
      </c>
      <c r="AL14" s="51" t="n"/>
      <c r="AM14" s="58" t="n"/>
      <c r="AN14" s="51" t="n"/>
      <c r="AO14" s="51" t="n"/>
      <c r="AP14" s="51" t="n"/>
      <c r="AQ14" s="43" t="n">
        <v>40</v>
      </c>
      <c r="AR14" s="66">
        <f>$AS$3+$AU$3*COS(AQ14*PI()/180)</f>
        <v/>
      </c>
      <c r="AS14" s="66">
        <f>$AT$3+$AU$3*SIN(AQ14*PI()/180)</f>
        <v/>
      </c>
      <c r="AT14" s="51" t="n"/>
      <c r="AU14" s="58" t="n"/>
      <c r="AV14" s="51" t="n"/>
      <c r="AW14" s="51" t="n"/>
      <c r="AX14" s="51" t="n"/>
      <c r="AY14" s="43" t="n">
        <v>40</v>
      </c>
      <c r="AZ14" s="66">
        <f>$BA$3+$BC$3*COS(AY14*PI()/180)</f>
        <v/>
      </c>
      <c r="BA14" s="66">
        <f>$BB$3+$BC$3*SIN(AY14*PI()/180)</f>
        <v/>
      </c>
      <c r="BB14" s="51" t="n"/>
      <c r="BC14" s="58" t="n"/>
    </row>
    <row r="15" ht="15" customHeight="1">
      <c r="A15" s="18">
        <f>M15</f>
        <v/>
      </c>
      <c r="B15" s="13" t="n"/>
      <c r="C15" s="13" t="n"/>
      <c r="D15" s="13" t="n"/>
      <c r="E15" s="13" t="n"/>
      <c r="F15" s="97" t="n"/>
      <c r="G15" s="21" t="n"/>
      <c r="H15" s="16" t="n"/>
      <c r="I15" s="16" t="n"/>
      <c r="J15" s="22" t="n"/>
      <c r="K15" s="20" t="n"/>
      <c r="L15" s="20" t="n"/>
      <c r="M15" s="18" t="inlineStr">
        <is>
          <t>Дата получение объекта подлежащего испытаниям: 29-10-2023</t>
        </is>
      </c>
      <c r="N15" s="13" t="n"/>
      <c r="O15" s="13" t="n"/>
      <c r="P15" s="13" t="n"/>
      <c r="Q15" s="98" t="n"/>
      <c r="R15" s="21" t="n"/>
      <c r="S15" s="21" t="n"/>
      <c r="T15" s="16" t="n"/>
      <c r="U15" s="16" t="n"/>
      <c r="X15" s="51" t="n"/>
      <c r="Y15" s="51" t="n"/>
      <c r="Z15" s="51" t="n"/>
      <c r="AA15" s="43" t="n">
        <v>45</v>
      </c>
      <c r="AB15" s="66">
        <f>$AC$3+$AE$3*COS(AA15*PI()/180)</f>
        <v/>
      </c>
      <c r="AC15" s="66">
        <f>$AD$3+$AE$3*SIN(AA15*PI()/180)</f>
        <v/>
      </c>
      <c r="AD15" s="51" t="n"/>
      <c r="AE15" s="58" t="n"/>
      <c r="AF15" s="51" t="n"/>
      <c r="AG15" s="51" t="n"/>
      <c r="AH15" s="51" t="n"/>
      <c r="AI15" s="43" t="n">
        <v>45</v>
      </c>
      <c r="AJ15" s="66">
        <f>$AK$3+$AM$3*COS(AI15*PI()/180)</f>
        <v/>
      </c>
      <c r="AK15" s="66">
        <f>$AL$3+$AM$3*SIN(AI15*PI()/180)</f>
        <v/>
      </c>
      <c r="AL15" s="51" t="n"/>
      <c r="AM15" s="58" t="n"/>
      <c r="AN15" s="51" t="n"/>
      <c r="AO15" s="51" t="n"/>
      <c r="AP15" s="51" t="n"/>
      <c r="AQ15" s="43" t="n">
        <v>45</v>
      </c>
      <c r="AR15" s="66">
        <f>$AS$3+$AU$3*COS(AQ15*PI()/180)</f>
        <v/>
      </c>
      <c r="AS15" s="66">
        <f>$AT$3+$AU$3*SIN(AQ15*PI()/180)</f>
        <v/>
      </c>
      <c r="AT15" s="51" t="n"/>
      <c r="AU15" s="58" t="n"/>
      <c r="AV15" s="51" t="n"/>
      <c r="AW15" s="51" t="n"/>
      <c r="AX15" s="51" t="n"/>
      <c r="AY15" s="43" t="n">
        <v>45</v>
      </c>
      <c r="AZ15" s="66">
        <f>$BA$3+$BC$3*COS(AY15*PI()/180)</f>
        <v/>
      </c>
      <c r="BA15" s="66">
        <f>$BB$3+$BC$3*SIN(AY15*PI()/180)</f>
        <v/>
      </c>
      <c r="BB15" s="51" t="n"/>
      <c r="BC15" s="58" t="n"/>
      <c r="BE15" s="73" t="n"/>
    </row>
    <row r="16" ht="15.6" customHeight="1">
      <c r="A16" s="18">
        <f>M16</f>
        <v/>
      </c>
      <c r="B16" s="13" t="n"/>
      <c r="C16" s="98" t="n"/>
      <c r="D16" s="13" t="n"/>
      <c r="G16" s="21" t="n"/>
      <c r="H16" s="157" t="n"/>
      <c r="I16" s="16" t="n"/>
      <c r="J16" s="17" t="n"/>
      <c r="K16" s="21" t="n"/>
      <c r="L16" s="21" t="n"/>
      <c r="M16" s="18" t="inlineStr">
        <is>
          <t>Дата испытания: 25.10.2022-19.11.2392</t>
        </is>
      </c>
      <c r="N16" s="13" t="n"/>
      <c r="O16" s="98" t="n"/>
      <c r="P16" s="13" t="n"/>
      <c r="Q16" s="13" t="n"/>
      <c r="R16" s="21" t="n"/>
      <c r="S16" s="21" t="n"/>
      <c r="T16" s="157" t="n"/>
      <c r="U16" s="16" t="n"/>
      <c r="X16" s="51" t="n"/>
      <c r="Y16" s="51" t="n"/>
      <c r="Z16" s="51" t="n"/>
      <c r="AA16" s="43" t="n">
        <v>50</v>
      </c>
      <c r="AB16" s="66">
        <f>$AC$3+$AE$3*COS(AA16*PI()/180)</f>
        <v/>
      </c>
      <c r="AC16" s="66">
        <f>$AD$3+$AE$3*SIN(AA16*PI()/180)</f>
        <v/>
      </c>
      <c r="AD16" s="51" t="n"/>
      <c r="AE16" s="58" t="n"/>
      <c r="AF16" s="51" t="n"/>
      <c r="AG16" s="51" t="n"/>
      <c r="AH16" s="51" t="n"/>
      <c r="AI16" s="43" t="n">
        <v>50</v>
      </c>
      <c r="AJ16" s="66">
        <f>$AK$3+$AM$3*COS(AI16*PI()/180)</f>
        <v/>
      </c>
      <c r="AK16" s="66">
        <f>$AL$3+$AM$3*SIN(AI16*PI()/180)</f>
        <v/>
      </c>
      <c r="AL16" s="51" t="n"/>
      <c r="AM16" s="58" t="n"/>
      <c r="AN16" s="51" t="n"/>
      <c r="AO16" s="51" t="n"/>
      <c r="AP16" s="51" t="n"/>
      <c r="AQ16" s="43" t="n">
        <v>50</v>
      </c>
      <c r="AR16" s="66">
        <f>$AS$3+$AU$3*COS(AQ16*PI()/180)</f>
        <v/>
      </c>
      <c r="AS16" s="66">
        <f>$AT$3+$AU$3*SIN(AQ16*PI()/180)</f>
        <v/>
      </c>
      <c r="AT16" s="51" t="n"/>
      <c r="AU16" s="58" t="n"/>
      <c r="AV16" s="51" t="n"/>
      <c r="AW16" s="51" t="n"/>
      <c r="AX16" s="51" t="n"/>
      <c r="AY16" s="43" t="n">
        <v>50</v>
      </c>
      <c r="AZ16" s="66">
        <f>$BA$3+$BC$3*COS(AY16*PI()/180)</f>
        <v/>
      </c>
      <c r="BA16" s="66">
        <f>$BB$3+$BC$3*SIN(AY16*PI()/180)</f>
        <v/>
      </c>
      <c r="BB16" s="51" t="n"/>
      <c r="BC16" s="58" t="n"/>
    </row>
    <row r="17" ht="15" customHeight="1">
      <c r="A17" s="23" t="n"/>
      <c r="B17" s="23" t="n"/>
      <c r="C17" s="23" t="n"/>
      <c r="D17" s="23" t="n"/>
      <c r="E17" s="23" t="n"/>
      <c r="F17" s="23" t="n"/>
      <c r="G17" s="23" t="n"/>
      <c r="H17" s="23" t="n"/>
      <c r="I17" s="23" t="n"/>
      <c r="J17" s="23" t="n"/>
      <c r="K17" s="23" t="n"/>
      <c r="L17" s="23" t="n"/>
      <c r="M17" s="23" t="n"/>
      <c r="N17" s="23" t="n"/>
      <c r="O17" s="23" t="n"/>
      <c r="P17" s="23" t="n"/>
      <c r="Q17" s="23" t="n"/>
      <c r="R17" s="23" t="n"/>
      <c r="S17" s="23" t="n"/>
      <c r="T17" s="23" t="n"/>
      <c r="U17" s="23" t="n"/>
      <c r="X17" s="51" t="n"/>
      <c r="Y17" s="51" t="n"/>
      <c r="Z17" s="51" t="n"/>
      <c r="AA17" s="43" t="n">
        <v>55</v>
      </c>
      <c r="AB17" s="66">
        <f>$AC$3+$AE$3*COS(AA17*PI()/180)</f>
        <v/>
      </c>
      <c r="AC17" s="66">
        <f>$AD$3+$AE$3*SIN(AA17*PI()/180)</f>
        <v/>
      </c>
      <c r="AD17" s="51" t="n"/>
      <c r="AE17" s="58" t="n"/>
      <c r="AF17" s="51" t="n"/>
      <c r="AG17" s="51" t="n"/>
      <c r="AH17" s="51" t="n"/>
      <c r="AI17" s="43" t="n">
        <v>55</v>
      </c>
      <c r="AJ17" s="66">
        <f>$AK$3+$AM$3*COS(AI17*PI()/180)</f>
        <v/>
      </c>
      <c r="AK17" s="66">
        <f>$AL$3+$AM$3*SIN(AI17*PI()/180)</f>
        <v/>
      </c>
      <c r="AL17" s="51" t="n"/>
      <c r="AM17" s="58" t="n"/>
      <c r="AN17" s="51" t="n"/>
      <c r="AO17" s="51" t="n"/>
      <c r="AP17" s="51" t="n"/>
      <c r="AQ17" s="43" t="n">
        <v>55</v>
      </c>
      <c r="AR17" s="66">
        <f>$AS$3+$AU$3*COS(AQ17*PI()/180)</f>
        <v/>
      </c>
      <c r="AS17" s="66">
        <f>$AT$3+$AU$3*SIN(AQ17*PI()/180)</f>
        <v/>
      </c>
      <c r="AT17" s="51" t="n"/>
      <c r="AU17" s="58" t="n"/>
      <c r="AV17" s="51" t="n"/>
      <c r="AW17" s="51" t="n"/>
      <c r="AX17" s="51" t="n"/>
      <c r="AY17" s="43" t="n">
        <v>55</v>
      </c>
      <c r="AZ17" s="66">
        <f>$BA$3+$BC$3*COS(AY17*PI()/180)</f>
        <v/>
      </c>
      <c r="BA17" s="66">
        <f>$BB$3+$BC$3*SIN(AY17*PI()/180)</f>
        <v/>
      </c>
      <c r="BB17" s="51" t="n"/>
      <c r="BC17" s="58" t="n"/>
    </row>
    <row r="18" ht="15" customHeight="1">
      <c r="A18" s="155" t="inlineStr">
        <is>
          <t>Испытание грунтов методом трехосного сжатия</t>
        </is>
      </c>
      <c r="L18" s="155" t="n"/>
      <c r="M18" s="155" t="inlineStr">
        <is>
          <t>Испытание грунтов методом трехосного сжатия</t>
        </is>
      </c>
      <c r="X18" s="51" t="n"/>
      <c r="Y18" s="51" t="n"/>
      <c r="Z18" s="51" t="n"/>
      <c r="AA18" s="43" t="n">
        <v>60</v>
      </c>
      <c r="AB18" s="66">
        <f>$AC$3+$AE$3*COS(AA18*PI()/180)</f>
        <v/>
      </c>
      <c r="AC18" s="66">
        <f>$AD$3+$AE$3*SIN(AA18*PI()/180)</f>
        <v/>
      </c>
      <c r="AD18" s="51" t="n"/>
      <c r="AE18" s="58" t="n"/>
      <c r="AF18" s="51" t="n"/>
      <c r="AG18" s="51" t="n"/>
      <c r="AH18" s="51" t="n"/>
      <c r="AI18" s="43" t="n">
        <v>60</v>
      </c>
      <c r="AJ18" s="66">
        <f>$AK$3+$AM$3*COS(AI18*PI()/180)</f>
        <v/>
      </c>
      <c r="AK18" s="66">
        <f>$AL$3+$AM$3*SIN(AI18*PI()/180)</f>
        <v/>
      </c>
      <c r="AL18" s="51" t="n"/>
      <c r="AM18" s="58" t="n"/>
      <c r="AN18" s="51" t="n"/>
      <c r="AO18" s="51" t="n"/>
      <c r="AP18" s="51" t="n"/>
      <c r="AQ18" s="43" t="n">
        <v>60</v>
      </c>
      <c r="AR18" s="66">
        <f>$AS$3+$AU$3*COS(AQ18*PI()/180)</f>
        <v/>
      </c>
      <c r="AS18" s="66">
        <f>$AT$3+$AU$3*SIN(AQ18*PI()/180)</f>
        <v/>
      </c>
      <c r="AT18" s="51" t="n"/>
      <c r="AU18" s="58" t="n"/>
      <c r="AV18" s="51" t="n"/>
      <c r="AW18" s="51" t="n"/>
      <c r="AX18" s="51" t="n"/>
      <c r="AY18" s="43" t="n">
        <v>60</v>
      </c>
      <c r="AZ18" s="66">
        <f>$BA$3+$BC$3*COS(AY18*PI()/180)</f>
        <v/>
      </c>
      <c r="BA18" s="66">
        <f>$BB$3+$BC$3*SIN(AY18*PI()/180)</f>
        <v/>
      </c>
      <c r="BB18" s="51" t="n"/>
      <c r="BC18" s="58" t="n"/>
    </row>
    <row r="19" ht="15" customHeight="1">
      <c r="A19" s="23" t="n"/>
      <c r="B19" s="23" t="n"/>
      <c r="C19" s="23" t="n"/>
      <c r="D19" s="23" t="n"/>
      <c r="E19" s="23" t="n"/>
      <c r="F19" s="23" t="n"/>
      <c r="G19" s="23" t="n"/>
      <c r="H19" s="23" t="n"/>
      <c r="I19" s="23" t="n"/>
      <c r="J19" s="23" t="n"/>
      <c r="K19" s="23" t="n"/>
      <c r="L19" s="23" t="n"/>
      <c r="M19" s="23" t="n"/>
      <c r="N19" s="23" t="n"/>
      <c r="O19" s="23" t="n"/>
      <c r="P19" s="23" t="n"/>
      <c r="Q19" s="23" t="n"/>
      <c r="R19" s="23" t="n"/>
      <c r="S19" s="23" t="n"/>
      <c r="T19" s="23" t="n"/>
      <c r="U19" s="23" t="n"/>
      <c r="X19" s="51" t="n"/>
      <c r="Y19" s="51" t="n"/>
      <c r="Z19" s="51" t="n"/>
      <c r="AA19" s="43" t="n">
        <v>65</v>
      </c>
      <c r="AB19" s="66">
        <f>$AC$3+$AE$3*COS(AA19*PI()/180)</f>
        <v/>
      </c>
      <c r="AC19" s="66">
        <f>$AD$3+$AE$3*SIN(AA19*PI()/180)</f>
        <v/>
      </c>
      <c r="AD19" s="51" t="n"/>
      <c r="AE19" s="58" t="n"/>
      <c r="AF19" s="51" t="n"/>
      <c r="AG19" s="51" t="n"/>
      <c r="AH19" s="51" t="n"/>
      <c r="AI19" s="43" t="n">
        <v>65</v>
      </c>
      <c r="AJ19" s="66">
        <f>$AK$3+$AM$3*COS(AI19*PI()/180)</f>
        <v/>
      </c>
      <c r="AK19" s="66">
        <f>$AL$3+$AM$3*SIN(AI19*PI()/180)</f>
        <v/>
      </c>
      <c r="AL19" s="51" t="n"/>
      <c r="AM19" s="58" t="n"/>
      <c r="AN19" s="51" t="n"/>
      <c r="AO19" s="51" t="n"/>
      <c r="AP19" s="51" t="n"/>
      <c r="AQ19" s="43" t="n">
        <v>65</v>
      </c>
      <c r="AR19" s="66">
        <f>$AS$3+$AU$3*COS(AQ19*PI()/180)</f>
        <v/>
      </c>
      <c r="AS19" s="66">
        <f>$AT$3+$AU$3*SIN(AQ19*PI()/180)</f>
        <v/>
      </c>
      <c r="AT19" s="51" t="n"/>
      <c r="AU19" s="58" t="n"/>
      <c r="AV19" s="51" t="n"/>
      <c r="AW19" s="51" t="n"/>
      <c r="AX19" s="51" t="n"/>
      <c r="AY19" s="43" t="n">
        <v>65</v>
      </c>
      <c r="AZ19" s="66">
        <f>$BA$3+$BC$3*COS(AY19*PI()/180)</f>
        <v/>
      </c>
      <c r="BA19" s="66">
        <f>$BB$3+$BC$3*SIN(AY19*PI()/180)</f>
        <v/>
      </c>
      <c r="BB19" s="51" t="n"/>
      <c r="BC19" s="58" t="n"/>
    </row>
    <row r="20" ht="16.9" customHeight="1">
      <c r="A20" s="24" t="inlineStr">
        <is>
          <t xml:space="preserve">Лабораторный номер: </t>
        </is>
      </c>
      <c r="B20" s="25" t="n"/>
      <c r="C20" s="35">
        <f>O20</f>
        <v/>
      </c>
      <c r="D20" s="25" t="n"/>
      <c r="E20" s="25" t="n"/>
      <c r="F20" s="25" t="n"/>
      <c r="G20" s="25" t="n"/>
      <c r="H20" s="26" t="inlineStr">
        <is>
          <t>We, д.е. =</t>
        </is>
      </c>
      <c r="I20" s="158">
        <f>U20</f>
        <v/>
      </c>
      <c r="J20" s="25" t="n"/>
      <c r="K20" s="25" t="n"/>
      <c r="L20" s="25" t="n"/>
      <c r="M20" s="24" t="inlineStr">
        <is>
          <t xml:space="preserve">Лабораторный номер: </t>
        </is>
      </c>
      <c r="N20" s="25" t="n"/>
      <c r="O20" s="35" t="inlineStr">
        <is>
          <t>1427</t>
        </is>
      </c>
      <c r="P20" s="25" t="n"/>
      <c r="Q20" s="25" t="n"/>
      <c r="R20" s="25" t="n"/>
      <c r="S20" s="25" t="n"/>
      <c r="T20" s="26" t="inlineStr">
        <is>
          <t>We, д.е. =</t>
        </is>
      </c>
      <c r="U20" s="158" t="n">
        <v>0.231624114</v>
      </c>
      <c r="X20" s="51" t="n"/>
      <c r="Y20" s="51" t="n"/>
      <c r="Z20" s="51" t="n"/>
      <c r="AA20" s="43" t="n">
        <v>70</v>
      </c>
      <c r="AB20" s="66">
        <f>$AC$3+$AE$3*COS(AA20*PI()/180)</f>
        <v/>
      </c>
      <c r="AC20" s="66">
        <f>$AD$3+$AE$3*SIN(AA20*PI()/180)</f>
        <v/>
      </c>
      <c r="AD20" s="51" t="n"/>
      <c r="AE20" s="58" t="n"/>
      <c r="AF20" s="51" t="n"/>
      <c r="AG20" s="51" t="n"/>
      <c r="AH20" s="51" t="n"/>
      <c r="AI20" s="43" t="n">
        <v>70</v>
      </c>
      <c r="AJ20" s="66">
        <f>$AK$3+$AM$3*COS(AI20*PI()/180)</f>
        <v/>
      </c>
      <c r="AK20" s="66">
        <f>$AL$3+$AM$3*SIN(AI20*PI()/180)</f>
        <v/>
      </c>
      <c r="AL20" s="51" t="n"/>
      <c r="AM20" s="58" t="n"/>
      <c r="AN20" s="51" t="n"/>
      <c r="AO20" s="51" t="n"/>
      <c r="AP20" s="51" t="n"/>
      <c r="AQ20" s="43" t="n">
        <v>70</v>
      </c>
      <c r="AR20" s="66">
        <f>$AS$3+$AU$3*COS(AQ20*PI()/180)</f>
        <v/>
      </c>
      <c r="AS20" s="66">
        <f>$AT$3+$AU$3*SIN(AQ20*PI()/180)</f>
        <v/>
      </c>
      <c r="AT20" s="51" t="n"/>
      <c r="AU20" s="58" t="n"/>
      <c r="AV20" s="51" t="n"/>
      <c r="AW20" s="51" t="n"/>
      <c r="AX20" s="51" t="n"/>
      <c r="AY20" s="43" t="n">
        <v>70</v>
      </c>
      <c r="AZ20" s="66">
        <f>$BA$3+$BC$3*COS(AY20*PI()/180)</f>
        <v/>
      </c>
      <c r="BA20" s="66">
        <f>$BB$3+$BC$3*SIN(AY20*PI()/180)</f>
        <v/>
      </c>
      <c r="BB20" s="51" t="n"/>
      <c r="BC20" s="58" t="n"/>
    </row>
    <row r="21" ht="15" customHeight="1">
      <c r="A21" s="24" t="inlineStr">
        <is>
          <t xml:space="preserve">Номер скважины: </t>
        </is>
      </c>
      <c r="B21" s="25" t="n"/>
      <c r="C21" s="35">
        <f>O21</f>
        <v/>
      </c>
      <c r="D21" s="25" t="n"/>
      <c r="E21" s="25" t="n"/>
      <c r="F21" s="25" t="n"/>
      <c r="G21" s="25" t="n"/>
      <c r="H21" s="26" t="inlineStr">
        <is>
          <t>ρ, г/см3 =</t>
        </is>
      </c>
      <c r="I21" s="158">
        <f>U21</f>
        <v/>
      </c>
      <c r="J21" s="25" t="n"/>
      <c r="K21" s="25" t="n"/>
      <c r="L21" s="25" t="n"/>
      <c r="M21" s="24" t="inlineStr">
        <is>
          <t xml:space="preserve">Номер скважины: </t>
        </is>
      </c>
      <c r="N21" s="25" t="n"/>
      <c r="O21" s="35" t="inlineStr">
        <is>
          <t>BH-166</t>
        </is>
      </c>
      <c r="P21" s="25" t="n"/>
      <c r="Q21" s="25" t="n"/>
      <c r="R21" s="25" t="n"/>
      <c r="S21" s="25" t="n"/>
      <c r="T21" s="26" t="inlineStr">
        <is>
          <t>ρ, г/см3 =</t>
        </is>
      </c>
      <c r="U21" s="107" t="n">
        <v>1.99</v>
      </c>
      <c r="X21" s="51" t="n"/>
      <c r="Y21" s="51" t="n"/>
      <c r="Z21" s="51" t="n"/>
      <c r="AA21" s="43" t="n">
        <v>75</v>
      </c>
      <c r="AB21" s="66">
        <f>$AC$3+$AE$3*COS(AA21*PI()/180)</f>
        <v/>
      </c>
      <c r="AC21" s="66">
        <f>$AD$3+$AE$3*SIN(AA21*PI()/180)</f>
        <v/>
      </c>
      <c r="AD21" s="51" t="n"/>
      <c r="AE21" s="58" t="n"/>
      <c r="AF21" s="51" t="n"/>
      <c r="AG21" s="51" t="n"/>
      <c r="AH21" s="51" t="n"/>
      <c r="AI21" s="43" t="n">
        <v>75</v>
      </c>
      <c r="AJ21" s="66">
        <f>$AK$3+$AM$3*COS(AI21*PI()/180)</f>
        <v/>
      </c>
      <c r="AK21" s="66">
        <f>$AL$3+$AM$3*SIN(AI21*PI()/180)</f>
        <v/>
      </c>
      <c r="AL21" s="51" t="n"/>
      <c r="AM21" s="58" t="n"/>
      <c r="AN21" s="51" t="n"/>
      <c r="AO21" s="51" t="n"/>
      <c r="AP21" s="51" t="n"/>
      <c r="AQ21" s="43" t="n">
        <v>75</v>
      </c>
      <c r="AR21" s="66">
        <f>$AS$3+$AU$3*COS(AQ21*PI()/180)</f>
        <v/>
      </c>
      <c r="AS21" s="66">
        <f>$AT$3+$AU$3*SIN(AQ21*PI()/180)</f>
        <v/>
      </c>
      <c r="AT21" s="51" t="n"/>
      <c r="AU21" s="58" t="n"/>
      <c r="AV21" s="51" t="n"/>
      <c r="AW21" s="51" t="n"/>
      <c r="AX21" s="51" t="n"/>
      <c r="AY21" s="43" t="n">
        <v>75</v>
      </c>
      <c r="AZ21" s="66">
        <f>$BA$3+$BC$3*COS(AY21*PI()/180)</f>
        <v/>
      </c>
      <c r="BA21" s="66">
        <f>$BB$3+$BC$3*SIN(AY21*PI()/180)</f>
        <v/>
      </c>
      <c r="BB21" s="51" t="n"/>
      <c r="BC21" s="58" t="n"/>
    </row>
    <row r="22" ht="16.9" customHeight="1">
      <c r="A22" s="24" t="inlineStr">
        <is>
          <t xml:space="preserve">Глубина отбора, м: </t>
        </is>
      </c>
      <c r="B22" s="25" t="n"/>
      <c r="C22" s="35">
        <f>O22</f>
        <v/>
      </c>
      <c r="D22" s="25" t="n"/>
      <c r="E22" s="25" t="n"/>
      <c r="F22" s="25" t="n"/>
      <c r="G22" s="25" t="n"/>
      <c r="H22" s="26" t="inlineStr">
        <is>
          <t>ρs, г/см3 =</t>
        </is>
      </c>
      <c r="I22" s="158">
        <f>U22</f>
        <v/>
      </c>
      <c r="J22" s="25" t="n"/>
      <c r="K22" s="25" t="n"/>
      <c r="L22" s="25" t="n"/>
      <c r="M22" s="24" t="inlineStr">
        <is>
          <t xml:space="preserve">Глубина отбора, м: </t>
        </is>
      </c>
      <c r="N22" s="25" t="n"/>
      <c r="O22" s="106" t="n">
        <v>3.6</v>
      </c>
      <c r="P22" s="25" t="n"/>
      <c r="Q22" s="25" t="n"/>
      <c r="R22" s="25" t="n"/>
      <c r="S22" s="25" t="n"/>
      <c r="T22" s="26" t="inlineStr">
        <is>
          <t>ρs, г/см3 =</t>
        </is>
      </c>
      <c r="U22" s="107" t="n">
        <v>2.68</v>
      </c>
      <c r="X22" s="51" t="n"/>
      <c r="Y22" s="51" t="n"/>
      <c r="Z22" s="51" t="n"/>
      <c r="AA22" s="43" t="n">
        <v>80</v>
      </c>
      <c r="AB22" s="66">
        <f>$AC$3+$AE$3*COS(AA22*PI()/180)</f>
        <v/>
      </c>
      <c r="AC22" s="66">
        <f>$AD$3+$AE$3*SIN(AA22*PI()/180)</f>
        <v/>
      </c>
      <c r="AD22" s="51" t="n"/>
      <c r="AE22" s="58" t="n"/>
      <c r="AF22" s="51" t="n"/>
      <c r="AG22" s="51" t="n"/>
      <c r="AH22" s="51" t="n"/>
      <c r="AI22" s="43" t="n">
        <v>80</v>
      </c>
      <c r="AJ22" s="66">
        <f>$AK$3+$AM$3*COS(AI22*PI()/180)</f>
        <v/>
      </c>
      <c r="AK22" s="66">
        <f>$AL$3+$AM$3*SIN(AI22*PI()/180)</f>
        <v/>
      </c>
      <c r="AL22" s="51" t="n"/>
      <c r="AM22" s="58" t="n"/>
      <c r="AN22" s="51" t="n"/>
      <c r="AO22" s="51" t="n"/>
      <c r="AP22" s="51" t="n"/>
      <c r="AQ22" s="43" t="n">
        <v>80</v>
      </c>
      <c r="AR22" s="66">
        <f>$AS$3+$AU$3*COS(AQ22*PI()/180)</f>
        <v/>
      </c>
      <c r="AS22" s="66">
        <f>$AT$3+$AU$3*SIN(AQ22*PI()/180)</f>
        <v/>
      </c>
      <c r="AT22" s="51" t="n"/>
      <c r="AU22" s="58" t="n"/>
      <c r="AV22" s="51" t="n"/>
      <c r="AW22" s="51" t="n"/>
      <c r="AX22" s="51" t="n"/>
      <c r="AY22" s="43" t="n">
        <v>80</v>
      </c>
      <c r="AZ22" s="66">
        <f>$BA$3+$BC$3*COS(AY22*PI()/180)</f>
        <v/>
      </c>
      <c r="BA22" s="66">
        <f>$BB$3+$BC$3*SIN(AY22*PI()/180)</f>
        <v/>
      </c>
      <c r="BB22" s="51" t="n"/>
      <c r="BC22" s="58" t="n"/>
    </row>
    <row r="23" ht="15.6" customHeight="1">
      <c r="A23" s="24" t="inlineStr">
        <is>
          <t xml:space="preserve">Наименование грунта: </t>
        </is>
      </c>
      <c r="B23" s="25" t="n"/>
      <c r="C23" s="35">
        <f>O23</f>
        <v/>
      </c>
      <c r="D23" s="25" t="n"/>
      <c r="E23" s="25" t="n"/>
      <c r="F23" s="25" t="n"/>
      <c r="G23" s="25" t="n"/>
      <c r="H23" s="26" t="inlineStr">
        <is>
          <t>e, д.е. =</t>
        </is>
      </c>
      <c r="I23" s="158">
        <f>U23</f>
        <v/>
      </c>
      <c r="J23" s="25" t="n"/>
      <c r="K23" s="25" t="n"/>
      <c r="L23" s="25" t="n"/>
      <c r="M23" s="24" t="inlineStr">
        <is>
          <t xml:space="preserve">Наименование грунта: </t>
        </is>
      </c>
      <c r="N23" s="25" t="n"/>
      <c r="O23" s="35" t="inlineStr">
        <is>
          <t>Суглинок щебенистый, после оттаивания текучепластичный, легкий пылеватый</t>
        </is>
      </c>
      <c r="P23" s="25" t="n"/>
      <c r="Q23" s="25" t="n"/>
      <c r="R23" s="25" t="n"/>
      <c r="S23" s="25" t="n"/>
      <c r="T23" s="26" t="inlineStr">
        <is>
          <t>e, д.е. =</t>
        </is>
      </c>
      <c r="U23" s="107" t="n">
        <v>0.6586696610653267</v>
      </c>
      <c r="X23" s="51" t="n"/>
      <c r="Y23" s="51" t="n"/>
      <c r="Z23" s="51" t="n"/>
      <c r="AA23" s="43" t="n">
        <v>85</v>
      </c>
      <c r="AB23" s="66">
        <f>$AC$3+$AE$3*COS(AA23*PI()/180)</f>
        <v/>
      </c>
      <c r="AC23" s="66">
        <f>$AD$3+$AE$3*SIN(AA23*PI()/180)</f>
        <v/>
      </c>
      <c r="AD23" s="51" t="n"/>
      <c r="AE23" s="58" t="n"/>
      <c r="AF23" s="51" t="n"/>
      <c r="AG23" s="51" t="n"/>
      <c r="AH23" s="51" t="n"/>
      <c r="AI23" s="43" t="n">
        <v>85</v>
      </c>
      <c r="AJ23" s="66">
        <f>$AK$3+$AM$3*COS(AI23*PI()/180)</f>
        <v/>
      </c>
      <c r="AK23" s="66">
        <f>$AL$3+$AM$3*SIN(AI23*PI()/180)</f>
        <v/>
      </c>
      <c r="AL23" s="51" t="n"/>
      <c r="AM23" s="58" t="n"/>
      <c r="AN23" s="51" t="n"/>
      <c r="AO23" s="51" t="n"/>
      <c r="AP23" s="51" t="n"/>
      <c r="AQ23" s="43" t="n">
        <v>85</v>
      </c>
      <c r="AR23" s="66">
        <f>$AS$3+$AU$3*COS(AQ23*PI()/180)</f>
        <v/>
      </c>
      <c r="AS23" s="66">
        <f>$AT$3+$AU$3*SIN(AQ23*PI()/180)</f>
        <v/>
      </c>
      <c r="AT23" s="51" t="n"/>
      <c r="AU23" s="58" t="n"/>
      <c r="AV23" s="51" t="n"/>
      <c r="AW23" s="51" t="n"/>
      <c r="AX23" s="51" t="n"/>
      <c r="AY23" s="43" t="n">
        <v>85</v>
      </c>
      <c r="AZ23" s="66">
        <f>$BA$3+$BC$3*COS(AY23*PI()/180)</f>
        <v/>
      </c>
      <c r="BA23" s="66">
        <f>$BB$3+$BC$3*SIN(AY23*PI()/180)</f>
        <v/>
      </c>
      <c r="BB23" s="51" t="n"/>
      <c r="BC23" s="58" t="n"/>
    </row>
    <row r="24" ht="16.9" customHeight="1">
      <c r="A24" s="25" t="inlineStr">
        <is>
          <t>Схема проведения опыта:</t>
        </is>
      </c>
      <c r="B24" s="25" t="n"/>
      <c r="C24" s="35">
        <f>O24</f>
        <v/>
      </c>
      <c r="D24" s="25" t="n"/>
      <c r="E24" s="25" t="n"/>
      <c r="F24" s="25" t="n"/>
      <c r="G24" s="25" t="n"/>
      <c r="H24" s="26" t="inlineStr">
        <is>
          <t>IL, д.е. =</t>
        </is>
      </c>
      <c r="I24" s="158">
        <f>U24</f>
        <v/>
      </c>
      <c r="J24" s="99" t="n"/>
      <c r="K24" s="25" t="n"/>
      <c r="L24" s="25" t="n"/>
      <c r="M24" s="25" t="inlineStr">
        <is>
          <t>Схема проведения опыта:</t>
        </is>
      </c>
      <c r="N24" s="25" t="n"/>
      <c r="O24" s="35" t="inlineStr">
        <is>
          <t>КД</t>
        </is>
      </c>
      <c r="P24" s="25" t="n"/>
      <c r="Q24" s="25" t="n"/>
      <c r="R24" s="25" t="n"/>
      <c r="S24" s="25" t="n"/>
      <c r="T24" s="26" t="inlineStr">
        <is>
          <t>IL, д.е. =</t>
        </is>
      </c>
      <c r="U24" s="107" t="n">
        <v>0.767</v>
      </c>
      <c r="X24" s="51" t="n"/>
      <c r="Y24" s="51" t="n"/>
      <c r="Z24" s="51" t="n"/>
      <c r="AA24" s="43" t="n">
        <v>90</v>
      </c>
      <c r="AB24" s="66">
        <f>$AC$3+$AE$3*COS(AA24*PI()/180)</f>
        <v/>
      </c>
      <c r="AC24" s="66">
        <f>$AD$3+$AE$3*SIN(AA24*PI()/180)</f>
        <v/>
      </c>
      <c r="AD24" s="51" t="n"/>
      <c r="AE24" s="58" t="n"/>
      <c r="AF24" s="51" t="n"/>
      <c r="AG24" s="51" t="n"/>
      <c r="AH24" s="51" t="n"/>
      <c r="AI24" s="43" t="n">
        <v>90</v>
      </c>
      <c r="AJ24" s="66">
        <f>$AK$3+$AM$3*COS(AI24*PI()/180)</f>
        <v/>
      </c>
      <c r="AK24" s="66">
        <f>$AL$3+$AM$3*SIN(AI24*PI()/180)</f>
        <v/>
      </c>
      <c r="AL24" s="51" t="n"/>
      <c r="AM24" s="58" t="n"/>
      <c r="AN24" s="51" t="n"/>
      <c r="AO24" s="51" t="n"/>
      <c r="AP24" s="51" t="n"/>
      <c r="AQ24" s="43" t="n">
        <v>90</v>
      </c>
      <c r="AR24" s="66">
        <f>$AS$3+$AU$3*COS(AQ24*PI()/180)</f>
        <v/>
      </c>
      <c r="AS24" s="66">
        <f>$AT$3+$AU$3*SIN(AQ24*PI()/180)</f>
        <v/>
      </c>
      <c r="AT24" s="51" t="n"/>
      <c r="AU24" s="58" t="n"/>
      <c r="AV24" s="51" t="n"/>
      <c r="AW24" s="51" t="n"/>
      <c r="AX24" s="51" t="n"/>
      <c r="AY24" s="43" t="n">
        <v>90</v>
      </c>
      <c r="AZ24" s="66">
        <f>$BA$3+$BC$3*COS(AY24*PI()/180)</f>
        <v/>
      </c>
      <c r="BA24" s="66">
        <f>$BB$3+$BC$3*SIN(AY24*PI()/180)</f>
        <v/>
      </c>
      <c r="BB24" s="51" t="n"/>
      <c r="BC24" s="58" t="n"/>
    </row>
    <row r="25" ht="15" customHeight="1">
      <c r="A25" s="25" t="n"/>
      <c r="B25" s="25" t="n"/>
      <c r="C25" s="35" t="n"/>
      <c r="D25" s="25" t="n"/>
      <c r="E25" s="25" t="n"/>
      <c r="F25" s="25" t="n"/>
      <c r="G25" s="27" t="n"/>
      <c r="H25" s="25" t="n"/>
      <c r="I25" s="35" t="n"/>
      <c r="J25" s="25" t="n"/>
      <c r="K25" s="25" t="n"/>
      <c r="L25" s="25" t="n"/>
      <c r="M25" s="25" t="n"/>
      <c r="N25" s="25" t="n"/>
      <c r="O25" s="25" t="n"/>
      <c r="P25" s="25" t="n"/>
      <c r="Q25" s="25" t="n"/>
      <c r="R25" s="25" t="n"/>
      <c r="S25" s="27" t="n"/>
      <c r="T25" s="25" t="n"/>
      <c r="U25" s="25" t="n"/>
      <c r="X25" s="51" t="n"/>
      <c r="Y25" s="51" t="n"/>
      <c r="Z25" s="51" t="n"/>
      <c r="AA25" s="43" t="n">
        <v>95</v>
      </c>
      <c r="AB25" s="66">
        <f>$AC$3+$AE$3*COS(AA25*PI()/180)</f>
        <v/>
      </c>
      <c r="AC25" s="66">
        <f>$AD$3+$AE$3*SIN(AA25*PI()/180)</f>
        <v/>
      </c>
      <c r="AD25" s="51" t="n"/>
      <c r="AE25" s="58" t="n"/>
      <c r="AF25" s="51" t="n"/>
      <c r="AG25" s="51" t="n"/>
      <c r="AH25" s="51" t="n"/>
      <c r="AI25" s="43" t="n">
        <v>95</v>
      </c>
      <c r="AJ25" s="66">
        <f>$AK$3+$AM$3*COS(AI25*PI()/180)</f>
        <v/>
      </c>
      <c r="AK25" s="66">
        <f>$AL$3+$AM$3*SIN(AI25*PI()/180)</f>
        <v/>
      </c>
      <c r="AL25" s="51" t="n"/>
      <c r="AM25" s="58" t="n"/>
      <c r="AN25" s="51" t="n"/>
      <c r="AO25" s="51" t="n"/>
      <c r="AP25" s="51" t="n"/>
      <c r="AQ25" s="43" t="n">
        <v>95</v>
      </c>
      <c r="AR25" s="66">
        <f>$AS$3+$AU$3*COS(AQ25*PI()/180)</f>
        <v/>
      </c>
      <c r="AS25" s="66">
        <f>$AT$3+$AU$3*SIN(AQ25*PI()/180)</f>
        <v/>
      </c>
      <c r="AT25" s="51" t="n"/>
      <c r="AU25" s="58" t="n"/>
      <c r="AV25" s="51" t="n"/>
      <c r="AW25" s="51" t="n"/>
      <c r="AX25" s="51" t="n"/>
      <c r="AY25" s="43" t="n">
        <v>95</v>
      </c>
      <c r="AZ25" s="66">
        <f>$BA$3+$BC$3*COS(AY25*PI()/180)</f>
        <v/>
      </c>
      <c r="BA25" s="66">
        <f>$BB$3+$BC$3*SIN(AY25*PI()/180)</f>
        <v/>
      </c>
      <c r="BB25" s="51" t="n"/>
      <c r="BC25" s="58" t="n"/>
    </row>
    <row r="26" ht="15" customHeight="1">
      <c r="X26" s="51" t="n"/>
      <c r="Y26" s="51" t="n"/>
      <c r="Z26" s="51" t="n"/>
      <c r="AA26" s="43" t="n">
        <v>100</v>
      </c>
      <c r="AB26" s="66">
        <f>$AC$3+$AE$3*COS(AA26*PI()/180)</f>
        <v/>
      </c>
      <c r="AC26" s="66">
        <f>$AD$3+$AE$3*SIN(AA26*PI()/180)</f>
        <v/>
      </c>
      <c r="AD26" s="51" t="n"/>
      <c r="AE26" s="58" t="n"/>
      <c r="AF26" s="51" t="n"/>
      <c r="AG26" s="51" t="n"/>
      <c r="AH26" s="51" t="n"/>
      <c r="AI26" s="43" t="n">
        <v>100</v>
      </c>
      <c r="AJ26" s="66">
        <f>$AK$3+$AM$3*COS(AI26*PI()/180)</f>
        <v/>
      </c>
      <c r="AK26" s="66">
        <f>$AL$3+$AM$3*SIN(AI26*PI()/180)</f>
        <v/>
      </c>
      <c r="AL26" s="51" t="n"/>
      <c r="AM26" s="58" t="n"/>
      <c r="AN26" s="51" t="n"/>
      <c r="AO26" s="51" t="n"/>
      <c r="AP26" s="51" t="n"/>
      <c r="AQ26" s="43" t="n">
        <v>100</v>
      </c>
      <c r="AR26" s="66">
        <f>$AS$3+$AU$3*COS(AQ26*PI()/180)</f>
        <v/>
      </c>
      <c r="AS26" s="66">
        <f>$AT$3+$AU$3*SIN(AQ26*PI()/180)</f>
        <v/>
      </c>
      <c r="AT26" s="51" t="n"/>
      <c r="AU26" s="58" t="n"/>
      <c r="AV26" s="51" t="n"/>
      <c r="AW26" s="51" t="n"/>
      <c r="AX26" s="51" t="n"/>
      <c r="AY26" s="43" t="n">
        <v>100</v>
      </c>
      <c r="AZ26" s="66">
        <f>$BA$3+$BC$3*COS(AY26*PI()/180)</f>
        <v/>
      </c>
      <c r="BA26" s="66">
        <f>$BB$3+$BC$3*SIN(AY26*PI()/180)</f>
        <v/>
      </c>
      <c r="BB26" s="51" t="n"/>
      <c r="BC26" s="58" t="n"/>
    </row>
    <row r="27" ht="15" customHeight="1">
      <c r="A27" s="155" t="inlineStr">
        <is>
          <t xml:space="preserve">Результаты испытаний </t>
        </is>
      </c>
      <c r="L27" s="155" t="n"/>
      <c r="M27" s="155" t="inlineStr">
        <is>
          <t xml:space="preserve">Результаты испытаний </t>
        </is>
      </c>
      <c r="X27" s="51" t="n"/>
      <c r="Y27" s="51" t="n"/>
      <c r="Z27" s="51" t="n"/>
      <c r="AA27" s="43" t="n">
        <v>105</v>
      </c>
      <c r="AB27" s="66">
        <f>$AC$3+$AE$3*COS(AA27*PI()/180)</f>
        <v/>
      </c>
      <c r="AC27" s="66">
        <f>$AD$3+$AE$3*SIN(AA27*PI()/180)</f>
        <v/>
      </c>
      <c r="AD27" s="51" t="n"/>
      <c r="AE27" s="58" t="n"/>
      <c r="AF27" s="51" t="n"/>
      <c r="AG27" s="51" t="n"/>
      <c r="AH27" s="51" t="n"/>
      <c r="AI27" s="43" t="n">
        <v>105</v>
      </c>
      <c r="AJ27" s="66">
        <f>$AK$3+$AM$3*COS(AI27*PI()/180)</f>
        <v/>
      </c>
      <c r="AK27" s="66">
        <f>$AL$3+$AM$3*SIN(AI27*PI()/180)</f>
        <v/>
      </c>
      <c r="AL27" s="51" t="n"/>
      <c r="AM27" s="58" t="n"/>
      <c r="AN27" s="51" t="n"/>
      <c r="AO27" s="51" t="n"/>
      <c r="AP27" s="51" t="n"/>
      <c r="AQ27" s="43" t="n">
        <v>105</v>
      </c>
      <c r="AR27" s="66">
        <f>$AS$3+$AU$3*COS(AQ27*PI()/180)</f>
        <v/>
      </c>
      <c r="AS27" s="66">
        <f>$AT$3+$AU$3*SIN(AQ27*PI()/180)</f>
        <v/>
      </c>
      <c r="AT27" s="51" t="n"/>
      <c r="AU27" s="58" t="n"/>
      <c r="AV27" s="51" t="n"/>
      <c r="AW27" s="51" t="n"/>
      <c r="AX27" s="51" t="n"/>
      <c r="AY27" s="43" t="n">
        <v>105</v>
      </c>
      <c r="AZ27" s="66">
        <f>$BA$3+$BC$3*COS(AY27*PI()/180)</f>
        <v/>
      </c>
      <c r="BA27" s="66">
        <f>$BB$3+$BC$3*SIN(AY27*PI()/180)</f>
        <v/>
      </c>
      <c r="BB27" s="51" t="n"/>
      <c r="BC27" s="58" t="n"/>
    </row>
    <row r="28" ht="15" customHeight="1">
      <c r="X28" s="51" t="n"/>
      <c r="Y28" s="51" t="n"/>
      <c r="Z28" s="51" t="n"/>
      <c r="AA28" s="43" t="n">
        <v>110</v>
      </c>
      <c r="AB28" s="66">
        <f>$AC$3+$AE$3*COS(AA28*PI()/180)</f>
        <v/>
      </c>
      <c r="AC28" s="66">
        <f>$AD$3+$AE$3*SIN(AA28*PI()/180)</f>
        <v/>
      </c>
      <c r="AD28" s="51" t="n"/>
      <c r="AE28" s="58" t="n"/>
      <c r="AF28" s="51" t="n"/>
      <c r="AG28" s="51" t="n"/>
      <c r="AH28" s="51" t="n"/>
      <c r="AI28" s="43" t="n">
        <v>110</v>
      </c>
      <c r="AJ28" s="66">
        <f>$AK$3+$AM$3*COS(AI28*PI()/180)</f>
        <v/>
      </c>
      <c r="AK28" s="66">
        <f>$AL$3+$AM$3*SIN(AI28*PI()/180)</f>
        <v/>
      </c>
      <c r="AL28" s="51" t="n"/>
      <c r="AM28" s="58" t="n"/>
      <c r="AN28" s="51" t="n"/>
      <c r="AO28" s="51" t="n"/>
      <c r="AP28" s="51" t="n"/>
      <c r="AQ28" s="43" t="n">
        <v>110</v>
      </c>
      <c r="AR28" s="66">
        <f>$AS$3+$AU$3*COS(AQ28*PI()/180)</f>
        <v/>
      </c>
      <c r="AS28" s="66">
        <f>$AT$3+$AU$3*SIN(AQ28*PI()/180)</f>
        <v/>
      </c>
      <c r="AT28" s="51" t="n"/>
      <c r="AU28" s="58" t="n"/>
      <c r="AV28" s="51" t="n"/>
      <c r="AW28" s="51" t="n"/>
      <c r="AX28" s="51" t="n"/>
      <c r="AY28" s="43" t="n">
        <v>110</v>
      </c>
      <c r="AZ28" s="66">
        <f>$BA$3+$BC$3*COS(AY28*PI()/180)</f>
        <v/>
      </c>
      <c r="BA28" s="66">
        <f>$BB$3+$BC$3*SIN(AY28*PI()/180)</f>
        <v/>
      </c>
      <c r="BB28" s="51" t="n"/>
      <c r="BC28" s="58" t="n"/>
    </row>
    <row r="29" ht="15" customHeight="1">
      <c r="X29" s="51" t="n"/>
      <c r="Y29" s="51" t="n"/>
      <c r="Z29" s="51" t="n"/>
      <c r="AA29" s="43" t="n">
        <v>115</v>
      </c>
      <c r="AB29" s="66">
        <f>$AC$3+$AE$3*COS(AA29*PI()/180)</f>
        <v/>
      </c>
      <c r="AC29" s="66">
        <f>$AD$3+$AE$3*SIN(AA29*PI()/180)</f>
        <v/>
      </c>
      <c r="AD29" s="51" t="n"/>
      <c r="AE29" s="58" t="n"/>
      <c r="AF29" s="51" t="n"/>
      <c r="AG29" s="51" t="n"/>
      <c r="AH29" s="51" t="n"/>
      <c r="AI29" s="43" t="n">
        <v>115</v>
      </c>
      <c r="AJ29" s="66">
        <f>$AK$3+$AM$3*COS(AI29*PI()/180)</f>
        <v/>
      </c>
      <c r="AK29" s="66">
        <f>$AL$3+$AM$3*SIN(AI29*PI()/180)</f>
        <v/>
      </c>
      <c r="AL29" s="51" t="n"/>
      <c r="AM29" s="58" t="n"/>
      <c r="AN29" s="51" t="n"/>
      <c r="AO29" s="51" t="n"/>
      <c r="AP29" s="51" t="n"/>
      <c r="AQ29" s="43" t="n">
        <v>115</v>
      </c>
      <c r="AR29" s="66">
        <f>$AS$3+$AU$3*COS(AQ29*PI()/180)</f>
        <v/>
      </c>
      <c r="AS29" s="66">
        <f>$AT$3+$AU$3*SIN(AQ29*PI()/180)</f>
        <v/>
      </c>
      <c r="AT29" s="51" t="n"/>
      <c r="AU29" s="58" t="n"/>
      <c r="AV29" s="51" t="n"/>
      <c r="AW29" s="51" t="n"/>
      <c r="AX29" s="51" t="n"/>
      <c r="AY29" s="43" t="n">
        <v>115</v>
      </c>
      <c r="AZ29" s="66">
        <f>$BA$3+$BC$3*COS(AY29*PI()/180)</f>
        <v/>
      </c>
      <c r="BA29" s="66">
        <f>$BB$3+$BC$3*SIN(AY29*PI()/180)</f>
        <v/>
      </c>
      <c r="BB29" s="51" t="n"/>
      <c r="BC29" s="58" t="n"/>
    </row>
    <row r="30" ht="15.6" customHeight="1">
      <c r="X30" s="51" t="n"/>
      <c r="Y30" s="51" t="n"/>
      <c r="Z30" s="51" t="n"/>
      <c r="AA30" s="43" t="n">
        <v>120</v>
      </c>
      <c r="AB30" s="66">
        <f>$AC$3+$AE$3*COS(AA30*PI()/180)</f>
        <v/>
      </c>
      <c r="AC30" s="66">
        <f>$AD$3+$AE$3*SIN(AA30*PI()/180)</f>
        <v/>
      </c>
      <c r="AD30" s="51" t="n"/>
      <c r="AE30" s="58" t="n"/>
      <c r="AF30" s="51" t="n"/>
      <c r="AG30" s="51" t="n"/>
      <c r="AH30" s="51" t="n"/>
      <c r="AI30" s="43" t="n">
        <v>120</v>
      </c>
      <c r="AJ30" s="66">
        <f>$AK$3+$AM$3*COS(AI30*PI()/180)</f>
        <v/>
      </c>
      <c r="AK30" s="66">
        <f>$AL$3+$AM$3*SIN(AI30*PI()/180)</f>
        <v/>
      </c>
      <c r="AL30" s="51" t="n"/>
      <c r="AM30" s="58" t="n"/>
      <c r="AN30" s="51" t="n"/>
      <c r="AO30" s="51" t="n"/>
      <c r="AP30" s="51" t="n"/>
      <c r="AQ30" s="43" t="n">
        <v>120</v>
      </c>
      <c r="AR30" s="66">
        <f>$AS$3+$AU$3*COS(AQ30*PI()/180)</f>
        <v/>
      </c>
      <c r="AS30" s="66">
        <f>$AT$3+$AU$3*SIN(AQ30*PI()/180)</f>
        <v/>
      </c>
      <c r="AT30" s="51" t="n"/>
      <c r="AU30" s="58" t="n"/>
      <c r="AV30" s="51" t="n"/>
      <c r="AW30" s="51" t="n"/>
      <c r="AX30" s="51" t="n"/>
      <c r="AY30" s="43" t="n">
        <v>120</v>
      </c>
      <c r="AZ30" s="66">
        <f>$BA$3+$BC$3*COS(AY30*PI()/180)</f>
        <v/>
      </c>
      <c r="BA30" s="66">
        <f>$BB$3+$BC$3*SIN(AY30*PI()/180)</f>
        <v/>
      </c>
      <c r="BB30" s="51" t="n"/>
      <c r="BC30" s="58" t="n"/>
    </row>
    <row r="31" ht="15" customHeight="1">
      <c r="X31" s="51" t="n"/>
      <c r="Y31" s="51" t="n"/>
      <c r="Z31" s="51" t="n"/>
      <c r="AA31" s="43" t="n">
        <v>125</v>
      </c>
      <c r="AB31" s="66">
        <f>$AC$3+$AE$3*COS(AA31*PI()/180)</f>
        <v/>
      </c>
      <c r="AC31" s="66">
        <f>$AD$3+$AE$3*SIN(AA31*PI()/180)</f>
        <v/>
      </c>
      <c r="AD31" s="51" t="n"/>
      <c r="AE31" s="58" t="n"/>
      <c r="AF31" s="51" t="n"/>
      <c r="AG31" s="51" t="n"/>
      <c r="AH31" s="51" t="n"/>
      <c r="AI31" s="43" t="n">
        <v>125</v>
      </c>
      <c r="AJ31" s="66">
        <f>$AK$3+$AM$3*COS(AI31*PI()/180)</f>
        <v/>
      </c>
      <c r="AK31" s="66">
        <f>$AL$3+$AM$3*SIN(AI31*PI()/180)</f>
        <v/>
      </c>
      <c r="AL31" s="51" t="n"/>
      <c r="AM31" s="58" t="n"/>
      <c r="AN31" s="51" t="n"/>
      <c r="AO31" s="51" t="n"/>
      <c r="AP31" s="51" t="n"/>
      <c r="AQ31" s="43" t="n">
        <v>125</v>
      </c>
      <c r="AR31" s="66">
        <f>$AS$3+$AU$3*COS(AQ31*PI()/180)</f>
        <v/>
      </c>
      <c r="AS31" s="66">
        <f>$AT$3+$AU$3*SIN(AQ31*PI()/180)</f>
        <v/>
      </c>
      <c r="AT31" s="51" t="n"/>
      <c r="AU31" s="58" t="n"/>
      <c r="AV31" s="51" t="n"/>
      <c r="AW31" s="51" t="n"/>
      <c r="AX31" s="51" t="n"/>
      <c r="AY31" s="43" t="n">
        <v>125</v>
      </c>
      <c r="AZ31" s="66">
        <f>$BA$3+$BC$3*COS(AY31*PI()/180)</f>
        <v/>
      </c>
      <c r="BA31" s="66">
        <f>$BB$3+$BC$3*SIN(AY31*PI()/180)</f>
        <v/>
      </c>
      <c r="BB31" s="51" t="n"/>
      <c r="BC31" s="58" t="n"/>
    </row>
    <row r="32" ht="15" customHeight="1">
      <c r="X32" s="51" t="n"/>
      <c r="Y32" s="51" t="n"/>
      <c r="Z32" s="51" t="n"/>
      <c r="AA32" s="43" t="n">
        <v>130</v>
      </c>
      <c r="AB32" s="66">
        <f>$AC$3+$AE$3*COS(AA32*PI()/180)</f>
        <v/>
      </c>
      <c r="AC32" s="66">
        <f>$AD$3+$AE$3*SIN(AA32*PI()/180)</f>
        <v/>
      </c>
      <c r="AD32" s="51" t="n"/>
      <c r="AE32" s="58" t="n"/>
      <c r="AF32" s="51" t="n"/>
      <c r="AG32" s="51" t="n"/>
      <c r="AH32" s="51" t="n"/>
      <c r="AI32" s="43" t="n">
        <v>130</v>
      </c>
      <c r="AJ32" s="66">
        <f>$AK$3+$AM$3*COS(AI32*PI()/180)</f>
        <v/>
      </c>
      <c r="AK32" s="66">
        <f>$AL$3+$AM$3*SIN(AI32*PI()/180)</f>
        <v/>
      </c>
      <c r="AL32" s="51" t="n"/>
      <c r="AM32" s="58" t="n"/>
      <c r="AN32" s="51" t="n"/>
      <c r="AO32" s="51" t="n"/>
      <c r="AP32" s="51" t="n"/>
      <c r="AQ32" s="43" t="n">
        <v>130</v>
      </c>
      <c r="AR32" s="66">
        <f>$AS$3+$AU$3*COS(AQ32*PI()/180)</f>
        <v/>
      </c>
      <c r="AS32" s="66">
        <f>$AT$3+$AU$3*SIN(AQ32*PI()/180)</f>
        <v/>
      </c>
      <c r="AT32" s="51" t="n"/>
      <c r="AU32" s="58" t="n"/>
      <c r="AV32" s="51" t="n"/>
      <c r="AW32" s="51" t="n"/>
      <c r="AX32" s="51" t="n"/>
      <c r="AY32" s="43" t="n">
        <v>130</v>
      </c>
      <c r="AZ32" s="66">
        <f>$BA$3+$BC$3*COS(AY32*PI()/180)</f>
        <v/>
      </c>
      <c r="BA32" s="66">
        <f>$BB$3+$BC$3*SIN(AY32*PI()/180)</f>
        <v/>
      </c>
      <c r="BB32" s="51" t="n"/>
      <c r="BC32" s="58" t="n"/>
    </row>
    <row r="33" ht="15" customHeight="1">
      <c r="X33" s="51" t="n"/>
      <c r="Y33" s="51" t="n"/>
      <c r="Z33" s="51" t="n"/>
      <c r="AA33" s="43" t="n">
        <v>135</v>
      </c>
      <c r="AB33" s="66">
        <f>$AC$3+$AE$3*COS(AA33*PI()/180)</f>
        <v/>
      </c>
      <c r="AC33" s="66">
        <f>$AD$3+$AE$3*SIN(AA33*PI()/180)</f>
        <v/>
      </c>
      <c r="AD33" s="51" t="n"/>
      <c r="AE33" s="58" t="n"/>
      <c r="AF33" s="51" t="n"/>
      <c r="AG33" s="51" t="n"/>
      <c r="AH33" s="51" t="n"/>
      <c r="AI33" s="43" t="n">
        <v>135</v>
      </c>
      <c r="AJ33" s="66">
        <f>$AK$3+$AM$3*COS(AI33*PI()/180)</f>
        <v/>
      </c>
      <c r="AK33" s="66">
        <f>$AL$3+$AM$3*SIN(AI33*PI()/180)</f>
        <v/>
      </c>
      <c r="AL33" s="51" t="n"/>
      <c r="AM33" s="58" t="n"/>
      <c r="AN33" s="51" t="n"/>
      <c r="AO33" s="51" t="n"/>
      <c r="AP33" s="51" t="n"/>
      <c r="AQ33" s="43" t="n">
        <v>135</v>
      </c>
      <c r="AR33" s="66">
        <f>$AS$3+$AU$3*COS(AQ33*PI()/180)</f>
        <v/>
      </c>
      <c r="AS33" s="66">
        <f>$AT$3+$AU$3*SIN(AQ33*PI()/180)</f>
        <v/>
      </c>
      <c r="AT33" s="51" t="n"/>
      <c r="AU33" s="58" t="n"/>
      <c r="AV33" s="51" t="n"/>
      <c r="AW33" s="51" t="n"/>
      <c r="AX33" s="51" t="n"/>
      <c r="AY33" s="43" t="n">
        <v>135</v>
      </c>
      <c r="AZ33" s="66">
        <f>$BA$3+$BC$3*COS(AY33*PI()/180)</f>
        <v/>
      </c>
      <c r="BA33" s="66">
        <f>$BB$3+$BC$3*SIN(AY33*PI()/180)</f>
        <v/>
      </c>
      <c r="BB33" s="51" t="n"/>
      <c r="BC33" s="58" t="n"/>
    </row>
    <row r="34" ht="15" customHeight="1">
      <c r="X34" s="51" t="n"/>
      <c r="Y34" s="51" t="n"/>
      <c r="Z34" s="51" t="n"/>
      <c r="AA34" s="43" t="n">
        <v>140</v>
      </c>
      <c r="AB34" s="66">
        <f>$AC$3+$AE$3*COS(AA34*PI()/180)</f>
        <v/>
      </c>
      <c r="AC34" s="66">
        <f>$AD$3+$AE$3*SIN(AA34*PI()/180)</f>
        <v/>
      </c>
      <c r="AD34" s="51" t="n"/>
      <c r="AE34" s="58" t="n"/>
      <c r="AF34" s="51" t="n"/>
      <c r="AG34" s="51" t="n"/>
      <c r="AH34" s="51" t="n"/>
      <c r="AI34" s="43" t="n">
        <v>140</v>
      </c>
      <c r="AJ34" s="66">
        <f>$AK$3+$AM$3*COS(AI34*PI()/180)</f>
        <v/>
      </c>
      <c r="AK34" s="66">
        <f>$AL$3+$AM$3*SIN(AI34*PI()/180)</f>
        <v/>
      </c>
      <c r="AL34" s="51" t="n"/>
      <c r="AM34" s="58" t="n"/>
      <c r="AN34" s="51" t="n"/>
      <c r="AO34" s="51" t="n"/>
      <c r="AP34" s="51" t="n"/>
      <c r="AQ34" s="43" t="n">
        <v>140</v>
      </c>
      <c r="AR34" s="66">
        <f>$AS$3+$AU$3*COS(AQ34*PI()/180)</f>
        <v/>
      </c>
      <c r="AS34" s="66">
        <f>$AT$3+$AU$3*SIN(AQ34*PI()/180)</f>
        <v/>
      </c>
      <c r="AT34" s="51" t="n"/>
      <c r="AU34" s="58" t="n"/>
      <c r="AV34" s="51" t="n"/>
      <c r="AW34" s="51" t="n"/>
      <c r="AX34" s="51" t="n"/>
      <c r="AY34" s="43" t="n">
        <v>140</v>
      </c>
      <c r="AZ34" s="66">
        <f>$BA$3+$BC$3*COS(AY34*PI()/180)</f>
        <v/>
      </c>
      <c r="BA34" s="66">
        <f>$BB$3+$BC$3*SIN(AY34*PI()/180)</f>
        <v/>
      </c>
      <c r="BB34" s="51" t="n"/>
      <c r="BC34" s="58" t="n"/>
    </row>
    <row r="35" ht="15" customHeight="1">
      <c r="X35" s="51" t="n"/>
      <c r="Y35" s="51" t="n"/>
      <c r="Z35" s="51" t="n"/>
      <c r="AA35" s="43" t="n">
        <v>145</v>
      </c>
      <c r="AB35" s="66">
        <f>$AC$3+$AE$3*COS(AA35*PI()/180)</f>
        <v/>
      </c>
      <c r="AC35" s="66">
        <f>$AD$3+$AE$3*SIN(AA35*PI()/180)</f>
        <v/>
      </c>
      <c r="AD35" s="51" t="n"/>
      <c r="AE35" s="58" t="n"/>
      <c r="AF35" s="51" t="n"/>
      <c r="AG35" s="51" t="n"/>
      <c r="AH35" s="51" t="n"/>
      <c r="AI35" s="43" t="n">
        <v>145</v>
      </c>
      <c r="AJ35" s="66">
        <f>$AK$3+$AM$3*COS(AI35*PI()/180)</f>
        <v/>
      </c>
      <c r="AK35" s="66">
        <f>$AL$3+$AM$3*SIN(AI35*PI()/180)</f>
        <v/>
      </c>
      <c r="AL35" s="51" t="n"/>
      <c r="AM35" s="58" t="n"/>
      <c r="AN35" s="51" t="n"/>
      <c r="AO35" s="51" t="n"/>
      <c r="AP35" s="51" t="n"/>
      <c r="AQ35" s="43" t="n">
        <v>145</v>
      </c>
      <c r="AR35" s="66">
        <f>$AS$3+$AU$3*COS(AQ35*PI()/180)</f>
        <v/>
      </c>
      <c r="AS35" s="66">
        <f>$AT$3+$AU$3*SIN(AQ35*PI()/180)</f>
        <v/>
      </c>
      <c r="AT35" s="51" t="n"/>
      <c r="AU35" s="58" t="n"/>
      <c r="AV35" s="51" t="n"/>
      <c r="AW35" s="51" t="n"/>
      <c r="AX35" s="51" t="n"/>
      <c r="AY35" s="43" t="n">
        <v>145</v>
      </c>
      <c r="AZ35" s="66">
        <f>$BA$3+$BC$3*COS(AY35*PI()/180)</f>
        <v/>
      </c>
      <c r="BA35" s="66">
        <f>$BB$3+$BC$3*SIN(AY35*PI()/180)</f>
        <v/>
      </c>
      <c r="BB35" s="51" t="n"/>
      <c r="BC35" s="58" t="n"/>
    </row>
    <row r="36" ht="15" customHeight="1">
      <c r="X36" s="51" t="n"/>
      <c r="Y36" s="51" t="n"/>
      <c r="Z36" s="51" t="n"/>
      <c r="AA36" s="43" t="n">
        <v>150</v>
      </c>
      <c r="AB36" s="66">
        <f>$AC$3+$AE$3*COS(AA36*PI()/180)</f>
        <v/>
      </c>
      <c r="AC36" s="66">
        <f>$AD$3+$AE$3*SIN(AA36*PI()/180)</f>
        <v/>
      </c>
      <c r="AD36" s="51" t="n"/>
      <c r="AE36" s="58" t="n"/>
      <c r="AF36" s="51" t="n"/>
      <c r="AG36" s="51" t="n"/>
      <c r="AH36" s="51" t="n"/>
      <c r="AI36" s="43" t="n">
        <v>150</v>
      </c>
      <c r="AJ36" s="66">
        <f>$AK$3+$AM$3*COS(AI36*PI()/180)</f>
        <v/>
      </c>
      <c r="AK36" s="66">
        <f>$AL$3+$AM$3*SIN(AI36*PI()/180)</f>
        <v/>
      </c>
      <c r="AL36" s="51" t="n"/>
      <c r="AM36" s="58" t="n"/>
      <c r="AN36" s="51" t="n"/>
      <c r="AO36" s="51" t="n"/>
      <c r="AP36" s="51" t="n"/>
      <c r="AQ36" s="43" t="n">
        <v>150</v>
      </c>
      <c r="AR36" s="66">
        <f>$AS$3+$AU$3*COS(AQ36*PI()/180)</f>
        <v/>
      </c>
      <c r="AS36" s="66">
        <f>$AT$3+$AU$3*SIN(AQ36*PI()/180)</f>
        <v/>
      </c>
      <c r="AT36" s="51" t="n"/>
      <c r="AU36" s="58" t="n"/>
      <c r="AV36" s="51" t="n"/>
      <c r="AW36" s="51" t="n"/>
      <c r="AX36" s="51" t="n"/>
      <c r="AY36" s="43" t="n">
        <v>150</v>
      </c>
      <c r="AZ36" s="66">
        <f>$BA$3+$BC$3*COS(AY36*PI()/180)</f>
        <v/>
      </c>
      <c r="BA36" s="66">
        <f>$BB$3+$BC$3*SIN(AY36*PI()/180)</f>
        <v/>
      </c>
      <c r="BB36" s="51" t="n"/>
      <c r="BC36" s="58" t="n"/>
    </row>
    <row r="37" ht="15" customHeight="1">
      <c r="X37" s="51" t="n"/>
      <c r="Y37" s="51" t="n"/>
      <c r="Z37" s="51" t="n"/>
      <c r="AA37" s="43" t="n">
        <v>155</v>
      </c>
      <c r="AB37" s="66">
        <f>$AC$3+$AE$3*COS(AA37*PI()/180)</f>
        <v/>
      </c>
      <c r="AC37" s="66">
        <f>$AD$3+$AE$3*SIN(AA37*PI()/180)</f>
        <v/>
      </c>
      <c r="AD37" s="51" t="n"/>
      <c r="AE37" s="58" t="n"/>
      <c r="AF37" s="51" t="n"/>
      <c r="AG37" s="51" t="n"/>
      <c r="AH37" s="51" t="n"/>
      <c r="AI37" s="43" t="n">
        <v>155</v>
      </c>
      <c r="AJ37" s="66">
        <f>$AK$3+$AM$3*COS(AI37*PI()/180)</f>
        <v/>
      </c>
      <c r="AK37" s="66">
        <f>$AL$3+$AM$3*SIN(AI37*PI()/180)</f>
        <v/>
      </c>
      <c r="AL37" s="51" t="n"/>
      <c r="AM37" s="58" t="n"/>
      <c r="AN37" s="51" t="n"/>
      <c r="AO37" s="51" t="n"/>
      <c r="AP37" s="51" t="n"/>
      <c r="AQ37" s="43" t="n">
        <v>155</v>
      </c>
      <c r="AR37" s="66">
        <f>$AS$3+$AU$3*COS(AQ37*PI()/180)</f>
        <v/>
      </c>
      <c r="AS37" s="66">
        <f>$AT$3+$AU$3*SIN(AQ37*PI()/180)</f>
        <v/>
      </c>
      <c r="AT37" s="51" t="n"/>
      <c r="AU37" s="58" t="n"/>
      <c r="AV37" s="51" t="n"/>
      <c r="AW37" s="51" t="n"/>
      <c r="AX37" s="51" t="n"/>
      <c r="AY37" s="43" t="n">
        <v>155</v>
      </c>
      <c r="AZ37" s="66">
        <f>$BA$3+$BC$3*COS(AY37*PI()/180)</f>
        <v/>
      </c>
      <c r="BA37" s="66">
        <f>$BB$3+$BC$3*SIN(AY37*PI()/180)</f>
        <v/>
      </c>
      <c r="BB37" s="51" t="n"/>
      <c r="BC37" s="58" t="n"/>
    </row>
    <row r="38" ht="15" customHeight="1">
      <c r="X38" s="51" t="n"/>
      <c r="Y38" s="51" t="n"/>
      <c r="Z38" s="51" t="n"/>
      <c r="AA38" s="43" t="n">
        <v>160</v>
      </c>
      <c r="AB38" s="66">
        <f>$AC$3+$AE$3*COS(AA38*PI()/180)</f>
        <v/>
      </c>
      <c r="AC38" s="66">
        <f>$AD$3+$AE$3*SIN(AA38*PI()/180)</f>
        <v/>
      </c>
      <c r="AD38" s="51" t="n"/>
      <c r="AE38" s="58" t="n"/>
      <c r="AF38" s="51" t="n"/>
      <c r="AG38" s="51" t="n"/>
      <c r="AH38" s="51" t="n"/>
      <c r="AI38" s="43" t="n">
        <v>160</v>
      </c>
      <c r="AJ38" s="66">
        <f>$AK$3+$AM$3*COS(AI38*PI()/180)</f>
        <v/>
      </c>
      <c r="AK38" s="66">
        <f>$AL$3+$AM$3*SIN(AI38*PI()/180)</f>
        <v/>
      </c>
      <c r="AL38" s="51" t="n"/>
      <c r="AM38" s="58" t="n"/>
      <c r="AN38" s="51" t="n"/>
      <c r="AO38" s="51" t="n"/>
      <c r="AP38" s="51" t="n"/>
      <c r="AQ38" s="43" t="n">
        <v>160</v>
      </c>
      <c r="AR38" s="66">
        <f>$AS$3+$AU$3*COS(AQ38*PI()/180)</f>
        <v/>
      </c>
      <c r="AS38" s="66">
        <f>$AT$3+$AU$3*SIN(AQ38*PI()/180)</f>
        <v/>
      </c>
      <c r="AT38" s="51" t="n"/>
      <c r="AU38" s="58" t="n"/>
      <c r="AV38" s="51" t="n"/>
      <c r="AW38" s="51" t="n"/>
      <c r="AX38" s="51" t="n"/>
      <c r="AY38" s="43" t="n">
        <v>160</v>
      </c>
      <c r="AZ38" s="66">
        <f>$BA$3+$BC$3*COS(AY38*PI()/180)</f>
        <v/>
      </c>
      <c r="BA38" s="66">
        <f>$BB$3+$BC$3*SIN(AY38*PI()/180)</f>
        <v/>
      </c>
      <c r="BB38" s="51" t="n"/>
      <c r="BC38" s="58" t="n"/>
    </row>
    <row r="39" ht="15" customHeight="1">
      <c r="X39" s="51" t="n"/>
      <c r="Y39" s="51" t="n"/>
      <c r="Z39" s="51" t="n"/>
      <c r="AA39" s="43" t="n">
        <v>165</v>
      </c>
      <c r="AB39" s="66">
        <f>$AC$3+$AE$3*COS(AA39*PI()/180)</f>
        <v/>
      </c>
      <c r="AC39" s="66">
        <f>$AD$3+$AE$3*SIN(AA39*PI()/180)</f>
        <v/>
      </c>
      <c r="AD39" s="51" t="n"/>
      <c r="AE39" s="58" t="n"/>
      <c r="AF39" s="51" t="n"/>
      <c r="AG39" s="51" t="n"/>
      <c r="AH39" s="51" t="n"/>
      <c r="AI39" s="43" t="n">
        <v>165</v>
      </c>
      <c r="AJ39" s="66">
        <f>$AK$3+$AM$3*COS(AI39*PI()/180)</f>
        <v/>
      </c>
      <c r="AK39" s="66">
        <f>$AL$3+$AM$3*SIN(AI39*PI()/180)</f>
        <v/>
      </c>
      <c r="AL39" s="51" t="n"/>
      <c r="AM39" s="58" t="n"/>
      <c r="AN39" s="51" t="n"/>
      <c r="AO39" s="51" t="n"/>
      <c r="AP39" s="51" t="n"/>
      <c r="AQ39" s="43" t="n">
        <v>165</v>
      </c>
      <c r="AR39" s="66">
        <f>$AS$3+$AU$3*COS(AQ39*PI()/180)</f>
        <v/>
      </c>
      <c r="AS39" s="66">
        <f>$AT$3+$AU$3*SIN(AQ39*PI()/180)</f>
        <v/>
      </c>
      <c r="AT39" s="51" t="n"/>
      <c r="AU39" s="58" t="n"/>
      <c r="AV39" s="51" t="n"/>
      <c r="AW39" s="51" t="n"/>
      <c r="AX39" s="51" t="n"/>
      <c r="AY39" s="43" t="n">
        <v>165</v>
      </c>
      <c r="AZ39" s="66">
        <f>$BA$3+$BC$3*COS(AY39*PI()/180)</f>
        <v/>
      </c>
      <c r="BA39" s="66">
        <f>$BB$3+$BC$3*SIN(AY39*PI()/180)</f>
        <v/>
      </c>
      <c r="BB39" s="51" t="n"/>
      <c r="BC39" s="58" t="n"/>
    </row>
    <row r="40" ht="15" customHeight="1">
      <c r="X40" s="51" t="n"/>
      <c r="Y40" s="51" t="n"/>
      <c r="Z40" s="51" t="n"/>
      <c r="AA40" s="43" t="n">
        <v>170</v>
      </c>
      <c r="AB40" s="66">
        <f>$AC$3+$AE$3*COS(AA40*PI()/180)</f>
        <v/>
      </c>
      <c r="AC40" s="66">
        <f>$AD$3+$AE$3*SIN(AA40*PI()/180)</f>
        <v/>
      </c>
      <c r="AD40" s="51" t="n"/>
      <c r="AE40" s="58" t="n"/>
      <c r="AF40" s="51" t="n"/>
      <c r="AG40" s="51" t="n"/>
      <c r="AH40" s="51" t="n"/>
      <c r="AI40" s="43" t="n">
        <v>170</v>
      </c>
      <c r="AJ40" s="66">
        <f>$AK$3+$AM$3*COS(AI40*PI()/180)</f>
        <v/>
      </c>
      <c r="AK40" s="66">
        <f>$AL$3+$AM$3*SIN(AI40*PI()/180)</f>
        <v/>
      </c>
      <c r="AL40" s="51" t="n"/>
      <c r="AM40" s="58" t="n"/>
      <c r="AN40" s="51" t="n"/>
      <c r="AO40" s="51" t="n"/>
      <c r="AP40" s="51" t="n"/>
      <c r="AQ40" s="43" t="n">
        <v>170</v>
      </c>
      <c r="AR40" s="66">
        <f>$AS$3+$AU$3*COS(AQ40*PI()/180)</f>
        <v/>
      </c>
      <c r="AS40" s="66">
        <f>$AT$3+$AU$3*SIN(AQ40*PI()/180)</f>
        <v/>
      </c>
      <c r="AT40" s="51" t="n"/>
      <c r="AU40" s="58" t="n"/>
      <c r="AV40" s="51" t="n"/>
      <c r="AW40" s="51" t="n"/>
      <c r="AX40" s="51" t="n"/>
      <c r="AY40" s="43" t="n">
        <v>170</v>
      </c>
      <c r="AZ40" s="66">
        <f>$BA$3+$BC$3*COS(AY40*PI()/180)</f>
        <v/>
      </c>
      <c r="BA40" s="66">
        <f>$BB$3+$BC$3*SIN(AY40*PI()/180)</f>
        <v/>
      </c>
      <c r="BB40" s="51" t="n"/>
      <c r="BC40" s="58" t="n"/>
    </row>
    <row r="41" ht="15" customHeight="1">
      <c r="X41" s="51" t="n"/>
      <c r="Y41" s="51" t="n"/>
      <c r="Z41" s="51" t="n"/>
      <c r="AA41" s="43" t="n">
        <v>175</v>
      </c>
      <c r="AB41" s="66">
        <f>$AC$3+$AE$3*COS(AA41*PI()/180)</f>
        <v/>
      </c>
      <c r="AC41" s="66">
        <f>$AD$3+$AE$3*SIN(AA41*PI()/180)</f>
        <v/>
      </c>
      <c r="AD41" s="51" t="n"/>
      <c r="AE41" s="58" t="n"/>
      <c r="AF41" s="51" t="n"/>
      <c r="AG41" s="51" t="n"/>
      <c r="AH41" s="51" t="n"/>
      <c r="AI41" s="43" t="n">
        <v>175</v>
      </c>
      <c r="AJ41" s="66">
        <f>$AK$3+$AM$3*COS(AI41*PI()/180)</f>
        <v/>
      </c>
      <c r="AK41" s="66">
        <f>$AL$3+$AM$3*SIN(AI41*PI()/180)</f>
        <v/>
      </c>
      <c r="AL41" s="51" t="n"/>
      <c r="AM41" s="58" t="n"/>
      <c r="AN41" s="51" t="n"/>
      <c r="AO41" s="51" t="n"/>
      <c r="AP41" s="51" t="n"/>
      <c r="AQ41" s="43" t="n">
        <v>175</v>
      </c>
      <c r="AR41" s="66">
        <f>$AS$3+$AU$3*COS(AQ41*PI()/180)</f>
        <v/>
      </c>
      <c r="AS41" s="66">
        <f>$AT$3+$AU$3*SIN(AQ41*PI()/180)</f>
        <v/>
      </c>
      <c r="AT41" s="51" t="n"/>
      <c r="AU41" s="58" t="n"/>
      <c r="AV41" s="51" t="n"/>
      <c r="AW41" s="51" t="n"/>
      <c r="AX41" s="51" t="n"/>
      <c r="AY41" s="43" t="n">
        <v>175</v>
      </c>
      <c r="AZ41" s="66">
        <f>$BA$3+$BC$3*COS(AY41*PI()/180)</f>
        <v/>
      </c>
      <c r="BA41" s="66">
        <f>$BB$3+$BC$3*SIN(AY41*PI()/180)</f>
        <v/>
      </c>
      <c r="BB41" s="51" t="n"/>
      <c r="BC41" s="58" t="n"/>
    </row>
    <row r="42" ht="15" customHeight="1">
      <c r="X42" s="51" t="n"/>
      <c r="Y42" s="51" t="n"/>
      <c r="Z42" s="51" t="n"/>
      <c r="AA42" s="43" t="n">
        <v>180</v>
      </c>
      <c r="AB42" s="66">
        <f>$AC$3+$AE$3*COS(AA42*PI()/180)</f>
        <v/>
      </c>
      <c r="AC42" s="66">
        <f>$AD$3+$AE$3*SIN(AA42*PI()/180)</f>
        <v/>
      </c>
      <c r="AD42" s="51" t="n"/>
      <c r="AE42" s="58" t="n"/>
      <c r="AF42" s="51" t="n"/>
      <c r="AG42" s="51" t="n"/>
      <c r="AH42" s="51" t="n"/>
      <c r="AI42" s="43" t="n">
        <v>180</v>
      </c>
      <c r="AJ42" s="66">
        <f>$AK$3+$AM$3*COS(AI42*PI()/180)</f>
        <v/>
      </c>
      <c r="AK42" s="66">
        <f>$AL$3+$AM$3*SIN(AI42*PI()/180)</f>
        <v/>
      </c>
      <c r="AL42" s="51" t="n"/>
      <c r="AM42" s="58" t="n"/>
      <c r="AN42" s="51" t="n"/>
      <c r="AO42" s="51" t="n"/>
      <c r="AP42" s="51" t="n"/>
      <c r="AQ42" s="43" t="n">
        <v>180</v>
      </c>
      <c r="AR42" s="66">
        <f>$AS$3+$AU$3*COS(AQ42*PI()/180)</f>
        <v/>
      </c>
      <c r="AS42" s="66">
        <f>$AT$3+$AU$3*SIN(AQ42*PI()/180)</f>
        <v/>
      </c>
      <c r="AT42" s="51" t="n"/>
      <c r="AU42" s="58" t="n"/>
      <c r="AV42" s="51" t="n"/>
      <c r="AW42" s="51" t="n"/>
      <c r="AX42" s="51" t="n"/>
      <c r="AY42" s="43" t="n">
        <v>180</v>
      </c>
      <c r="AZ42" s="66">
        <f>$BA$3+$BC$3*COS(AY42*PI()/180)</f>
        <v/>
      </c>
      <c r="BA42" s="66">
        <f>$BB$3+$BC$3*SIN(AY42*PI()/180)</f>
        <v/>
      </c>
      <c r="BB42" s="51" t="n"/>
      <c r="BC42" s="58" t="n"/>
    </row>
    <row r="43">
      <c r="X43" s="51" t="n"/>
      <c r="Y43" s="51" t="n"/>
      <c r="Z43" s="51" t="n"/>
      <c r="AA43" s="51" t="n"/>
      <c r="AB43" s="51" t="n"/>
      <c r="AC43" s="51" t="n"/>
      <c r="AD43" s="51" t="n"/>
      <c r="AE43" s="58" t="n"/>
      <c r="AF43" s="51" t="n"/>
      <c r="AG43" s="51" t="n"/>
      <c r="AH43" s="51" t="n"/>
      <c r="AI43" s="51" t="n"/>
      <c r="AJ43" s="51" t="n"/>
      <c r="AK43" s="51" t="n"/>
      <c r="AL43" s="51" t="n"/>
      <c r="AM43" s="58" t="n"/>
      <c r="AN43" s="51" t="n"/>
      <c r="AO43" s="51" t="n"/>
      <c r="AP43" s="51" t="n"/>
      <c r="AQ43" s="51" t="n"/>
      <c r="AR43" s="51" t="n"/>
      <c r="AS43" s="51" t="n"/>
      <c r="AT43" s="51" t="n"/>
      <c r="AU43" s="58" t="n"/>
      <c r="AV43" s="51" t="n"/>
      <c r="AW43" s="51" t="n"/>
      <c r="AX43" s="51" t="n"/>
      <c r="AY43" s="51" t="n"/>
      <c r="AZ43" s="51" t="n"/>
      <c r="BA43" s="51" t="n"/>
      <c r="BB43" s="51" t="n"/>
      <c r="BC43" s="58" t="n"/>
    </row>
    <row r="44">
      <c r="X44" s="51" t="n"/>
      <c r="Y44" s="51" t="n"/>
      <c r="Z44" s="51" t="n"/>
      <c r="AA44" s="51" t="n"/>
      <c r="AB44" s="51" t="n"/>
      <c r="AC44" s="51" t="n"/>
      <c r="AD44" s="51" t="n"/>
      <c r="AE44" s="58" t="n"/>
      <c r="AF44" s="51" t="n"/>
      <c r="AG44" s="51" t="n"/>
      <c r="AH44" s="51" t="n"/>
      <c r="AI44" s="51" t="n"/>
      <c r="AJ44" s="51" t="n"/>
      <c r="AK44" s="51" t="n"/>
      <c r="AL44" s="51" t="n"/>
      <c r="AM44" s="58" t="n"/>
      <c r="AN44" s="51" t="n"/>
      <c r="AO44" s="51" t="n"/>
      <c r="AP44" s="51" t="n"/>
      <c r="AQ44" s="51" t="n"/>
      <c r="AR44" s="51" t="n"/>
      <c r="AS44" s="51" t="n"/>
      <c r="AT44" s="51" t="n"/>
      <c r="AU44" s="58" t="n"/>
      <c r="AV44" s="51" t="n"/>
      <c r="AW44" s="51" t="n"/>
      <c r="AX44" s="51" t="n"/>
      <c r="AY44" s="51" t="n"/>
      <c r="AZ44" s="51" t="n"/>
      <c r="BA44" s="51" t="n"/>
      <c r="BB44" s="51" t="n"/>
      <c r="BC44" s="58" t="n"/>
    </row>
    <row r="46" ht="38.25" customHeight="1" thickBot="1">
      <c r="B46" s="7" t="n"/>
      <c r="C46" s="7" t="n"/>
      <c r="N46" s="30" t="inlineStr">
        <is>
          <t xml:space="preserve">Давление в камере, Мпа
σ3 </t>
        </is>
      </c>
      <c r="O46" s="30" t="inlineStr">
        <is>
          <t>Вертикальная нагрузка, Мпа
σ1</t>
        </is>
      </c>
      <c r="P46" s="30" t="inlineStr">
        <is>
          <t>Поровое давление, Мпа
u</t>
        </is>
      </c>
      <c r="AU46" s="79" t="n"/>
    </row>
    <row r="47" ht="16.5" customHeight="1">
      <c r="A47" s="144" t="n"/>
      <c r="B47" s="144" t="n"/>
      <c r="C47" s="144" t="n"/>
      <c r="D47" s="144" t="n"/>
      <c r="E47" s="144" t="n"/>
      <c r="F47" s="144" t="n"/>
      <c r="G47" s="144" t="n"/>
      <c r="H47" s="144" t="inlineStr">
        <is>
          <t>Коэфф. Точки</t>
        </is>
      </c>
      <c r="I47" s="144" t="n"/>
      <c r="J47" s="144">
        <f>(C48+B70)/C48</f>
        <v/>
      </c>
      <c r="K47" s="144" t="n"/>
      <c r="L47" s="144" t="n"/>
      <c r="N47" s="159" t="n">
        <v>0.0702072</v>
      </c>
      <c r="O47" s="159" t="n">
        <v>0.203922585259709</v>
      </c>
      <c r="P47" s="160" t="n"/>
      <c r="W47" s="151" t="n">
        <v>1</v>
      </c>
      <c r="AF47" s="109" t="inlineStr">
        <is>
          <t>σ3,кПа</t>
        </is>
      </c>
      <c r="AG47" s="109" t="inlineStr">
        <is>
          <t>σ1,кПа</t>
        </is>
      </c>
      <c r="AH47" s="109" t="inlineStr">
        <is>
          <t>u, кПа</t>
        </is>
      </c>
      <c r="AL47" t="n">
        <v>4</v>
      </c>
      <c r="AM47" s="91" t="n"/>
      <c r="AN47" s="92" t="n"/>
      <c r="AO47" s="92" t="n"/>
      <c r="AP47" s="93" t="n"/>
      <c r="AQ47" s="94" t="n"/>
      <c r="AR47" s="95" t="n"/>
      <c r="AS47" s="96" t="n"/>
      <c r="AU47" s="79" t="n"/>
      <c r="AV47" s="161" t="n"/>
    </row>
    <row r="48" ht="16.5" customHeight="1">
      <c r="A48" s="144" t="n"/>
      <c r="B48" s="144" t="n"/>
      <c r="C48" s="144" t="n"/>
      <c r="D48" s="144" t="n"/>
      <c r="E48" s="144" t="n"/>
      <c r="F48" s="144" t="n"/>
      <c r="G48" s="144" t="n"/>
      <c r="H48" s="144" t="n"/>
      <c r="I48" s="144" t="n"/>
      <c r="J48" s="144" t="n"/>
      <c r="K48" s="144" t="n"/>
      <c r="L48" s="144" t="n"/>
      <c r="N48" s="159" t="n">
        <v>0.1702072</v>
      </c>
      <c r="O48" s="159" t="n">
        <v>0.4156277126115422</v>
      </c>
      <c r="P48" s="160" t="n"/>
      <c r="Q48" s="28" t="n"/>
      <c r="AF48" s="110">
        <f>N47*1000</f>
        <v/>
      </c>
      <c r="AG48" s="110">
        <f>O47*1000</f>
        <v/>
      </c>
      <c r="AH48" s="162">
        <f>P47*1000</f>
        <v/>
      </c>
      <c r="AM48" s="76" t="n"/>
      <c r="AN48" s="77" t="n"/>
      <c r="AO48" s="77" t="n"/>
      <c r="AP48" s="78" t="n"/>
      <c r="AQ48" s="80" t="n"/>
      <c r="AR48" s="81" t="n"/>
      <c r="AS48" s="82" t="n"/>
      <c r="AU48" s="79" t="n"/>
      <c r="AV48" s="83" t="inlineStr">
        <is>
          <t>δ3, Мпа</t>
        </is>
      </c>
      <c r="AW48" s="83" t="inlineStr">
        <is>
          <t>δ1-δ3, МПа</t>
        </is>
      </c>
      <c r="AX48" s="83" t="inlineStr">
        <is>
          <t>δ1, МПа</t>
        </is>
      </c>
      <c r="AY48" s="83" t="inlineStr">
        <is>
          <t>δ1, КПа</t>
        </is>
      </c>
    </row>
    <row r="49" ht="16.5" customHeight="1">
      <c r="A49" s="144" t="n"/>
      <c r="B49" s="144" t="n"/>
      <c r="C49" s="144" t="n"/>
      <c r="D49" s="145" t="inlineStr">
        <is>
          <t>Модуль деформации, МПа:</t>
        </is>
      </c>
      <c r="E49" s="144" t="n"/>
      <c r="F49" s="144" t="n"/>
      <c r="G49" s="144" t="n"/>
      <c r="H49" s="144" t="n"/>
      <c r="I49" s="144" t="n"/>
      <c r="J49" s="144" t="n"/>
      <c r="K49" s="144" t="n"/>
      <c r="L49" s="144" t="n"/>
      <c r="N49" s="159" t="n">
        <v>0.2702072</v>
      </c>
      <c r="O49" s="159" t="n">
        <v>0.6273328399633753</v>
      </c>
      <c r="P49" s="160" t="n"/>
      <c r="Q49" s="29" t="n"/>
      <c r="AF49" s="111">
        <f>N48*1000</f>
        <v/>
      </c>
      <c r="AG49" s="111">
        <f>O48*1000</f>
        <v/>
      </c>
      <c r="AH49" s="162">
        <f>P48*1000</f>
        <v/>
      </c>
      <c r="AJ49" s="100" t="n"/>
      <c r="AK49" s="100" t="n"/>
      <c r="AM49" s="76" t="n"/>
      <c r="AN49" s="77" t="n"/>
      <c r="AO49" s="77" t="n"/>
      <c r="AP49" s="78" t="inlineStr">
        <is>
          <t>С, МПа:</t>
        </is>
      </c>
      <c r="AQ49" s="163">
        <f>O54</f>
        <v/>
      </c>
      <c r="AR49" s="81" t="n"/>
      <c r="AS49" s="82" t="n"/>
      <c r="AU49">
        <f>CONCATENATE(ROUND(AV49,2)," МПа")</f>
        <v/>
      </c>
      <c r="AV49" s="164">
        <f>N47</f>
        <v/>
      </c>
      <c r="AW49" s="164">
        <f>2*(AV49+AQ49/TAN(RADIANS(AQ50)))*SIN(RADIANS(AQ50))/(1-SIN(RADIANS(AQ50)))+AZ49</f>
        <v/>
      </c>
      <c r="AX49" s="164">
        <f>AW49+AV49</f>
        <v/>
      </c>
      <c r="AY49" s="84">
        <f>AX49*1000</f>
        <v/>
      </c>
      <c r="AZ49">
        <f>-AZ50-AZ51</f>
        <v/>
      </c>
    </row>
    <row r="50" ht="16.5" customHeight="1">
      <c r="A50" s="144" t="n"/>
      <c r="B50" s="144" t="n"/>
      <c r="C50" s="144" t="n"/>
      <c r="D50" s="145" t="inlineStr">
        <is>
          <t>Е0=</t>
        </is>
      </c>
      <c r="E50" s="146">
        <f>B70/A70</f>
        <v/>
      </c>
      <c r="F50" s="144" t="n"/>
      <c r="G50" s="144" t="n"/>
      <c r="H50" s="144" t="n"/>
      <c r="I50" s="144" t="n"/>
      <c r="J50" s="144" t="n"/>
      <c r="K50" s="144" t="n"/>
      <c r="L50" s="144" t="n"/>
      <c r="N50" s="148">
        <f>J50</f>
        <v/>
      </c>
      <c r="O50" s="165">
        <f>MAX(F65:F533)+N50</f>
        <v/>
      </c>
      <c r="Q50" s="29" t="n"/>
      <c r="AF50" s="112">
        <f>N49*1000</f>
        <v/>
      </c>
      <c r="AG50" s="112">
        <f>O49*1000</f>
        <v/>
      </c>
      <c r="AH50" s="162">
        <f>P49*1000</f>
        <v/>
      </c>
      <c r="AJ50" s="59" t="n"/>
      <c r="AK50" s="166" t="n"/>
      <c r="AM50" s="76" t="n"/>
      <c r="AN50" s="77" t="n"/>
      <c r="AO50" s="77" t="n"/>
      <c r="AP50" s="85" t="inlineStr">
        <is>
          <t>φ, град:</t>
        </is>
      </c>
      <c r="AQ50" s="119">
        <f>O53</f>
        <v/>
      </c>
      <c r="AR50" s="81" t="n"/>
      <c r="AS50" s="82" t="n"/>
      <c r="AU50">
        <f>CONCATENATE(ROUND(AV50,2)," МПа")</f>
        <v/>
      </c>
      <c r="AV50" s="164">
        <f>N48</f>
        <v/>
      </c>
      <c r="AW50" s="164">
        <f>2*(AV50+AQ49/TAN(RADIANS(AQ50)))*SIN(RADIANS(AQ50))/(1-SIN(RADIANS(AQ50)))+AZ50</f>
        <v/>
      </c>
      <c r="AX50" s="164">
        <f>AW50+AV50</f>
        <v/>
      </c>
      <c r="AY50" s="84">
        <f>AX50*1000</f>
        <v/>
      </c>
      <c r="AZ50">
        <f>RANDBETWEEN(-3,3)*0.01</f>
        <v/>
      </c>
    </row>
    <row r="51" ht="16.5" customHeight="1" thickBot="1">
      <c r="A51" s="144" t="n"/>
      <c r="B51" s="144" t="n"/>
      <c r="C51" s="144" t="n"/>
      <c r="D51" s="145" t="inlineStr">
        <is>
          <t xml:space="preserve">E50 = </t>
        </is>
      </c>
      <c r="E51" s="146">
        <f>A65/B65</f>
        <v/>
      </c>
      <c r="F51" s="144" t="n"/>
      <c r="G51" s="144" t="n"/>
      <c r="H51" s="144" t="n"/>
      <c r="I51" s="144" t="n"/>
      <c r="J51" s="144" t="n"/>
      <c r="K51" s="144" t="n"/>
      <c r="L51" s="144" t="n"/>
      <c r="M51" s="1" t="n"/>
      <c r="N51" s="1" t="n"/>
      <c r="O51" s="1" t="n"/>
      <c r="P51" s="1" t="n"/>
      <c r="Q51" s="33" t="n"/>
      <c r="R51" s="1" t="n"/>
      <c r="S51" s="1" t="n"/>
      <c r="T51" s="1" t="n"/>
      <c r="U51" s="1" t="n"/>
      <c r="AF51" s="112">
        <f>N50*1000</f>
        <v/>
      </c>
      <c r="AG51" s="112">
        <f>O50*1000</f>
        <v/>
      </c>
      <c r="AH51" s="162">
        <f>P50*1000</f>
        <v/>
      </c>
      <c r="AM51" s="86" t="n"/>
      <c r="AN51" s="87" t="n"/>
      <c r="AO51" s="87" t="n"/>
      <c r="AP51" s="88" t="inlineStr">
        <is>
          <t>E, Мпа</t>
        </is>
      </c>
      <c r="AQ51" s="143">
        <f>E50</f>
        <v/>
      </c>
      <c r="AR51" s="89" t="n"/>
      <c r="AS51" s="90" t="n"/>
      <c r="AU51">
        <f>CONCATENATE(ROUND(AV51,2)," МПа")</f>
        <v/>
      </c>
      <c r="AV51" s="164">
        <f>N49</f>
        <v/>
      </c>
      <c r="AW51" s="164">
        <f>2*(AV51+AQ49/TAN(RADIANS(AQ50)))*SIN(RADIANS(AQ50))/(1-SIN(RADIANS(AQ50)))+AZ51</f>
        <v/>
      </c>
      <c r="AX51" s="164">
        <f>AW51+AV51</f>
        <v/>
      </c>
      <c r="AY51" s="84">
        <f>AX51*1000</f>
        <v/>
      </c>
      <c r="AZ51">
        <f>RANDBETWEEN(-3,3)*0.01</f>
        <v/>
      </c>
    </row>
    <row r="52" ht="16.5" customHeight="1" thickBot="1">
      <c r="A52" s="144" t="n"/>
      <c r="B52" s="144" t="n"/>
      <c r="C52" s="144" t="n"/>
      <c r="D52" s="145" t="inlineStr">
        <is>
          <t xml:space="preserve">Коэф. Поперечной деформации, ϑ = </t>
        </is>
      </c>
      <c r="E52" s="147" t="n"/>
      <c r="F52" s="144" t="n"/>
      <c r="G52" s="144" t="n"/>
      <c r="H52" s="144" t="n"/>
      <c r="I52" s="144" t="n"/>
      <c r="J52" s="144" t="n"/>
      <c r="K52" s="144" t="n"/>
      <c r="L52" s="144" t="n"/>
      <c r="M52" s="1" t="n"/>
      <c r="N52" s="31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  <c r="AF52" s="101" t="inlineStr">
        <is>
          <t>x</t>
        </is>
      </c>
      <c r="AG52" s="102" t="n">
        <v>0</v>
      </c>
      <c r="AH52" s="167">
        <f>AG50</f>
        <v/>
      </c>
    </row>
    <row r="53" ht="16.5" customHeight="1" thickBot="1">
      <c r="A53" s="144" t="n"/>
      <c r="B53" s="144" t="n"/>
      <c r="C53" s="144" t="n"/>
      <c r="D53" s="144" t="n"/>
      <c r="E53" s="144" t="n"/>
      <c r="F53" s="144" t="n"/>
      <c r="G53" s="144" t="n"/>
      <c r="H53" s="144" t="n"/>
      <c r="I53" s="144" t="n"/>
      <c r="J53" s="144" t="n"/>
      <c r="K53" s="144" t="n"/>
      <c r="L53" s="144" t="n"/>
      <c r="M53" s="1" t="n"/>
      <c r="N53" s="32" t="inlineStr">
        <is>
          <t>ϕ', град. =</t>
        </is>
      </c>
      <c r="O53" s="34" t="n">
        <v>21</v>
      </c>
      <c r="P53" s="1" t="n"/>
      <c r="Q53" s="1" t="n"/>
      <c r="R53" s="1" t="n"/>
      <c r="S53" s="1" t="n"/>
      <c r="T53" s="1" t="n"/>
      <c r="U53" s="1" t="n"/>
      <c r="AF53" s="103" t="inlineStr">
        <is>
          <t>y</t>
        </is>
      </c>
      <c r="AG53" s="104">
        <f>AQ49*1000</f>
        <v/>
      </c>
      <c r="AH53" s="105">
        <f>((AH52)*TAN(RADIANS(AQ50))+AQ49*1000)</f>
        <v/>
      </c>
      <c r="AJ53" s="60" t="inlineStr">
        <is>
          <t>С, кПа</t>
        </is>
      </c>
      <c r="AK53" s="61" t="inlineStr">
        <is>
          <t>φ,°</t>
        </is>
      </c>
    </row>
    <row r="54" ht="16.5" customHeight="1" thickBot="1">
      <c r="A54" s="144" t="n"/>
      <c r="B54" s="144" t="n"/>
      <c r="C54" s="144" t="n"/>
      <c r="D54" s="144" t="n"/>
      <c r="E54" s="144" t="n"/>
      <c r="F54" s="144" t="n"/>
      <c r="G54" s="144" t="n"/>
      <c r="H54" s="144" t="n"/>
      <c r="I54" s="144" t="n"/>
      <c r="J54" s="144" t="n"/>
      <c r="K54" s="144" t="n"/>
      <c r="L54" s="144" t="n"/>
      <c r="M54" s="1" t="n"/>
      <c r="N54" s="32" t="inlineStr">
        <is>
          <t>С', МПа =</t>
        </is>
      </c>
      <c r="O54" s="168" t="n">
        <v>0.019</v>
      </c>
      <c r="P54" s="1" t="n"/>
      <c r="Q54" s="1" t="n"/>
      <c r="R54" s="1" t="n"/>
      <c r="S54" s="1" t="n"/>
      <c r="T54" s="1" t="n"/>
      <c r="U54" s="1" t="n"/>
      <c r="AG54" s="169" t="n"/>
      <c r="AH54" s="62" t="n"/>
      <c r="AJ54" s="63">
        <f>AQ49*1000</f>
        <v/>
      </c>
      <c r="AK54" s="64">
        <f>AQ50</f>
        <v/>
      </c>
    </row>
    <row r="55" ht="15" customHeight="1">
      <c r="A55" s="144" t="n"/>
      <c r="B55" s="144" t="n"/>
      <c r="C55" s="144" t="n"/>
      <c r="D55" s="144" t="n"/>
      <c r="E55" s="144" t="n"/>
      <c r="F55" s="144" t="n"/>
      <c r="G55" s="144" t="n"/>
      <c r="H55" s="144" t="n"/>
      <c r="I55" s="144" t="n"/>
      <c r="J55" s="144" t="n"/>
      <c r="K55" s="144" t="n"/>
      <c r="L55" s="144" t="n"/>
    </row>
    <row r="56" ht="15" customHeight="1">
      <c r="A56" s="144" t="n"/>
      <c r="B56" s="144" t="n"/>
      <c r="C56" s="144" t="n"/>
      <c r="D56" s="144" t="n"/>
      <c r="E56" s="144" t="n"/>
      <c r="F56" s="144" t="n"/>
      <c r="G56" s="144" t="n"/>
      <c r="H56" s="144" t="n"/>
      <c r="I56" s="144" t="n"/>
      <c r="J56" s="144" t="n"/>
      <c r="K56" s="144" t="n"/>
      <c r="L56" s="144" t="n"/>
    </row>
    <row r="57" ht="15" customHeight="1">
      <c r="A57" s="10" t="n"/>
      <c r="B57" s="8" t="inlineStr">
        <is>
          <t>Исполнитель:</t>
        </is>
      </c>
      <c r="C57" s="9" t="n"/>
      <c r="D57" s="8" t="n"/>
      <c r="E57" s="8" t="n"/>
      <c r="F57" s="8" t="n"/>
      <c r="G57" s="8" t="n"/>
      <c r="H57" s="8" t="n"/>
      <c r="I57" s="10" t="inlineStr">
        <is>
          <t>Морозов Д.С.</t>
        </is>
      </c>
      <c r="J57" s="10" t="n"/>
      <c r="K57" s="6" t="n"/>
      <c r="L57" s="6" t="n"/>
      <c r="M57" s="10" t="n"/>
      <c r="N57" s="8" t="inlineStr">
        <is>
          <t>Исполнитель:</t>
        </is>
      </c>
      <c r="O57" s="9" t="n"/>
      <c r="P57" s="8" t="n"/>
      <c r="Q57" s="8" t="n"/>
      <c r="R57" s="8" t="n"/>
      <c r="S57" s="8" t="n"/>
      <c r="T57" s="10" t="inlineStr">
        <is>
          <t>Морозов Д.С.</t>
        </is>
      </c>
    </row>
    <row r="58">
      <c r="A58" s="10" t="n"/>
      <c r="B58" s="8" t="inlineStr">
        <is>
          <t>Начальник исп. лаборатории:</t>
        </is>
      </c>
      <c r="C58" s="9" t="n"/>
      <c r="D58" s="8" t="n"/>
      <c r="E58" s="8" t="n"/>
      <c r="F58" s="8" t="n"/>
      <c r="G58" s="8" t="n"/>
      <c r="H58" s="8" t="n"/>
      <c r="I58" s="8" t="inlineStr">
        <is>
          <t>Семиколенова Л.Г.</t>
        </is>
      </c>
      <c r="J58" s="10" t="n"/>
      <c r="K58" s="6" t="n"/>
      <c r="L58" s="6" t="n"/>
      <c r="M58" s="10" t="n"/>
      <c r="N58" s="8" t="inlineStr">
        <is>
          <t>Начальник исп. лаборатории:</t>
        </is>
      </c>
      <c r="O58" s="9" t="n"/>
      <c r="P58" s="8" t="n"/>
      <c r="Q58" s="8" t="n"/>
      <c r="R58" s="8" t="n"/>
      <c r="S58" s="8" t="n"/>
      <c r="T58" s="8" t="inlineStr">
        <is>
          <t>Семиколенова Л.Г.</t>
        </is>
      </c>
    </row>
    <row r="59">
      <c r="A59" s="10" t="n"/>
      <c r="B59" s="10" t="n"/>
      <c r="C59" s="8" t="n"/>
      <c r="D59" s="8" t="n"/>
      <c r="E59" s="8" t="n"/>
      <c r="F59" s="8" t="n"/>
      <c r="G59" s="8" t="n"/>
      <c r="H59" s="8" t="n"/>
      <c r="I59" s="10" t="n"/>
      <c r="J59" s="10" t="n"/>
      <c r="K59" s="10" t="n"/>
      <c r="L59" s="10" t="n"/>
      <c r="M59" s="10" t="n"/>
      <c r="N59" s="10" t="n"/>
      <c r="O59" s="8" t="n"/>
      <c r="P59" s="8" t="n"/>
      <c r="Q59" s="8" t="n"/>
      <c r="R59" s="8" t="n"/>
      <c r="S59" s="8" t="n"/>
      <c r="T59" s="8" t="n"/>
      <c r="U59" s="10" t="n"/>
    </row>
    <row r="60">
      <c r="A60" s="152" t="inlineStr">
        <is>
          <t>Лист 1 , всего листов 2</t>
        </is>
      </c>
      <c r="L60" s="152" t="n"/>
      <c r="M60" s="152" t="inlineStr">
        <is>
          <t>Лист 2 , всего листов 2</t>
        </is>
      </c>
    </row>
    <row r="61">
      <c r="A61" s="153" t="inlineStr">
        <is>
          <t>Частичное воспроизведение протокола испытаний без письменного разрешения  ООО «ИнжГео» ЗАПРЕЩАЕТСЯ</t>
        </is>
      </c>
      <c r="L61" s="153" t="n"/>
      <c r="M61" s="15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6" t="inlineStr">
        <is>
          <t xml:space="preserve">второй  график </t>
        </is>
      </c>
      <c r="H63" s="36" t="inlineStr">
        <is>
          <t xml:space="preserve">первый график </t>
        </is>
      </c>
      <c r="S63" s="151" t="inlineStr">
        <is>
          <t xml:space="preserve">К Пуассона </t>
        </is>
      </c>
    </row>
    <row r="64">
      <c r="A64" s="151" t="inlineStr">
        <is>
          <t>dev50</t>
        </is>
      </c>
      <c r="B64" s="151" t="inlineStr">
        <is>
          <t>epsE50</t>
        </is>
      </c>
      <c r="C64" s="151" t="inlineStr">
        <is>
          <t>ind</t>
        </is>
      </c>
      <c r="D64" s="151" t="inlineStr">
        <is>
          <t>devE0</t>
        </is>
      </c>
      <c r="E64" s="151" t="inlineStr">
        <is>
          <t>epsE0</t>
        </is>
      </c>
      <c r="F64" s="151" t="inlineStr">
        <is>
          <t>dev</t>
        </is>
      </c>
      <c r="G64" s="151" t="inlineStr">
        <is>
          <t>eps</t>
        </is>
      </c>
      <c r="H64" s="151" t="inlineStr">
        <is>
          <t>sigma</t>
        </is>
      </c>
      <c r="J64" s="118" t="inlineStr">
        <is>
          <t>dev1</t>
        </is>
      </c>
      <c r="K64" s="118" t="inlineStr">
        <is>
          <t>eps1</t>
        </is>
      </c>
      <c r="L64" s="118" t="inlineStr">
        <is>
          <t>dev2</t>
        </is>
      </c>
      <c r="M64" s="118" t="inlineStr">
        <is>
          <t>eps2</t>
        </is>
      </c>
      <c r="N64" s="118" t="inlineStr">
        <is>
          <t>dev3</t>
        </is>
      </c>
      <c r="O64" s="118" t="inlineStr">
        <is>
          <t>eps3</t>
        </is>
      </c>
      <c r="Q64" s="151" t="inlineStr">
        <is>
          <t xml:space="preserve">Глины </t>
        </is>
      </c>
    </row>
    <row r="65">
      <c r="A65" t="n">
        <v>0.06685769262985453</v>
      </c>
      <c r="B65" t="n">
        <v>0.002447162980233778</v>
      </c>
      <c r="C65" s="151">
        <f>MATCH(A65,F65:F1000,1)-A67</f>
        <v/>
      </c>
      <c r="D65" s="151">
        <f>B70</f>
        <v/>
      </c>
      <c r="E65" s="151">
        <f>A70</f>
        <v/>
      </c>
      <c r="F65" s="170" t="n">
        <v>0</v>
      </c>
      <c r="G65" s="171" t="n">
        <v>0</v>
      </c>
      <c r="H65" s="171" t="n"/>
      <c r="J65" s="170" t="n">
        <v>0</v>
      </c>
      <c r="K65" s="171" t="n">
        <v>0</v>
      </c>
      <c r="L65" s="172" t="n">
        <v>0</v>
      </c>
      <c r="M65" s="170" t="n">
        <v>0</v>
      </c>
      <c r="N65" s="171" t="n">
        <v>0</v>
      </c>
      <c r="O65" s="172" t="n">
        <v>0</v>
      </c>
      <c r="Q65" s="151" t="inlineStr">
        <is>
          <t>&lt; 0</t>
        </is>
      </c>
      <c r="S65" s="151" t="inlineStr">
        <is>
          <t>0,20-0,30</t>
        </is>
      </c>
    </row>
    <row r="66">
      <c r="A66" s="151" t="inlineStr">
        <is>
          <t>ind</t>
        </is>
      </c>
      <c r="F66" s="170" t="n">
        <v>0.02259458656420368</v>
      </c>
      <c r="G66" s="171" t="n">
        <v>0.0005293905351538765</v>
      </c>
      <c r="H66" s="171" t="n"/>
      <c r="J66" s="170" t="n">
        <v>0.02259458656420368</v>
      </c>
      <c r="K66" s="171" t="n">
        <v>0.0005293905351538765</v>
      </c>
      <c r="L66" s="172" t="n">
        <v>0.0564467179006547</v>
      </c>
      <c r="M66" s="170" t="n">
        <v>0.0005681495554709266</v>
      </c>
      <c r="N66" s="171" t="n">
        <v>0.08035326899175943</v>
      </c>
      <c r="O66" s="172" t="n">
        <v>0.0005572198799193533</v>
      </c>
      <c r="Q66" s="151" t="inlineStr">
        <is>
          <t>0-0,25</t>
        </is>
      </c>
      <c r="S66" s="151" t="inlineStr">
        <is>
          <t>0,30-0,38</t>
        </is>
      </c>
    </row>
    <row r="67">
      <c r="A67" s="151" t="n">
        <v>2</v>
      </c>
      <c r="F67" s="170" t="n">
        <v>0.0340974232412258</v>
      </c>
      <c r="G67" s="171" t="n">
        <v>0.0008736371839434586</v>
      </c>
      <c r="H67" s="171" t="n"/>
      <c r="J67" s="170" t="n">
        <v>0.0340974232412258</v>
      </c>
      <c r="K67" s="171" t="n">
        <v>0.0008736371839434586</v>
      </c>
      <c r="L67" s="172" t="n">
        <v>0.1227102563057711</v>
      </c>
      <c r="M67" s="170" t="n">
        <v>0.001764439613263748</v>
      </c>
      <c r="N67" s="171" t="n">
        <v>0.1785628199816877</v>
      </c>
      <c r="O67" s="172" t="n">
        <v>0.001768951999743979</v>
      </c>
      <c r="Q67" s="151" t="inlineStr">
        <is>
          <t>0,25&lt;</t>
        </is>
      </c>
      <c r="S67" s="151" t="inlineStr">
        <is>
          <t>0,38-0,45</t>
        </is>
      </c>
    </row>
    <row r="68">
      <c r="A68" s="151" t="inlineStr">
        <is>
          <t>E0</t>
        </is>
      </c>
      <c r="F68" s="170" t="n">
        <v>0.05385809155574786</v>
      </c>
      <c r="G68" s="171" t="n">
        <v>0.00158817160546163</v>
      </c>
      <c r="H68" s="171" t="n"/>
      <c r="J68" s="170" t="n">
        <v>0.05385809155574786</v>
      </c>
      <c r="K68" s="171" t="n">
        <v>0.00158817160546163</v>
      </c>
      <c r="L68" s="172" t="n">
        <v>0.1343774130132622</v>
      </c>
      <c r="M68" s="170" t="n">
        <v>0.002923406858647491</v>
      </c>
      <c r="N68" s="171" t="n">
        <v>0.1950586010991955</v>
      </c>
      <c r="O68" s="172" t="n">
        <v>0.002923474884574328</v>
      </c>
      <c r="Q68" s="151" t="inlineStr">
        <is>
          <t>Суглинки</t>
        </is>
      </c>
      <c r="S68" s="151" t="inlineStr">
        <is>
          <t>0,35-0,37</t>
        </is>
      </c>
    </row>
    <row r="69">
      <c r="A69" s="151" t="inlineStr">
        <is>
          <t>epsE0</t>
        </is>
      </c>
      <c r="B69" s="151" t="inlineStr">
        <is>
          <t>devE0</t>
        </is>
      </c>
      <c r="F69" s="170" t="n">
        <v>0.06429600356377616</v>
      </c>
      <c r="G69" s="171" t="n">
        <v>0.002117562140615506</v>
      </c>
      <c r="H69" s="171" t="n"/>
      <c r="J69" s="170" t="n">
        <v>0.06429600356377616</v>
      </c>
      <c r="K69" s="171" t="n">
        <v>0.002117562140615506</v>
      </c>
      <c r="L69" s="172" t="n">
        <v>0.1442241993442081</v>
      </c>
      <c r="M69" s="170" t="n">
        <v>0.003897875811529988</v>
      </c>
      <c r="N69" s="171" t="n">
        <v>0.2108239130427152</v>
      </c>
      <c r="O69" s="172" t="n">
        <v>0.003897966512765771</v>
      </c>
      <c r="Q69" s="151" t="inlineStr">
        <is>
          <t xml:space="preserve">Пески и супеси </t>
        </is>
      </c>
      <c r="S69" s="151" t="inlineStr">
        <is>
          <t>0,30-0,35</t>
        </is>
      </c>
    </row>
    <row r="70" ht="15" customHeight="1">
      <c r="A70" t="n">
        <v>0.0008736371839434586</v>
      </c>
      <c r="B70" t="n">
        <v>0.0340974232412258</v>
      </c>
      <c r="F70" s="170" t="n">
        <v>0.06685769262985453</v>
      </c>
      <c r="G70" s="171" t="n">
        <v>0.002447162980233778</v>
      </c>
      <c r="H70" s="171" t="n"/>
      <c r="J70" s="170" t="n">
        <v>0.06685769262985453</v>
      </c>
      <c r="K70" s="171" t="n">
        <v>0.002447162980233778</v>
      </c>
      <c r="L70" s="172" t="n">
        <v>0.1551293900119937</v>
      </c>
      <c r="M70" s="170" t="n">
        <v>0.004872344764412485</v>
      </c>
      <c r="N70" s="171" t="n">
        <v>0.2248546579244473</v>
      </c>
      <c r="O70" s="172" t="n">
        <v>0.004872458140957214</v>
      </c>
    </row>
    <row r="71">
      <c r="F71" s="170" t="n">
        <v>0.0681781637961093</v>
      </c>
      <c r="G71" s="171" t="n">
        <v>0.00317634321092326</v>
      </c>
      <c r="H71" s="171" t="n"/>
      <c r="J71" s="170" t="n">
        <v>0.0681781637961093</v>
      </c>
      <c r="K71" s="171" t="n">
        <v>0.00317634321092326</v>
      </c>
      <c r="L71" s="172" t="n">
        <v>0.1643118306284604</v>
      </c>
      <c r="M71" s="170" t="n">
        <v>0.005846813717294981</v>
      </c>
      <c r="N71" s="171" t="n">
        <v>0.2396783111997681</v>
      </c>
      <c r="O71" s="172" t="n">
        <v>0.005846949769148657</v>
      </c>
    </row>
    <row r="72">
      <c r="A72" s="151" t="inlineStr">
        <is>
          <t>График E50</t>
        </is>
      </c>
      <c r="C72" s="151" t="inlineStr">
        <is>
          <t>График E</t>
        </is>
      </c>
      <c r="F72" s="170" t="n">
        <v>0.06911492435270955</v>
      </c>
      <c r="G72" s="171" t="n">
        <v>0.003705733746077136</v>
      </c>
      <c r="H72" s="171" t="n"/>
      <c r="J72" s="170" t="n">
        <v>0.06911492435270955</v>
      </c>
      <c r="K72" s="171" t="n">
        <v>0.003705733746077136</v>
      </c>
      <c r="L72" s="172" t="n">
        <v>0.1726903668054496</v>
      </c>
      <c r="M72" s="170" t="n">
        <v>0.006821282670177478</v>
      </c>
      <c r="N72" s="171" t="n">
        <v>0.2491223483240544</v>
      </c>
      <c r="O72" s="172" t="n">
        <v>0.006821441397340099</v>
      </c>
    </row>
    <row r="73">
      <c r="A73" s="139" t="inlineStr">
        <is>
          <t>eps</t>
        </is>
      </c>
      <c r="B73" s="139" t="inlineStr">
        <is>
          <t>q</t>
        </is>
      </c>
      <c r="C73" s="151" t="inlineStr">
        <is>
          <t>sigma</t>
        </is>
      </c>
      <c r="D73" s="173">
        <f>B70</f>
        <v/>
      </c>
      <c r="F73" s="170" t="n">
        <v>0.07003345094434621</v>
      </c>
      <c r="G73" s="171" t="n">
        <v>0.004235124281231012</v>
      </c>
      <c r="H73" s="171" t="n"/>
      <c r="J73" s="170" t="n">
        <v>0.07003345094434621</v>
      </c>
      <c r="K73" s="171" t="n">
        <v>0.004235124281231012</v>
      </c>
      <c r="L73" s="172" t="n">
        <v>0.1795838441548026</v>
      </c>
      <c r="M73" s="170" t="n">
        <v>0.007795751623059975</v>
      </c>
      <c r="N73" s="171" t="n">
        <v>0.2637142447526832</v>
      </c>
      <c r="O73" s="172" t="n">
        <v>0.007795933025531543</v>
      </c>
    </row>
    <row r="74">
      <c r="A74" s="151" t="inlineStr">
        <is>
          <t>Горизонтальная линия E50</t>
        </is>
      </c>
      <c r="C74" s="151" t="inlineStr">
        <is>
          <t>Касательная</t>
        </is>
      </c>
      <c r="F74" s="170" t="n">
        <v>0.0709339207710987</v>
      </c>
      <c r="G74" s="171" t="n">
        <v>0.004764514816384889</v>
      </c>
      <c r="H74" s="171" t="n"/>
      <c r="J74" s="170" t="n">
        <v>0.0709339207710987</v>
      </c>
      <c r="K74" s="171" t="n">
        <v>0.004764514816384889</v>
      </c>
      <c r="L74" s="172" t="n">
        <v>0.1877111082883606</v>
      </c>
      <c r="M74" s="170" t="n">
        <v>0.008770220575942471</v>
      </c>
      <c r="N74" s="171" t="n">
        <v>0.2733814759410308</v>
      </c>
      <c r="O74" s="172" t="n">
        <v>0.008770424653722986</v>
      </c>
    </row>
    <row r="75">
      <c r="A75" s="151" t="n">
        <v>0</v>
      </c>
      <c r="B75" s="151">
        <f>A65</f>
        <v/>
      </c>
      <c r="C75" s="151" t="inlineStr">
        <is>
          <t>a</t>
        </is>
      </c>
      <c r="D75" s="151" t="inlineStr">
        <is>
          <t>b</t>
        </is>
      </c>
      <c r="F75" s="170" t="n">
        <v>0.07181651103304634</v>
      </c>
      <c r="G75" s="171" t="n">
        <v>0.005293905351538765</v>
      </c>
      <c r="H75" s="171" t="n"/>
      <c r="J75" s="170" t="n">
        <v>0.07181651103304634</v>
      </c>
      <c r="K75" s="171" t="n">
        <v>0.005293905351538765</v>
      </c>
      <c r="L75" s="172" t="n">
        <v>0.1953910048179653</v>
      </c>
      <c r="M75" s="170" t="n">
        <v>0.009744689528824969</v>
      </c>
      <c r="N75" s="171" t="n">
        <v>0.2843515173444741</v>
      </c>
      <c r="O75" s="172" t="n">
        <v>0.009744916281914429</v>
      </c>
    </row>
    <row r="76">
      <c r="A76" s="173">
        <f>B65</f>
        <v/>
      </c>
      <c r="B76" s="151">
        <f>B75</f>
        <v/>
      </c>
      <c r="C76" s="142">
        <f>E50</f>
        <v/>
      </c>
      <c r="D76" s="151" t="n">
        <v>0</v>
      </c>
      <c r="F76" s="170" t="n">
        <v>0.07268139893026851</v>
      </c>
      <c r="G76" s="171" t="n">
        <v>0.005823295886692642</v>
      </c>
      <c r="H76" s="171" t="n"/>
      <c r="J76" s="170" t="n">
        <v>0.07268139893026851</v>
      </c>
      <c r="K76" s="171" t="n">
        <v>0.005823295886692642</v>
      </c>
      <c r="L76" s="172" t="n">
        <v>0.2007423793554579</v>
      </c>
      <c r="M76" s="170" t="n">
        <v>0.01071915848170747</v>
      </c>
      <c r="N76" s="171" t="n">
        <v>0.2931518444183897</v>
      </c>
      <c r="O76" s="172" t="n">
        <v>0.01071940791010587</v>
      </c>
    </row>
    <row r="77" ht="15" customHeight="1">
      <c r="A77" s="151" t="inlineStr">
        <is>
          <t>Вертикальная линия E50</t>
        </is>
      </c>
      <c r="C77" s="151" t="inlineStr">
        <is>
          <t>p1 и p2</t>
        </is>
      </c>
      <c r="F77" t="n">
        <v>0.07352876166284458</v>
      </c>
      <c r="G77" t="n">
        <v>0.006352686421846519</v>
      </c>
      <c r="J77" t="n">
        <v>0.07352876166284458</v>
      </c>
      <c r="K77" t="n">
        <v>0.006352686421846519</v>
      </c>
      <c r="L77" t="n">
        <v>0.2058840775126797</v>
      </c>
      <c r="M77" t="n">
        <v>0.01169362743458996</v>
      </c>
      <c r="N77" t="n">
        <v>0.2993099326181544</v>
      </c>
      <c r="O77" t="n">
        <v>0.01169389953829731</v>
      </c>
    </row>
    <row r="78" ht="15" customHeight="1">
      <c r="A78" s="173">
        <f>A76</f>
        <v/>
      </c>
      <c r="B78" s="151" t="n">
        <v>0</v>
      </c>
      <c r="C78" s="151" t="n">
        <v>0</v>
      </c>
      <c r="D78" s="151">
        <f>D76</f>
        <v/>
      </c>
      <c r="F78" t="n">
        <v>0.07435877643085392</v>
      </c>
      <c r="G78" t="n">
        <v>0.006882076957000396</v>
      </c>
      <c r="J78" t="n">
        <v>0.07435877643085392</v>
      </c>
      <c r="K78" t="n">
        <v>0.006882076957000396</v>
      </c>
      <c r="L78" t="n">
        <v>0.2115349449014722</v>
      </c>
      <c r="M78" t="n">
        <v>0.01266809638747246</v>
      </c>
      <c r="N78" t="n">
        <v>0.307253257399145</v>
      </c>
      <c r="O78" t="n">
        <v>0.01266839116648876</v>
      </c>
    </row>
    <row r="79" ht="15" customHeight="1">
      <c r="A79" s="173">
        <f>A76</f>
        <v/>
      </c>
      <c r="B79" s="151">
        <f>B76</f>
        <v/>
      </c>
      <c r="C79" s="151">
        <f>(D79-D76)/C76</f>
        <v/>
      </c>
      <c r="D79" s="172">
        <f>B89+0.2*B89</f>
        <v/>
      </c>
      <c r="F79" t="n">
        <v>0.07517162043437589</v>
      </c>
      <c r="G79" t="n">
        <v>0.007411467492154271</v>
      </c>
      <c r="J79" t="n">
        <v>0.07517162043437589</v>
      </c>
      <c r="K79" t="n">
        <v>0.007411467492154271</v>
      </c>
      <c r="L79" t="n">
        <v>0.2157138271336765</v>
      </c>
      <c r="M79" t="n">
        <v>0.01364256534035496</v>
      </c>
      <c r="N79" t="n">
        <v>0.3134092942167379</v>
      </c>
      <c r="O79" t="n">
        <v>0.0136428827946802</v>
      </c>
    </row>
    <row r="80" ht="15" customHeight="1">
      <c r="A80" s="151" t="inlineStr">
        <is>
          <t>Касательная линия E50</t>
        </is>
      </c>
      <c r="F80" t="n">
        <v>0.07596747087348982</v>
      </c>
      <c r="G80" t="n">
        <v>0.007940858027308147</v>
      </c>
      <c r="J80" t="n">
        <v>0.07596747087348982</v>
      </c>
      <c r="K80" t="n">
        <v>0.007940858027308147</v>
      </c>
      <c r="L80" t="n">
        <v>0.2216395698211342</v>
      </c>
      <c r="M80" t="n">
        <v>0.01461703429323745</v>
      </c>
      <c r="N80" t="n">
        <v>0.3224055185263102</v>
      </c>
      <c r="O80" t="n">
        <v>0.01461737442287164</v>
      </c>
    </row>
    <row r="81" ht="15" customHeight="1">
      <c r="A81" s="151" t="n">
        <v>0</v>
      </c>
      <c r="B81" s="151" t="n">
        <v>0</v>
      </c>
      <c r="C81" s="151" t="inlineStr">
        <is>
          <t>Горизонтальная 1</t>
        </is>
      </c>
      <c r="F81" t="n">
        <v>0.07674650494827515</v>
      </c>
      <c r="G81" t="n">
        <v>0.008470248562462025</v>
      </c>
      <c r="J81" t="n">
        <v>0.07674650494827515</v>
      </c>
      <c r="K81" t="n">
        <v>0.008470248562462025</v>
      </c>
      <c r="L81" t="n">
        <v>0.2244310185756866</v>
      </c>
      <c r="M81" t="n">
        <v>0.01559150324611995</v>
      </c>
      <c r="N81" t="n">
        <v>0.3277694057832381</v>
      </c>
      <c r="O81" t="n">
        <v>0.01559186605106309</v>
      </c>
    </row>
    <row r="82" ht="15" customHeight="1">
      <c r="A82" s="173">
        <f>B82/(B76/A76)</f>
        <v/>
      </c>
      <c r="B82" s="173">
        <f>B79+(B86-B79)*0.8</f>
        <v/>
      </c>
      <c r="F82" t="n">
        <v>0.07750889985881121</v>
      </c>
      <c r="G82" t="n">
        <v>0.008999639097615902</v>
      </c>
      <c r="J82" t="n">
        <v>0.07750889985881121</v>
      </c>
      <c r="K82" t="n">
        <v>0.008999639097615902</v>
      </c>
      <c r="L82" t="n">
        <v>0.2282070190091751</v>
      </c>
      <c r="M82" t="n">
        <v>0.01656597219900245</v>
      </c>
      <c r="N82" t="n">
        <v>0.3308284314428985</v>
      </c>
      <c r="O82" t="n">
        <v>0.01656635767925453</v>
      </c>
    </row>
    <row r="83" ht="15" customHeight="1">
      <c r="A83" s="151" t="inlineStr">
        <is>
          <t>Горизонтальная линия qкр</t>
        </is>
      </c>
      <c r="F83" t="n">
        <v>0.07825483280517734</v>
      </c>
      <c r="G83" t="n">
        <v>0.009529029632769779</v>
      </c>
      <c r="J83" t="n">
        <v>0.07825483280517734</v>
      </c>
      <c r="K83" t="n">
        <v>0.009529029632769779</v>
      </c>
      <c r="L83" t="n">
        <v>0.2303864167334409</v>
      </c>
      <c r="M83" t="n">
        <v>0.01754044115188494</v>
      </c>
      <c r="N83" t="n">
        <v>0.3376100709606685</v>
      </c>
      <c r="O83" t="n">
        <v>0.01754084930744597</v>
      </c>
    </row>
    <row r="84" ht="15" customHeight="1">
      <c r="A84" s="151" t="inlineStr">
        <is>
          <t>Горизонтальная линия q</t>
        </is>
      </c>
      <c r="C84" s="151" t="inlineStr">
        <is>
          <t>Горизонтальная 2</t>
        </is>
      </c>
      <c r="F84" t="n">
        <v>0.07898448098745295</v>
      </c>
      <c r="G84" t="n">
        <v>0.01005842016792365</v>
      </c>
      <c r="J84" t="n">
        <v>0.07898448098745295</v>
      </c>
      <c r="K84" t="n">
        <v>0.01005842016792365</v>
      </c>
      <c r="L84" t="n">
        <v>0.2340880573603256</v>
      </c>
      <c r="M84" t="n">
        <v>0.01851491010476744</v>
      </c>
      <c r="N84" t="n">
        <v>0.3419417997919242</v>
      </c>
      <c r="O84" t="n">
        <v>0.01851534093563741</v>
      </c>
    </row>
    <row r="85" ht="15" customHeight="1">
      <c r="A85" s="172" t="n">
        <v>0</v>
      </c>
      <c r="B85" s="172">
        <f>MAX(F65:F1000)</f>
        <v/>
      </c>
      <c r="C85" s="151" t="n">
        <v>0</v>
      </c>
      <c r="D85" s="173">
        <f>D73</f>
        <v/>
      </c>
      <c r="F85" t="n">
        <v>0.07969802160571735</v>
      </c>
      <c r="G85" t="n">
        <v>0.01058781070307753</v>
      </c>
      <c r="J85" t="n">
        <v>0.07969802160571735</v>
      </c>
      <c r="K85" t="n">
        <v>0.01058781070307753</v>
      </c>
      <c r="L85" t="n">
        <v>0.2372307865016703</v>
      </c>
      <c r="M85" t="n">
        <v>0.01948937905764994</v>
      </c>
      <c r="N85" t="n">
        <v>0.3431510933920426</v>
      </c>
      <c r="O85" t="n">
        <v>0.01948983256382886</v>
      </c>
    </row>
    <row r="86" ht="15" customHeight="1">
      <c r="A86" s="172">
        <f>INDEX(G65:G1000,MATCH(B86,F65:F1000,0),)</f>
        <v/>
      </c>
      <c r="B86" s="172">
        <f>MAX(F65:F1000)</f>
        <v/>
      </c>
      <c r="C86" s="151">
        <f>(D86-D76)/C76</f>
        <v/>
      </c>
      <c r="D86" s="173">
        <f>D73</f>
        <v/>
      </c>
      <c r="F86" t="n">
        <v>0.08039563186004994</v>
      </c>
      <c r="G86" t="n">
        <v>0.01111720123823141</v>
      </c>
      <c r="J86" t="n">
        <v>0.08039563186004994</v>
      </c>
      <c r="K86" t="n">
        <v>0.01111720123823141</v>
      </c>
      <c r="L86" t="n">
        <v>0.2377334497693166</v>
      </c>
      <c r="M86" t="n">
        <v>0.02046384801053244</v>
      </c>
      <c r="N86" t="n">
        <v>0.3455654272164004</v>
      </c>
      <c r="O86" t="n">
        <v>0.0204643241920203</v>
      </c>
    </row>
    <row r="87" ht="15" customHeight="1">
      <c r="A87" s="151" t="inlineStr">
        <is>
          <t>Вертикальная линия q</t>
        </is>
      </c>
      <c r="F87" t="n">
        <v>0.0810774889505301</v>
      </c>
      <c r="G87" t="n">
        <v>0.01164659177338528</v>
      </c>
      <c r="J87" t="n">
        <v>0.0810774889505301</v>
      </c>
      <c r="K87" t="n">
        <v>0.01164659177338528</v>
      </c>
      <c r="L87" t="n">
        <v>0.2398148927751058</v>
      </c>
      <c r="M87" t="n">
        <v>0.02143831696341493</v>
      </c>
      <c r="N87" t="n">
        <v>0.3490122767203743</v>
      </c>
      <c r="O87" t="n">
        <v>0.02143881582021174</v>
      </c>
    </row>
    <row r="88" ht="15" customHeight="1">
      <c r="A88" s="172">
        <f>A86</f>
        <v/>
      </c>
      <c r="B88" s="151" t="n">
        <v>0</v>
      </c>
      <c r="C88" s="139" t="n"/>
      <c r="D88" s="139" t="n"/>
      <c r="F88" t="n">
        <v>0.08174377007723721</v>
      </c>
      <c r="G88" t="n">
        <v>0.01217598230853916</v>
      </c>
      <c r="J88" t="n">
        <v>0.08174377007723721</v>
      </c>
      <c r="K88" t="n">
        <v>0.01217598230853916</v>
      </c>
      <c r="L88" t="n">
        <v>0.2409939611308791</v>
      </c>
      <c r="M88" t="n">
        <v>0.02241278591629743</v>
      </c>
      <c r="N88" t="n">
        <v>0.350919117359341</v>
      </c>
      <c r="O88" t="n">
        <v>0.02241330744840319</v>
      </c>
    </row>
    <row r="89" ht="15" customHeight="1">
      <c r="A89" s="172">
        <f>A86</f>
        <v/>
      </c>
      <c r="B89" s="172">
        <f>B86</f>
        <v/>
      </c>
      <c r="F89" t="n">
        <v>0.08239465244025057</v>
      </c>
      <c r="G89" t="n">
        <v>0.01270537284369304</v>
      </c>
      <c r="J89" t="n">
        <v>0.08239465244025057</v>
      </c>
      <c r="K89" t="n">
        <v>0.01270537284369304</v>
      </c>
      <c r="L89" t="n">
        <v>0.2424895004484779</v>
      </c>
      <c r="M89" t="n">
        <v>0.02338725486917993</v>
      </c>
      <c r="N89" t="n">
        <v>0.350813424588677</v>
      </c>
      <c r="O89" t="n">
        <v>0.02338779907659463</v>
      </c>
    </row>
    <row r="90" ht="15" customHeight="1">
      <c r="F90" t="n">
        <v>0.08303031323964957</v>
      </c>
      <c r="G90" t="n">
        <v>0.01323476337884691</v>
      </c>
      <c r="J90" t="n">
        <v>0.08303031323964957</v>
      </c>
      <c r="K90" t="n">
        <v>0.01323476337884691</v>
      </c>
      <c r="L90" t="n">
        <v>0.2439203563397439</v>
      </c>
      <c r="M90" t="n">
        <v>0.02436172382206242</v>
      </c>
      <c r="N90" t="n">
        <v>0.3548226738637593</v>
      </c>
      <c r="O90" t="n">
        <v>0.02436229070478607</v>
      </c>
    </row>
    <row r="91" ht="15" customHeight="1">
      <c r="F91" t="n">
        <v>0.08365092967551363</v>
      </c>
      <c r="G91" t="n">
        <v>0.01376415391400079</v>
      </c>
      <c r="J91" t="n">
        <v>0.08365092967551363</v>
      </c>
      <c r="K91" t="n">
        <v>0.01376415391400079</v>
      </c>
      <c r="L91" t="n">
        <v>0.243105374416518</v>
      </c>
      <c r="M91" t="n">
        <v>0.02533619277494492</v>
      </c>
      <c r="N91" t="n">
        <v>0.3537743406399645</v>
      </c>
      <c r="O91" t="n">
        <v>0.02533678233297751</v>
      </c>
    </row>
    <row r="92" ht="15" customHeight="1">
      <c r="F92" t="n">
        <v>0.08425667894792205</v>
      </c>
      <c r="G92" t="n">
        <v>0.01429354444915467</v>
      </c>
      <c r="J92" t="n">
        <v>0.08425667894792205</v>
      </c>
      <c r="K92" t="n">
        <v>0.01429354444915467</v>
      </c>
      <c r="L92" t="n">
        <v>0.2454205126115422</v>
      </c>
      <c r="M92" t="n">
        <v>0.02631066172782741</v>
      </c>
      <c r="N92" t="n">
        <v>0.3571256399633753</v>
      </c>
      <c r="O92" t="n">
        <v>0.02631127396116896</v>
      </c>
    </row>
    <row r="93" ht="15" customHeight="1">
      <c r="F93" t="n">
        <v>0.08484773825695424</v>
      </c>
      <c r="G93" t="n">
        <v>0.01482293498430854</v>
      </c>
      <c r="J93" t="n">
        <v>0.08484773825695424</v>
      </c>
      <c r="K93" t="n">
        <v>0.01482293498430854</v>
      </c>
      <c r="L93" t="n">
        <v>0.2446132795739566</v>
      </c>
      <c r="M93" t="n">
        <v>0.02728513068070991</v>
      </c>
      <c r="N93" t="n">
        <v>0.3552148285172499</v>
      </c>
      <c r="O93" t="n">
        <v>0.0272857655893604</v>
      </c>
    </row>
    <row r="94" ht="15" customHeight="1">
      <c r="F94" t="n">
        <v>0.08542428480268949</v>
      </c>
      <c r="G94" t="n">
        <v>0.01535232551946242</v>
      </c>
      <c r="J94" t="n">
        <v>0.08542428480268949</v>
      </c>
      <c r="K94" t="n">
        <v>0.01535232551946242</v>
      </c>
      <c r="L94" t="n">
        <v>0.2449045689288943</v>
      </c>
      <c r="M94" t="n">
        <v>0.02825959963359241</v>
      </c>
      <c r="N94" t="n">
        <v>0.354396215255382</v>
      </c>
      <c r="O94" t="n">
        <v>0.02826025721755184</v>
      </c>
    </row>
    <row r="95" ht="15" customHeight="1">
      <c r="F95" t="n">
        <v>0.08598649578520728</v>
      </c>
      <c r="G95" t="n">
        <v>0.01588171605461629</v>
      </c>
      <c r="J95" t="n">
        <v>0.08598649578520728</v>
      </c>
      <c r="K95" t="n">
        <v>0.01588171605461629</v>
      </c>
      <c r="L95" t="n">
        <v>0.2451312503713339</v>
      </c>
      <c r="M95" t="n">
        <v>0.0292340685864749</v>
      </c>
      <c r="N95" t="n">
        <v>0.3538604123634744</v>
      </c>
      <c r="O95" t="n">
        <v>0.02923474884574329</v>
      </c>
    </row>
    <row r="96" ht="15" customHeight="1">
      <c r="F96" t="n">
        <v>0.08653454840458691</v>
      </c>
      <c r="G96" t="n">
        <v>0.01641110658977018</v>
      </c>
      <c r="J96" t="n">
        <v>0.08653454840458691</v>
      </c>
      <c r="K96" t="n">
        <v>0.01641110658977018</v>
      </c>
      <c r="L96" t="n">
        <v>0.2433013348033306</v>
      </c>
      <c r="M96" t="n">
        <v>0.0302085375393574</v>
      </c>
      <c r="N96" t="n">
        <v>0.355320701156289</v>
      </c>
      <c r="O96" t="n">
        <v>0.03020924047393472</v>
      </c>
    </row>
    <row r="97" ht="15" customHeight="1">
      <c r="F97" t="n">
        <v>0.08706861986090775</v>
      </c>
      <c r="G97" t="n">
        <v>0.01694049712492405</v>
      </c>
      <c r="J97" t="n">
        <v>0.08706861986090775</v>
      </c>
      <c r="K97" t="n">
        <v>0.01694049712492405</v>
      </c>
      <c r="L97" t="n">
        <v>0.2438180299434711</v>
      </c>
      <c r="M97" t="n">
        <v>0.0311830064922399</v>
      </c>
      <c r="N97" t="n">
        <v>0.3541842312837938</v>
      </c>
      <c r="O97" t="n">
        <v>0.03118373210212617</v>
      </c>
    </row>
    <row r="98" ht="15" customHeight="1">
      <c r="F98" t="n">
        <v>0.08758888735424916</v>
      </c>
      <c r="G98" t="n">
        <v>0.01746988766007793</v>
      </c>
      <c r="J98" t="n">
        <v>0.08758888735424916</v>
      </c>
      <c r="K98" t="n">
        <v>0.01746988766007793</v>
      </c>
      <c r="L98" t="n">
        <v>0.2435845435103419</v>
      </c>
      <c r="M98" t="n">
        <v>0.0321574754451224</v>
      </c>
      <c r="N98" t="n">
        <v>0.3556581523959574</v>
      </c>
      <c r="O98" t="n">
        <v>0.03215822373031761</v>
      </c>
    </row>
    <row r="99" ht="15" customHeight="1">
      <c r="F99" t="n">
        <v>0.08809552808469051</v>
      </c>
      <c r="G99" t="n">
        <v>0.0179992781952318</v>
      </c>
      <c r="J99" t="n">
        <v>0.08809552808469051</v>
      </c>
      <c r="K99" t="n">
        <v>0.0179992781952318</v>
      </c>
      <c r="L99" t="n">
        <v>0.2421040832225294</v>
      </c>
      <c r="M99" t="n">
        <v>0.0331319443980049</v>
      </c>
      <c r="N99" t="n">
        <v>0.3541496141427479</v>
      </c>
      <c r="O99" t="n">
        <v>0.03313271535850906</v>
      </c>
    </row>
    <row r="100" ht="15" customHeight="1">
      <c r="F100" t="n">
        <v>0.08858871925231121</v>
      </c>
      <c r="G100" t="n">
        <v>0.01852866873038568</v>
      </c>
      <c r="J100" t="n">
        <v>0.08858871925231121</v>
      </c>
      <c r="K100" t="n">
        <v>0.01852866873038568</v>
      </c>
      <c r="L100" t="n">
        <v>0.2425798567986203</v>
      </c>
      <c r="M100" t="n">
        <v>0.03410641335088739</v>
      </c>
      <c r="N100" t="n">
        <v>0.3539657661741338</v>
      </c>
      <c r="O100" t="n">
        <v>0.0341072069867005</v>
      </c>
    </row>
    <row r="101" ht="15" customHeight="1">
      <c r="F101" t="n">
        <v>0.08906863805719054</v>
      </c>
      <c r="G101" t="n">
        <v>0.01905805926553956</v>
      </c>
      <c r="J101" t="n">
        <v>0.08906863805719054</v>
      </c>
      <c r="K101" t="n">
        <v>0.01905805926553956</v>
      </c>
      <c r="L101" t="n">
        <v>0.2418150719572011</v>
      </c>
      <c r="M101" t="n">
        <v>0.03508088230376988</v>
      </c>
      <c r="N101" t="n">
        <v>0.3521137581400832</v>
      </c>
      <c r="O101" t="n">
        <v>0.03508169861489194</v>
      </c>
    </row>
    <row r="102" ht="15" customHeight="1">
      <c r="F102" t="n">
        <v>0.08953546169940796</v>
      </c>
      <c r="G102" t="n">
        <v>0.01958744980069343</v>
      </c>
      <c r="J102" t="n">
        <v>0.08953546169940796</v>
      </c>
      <c r="K102" t="n">
        <v>0.01958744980069343</v>
      </c>
      <c r="L102" t="n">
        <v>0.2416129364168582</v>
      </c>
      <c r="M102" t="n">
        <v>0.03605535125665239</v>
      </c>
      <c r="N102" t="n">
        <v>0.3509007396905645</v>
      </c>
      <c r="O102" t="n">
        <v>0.03605619024308338</v>
      </c>
    </row>
    <row r="103" ht="15" customHeight="1">
      <c r="F103" t="n">
        <v>0.08998936737904273</v>
      </c>
      <c r="G103" t="n">
        <v>0.02011684033584731</v>
      </c>
      <c r="J103" t="n">
        <v>0.08998936737904273</v>
      </c>
      <c r="K103" t="n">
        <v>0.02011684033584731</v>
      </c>
      <c r="L103" t="n">
        <v>0.2425766578961783</v>
      </c>
      <c r="M103" t="n">
        <v>0.03702982020953488</v>
      </c>
      <c r="N103" t="n">
        <v>0.3512338604755459</v>
      </c>
      <c r="O103" t="n">
        <v>0.03703068187127483</v>
      </c>
    </row>
    <row r="104" ht="15" customHeight="1">
      <c r="F104" t="n">
        <v>0.09043053229617432</v>
      </c>
      <c r="G104" t="n">
        <v>0.02064623087100119</v>
      </c>
      <c r="J104" t="n">
        <v>0.09043053229617432</v>
      </c>
      <c r="K104" t="n">
        <v>0.02064623087100119</v>
      </c>
      <c r="L104" t="n">
        <v>0.2408094441137478</v>
      </c>
      <c r="M104" t="n">
        <v>0.03800428916241737</v>
      </c>
      <c r="N104" t="n">
        <v>0.3490202701449958</v>
      </c>
      <c r="O104" t="n">
        <v>0.03800517349946627</v>
      </c>
    </row>
    <row r="105" ht="15" customHeight="1">
      <c r="F105" t="n">
        <v>0.090859133650882</v>
      </c>
      <c r="G105" t="n">
        <v>0.02117562140615506</v>
      </c>
      <c r="J105" t="n">
        <v>0.090859133650882</v>
      </c>
      <c r="K105" t="n">
        <v>0.02117562140615506</v>
      </c>
      <c r="L105" t="n">
        <v>0.2396145027881533</v>
      </c>
      <c r="M105" t="n">
        <v>0.03897875811529988</v>
      </c>
      <c r="N105" t="n">
        <v>0.3484671183488826</v>
      </c>
      <c r="O105" t="n">
        <v>0.03897966512765771</v>
      </c>
    </row>
    <row r="106" ht="15" customHeight="1">
      <c r="F106" t="n">
        <v>0.09127534864324524</v>
      </c>
      <c r="G106" t="n">
        <v>0.02170501194130894</v>
      </c>
      <c r="J106" t="n">
        <v>0.09127534864324524</v>
      </c>
      <c r="K106" t="n">
        <v>0.02170501194130894</v>
      </c>
      <c r="L106" t="n">
        <v>0.2407950416379813</v>
      </c>
      <c r="M106" t="n">
        <v>0.03995322706818237</v>
      </c>
      <c r="N106" t="n">
        <v>0.3476815547371743</v>
      </c>
      <c r="O106" t="n">
        <v>0.03995415675584915</v>
      </c>
    </row>
    <row r="107" ht="15" customHeight="1">
      <c r="F107" t="n">
        <v>0.09167935447334336</v>
      </c>
      <c r="G107" t="n">
        <v>0.02223440247646281</v>
      </c>
      <c r="J107" t="n">
        <v>0.09167935447334336</v>
      </c>
      <c r="K107" t="n">
        <v>0.02223440247646281</v>
      </c>
      <c r="L107" t="n">
        <v>0.2387542683818184</v>
      </c>
      <c r="M107" t="n">
        <v>0.04092769602106487</v>
      </c>
      <c r="N107" t="n">
        <v>0.3480707289598395</v>
      </c>
      <c r="O107" t="n">
        <v>0.0409286483840406</v>
      </c>
    </row>
    <row r="108" ht="15" customHeight="1">
      <c r="F108" t="n">
        <v>0.09207132834125567</v>
      </c>
      <c r="G108" t="n">
        <v>0.02276379301161669</v>
      </c>
      <c r="J108" t="n">
        <v>0.09207132834125567</v>
      </c>
      <c r="K108" t="n">
        <v>0.02276379301161669</v>
      </c>
      <c r="L108" t="n">
        <v>0.238495390738251</v>
      </c>
      <c r="M108" t="n">
        <v>0.04190216497394737</v>
      </c>
      <c r="N108" t="n">
        <v>0.3461417906668462</v>
      </c>
      <c r="O108" t="n">
        <v>0.04190314001223204</v>
      </c>
    </row>
    <row r="109" ht="15" customHeight="1">
      <c r="F109" t="n">
        <v>0.0924514474470616</v>
      </c>
      <c r="G109" t="n">
        <v>0.02329318354677057</v>
      </c>
      <c r="J109" t="n">
        <v>0.0924514474470616</v>
      </c>
      <c r="K109" t="n">
        <v>0.02329318354677057</v>
      </c>
      <c r="L109" t="n">
        <v>0.2392216164258658</v>
      </c>
      <c r="M109" t="n">
        <v>0.04287663392682986</v>
      </c>
      <c r="N109" t="n">
        <v>0.347401889508163</v>
      </c>
      <c r="O109" t="n">
        <v>0.04287763164042348</v>
      </c>
    </row>
    <row r="110" ht="15" customHeight="1">
      <c r="F110" t="n">
        <v>0.09281988899084048</v>
      </c>
      <c r="G110" t="n">
        <v>0.02382257408192444</v>
      </c>
      <c r="J110" t="n">
        <v>0.09281988899084048</v>
      </c>
      <c r="K110" t="n">
        <v>0.02382257408192444</v>
      </c>
      <c r="L110" t="n">
        <v>0.2376361531632492</v>
      </c>
      <c r="M110" t="n">
        <v>0.04385110287971236</v>
      </c>
      <c r="N110" t="n">
        <v>0.3435581751337579</v>
      </c>
      <c r="O110" t="n">
        <v>0.04385212326861493</v>
      </c>
    </row>
    <row r="111" ht="15" customHeight="1">
      <c r="F111" t="n">
        <v>0.09317683017267173</v>
      </c>
      <c r="G111" t="n">
        <v>0.02435196461707832</v>
      </c>
      <c r="J111" t="n">
        <v>0.09317683017267173</v>
      </c>
      <c r="K111" t="n">
        <v>0.02435196461707832</v>
      </c>
      <c r="L111" t="n">
        <v>0.2382422086689877</v>
      </c>
      <c r="M111" t="n">
        <v>0.04482557183259486</v>
      </c>
      <c r="N111" t="n">
        <v>0.3433177971935996</v>
      </c>
      <c r="O111" t="n">
        <v>0.04482661489680637</v>
      </c>
    </row>
    <row r="112" ht="15" customHeight="1">
      <c r="F112" t="n">
        <v>0.09352244819263469</v>
      </c>
      <c r="G112" t="n">
        <v>0.0248813551522322</v>
      </c>
      <c r="J112" t="n">
        <v>0.09352244819263469</v>
      </c>
      <c r="K112" t="n">
        <v>0.0248813551522322</v>
      </c>
      <c r="L112" t="n">
        <v>0.2378429906616679</v>
      </c>
      <c r="M112" t="n">
        <v>0.04580004078547735</v>
      </c>
      <c r="N112" t="n">
        <v>0.341587905337656</v>
      </c>
      <c r="O112" t="n">
        <v>0.04580110652499781</v>
      </c>
    </row>
    <row r="113" ht="15" customHeight="1">
      <c r="F113" t="n">
        <v>0.09385692025080872</v>
      </c>
      <c r="G113" t="n">
        <v>0.02541074568738608</v>
      </c>
      <c r="J113" t="n">
        <v>0.09385692025080872</v>
      </c>
      <c r="K113" t="n">
        <v>0.02541074568738608</v>
      </c>
      <c r="L113" t="n">
        <v>0.2358417068598764</v>
      </c>
      <c r="M113" t="n">
        <v>0.04677450973835985</v>
      </c>
      <c r="N113" t="n">
        <v>0.3436756492158956</v>
      </c>
      <c r="O113" t="n">
        <v>0.04677559815318925</v>
      </c>
    </row>
    <row r="114" ht="15" customHeight="1">
      <c r="F114" t="n">
        <v>0.09418042354727313</v>
      </c>
      <c r="G114" t="n">
        <v>0.02594013622253995</v>
      </c>
      <c r="J114" t="n">
        <v>0.09418042354727313</v>
      </c>
      <c r="K114" t="n">
        <v>0.02594013622253995</v>
      </c>
      <c r="L114" t="n">
        <v>0.2353415649821996</v>
      </c>
      <c r="M114" t="n">
        <v>0.04774897869124235</v>
      </c>
      <c r="N114" t="n">
        <v>0.3420881784782865</v>
      </c>
      <c r="O114" t="n">
        <v>0.0477500897813807</v>
      </c>
    </row>
    <row r="115" ht="15" customHeight="1">
      <c r="F115" t="n">
        <v>0.09449313528210737</v>
      </c>
      <c r="G115" t="n">
        <v>0.02646952675769383</v>
      </c>
      <c r="J115" t="n">
        <v>0.09449313528210737</v>
      </c>
      <c r="K115" t="n">
        <v>0.02646952675769383</v>
      </c>
      <c r="L115" t="n">
        <v>0.2339457727472241</v>
      </c>
      <c r="M115" t="n">
        <v>0.04872344764412485</v>
      </c>
      <c r="N115" t="n">
        <v>0.3392326427747973</v>
      </c>
      <c r="O115" t="n">
        <v>0.04872458140957214</v>
      </c>
    </row>
    <row r="116" ht="15" customHeight="1">
      <c r="F116" t="n">
        <v>0.09479523265539075</v>
      </c>
      <c r="G116" t="n">
        <v>0.02699891729284771</v>
      </c>
      <c r="J116" t="n">
        <v>0.09479523265539075</v>
      </c>
      <c r="K116" t="n">
        <v>0.02699891729284771</v>
      </c>
      <c r="L116" t="n">
        <v>0.2345575378735364</v>
      </c>
      <c r="M116" t="n">
        <v>0.04969791659700734</v>
      </c>
      <c r="N116" t="n">
        <v>0.3402161917553962</v>
      </c>
      <c r="O116" t="n">
        <v>0.04969907303776358</v>
      </c>
    </row>
    <row r="117" ht="15" customHeight="1">
      <c r="F117" t="n">
        <v>0.09508689286720273</v>
      </c>
      <c r="G117" t="n">
        <v>0.02752830782800158</v>
      </c>
      <c r="J117" t="n">
        <v>0.09508689286720273</v>
      </c>
      <c r="K117" t="n">
        <v>0.02752830782800158</v>
      </c>
      <c r="L117" t="n">
        <v>0.2340800680797231</v>
      </c>
      <c r="M117" t="n">
        <v>0.05067238554988984</v>
      </c>
      <c r="N117" t="n">
        <v>0.3380459750700514</v>
      </c>
      <c r="O117" t="n">
        <v>0.05067356466595502</v>
      </c>
    </row>
    <row r="118" ht="15" customHeight="1">
      <c r="F118" t="n">
        <v>0.09536829311762252</v>
      </c>
      <c r="G118" t="n">
        <v>0.02805769836315546</v>
      </c>
      <c r="J118" t="n">
        <v>0.09536829311762252</v>
      </c>
      <c r="K118" t="n">
        <v>0.02805769836315546</v>
      </c>
      <c r="L118" t="n">
        <v>0.2341165710843706</v>
      </c>
      <c r="M118" t="n">
        <v>0.05164685450277234</v>
      </c>
      <c r="N118" t="n">
        <v>0.3379291423687312</v>
      </c>
      <c r="O118" t="n">
        <v>0.05164805629414646</v>
      </c>
    </row>
    <row r="119" ht="15" customHeight="1">
      <c r="F119" t="n">
        <v>0.09563961060672962</v>
      </c>
      <c r="G119" t="n">
        <v>0.02858708889830933</v>
      </c>
      <c r="J119" t="n">
        <v>0.09563961060672962</v>
      </c>
      <c r="K119" t="n">
        <v>0.02858708889830933</v>
      </c>
      <c r="L119" t="n">
        <v>0.2329702546060656</v>
      </c>
      <c r="M119" t="n">
        <v>0.05262132345565482</v>
      </c>
      <c r="N119" t="n">
        <v>0.337472843301404</v>
      </c>
      <c r="O119" t="n">
        <v>0.05262254792233791</v>
      </c>
    </row>
    <row r="120" ht="15" customHeight="1">
      <c r="F120" t="n">
        <v>0.09590102253460334</v>
      </c>
      <c r="G120" t="n">
        <v>0.02911647943346321</v>
      </c>
      <c r="J120" t="n">
        <v>0.09590102253460334</v>
      </c>
      <c r="K120" t="n">
        <v>0.02911647943346321</v>
      </c>
      <c r="L120" t="n">
        <v>0.2331443263633945</v>
      </c>
      <c r="M120" t="n">
        <v>0.05359579240853733</v>
      </c>
      <c r="N120" t="n">
        <v>0.336284227518038</v>
      </c>
      <c r="O120" t="n">
        <v>0.05359703955052936</v>
      </c>
    </row>
    <row r="121" ht="15" customHeight="1">
      <c r="F121" t="n">
        <v>0.09615270610132304</v>
      </c>
      <c r="G121" t="n">
        <v>0.02964586996861708</v>
      </c>
      <c r="J121" t="n">
        <v>0.09615270610132304</v>
      </c>
      <c r="K121" t="n">
        <v>0.02964586996861708</v>
      </c>
      <c r="L121" t="n">
        <v>0.2316419940749438</v>
      </c>
      <c r="M121" t="n">
        <v>0.05457026136141983</v>
      </c>
      <c r="N121" t="n">
        <v>0.3343704446686016</v>
      </c>
      <c r="O121" t="n">
        <v>0.05457153117872079</v>
      </c>
    </row>
    <row r="122" ht="15" customHeight="1">
      <c r="F122" t="n">
        <v>0.09639483850696812</v>
      </c>
      <c r="G122" t="n">
        <v>0.03017526050377096</v>
      </c>
      <c r="J122" t="n">
        <v>0.09639483850696812</v>
      </c>
      <c r="K122" t="n">
        <v>0.03017526050377096</v>
      </c>
      <c r="L122" t="n">
        <v>0.2303603544235061</v>
      </c>
      <c r="M122" t="n">
        <v>0.05554473031430232</v>
      </c>
      <c r="N122" t="n">
        <v>0.336831168651353</v>
      </c>
      <c r="O122" t="n">
        <v>0.05554602280691225</v>
      </c>
    </row>
    <row r="123" ht="15" customHeight="1">
      <c r="F123" t="n">
        <v>0.09662759695161791</v>
      </c>
      <c r="G123" t="n">
        <v>0.03070465103892484</v>
      </c>
      <c r="J123" t="n">
        <v>0.09662759695161791</v>
      </c>
      <c r="K123" t="n">
        <v>0.03070465103892484</v>
      </c>
      <c r="L123" t="n">
        <v>0.2302599364631048</v>
      </c>
      <c r="M123" t="n">
        <v>0.05651919926718482</v>
      </c>
      <c r="N123" t="n">
        <v>0.3340177917259634</v>
      </c>
      <c r="O123" t="n">
        <v>0.05652051443510368</v>
      </c>
    </row>
    <row r="124" ht="15" customHeight="1">
      <c r="F124" t="n">
        <v>0.09685115863535179</v>
      </c>
      <c r="G124" t="n">
        <v>0.03123404157407871</v>
      </c>
      <c r="J124" t="n">
        <v>0.09685115863535179</v>
      </c>
      <c r="K124" t="n">
        <v>0.03123404157407871</v>
      </c>
      <c r="L124" t="n">
        <v>0.2294356599167814</v>
      </c>
      <c r="M124" t="n">
        <v>0.05749366822006732</v>
      </c>
      <c r="N124" t="n">
        <v>0.3355195241735762</v>
      </c>
      <c r="O124" t="n">
        <v>0.05749500606329512</v>
      </c>
    </row>
    <row r="125" ht="15" customHeight="1">
      <c r="F125" t="n">
        <v>0.09706570075824913</v>
      </c>
      <c r="G125" t="n">
        <v>0.03176343210923259</v>
      </c>
      <c r="J125" t="n">
        <v>0.09706570075824913</v>
      </c>
      <c r="K125" t="n">
        <v>0.03176343210923259</v>
      </c>
      <c r="L125" t="n">
        <v>0.229690648618889</v>
      </c>
      <c r="M125" t="n">
        <v>0.0584681371729498</v>
      </c>
      <c r="N125" t="n">
        <v>0.3333354991521393</v>
      </c>
      <c r="O125" t="n">
        <v>0.05846949769148657</v>
      </c>
    </row>
    <row r="126" ht="15" customHeight="1">
      <c r="F126" t="n">
        <v>0.09727140052038932</v>
      </c>
      <c r="G126" t="n">
        <v>0.03229282264438647</v>
      </c>
      <c r="J126" t="n">
        <v>0.09727140052038932</v>
      </c>
      <c r="K126" t="n">
        <v>0.03229282264438647</v>
      </c>
      <c r="L126" t="n">
        <v>0.22922802640378</v>
      </c>
      <c r="M126" t="n">
        <v>0.0594426061258323</v>
      </c>
      <c r="N126" t="n">
        <v>0.3357648498195998</v>
      </c>
      <c r="O126" t="n">
        <v>0.05944398931967801</v>
      </c>
    </row>
    <row r="127" ht="15" customHeight="1">
      <c r="F127" t="n">
        <v>0.09746843512185169</v>
      </c>
      <c r="G127" t="n">
        <v>0.03282221317954035</v>
      </c>
      <c r="J127" t="n">
        <v>0.09746843512185169</v>
      </c>
      <c r="K127" t="n">
        <v>0.03282221317954035</v>
      </c>
      <c r="L127" t="n">
        <v>0.2287509171058075</v>
      </c>
      <c r="M127" t="n">
        <v>0.0604170750787148</v>
      </c>
      <c r="N127" t="n">
        <v>0.3342067093339045</v>
      </c>
      <c r="O127" t="n">
        <v>0.06041848094786945</v>
      </c>
    </row>
    <row r="128" ht="15" customHeight="1">
      <c r="F128" t="n">
        <v>0.09765698176271559</v>
      </c>
      <c r="G128" t="n">
        <v>0.03335160371469422</v>
      </c>
      <c r="J128" t="n">
        <v>0.09765698176271559</v>
      </c>
      <c r="K128" t="n">
        <v>0.03335160371469422</v>
      </c>
      <c r="L128" t="n">
        <v>0.2271624445593243</v>
      </c>
      <c r="M128" t="n">
        <v>0.0613915440315973</v>
      </c>
      <c r="N128" t="n">
        <v>0.3317602108530011</v>
      </c>
      <c r="O128" t="n">
        <v>0.0613929725760609</v>
      </c>
    </row>
    <row r="129" ht="15" customHeight="1">
      <c r="F129" t="n">
        <v>0.09783721764306039</v>
      </c>
      <c r="G129" t="n">
        <v>0.0338809942498481</v>
      </c>
      <c r="J129" t="n">
        <v>0.09783721764306039</v>
      </c>
      <c r="K129" t="n">
        <v>0.0338809942498481</v>
      </c>
      <c r="L129" t="n">
        <v>0.2278657325986834</v>
      </c>
      <c r="M129" t="n">
        <v>0.0623660129844798</v>
      </c>
      <c r="N129" t="n">
        <v>0.3345244875348367</v>
      </c>
      <c r="O129" t="n">
        <v>0.06236746420425234</v>
      </c>
    </row>
    <row r="130" ht="15" customHeight="1">
      <c r="F130" t="n">
        <v>0.09800931996296552</v>
      </c>
      <c r="G130" t="n">
        <v>0.03441038478500198</v>
      </c>
      <c r="J130" t="n">
        <v>0.09800931996296552</v>
      </c>
      <c r="K130" t="n">
        <v>0.03441038478500198</v>
      </c>
      <c r="L130" t="n">
        <v>0.2256639050582374</v>
      </c>
      <c r="M130" t="n">
        <v>0.0633404819373623</v>
      </c>
      <c r="N130" t="n">
        <v>0.3315986725373582</v>
      </c>
      <c r="O130" t="n">
        <v>0.06334195583244377</v>
      </c>
    </row>
    <row r="131" ht="15" customHeight="1">
      <c r="F131" t="n">
        <v>0.09817346592251028</v>
      </c>
      <c r="G131" t="n">
        <v>0.03493977532015585</v>
      </c>
      <c r="J131" t="n">
        <v>0.09817346592251028</v>
      </c>
      <c r="K131" t="n">
        <v>0.03493977532015585</v>
      </c>
      <c r="L131" t="n">
        <v>0.2254600857723392</v>
      </c>
      <c r="M131" t="n">
        <v>0.06431495089024479</v>
      </c>
      <c r="N131" t="n">
        <v>0.3329818990185134</v>
      </c>
      <c r="O131" t="n">
        <v>0.06431644746063522</v>
      </c>
    </row>
    <row r="132" ht="15" customHeight="1">
      <c r="F132" t="n">
        <v>0.09832983272177409</v>
      </c>
      <c r="G132" t="n">
        <v>0.03546916585530973</v>
      </c>
      <c r="J132" t="n">
        <v>0.09832983272177409</v>
      </c>
      <c r="K132" t="n">
        <v>0.03546916585530973</v>
      </c>
      <c r="L132" t="n">
        <v>0.2261573985753419</v>
      </c>
      <c r="M132" t="n">
        <v>0.06528941984312729</v>
      </c>
      <c r="N132" t="n">
        <v>0.3322733001362491</v>
      </c>
      <c r="O132" t="n">
        <v>0.06529093908882666</v>
      </c>
    </row>
    <row r="133" ht="15" customHeight="1">
      <c r="F133" t="n">
        <v>0.09847859756083627</v>
      </c>
      <c r="G133" t="n">
        <v>0.03599855639046361</v>
      </c>
      <c r="J133" t="n">
        <v>0.09847859756083627</v>
      </c>
      <c r="K133" t="n">
        <v>0.03599855639046361</v>
      </c>
      <c r="L133" t="n">
        <v>0.2251589673015982</v>
      </c>
      <c r="M133" t="n">
        <v>0.06626388879600979</v>
      </c>
      <c r="N133" t="n">
        <v>0.3313720090485125</v>
      </c>
      <c r="O133" t="n">
        <v>0.06626543071701811</v>
      </c>
    </row>
    <row r="134" ht="15" customHeight="1">
      <c r="F134" t="n">
        <v>0.09861993763977617</v>
      </c>
      <c r="G134" t="n">
        <v>0.03652794692561748</v>
      </c>
      <c r="J134" t="n">
        <v>0.09861993763977617</v>
      </c>
      <c r="K134" t="n">
        <v>0.03652794692561748</v>
      </c>
      <c r="L134" t="n">
        <v>0.2244679157854609</v>
      </c>
      <c r="M134" t="n">
        <v>0.06723835774889228</v>
      </c>
      <c r="N134" t="n">
        <v>0.3300771589132512</v>
      </c>
      <c r="O134" t="n">
        <v>0.06723992234520955</v>
      </c>
    </row>
    <row r="135" ht="15" customHeight="1">
      <c r="F135" t="n">
        <v>0.09875403015867321</v>
      </c>
      <c r="G135" t="n">
        <v>0.03705733746077135</v>
      </c>
      <c r="J135" t="n">
        <v>0.09875403015867321</v>
      </c>
      <c r="K135" t="n">
        <v>0.03705733746077135</v>
      </c>
      <c r="L135" t="n">
        <v>0.2245873678612829</v>
      </c>
      <c r="M135" t="n">
        <v>0.06821282670177478</v>
      </c>
      <c r="N135" t="n">
        <v>0.3306878828884121</v>
      </c>
      <c r="O135" t="n">
        <v>0.068214413973401</v>
      </c>
    </row>
    <row r="136" ht="15" customHeight="1">
      <c r="F136" t="n">
        <v>0.09888105231760674</v>
      </c>
      <c r="G136" t="n">
        <v>0.03758672799592524</v>
      </c>
      <c r="J136" t="n">
        <v>0.09888105231760674</v>
      </c>
      <c r="K136" t="n">
        <v>0.03758672799592524</v>
      </c>
      <c r="L136" t="n">
        <v>0.2228204473634171</v>
      </c>
      <c r="M136" t="n">
        <v>0.06918729565465727</v>
      </c>
      <c r="N136" t="n">
        <v>0.3298033141319424</v>
      </c>
      <c r="O136" t="n">
        <v>0.06918890560159244</v>
      </c>
    </row>
    <row r="137" ht="15" customHeight="1">
      <c r="F137" t="n">
        <v>0.09900118131665606</v>
      </c>
      <c r="G137" t="n">
        <v>0.03811611853107912</v>
      </c>
      <c r="J137" t="n">
        <v>0.09900118131665606</v>
      </c>
      <c r="K137" t="n">
        <v>0.03811611853107912</v>
      </c>
      <c r="L137" t="n">
        <v>0.2221702781262164</v>
      </c>
      <c r="M137" t="n">
        <v>0.07016176460753977</v>
      </c>
      <c r="N137" t="n">
        <v>0.3322225858017894</v>
      </c>
      <c r="O137" t="n">
        <v>0.07016339722978389</v>
      </c>
    </row>
    <row r="138" ht="15" customHeight="1">
      <c r="F138" t="n">
        <v>0.09911459435590067</v>
      </c>
      <c r="G138" t="n">
        <v>0.03864550906623299</v>
      </c>
      <c r="J138" t="n">
        <v>0.09911459435590067</v>
      </c>
      <c r="K138" t="n">
        <v>0.03864550906623299</v>
      </c>
      <c r="L138" t="n">
        <v>0.2231399839840335</v>
      </c>
      <c r="M138" t="n">
        <v>0.07113623356042227</v>
      </c>
      <c r="N138" t="n">
        <v>0.3310448310559005</v>
      </c>
      <c r="O138" t="n">
        <v>0.07113788885797533</v>
      </c>
    </row>
    <row r="139" ht="15" customHeight="1">
      <c r="F139" t="n">
        <v>0.09922146863541981</v>
      </c>
      <c r="G139" t="n">
        <v>0.03917489960138686</v>
      </c>
      <c r="J139" t="n">
        <v>0.09922146863541981</v>
      </c>
      <c r="K139" t="n">
        <v>0.03917489960138686</v>
      </c>
      <c r="L139" t="n">
        <v>0.2220326887712213</v>
      </c>
      <c r="M139" t="n">
        <v>0.07211070251330477</v>
      </c>
      <c r="N139" t="n">
        <v>0.3303691830522228</v>
      </c>
      <c r="O139" t="n">
        <v>0.07211238048616676</v>
      </c>
    </row>
    <row r="140" ht="15" customHeight="1">
      <c r="F140" t="n">
        <v>0.09932198135529291</v>
      </c>
      <c r="G140" t="n">
        <v>0.03970429013654074</v>
      </c>
      <c r="J140" t="n">
        <v>0.09932198135529291</v>
      </c>
      <c r="K140" t="n">
        <v>0.03970429013654074</v>
      </c>
      <c r="L140" t="n">
        <v>0.2203515163221328</v>
      </c>
      <c r="M140" t="n">
        <v>0.07308517146618727</v>
      </c>
      <c r="N140" t="n">
        <v>0.3315947749487033</v>
      </c>
      <c r="O140" t="n">
        <v>0.07308687211435821</v>
      </c>
    </row>
    <row r="141" ht="15" customHeight="1">
      <c r="F141" t="n">
        <v>0.09941630971559934</v>
      </c>
      <c r="G141" t="n">
        <v>0.04023368067169462</v>
      </c>
      <c r="J141" t="n">
        <v>0.09941630971559934</v>
      </c>
      <c r="K141" t="n">
        <v>0.04023368067169462</v>
      </c>
      <c r="L141" t="n">
        <v>0.2205995904711207</v>
      </c>
      <c r="M141" t="n">
        <v>0.07405964041906976</v>
      </c>
      <c r="N141" t="n">
        <v>0.3286207399032893</v>
      </c>
      <c r="O141" t="n">
        <v>0.07406136374254965</v>
      </c>
    </row>
    <row r="142" ht="15" customHeight="1">
      <c r="F142" t="n">
        <v>0.0995046309164184</v>
      </c>
      <c r="G142" t="n">
        <v>0.04076307120684849</v>
      </c>
      <c r="J142" t="n">
        <v>0.0995046309164184</v>
      </c>
      <c r="K142" t="n">
        <v>0.04076307120684849</v>
      </c>
      <c r="L142" t="n">
        <v>0.2201800350525379</v>
      </c>
      <c r="M142" t="n">
        <v>0.07503410937195225</v>
      </c>
      <c r="N142" t="n">
        <v>0.3304462110739284</v>
      </c>
      <c r="O142" t="n">
        <v>0.07503585537074109</v>
      </c>
    </row>
    <row r="143" ht="15" customHeight="1">
      <c r="F143" t="n">
        <v>0.09958712215782953</v>
      </c>
      <c r="G143" t="n">
        <v>0.04129246174200237</v>
      </c>
      <c r="J143" t="n">
        <v>0.09958712215782953</v>
      </c>
      <c r="K143" t="n">
        <v>0.04129246174200237</v>
      </c>
      <c r="L143" t="n">
        <v>0.2201959739007374</v>
      </c>
      <c r="M143" t="n">
        <v>0.07600857832483475</v>
      </c>
      <c r="N143" t="n">
        <v>0.3299703216185672</v>
      </c>
      <c r="O143" t="n">
        <v>0.07601034699893254</v>
      </c>
    </row>
    <row r="144" ht="15" customHeight="1">
      <c r="F144" t="n">
        <v>0.09966396063991206</v>
      </c>
      <c r="G144" t="n">
        <v>0.04182185227715625</v>
      </c>
      <c r="J144" t="n">
        <v>0.09966396063991206</v>
      </c>
      <c r="K144" t="n">
        <v>0.04182185227715625</v>
      </c>
      <c r="L144" t="n">
        <v>0.2188505308500718</v>
      </c>
      <c r="M144" t="n">
        <v>0.07698304727771725</v>
      </c>
      <c r="N144" t="n">
        <v>0.3278922046951536</v>
      </c>
      <c r="O144" t="n">
        <v>0.07698483862712398</v>
      </c>
    </row>
    <row r="145" ht="15" customHeight="1">
      <c r="F145" t="n">
        <v>0.09973532356274539</v>
      </c>
      <c r="G145" t="n">
        <v>0.04235124281231012</v>
      </c>
      <c r="J145" t="n">
        <v>0.09973532356274539</v>
      </c>
      <c r="K145" t="n">
        <v>0.04235124281231012</v>
      </c>
      <c r="L145" t="n">
        <v>0.2194468297348941</v>
      </c>
      <c r="M145" t="n">
        <v>0.07795751623059975</v>
      </c>
      <c r="N145" t="n">
        <v>0.3292109934616344</v>
      </c>
      <c r="O145" t="n">
        <v>0.07795933025531543</v>
      </c>
    </row>
    <row r="146" ht="15" customHeight="1">
      <c r="F146" t="n">
        <v>0.09980138812640882</v>
      </c>
      <c r="G146" t="n">
        <v>0.042880633347464</v>
      </c>
      <c r="J146" t="n">
        <v>0.09980138812640882</v>
      </c>
      <c r="K146" t="n">
        <v>0.042880633347464</v>
      </c>
      <c r="L146" t="n">
        <v>0.2189879943895572</v>
      </c>
      <c r="M146" t="n">
        <v>0.07893198518348225</v>
      </c>
      <c r="N146" t="n">
        <v>0.3284258210759569</v>
      </c>
      <c r="O146" t="n">
        <v>0.07893382188350687</v>
      </c>
    </row>
    <row r="147" ht="15" customHeight="1">
      <c r="F147" t="n">
        <v>0.09986233153098178</v>
      </c>
      <c r="G147" t="n">
        <v>0.04341002388261788</v>
      </c>
      <c r="J147" t="n">
        <v>0.09986233153098178</v>
      </c>
      <c r="K147" t="n">
        <v>0.04341002388261788</v>
      </c>
      <c r="L147" t="n">
        <v>0.217676969529681</v>
      </c>
      <c r="M147" t="n">
        <v>0.07990645413636474</v>
      </c>
      <c r="N147" t="n">
        <v>0.3278358882117319</v>
      </c>
      <c r="O147" t="n">
        <v>0.0799083135116983</v>
      </c>
    </row>
    <row r="148" ht="15" customHeight="1">
      <c r="F148" t="n">
        <v>0.0999183309765436</v>
      </c>
      <c r="G148" t="n">
        <v>0.04393941441777175</v>
      </c>
      <c r="J148" t="n">
        <v>0.0999183309765436</v>
      </c>
      <c r="K148" t="n">
        <v>0.04393941441777175</v>
      </c>
      <c r="L148" t="n">
        <v>0.2194926892730297</v>
      </c>
      <c r="M148" t="n">
        <v>0.08088092308924724</v>
      </c>
      <c r="N148" t="n">
        <v>0.3263496969406487</v>
      </c>
      <c r="O148" t="n">
        <v>0.08088280513988975</v>
      </c>
    </row>
    <row r="149" ht="15" customHeight="1">
      <c r="F149" t="n">
        <v>0.09996956366317367</v>
      </c>
      <c r="G149" t="n">
        <v>0.04446880495292563</v>
      </c>
      <c r="J149" t="n">
        <v>0.09996956366317367</v>
      </c>
      <c r="K149" t="n">
        <v>0.04446880495292563</v>
      </c>
      <c r="L149" t="n">
        <v>0.2182187043298091</v>
      </c>
      <c r="M149" t="n">
        <v>0.08185539204212974</v>
      </c>
      <c r="N149" t="n">
        <v>0.3283731073691261</v>
      </c>
      <c r="O149" t="n">
        <v>0.08185729676808119</v>
      </c>
    </row>
    <row r="150" ht="15" customHeight="1">
      <c r="F150" t="n">
        <v>0.1000162067909513</v>
      </c>
      <c r="G150" t="n">
        <v>0.04499819548807951</v>
      </c>
      <c r="J150" t="n">
        <v>0.1000162067909513</v>
      </c>
      <c r="K150" t="n">
        <v>0.04499819548807951</v>
      </c>
      <c r="L150" t="n">
        <v>0.2173544881234263</v>
      </c>
      <c r="M150" t="n">
        <v>0.08282986099501223</v>
      </c>
      <c r="N150" t="n">
        <v>0.327805397431906</v>
      </c>
      <c r="O150" t="n">
        <v>0.08283178839627263</v>
      </c>
    </row>
    <row r="151" ht="15" customHeight="1">
      <c r="F151" t="n">
        <v>0.1000584375599559</v>
      </c>
      <c r="G151" t="n">
        <v>0.04552758602323338</v>
      </c>
      <c r="J151" t="n">
        <v>0.1000584375599559</v>
      </c>
      <c r="K151" t="n">
        <v>0.04552758602323338</v>
      </c>
      <c r="L151" t="n">
        <v>0.2191995140772884</v>
      </c>
      <c r="M151" t="n">
        <v>0.08380432994789473</v>
      </c>
      <c r="N151" t="n">
        <v>0.3264458450637304</v>
      </c>
      <c r="O151" t="n">
        <v>0.08380628002446408</v>
      </c>
    </row>
    <row r="152" ht="15" customHeight="1">
      <c r="F152" t="n">
        <v>0.1000964331702669</v>
      </c>
      <c r="G152" t="n">
        <v>0.04605697655838726</v>
      </c>
      <c r="J152" t="n">
        <v>0.1000964331702669</v>
      </c>
      <c r="K152" t="n">
        <v>0.04605697655838726</v>
      </c>
      <c r="L152" t="n">
        <v>0.2186532556148022</v>
      </c>
      <c r="M152" t="n">
        <v>0.08477879890077722</v>
      </c>
      <c r="N152" t="n">
        <v>0.3261937281993416</v>
      </c>
      <c r="O152" t="n">
        <v>0.08478077165265552</v>
      </c>
    </row>
    <row r="153" ht="15" customHeight="1">
      <c r="F153" t="n">
        <v>0.1001303708219636</v>
      </c>
      <c r="G153" t="n">
        <v>0.04658636709354114</v>
      </c>
      <c r="J153" t="n">
        <v>0.1001303708219636</v>
      </c>
      <c r="K153" t="n">
        <v>0.04658636709354114</v>
      </c>
      <c r="L153" t="n">
        <v>0.2180151861593748</v>
      </c>
      <c r="M153" t="n">
        <v>0.08575326785365972</v>
      </c>
      <c r="N153" t="n">
        <v>0.3277483247734815</v>
      </c>
      <c r="O153" t="n">
        <v>0.08575526328084697</v>
      </c>
    </row>
    <row r="154" ht="15" customHeight="1">
      <c r="F154" t="n">
        <v>0.1001604277151253</v>
      </c>
      <c r="G154" t="n">
        <v>0.04711575762869501</v>
      </c>
      <c r="J154" t="n">
        <v>0.1001604277151253</v>
      </c>
      <c r="K154" t="n">
        <v>0.04711575762869501</v>
      </c>
      <c r="L154" t="n">
        <v>0.2187847791344132</v>
      </c>
      <c r="M154" t="n">
        <v>0.08672773680654222</v>
      </c>
      <c r="N154" t="n">
        <v>0.3253089127208924</v>
      </c>
      <c r="O154" t="n">
        <v>0.08672975490903841</v>
      </c>
    </row>
    <row r="155" ht="15" customHeight="1">
      <c r="F155" t="n">
        <v>0.1001867810498315</v>
      </c>
      <c r="G155" t="n">
        <v>0.04764514816384888</v>
      </c>
      <c r="J155" t="n">
        <v>0.1001867810498315</v>
      </c>
      <c r="K155" t="n">
        <v>0.04764514816384888</v>
      </c>
      <c r="L155" t="n">
        <v>0.2163615079633244</v>
      </c>
      <c r="M155" t="n">
        <v>0.08770220575942472</v>
      </c>
      <c r="N155" t="n">
        <v>0.3241747699763162</v>
      </c>
      <c r="O155" t="n">
        <v>0.08770424653722986</v>
      </c>
    </row>
    <row r="156" ht="15" customHeight="1">
      <c r="F156" t="n">
        <v>0.1002096080261615</v>
      </c>
      <c r="G156" t="n">
        <v>0.04817453869900277</v>
      </c>
      <c r="J156" t="n">
        <v>0.1002096080261615</v>
      </c>
      <c r="K156" t="n">
        <v>0.04817453869900277</v>
      </c>
      <c r="L156" t="n">
        <v>0.2177448460695155</v>
      </c>
      <c r="M156" t="n">
        <v>0.08867667471230722</v>
      </c>
      <c r="N156" t="n">
        <v>0.3266451744744949</v>
      </c>
      <c r="O156" t="n">
        <v>0.08867873816542129</v>
      </c>
    </row>
    <row r="157" ht="15" customHeight="1">
      <c r="F157" t="n">
        <v>0.1002290858441946</v>
      </c>
      <c r="G157" t="n">
        <v>0.04870392923415665</v>
      </c>
      <c r="J157" t="n">
        <v>0.1002290858441946</v>
      </c>
      <c r="K157" t="n">
        <v>0.04870392923415665</v>
      </c>
      <c r="L157" t="n">
        <v>0.2179342668763933</v>
      </c>
      <c r="M157" t="n">
        <v>0.08965114366518971</v>
      </c>
      <c r="N157" t="n">
        <v>0.3261194041501709</v>
      </c>
      <c r="O157" t="n">
        <v>0.08965322979361275</v>
      </c>
    </row>
    <row r="158" ht="15" customHeight="1">
      <c r="F158" t="n">
        <v>0.1002453917040102</v>
      </c>
      <c r="G158" t="n">
        <v>0.04923331976931052</v>
      </c>
      <c r="J158" t="n">
        <v>0.1002453917040102</v>
      </c>
      <c r="K158" t="n">
        <v>0.04923331976931052</v>
      </c>
      <c r="L158" t="n">
        <v>0.2177292438073649</v>
      </c>
      <c r="M158" t="n">
        <v>0.0906256126180722</v>
      </c>
      <c r="N158" t="n">
        <v>0.3246967369380859</v>
      </c>
      <c r="O158" t="n">
        <v>0.09062772142180418</v>
      </c>
    </row>
    <row r="159" ht="15" customHeight="1">
      <c r="F159" t="n">
        <v>0.1002587028056878</v>
      </c>
      <c r="G159" t="n">
        <v>0.04976271030446439</v>
      </c>
      <c r="J159" t="n">
        <v>0.1002587028056878</v>
      </c>
      <c r="K159" t="n">
        <v>0.04976271030446439</v>
      </c>
      <c r="L159" t="n">
        <v>0.2167292502858373</v>
      </c>
      <c r="M159" t="n">
        <v>0.0916000815709547</v>
      </c>
      <c r="N159" t="n">
        <v>0.3234764507729821</v>
      </c>
      <c r="O159" t="n">
        <v>0.09160221304999562</v>
      </c>
    </row>
    <row r="160" ht="15" customHeight="1">
      <c r="F160" t="n">
        <v>0.1002691963493066</v>
      </c>
      <c r="G160" t="n">
        <v>0.05029210083961827</v>
      </c>
      <c r="J160" t="n">
        <v>0.1002691963493066</v>
      </c>
      <c r="K160" t="n">
        <v>0.05029210083961827</v>
      </c>
      <c r="L160" t="n">
        <v>0.2175337597352177</v>
      </c>
      <c r="M160" t="n">
        <v>0.0925745505238372</v>
      </c>
      <c r="N160" t="n">
        <v>0.3263578235896016</v>
      </c>
      <c r="O160" t="n">
        <v>0.09257670467818707</v>
      </c>
    </row>
    <row r="161" ht="15" customHeight="1">
      <c r="F161" t="n">
        <v>0.100277049534946</v>
      </c>
      <c r="G161" t="n">
        <v>0.05082149137477215</v>
      </c>
      <c r="J161" t="n">
        <v>0.100277049534946</v>
      </c>
      <c r="K161" t="n">
        <v>0.05082149137477215</v>
      </c>
      <c r="L161" t="n">
        <v>0.2167422455789128</v>
      </c>
      <c r="M161" t="n">
        <v>0.0935490194767197</v>
      </c>
      <c r="N161" t="n">
        <v>0.3256401333226865</v>
      </c>
      <c r="O161" t="n">
        <v>0.09355119630637851</v>
      </c>
    </row>
    <row r="162" ht="15" customHeight="1">
      <c r="F162" t="n">
        <v>0.1002824395626855</v>
      </c>
      <c r="G162" t="n">
        <v>0.05135088190992602</v>
      </c>
      <c r="J162" t="n">
        <v>0.1002824395626855</v>
      </c>
      <c r="K162" t="n">
        <v>0.05135088190992602</v>
      </c>
      <c r="L162" t="n">
        <v>0.2170541812403297</v>
      </c>
      <c r="M162" t="n">
        <v>0.09452348842960219</v>
      </c>
      <c r="N162" t="n">
        <v>0.3260226579069789</v>
      </c>
      <c r="O162" t="n">
        <v>0.09452568793456995</v>
      </c>
    </row>
    <row r="163" ht="15" customHeight="1">
      <c r="F163" t="n">
        <v>0.1002855436326043</v>
      </c>
      <c r="G163" t="n">
        <v>0.0518802724450799</v>
      </c>
      <c r="J163" t="n">
        <v>0.1002855436326043</v>
      </c>
      <c r="K163" t="n">
        <v>0.0518802724450799</v>
      </c>
      <c r="L163" t="n">
        <v>0.2177690401428755</v>
      </c>
      <c r="M163" t="n">
        <v>0.09549795738248469</v>
      </c>
      <c r="N163" t="n">
        <v>0.3238046752772208</v>
      </c>
      <c r="O163" t="n">
        <v>0.0955001795627614</v>
      </c>
    </row>
    <row r="164" ht="15" customHeight="1">
      <c r="F164" t="n">
        <v>0.1002865389447818</v>
      </c>
      <c r="G164" t="n">
        <v>0.05240966298023377</v>
      </c>
      <c r="J164" t="n">
        <v>0.1002865389447818</v>
      </c>
      <c r="K164" t="n">
        <v>0.05240966298023377</v>
      </c>
      <c r="L164" t="n">
        <v>0.217086295709957</v>
      </c>
      <c r="M164" t="n">
        <v>0.09647242633536719</v>
      </c>
      <c r="N164" t="n">
        <v>0.3235854633681543</v>
      </c>
      <c r="O164" t="n">
        <v>0.09647467119095283</v>
      </c>
    </row>
    <row r="165" ht="15" customHeight="1">
      <c r="F165" t="n">
        <v>0.1002865389447818</v>
      </c>
      <c r="G165" t="n">
        <v>0.05240966298023377</v>
      </c>
      <c r="J165" t="n">
        <v>0.1002865389447818</v>
      </c>
      <c r="K165" t="n">
        <v>0.05240966298023377</v>
      </c>
      <c r="L165" t="n">
        <v>0.2178054213649814</v>
      </c>
      <c r="M165" t="n">
        <v>0.09744689528824969</v>
      </c>
      <c r="N165" t="n">
        <v>0.3244643001145214</v>
      </c>
      <c r="O165" t="n">
        <v>0.09744916281914427</v>
      </c>
    </row>
    <row r="166" ht="15" customHeight="1">
      <c r="F166" t="n">
        <v>0.09865090913381391</v>
      </c>
      <c r="G166" t="n">
        <v>0.05240939445176976</v>
      </c>
      <c r="J166" t="n">
        <v>0.09865090913381391</v>
      </c>
      <c r="K166" t="n">
        <v>0.05240939445176976</v>
      </c>
      <c r="L166" t="n">
        <v>0.2154258905313557</v>
      </c>
      <c r="M166" t="n">
        <v>0.09842136424113218</v>
      </c>
      <c r="N166" t="n">
        <v>0.3229404634510643</v>
      </c>
      <c r="O166" t="n">
        <v>0.09842365444733572</v>
      </c>
    </row>
    <row r="167" ht="15" customHeight="1">
      <c r="F167" t="n">
        <v>0.09703345619237419</v>
      </c>
      <c r="G167" t="n">
        <v>0.05240912592330574</v>
      </c>
      <c r="J167" t="n">
        <v>0.09703345619237419</v>
      </c>
      <c r="K167" t="n">
        <v>0.05240912592330574</v>
      </c>
      <c r="L167" t="n">
        <v>0.2167471766324868</v>
      </c>
      <c r="M167" t="n">
        <v>0.09939583319401468</v>
      </c>
      <c r="N167" t="n">
        <v>0.3239132313125249</v>
      </c>
      <c r="O167" t="n">
        <v>0.09939814607552716</v>
      </c>
    </row>
    <row r="168" ht="15" customHeight="1">
      <c r="F168" t="n">
        <v>0.09543500687941417</v>
      </c>
      <c r="G168" t="n">
        <v>0.05240885739484172</v>
      </c>
      <c r="J168" t="n">
        <v>0.09543500687941417</v>
      </c>
      <c r="K168" t="n">
        <v>0.05240885739484172</v>
      </c>
      <c r="L168" t="n">
        <v>0.2171687530917818</v>
      </c>
      <c r="M168" t="n">
        <v>0.1003703021468972</v>
      </c>
      <c r="N168" t="n">
        <v>0.3219818816336455</v>
      </c>
      <c r="O168" t="n">
        <v>0.1003726377037186</v>
      </c>
    </row>
    <row r="169" ht="15" customHeight="1">
      <c r="F169" t="n">
        <v>0.09385638795374548</v>
      </c>
      <c r="G169" t="n">
        <v>0.0524085888663777</v>
      </c>
      <c r="J169" t="n">
        <v>0.09385638795374548</v>
      </c>
      <c r="K169" t="n">
        <v>0.0524085888663777</v>
      </c>
      <c r="L169" t="n">
        <v>0.2168900933326476</v>
      </c>
      <c r="M169" t="n">
        <v>0.1013447710997797</v>
      </c>
      <c r="N169" t="n">
        <v>0.321045692349168</v>
      </c>
      <c r="O169" t="n">
        <v>0.10134712933191</v>
      </c>
    </row>
    <row r="170" ht="15" customHeight="1">
      <c r="F170" t="n">
        <v>0.09229842617431799</v>
      </c>
      <c r="G170" t="n">
        <v>0.05240832033791369</v>
      </c>
      <c r="J170" t="n">
        <v>0.09229842617431799</v>
      </c>
      <c r="K170" t="n">
        <v>0.05240832033791369</v>
      </c>
      <c r="L170" t="n">
        <v>0.2172106707784913</v>
      </c>
      <c r="M170" t="n">
        <v>0.1023192400526622</v>
      </c>
      <c r="N170" t="n">
        <v>0.3209039413938346</v>
      </c>
      <c r="O170" t="n">
        <v>0.1023216209601015</v>
      </c>
    </row>
    <row r="171" ht="15" customHeight="1">
      <c r="F171" t="n">
        <v>0.09076194829994505</v>
      </c>
      <c r="G171" t="n">
        <v>0.05240805180944967</v>
      </c>
      <c r="J171" t="n">
        <v>0.09076194829994505</v>
      </c>
      <c r="K171" t="n">
        <v>0.05240805180944967</v>
      </c>
      <c r="L171" t="n">
        <v>0.2155299588527197</v>
      </c>
      <c r="M171" t="n">
        <v>0.1032937090055447</v>
      </c>
      <c r="N171" t="n">
        <v>0.3218559067023874</v>
      </c>
      <c r="O171" t="n">
        <v>0.1032961125882929</v>
      </c>
    </row>
    <row r="172" ht="15" customHeight="1">
      <c r="F172" t="n">
        <v>0.08924778108957479</v>
      </c>
      <c r="G172" t="n">
        <v>0.05240778328098566</v>
      </c>
      <c r="J172" t="n">
        <v>0.08924778108957479</v>
      </c>
      <c r="K172" t="n">
        <v>0.05240778328098566</v>
      </c>
      <c r="L172" t="n">
        <v>0.2172474309787402</v>
      </c>
      <c r="M172" t="n">
        <v>0.1042681779584272</v>
      </c>
      <c r="N172" t="n">
        <v>0.3223008662095683</v>
      </c>
      <c r="O172" t="n">
        <v>0.1042706042164844</v>
      </c>
    </row>
    <row r="173" ht="15" customHeight="1">
      <c r="F173" t="n">
        <v>0.0877567513020224</v>
      </c>
      <c r="G173" t="n">
        <v>0.05240751475252164</v>
      </c>
      <c r="J173" t="n">
        <v>0.0877567513020224</v>
      </c>
      <c r="K173" t="n">
        <v>0.05240751475252164</v>
      </c>
      <c r="L173" t="n">
        <v>0.2163625605799594</v>
      </c>
      <c r="M173" t="n">
        <v>0.1052426469113096</v>
      </c>
      <c r="N173" t="n">
        <v>0.3230380978501194</v>
      </c>
      <c r="O173" t="n">
        <v>0.1052450958446758</v>
      </c>
    </row>
    <row r="174" ht="15" customHeight="1">
      <c r="F174" t="n">
        <v>0.08628968569623399</v>
      </c>
      <c r="G174" t="n">
        <v>0.05240724622405762</v>
      </c>
      <c r="J174" t="n">
        <v>0.08628968569623399</v>
      </c>
      <c r="K174" t="n">
        <v>0.05240724622405762</v>
      </c>
      <c r="L174" t="n">
        <v>0.2165748210797845</v>
      </c>
      <c r="M174" t="n">
        <v>0.1062171158641922</v>
      </c>
      <c r="N174" t="n">
        <v>0.3207668795587828</v>
      </c>
      <c r="O174" t="n">
        <v>0.1062195874728673</v>
      </c>
    </row>
    <row r="175" ht="15" customHeight="1">
      <c r="F175" t="n">
        <v>0.08484741103102686</v>
      </c>
      <c r="G175" t="n">
        <v>0.0524069776955936</v>
      </c>
      <c r="J175" t="n">
        <v>0.08484741103102686</v>
      </c>
      <c r="K175" t="n">
        <v>0.0524069776955936</v>
      </c>
      <c r="L175" t="n">
        <v>0.2161836859016225</v>
      </c>
      <c r="M175" t="n">
        <v>0.1071915848170747</v>
      </c>
      <c r="N175" t="n">
        <v>0.3217864892703007</v>
      </c>
      <c r="O175" t="n">
        <v>0.1071940791010587</v>
      </c>
    </row>
    <row r="176" ht="15" customHeight="1">
      <c r="F176" t="n">
        <v>0.08343075406534492</v>
      </c>
      <c r="G176" t="n">
        <v>0.05240670916712958</v>
      </c>
      <c r="J176" t="n">
        <v>0.08343075406534492</v>
      </c>
      <c r="K176" t="n">
        <v>0.05240670916712958</v>
      </c>
      <c r="L176" t="n">
        <v>0.2144886284688803</v>
      </c>
      <c r="M176" t="n">
        <v>0.1081660537699572</v>
      </c>
      <c r="N176" t="n">
        <v>0.319396204919415</v>
      </c>
      <c r="O176" t="n">
        <v>0.1081685707292502</v>
      </c>
    </row>
    <row r="177" ht="15" customHeight="1">
      <c r="F177" t="n">
        <v>0.08204054155800783</v>
      </c>
      <c r="G177" t="n">
        <v>0.05240644063866556</v>
      </c>
      <c r="J177" t="n">
        <v>0.08204054155800783</v>
      </c>
      <c r="K177" t="n">
        <v>0.05240644063866556</v>
      </c>
      <c r="L177" t="n">
        <v>0.215989122204965</v>
      </c>
      <c r="M177" t="n">
        <v>0.1091405227228397</v>
      </c>
      <c r="N177" t="n">
        <v>0.3222953044408678</v>
      </c>
      <c r="O177" t="n">
        <v>0.1091430623574416</v>
      </c>
    </row>
    <row r="178" ht="15" customHeight="1">
      <c r="F178" t="n">
        <v>0.08067760026795712</v>
      </c>
      <c r="G178" t="n">
        <v>0.05240617211020155</v>
      </c>
      <c r="J178" t="n">
        <v>0.08067760026795712</v>
      </c>
      <c r="K178" t="n">
        <v>0.05240617211020155</v>
      </c>
      <c r="L178" t="n">
        <v>0.2147846405332836</v>
      </c>
      <c r="M178" t="n">
        <v>0.1101149916757221</v>
      </c>
      <c r="N178" t="n">
        <v>0.3185830657694013</v>
      </c>
      <c r="O178" t="n">
        <v>0.110117553985633</v>
      </c>
    </row>
    <row r="179" ht="15" customHeight="1">
      <c r="F179" t="n">
        <v>0.07934275695401471</v>
      </c>
      <c r="G179" t="n">
        <v>0.05240590358173753</v>
      </c>
      <c r="J179" t="n">
        <v>0.07934275695401471</v>
      </c>
      <c r="K179" t="n">
        <v>0.05240590358173753</v>
      </c>
      <c r="L179" t="n">
        <v>0.2159746568772432</v>
      </c>
      <c r="M179" t="n">
        <v>0.1110894606286046</v>
      </c>
      <c r="N179" t="n">
        <v>0.3210587668397574</v>
      </c>
      <c r="O179" t="n">
        <v>0.1110920456138245</v>
      </c>
    </row>
    <row r="180" ht="15" customHeight="1">
      <c r="F180" t="n">
        <v>0.07803683837511988</v>
      </c>
      <c r="G180" t="n">
        <v>0.05240563505327352</v>
      </c>
      <c r="J180" t="n">
        <v>0.07803683837511988</v>
      </c>
      <c r="K180" t="n">
        <v>0.05240563505327352</v>
      </c>
      <c r="L180" t="n">
        <v>0.2140586446602504</v>
      </c>
      <c r="M180" t="n">
        <v>0.1120639295814871</v>
      </c>
      <c r="N180" t="n">
        <v>0.3191216855866783</v>
      </c>
      <c r="O180" t="n">
        <v>0.1120665372420159</v>
      </c>
    </row>
    <row r="181" ht="15" customHeight="1">
      <c r="F181" t="n">
        <v>0.07676067129009698</v>
      </c>
      <c r="G181" t="n">
        <v>0.0524053665248095</v>
      </c>
      <c r="J181" t="n">
        <v>0.07676067129009698</v>
      </c>
      <c r="K181" t="n">
        <v>0.0524053665248095</v>
      </c>
      <c r="L181" t="n">
        <v>0.2147360773057127</v>
      </c>
      <c r="M181" t="n">
        <v>0.1130383985343696</v>
      </c>
      <c r="N181" t="n">
        <v>0.3185710999449063</v>
      </c>
      <c r="O181" t="n">
        <v>0.1130410288702074</v>
      </c>
    </row>
    <row r="182" ht="15" customHeight="1">
      <c r="F182" t="n">
        <v>0.07551508245788266</v>
      </c>
      <c r="G182" t="n">
        <v>0.05240509799634548</v>
      </c>
      <c r="J182" t="n">
        <v>0.07551508245788266</v>
      </c>
      <c r="K182" t="n">
        <v>0.05240509799634548</v>
      </c>
      <c r="L182" t="n">
        <v>0.2145064282370369</v>
      </c>
      <c r="M182" t="n">
        <v>0.1140128674872521</v>
      </c>
      <c r="N182" t="n">
        <v>0.3171062878491829</v>
      </c>
      <c r="O182" t="n">
        <v>0.1140155204983988</v>
      </c>
    </row>
    <row r="183" ht="15" customHeight="1">
      <c r="F183" t="n">
        <v>0.07430089863733003</v>
      </c>
      <c r="G183" t="n">
        <v>0.05240482946788147</v>
      </c>
      <c r="J183" t="n">
        <v>0.07430089863733003</v>
      </c>
      <c r="K183" t="n">
        <v>0.05240482946788147</v>
      </c>
      <c r="L183" t="n">
        <v>0.2138691708776299</v>
      </c>
      <c r="M183" t="n">
        <v>0.1149873364401346</v>
      </c>
      <c r="N183" t="n">
        <v>0.3197265272342507</v>
      </c>
      <c r="O183" t="n">
        <v>0.1149900121265902</v>
      </c>
    </row>
    <row r="184" ht="15" customHeight="1">
      <c r="F184" t="n">
        <v>0.07311894658729484</v>
      </c>
      <c r="G184" t="n">
        <v>0.05240456093941745</v>
      </c>
      <c r="J184" t="n">
        <v>0.07311894658729484</v>
      </c>
      <c r="K184" t="n">
        <v>0.05240456093941745</v>
      </c>
      <c r="L184" t="n">
        <v>0.2147237786508988</v>
      </c>
      <c r="M184" t="n">
        <v>0.1159618053930171</v>
      </c>
      <c r="N184" t="n">
        <v>0.3186310960348513</v>
      </c>
      <c r="O184" t="n">
        <v>0.1159645037547817</v>
      </c>
    </row>
    <row r="185" ht="15" customHeight="1">
      <c r="F185" t="n">
        <v>0.0719700530667097</v>
      </c>
      <c r="G185" t="n">
        <v>0.05240429241095344</v>
      </c>
      <c r="J185" t="n">
        <v>0.0719700530667097</v>
      </c>
      <c r="K185" t="n">
        <v>0.05240429241095344</v>
      </c>
      <c r="L185" t="n">
        <v>0.2151697249802507</v>
      </c>
      <c r="M185" t="n">
        <v>0.1169362743458996</v>
      </c>
      <c r="N185" t="n">
        <v>0.3191192721857272</v>
      </c>
      <c r="O185" t="n">
        <v>0.1169389953829731</v>
      </c>
    </row>
    <row r="186" ht="15" customHeight="1">
      <c r="F186" t="n">
        <v>0.07085504483440583</v>
      </c>
      <c r="G186" t="n">
        <v>0.05240402388248942</v>
      </c>
      <c r="J186" t="n">
        <v>0.07085504483440583</v>
      </c>
      <c r="K186" t="n">
        <v>0.05240402388248942</v>
      </c>
      <c r="L186" t="n">
        <v>0.2147048618187794</v>
      </c>
      <c r="M186" t="n">
        <v>0.1179107432987821</v>
      </c>
      <c r="N186" t="n">
        <v>0.3160744278148365</v>
      </c>
      <c r="O186" t="n">
        <v>0.1179134870111646</v>
      </c>
    </row>
    <row r="187" ht="15" customHeight="1">
      <c r="F187" t="n">
        <v>0.06977474864931288</v>
      </c>
      <c r="G187" t="n">
        <v>0.0524037553540254</v>
      </c>
      <c r="J187" t="n">
        <v>0.06977474864931288</v>
      </c>
      <c r="K187" t="n">
        <v>0.0524037553540254</v>
      </c>
      <c r="L187" t="n">
        <v>0.2150217747006716</v>
      </c>
      <c r="M187" t="n">
        <v>0.1188852122516646</v>
      </c>
      <c r="N187" t="n">
        <v>0.316724743266509</v>
      </c>
      <c r="O187" t="n">
        <v>0.118887978639356</v>
      </c>
    </row>
    <row r="188" ht="15" customHeight="1">
      <c r="F188" t="n">
        <v>0.06872999127026508</v>
      </c>
      <c r="G188" t="n">
        <v>0.05240348682556138</v>
      </c>
      <c r="J188" t="n">
        <v>0.06872999127026508</v>
      </c>
      <c r="K188" t="n">
        <v>0.05240348682556138</v>
      </c>
      <c r="L188" t="n">
        <v>0.214920529340585</v>
      </c>
      <c r="M188" t="n">
        <v>0.1198596812045471</v>
      </c>
      <c r="N188" t="n">
        <v>0.3143680118174745</v>
      </c>
      <c r="O188" t="n">
        <v>0.1198624702675475</v>
      </c>
    </row>
    <row r="189" ht="15" customHeight="1">
      <c r="F189" t="n">
        <v>0.06772159945618897</v>
      </c>
      <c r="G189" t="n">
        <v>0.05240321829709736</v>
      </c>
      <c r="J189" t="n">
        <v>0.06772159945618897</v>
      </c>
      <c r="K189" t="n">
        <v>0.05240321829709736</v>
      </c>
      <c r="L189" t="n">
        <v>0.214902192317559</v>
      </c>
      <c r="M189" t="n">
        <v>0.1208341501574296</v>
      </c>
      <c r="N189" t="n">
        <v>0.3141117552663705</v>
      </c>
      <c r="O189" t="n">
        <v>0.1208369618957389</v>
      </c>
    </row>
    <row r="190" ht="15" customHeight="1">
      <c r="F190" t="n">
        <v>0.06674702403382357</v>
      </c>
      <c r="G190" t="n">
        <v>0.05240294976863334</v>
      </c>
      <c r="J190" t="n">
        <v>0.06674702403382357</v>
      </c>
      <c r="K190" t="n">
        <v>0.05240294976863334</v>
      </c>
      <c r="L190" t="n">
        <v>0.2125678302106324</v>
      </c>
      <c r="M190" t="n">
        <v>0.1218086191103121</v>
      </c>
      <c r="N190" t="n">
        <v>0.3156634954118351</v>
      </c>
      <c r="O190" t="n">
        <v>0.1218114535239303</v>
      </c>
    </row>
    <row r="191" ht="15" customHeight="1">
      <c r="F191" t="n">
        <v>0.06578683616950395</v>
      </c>
      <c r="G191" t="n">
        <v>0.05240268124016933</v>
      </c>
      <c r="J191" t="n">
        <v>0.06578683616950395</v>
      </c>
      <c r="K191" t="n">
        <v>0.05240268124016933</v>
      </c>
      <c r="L191" t="n">
        <v>0.2134185095988445</v>
      </c>
      <c r="M191" t="n">
        <v>0.1227830880631946</v>
      </c>
      <c r="N191" t="n">
        <v>0.313430754052506</v>
      </c>
      <c r="O191" t="n">
        <v>0.1227859451521218</v>
      </c>
    </row>
    <row r="192" ht="15" customHeight="1">
      <c r="F192" t="n">
        <v>0.06483848668997147</v>
      </c>
      <c r="G192" t="n">
        <v>0.05240241271170531</v>
      </c>
      <c r="J192" t="n">
        <v>0.06483848668997147</v>
      </c>
      <c r="K192" t="n">
        <v>0.05240241271170531</v>
      </c>
      <c r="L192" t="n">
        <v>0.2141552970612342</v>
      </c>
      <c r="M192" t="n">
        <v>0.1237575570160771</v>
      </c>
      <c r="N192" t="n">
        <v>0.3137210529870211</v>
      </c>
      <c r="O192" t="n">
        <v>0.1237604367803132</v>
      </c>
    </row>
    <row r="193" ht="15" customHeight="1">
      <c r="F193" t="n">
        <v>0.06390280235414861</v>
      </c>
      <c r="G193" t="n">
        <v>0.05240214418324129</v>
      </c>
      <c r="J193" t="n">
        <v>0.06390280235414861</v>
      </c>
      <c r="K193" t="n">
        <v>0.05240214418324129</v>
      </c>
      <c r="L193" t="n">
        <v>0.2117792591768406</v>
      </c>
      <c r="M193" t="n">
        <v>0.1247320259689596</v>
      </c>
      <c r="N193" t="n">
        <v>0.3098419140140182</v>
      </c>
      <c r="O193" t="n">
        <v>0.1247349284085047</v>
      </c>
    </row>
    <row r="194" ht="15" customHeight="1">
      <c r="F194" t="n">
        <v>0.06298060992087567</v>
      </c>
      <c r="G194" t="n">
        <v>0.05240187565477727</v>
      </c>
      <c r="J194" t="n">
        <v>0.06298060992087567</v>
      </c>
      <c r="K194" t="n">
        <v>0.05240187565477727</v>
      </c>
      <c r="L194" t="n">
        <v>0.2135914625247028</v>
      </c>
      <c r="M194" t="n">
        <v>0.1257064949218421</v>
      </c>
      <c r="N194" t="n">
        <v>0.3114008589321348</v>
      </c>
      <c r="O194" t="n">
        <v>0.1257094200366961</v>
      </c>
    </row>
    <row r="195" ht="15" customHeight="1">
      <c r="F195" t="n">
        <v>0.06207273614907416</v>
      </c>
      <c r="G195" t="n">
        <v>0.05240160712631326</v>
      </c>
      <c r="J195" t="n">
        <v>0.06207273614907416</v>
      </c>
      <c r="K195" t="n">
        <v>0.05240160712631326</v>
      </c>
      <c r="L195" t="n">
        <v>0.21149297368386</v>
      </c>
      <c r="M195" t="n">
        <v>0.1266809638747246</v>
      </c>
      <c r="N195" t="n">
        <v>0.3084054095400091</v>
      </c>
      <c r="O195" t="n">
        <v>0.1266839116648875</v>
      </c>
    </row>
    <row r="196" ht="15" customHeight="1">
      <c r="F196" t="n">
        <v>0.06118000779758562</v>
      </c>
      <c r="G196" t="n">
        <v>0.05240133859784924</v>
      </c>
      <c r="J196" t="n">
        <v>0.06118000779758562</v>
      </c>
      <c r="K196" t="n">
        <v>0.05240133859784924</v>
      </c>
      <c r="L196" t="n">
        <v>0.2107848592333511</v>
      </c>
      <c r="M196" t="n">
        <v>0.1276554328276071</v>
      </c>
      <c r="N196" t="n">
        <v>0.3076630876362785</v>
      </c>
      <c r="O196" t="n">
        <v>0.127658403293079</v>
      </c>
    </row>
    <row r="197" ht="15" customHeight="1">
      <c r="F197" t="n">
        <v>0.06030325162533007</v>
      </c>
      <c r="G197" t="n">
        <v>0.05240107006938523</v>
      </c>
      <c r="J197" t="n">
        <v>0.06030325162533007</v>
      </c>
      <c r="K197" t="n">
        <v>0.05240107006938523</v>
      </c>
      <c r="L197" t="n">
        <v>0.2121681857522154</v>
      </c>
      <c r="M197" t="n">
        <v>0.1286299017804896</v>
      </c>
      <c r="N197" t="n">
        <v>0.3050814150195812</v>
      </c>
      <c r="O197" t="n">
        <v>0.1286328949212704</v>
      </c>
    </row>
    <row r="198" ht="15" customHeight="1">
      <c r="F198" t="n">
        <v>0.0594432943911691</v>
      </c>
      <c r="G198" t="n">
        <v>0.05240080154092121</v>
      </c>
      <c r="J198" t="n">
        <v>0.0594432943911691</v>
      </c>
      <c r="K198" t="n">
        <v>0.05240080154092121</v>
      </c>
      <c r="L198" t="n">
        <v>0.2105440198194917</v>
      </c>
      <c r="M198" t="n">
        <v>0.1296043707333721</v>
      </c>
      <c r="N198" t="n">
        <v>0.3035679134885547</v>
      </c>
      <c r="O198" t="n">
        <v>0.1296073865494619</v>
      </c>
    </row>
    <row r="199" ht="15" customHeight="1">
      <c r="F199" t="n">
        <v>0.05860096285396574</v>
      </c>
      <c r="G199" t="n">
        <v>0.05240053301245719</v>
      </c>
      <c r="J199" t="n">
        <v>0.05860096285396574</v>
      </c>
      <c r="K199" t="n">
        <v>0.05240053301245719</v>
      </c>
      <c r="L199" t="n">
        <v>0.2120134280142194</v>
      </c>
      <c r="M199" t="n">
        <v>0.1305788396862546</v>
      </c>
      <c r="N199" t="n">
        <v>0.304530104841837</v>
      </c>
      <c r="O199" t="n">
        <v>0.1305818781776533</v>
      </c>
    </row>
    <row r="200" ht="15" customHeight="1">
      <c r="F200" t="n">
        <v>0.05777708377263774</v>
      </c>
      <c r="G200" t="n">
        <v>0.05240026448399317</v>
      </c>
      <c r="J200" t="n">
        <v>0.05777708377263774</v>
      </c>
      <c r="K200" t="n">
        <v>0.05240026448399317</v>
      </c>
      <c r="L200" t="n">
        <v>0.2117774769154373</v>
      </c>
      <c r="M200" t="n">
        <v>0.1315533086391371</v>
      </c>
      <c r="N200" t="n">
        <v>0.3015755108780656</v>
      </c>
      <c r="O200" t="n">
        <v>0.1315563698058448</v>
      </c>
    </row>
    <row r="201" ht="15" customHeight="1">
      <c r="F201" t="n">
        <v>0.05697248390603055</v>
      </c>
      <c r="G201" t="n">
        <v>0.05239999595552915</v>
      </c>
      <c r="J201" t="n">
        <v>0.05697248390603055</v>
      </c>
      <c r="K201" t="n">
        <v>0.05239999595552915</v>
      </c>
      <c r="L201" t="n">
        <v>0.2104372331021846</v>
      </c>
      <c r="M201" t="n">
        <v>0.1325277775920196</v>
      </c>
      <c r="N201" t="n">
        <v>0.3019116533958786</v>
      </c>
      <c r="O201" t="n">
        <v>0.1325308614340362</v>
      </c>
    </row>
    <row r="202" ht="15" customHeight="1">
      <c r="F202" t="n">
        <v>0.05618799001306024</v>
      </c>
      <c r="G202" t="n">
        <v>0.05239972742706514</v>
      </c>
      <c r="J202" t="n">
        <v>0.05618799001306024</v>
      </c>
      <c r="K202" t="n">
        <v>0.05239972742706514</v>
      </c>
      <c r="L202" t="n">
        <v>0.2090937631535004</v>
      </c>
      <c r="M202" t="n">
        <v>0.1335022465449021</v>
      </c>
      <c r="N202" t="n">
        <v>0.3004460541939137</v>
      </c>
      <c r="O202" t="n">
        <v>0.1335053530622277</v>
      </c>
    </row>
    <row r="203" ht="15" customHeight="1">
      <c r="F203" t="n">
        <v>0.05542442885257387</v>
      </c>
      <c r="G203" t="n">
        <v>0.05239945889860112</v>
      </c>
      <c r="J203" t="n">
        <v>0.05542442885257387</v>
      </c>
      <c r="K203" t="n">
        <v>0.05239945889860112</v>
      </c>
      <c r="L203" t="n">
        <v>0.2090481336484238</v>
      </c>
      <c r="M203" t="n">
        <v>0.1344767154977846</v>
      </c>
      <c r="N203" t="n">
        <v>0.2970862350708086</v>
      </c>
      <c r="O203" t="n">
        <v>0.1344798446904191</v>
      </c>
    </row>
    <row r="204" ht="15" customHeight="1">
      <c r="F204" t="n">
        <v>0.05468262718348588</v>
      </c>
      <c r="G204" t="n">
        <v>0.05239919037013711</v>
      </c>
      <c r="J204" t="n">
        <v>0.05468262718348588</v>
      </c>
      <c r="K204" t="n">
        <v>0.05239919037013711</v>
      </c>
      <c r="L204" t="n">
        <v>0.2091014111659937</v>
      </c>
      <c r="M204" t="n">
        <v>0.1354511844506671</v>
      </c>
      <c r="N204" t="n">
        <v>0.2970397178252011</v>
      </c>
      <c r="O204" t="n">
        <v>0.1354543363186106</v>
      </c>
    </row>
    <row r="205" ht="15" customHeight="1">
      <c r="F205" t="n">
        <v>0.05396341176464516</v>
      </c>
      <c r="G205" t="n">
        <v>0.05239892184167309</v>
      </c>
      <c r="J205" t="n">
        <v>0.05396341176464516</v>
      </c>
      <c r="K205" t="n">
        <v>0.05239892184167309</v>
      </c>
      <c r="L205" t="n">
        <v>0.2100546622852495</v>
      </c>
      <c r="M205" t="n">
        <v>0.1364256534035496</v>
      </c>
      <c r="N205" t="n">
        <v>0.2955140242557293</v>
      </c>
      <c r="O205" t="n">
        <v>0.136428827946802</v>
      </c>
    </row>
    <row r="206" ht="15" customHeight="1">
      <c r="F206" t="n">
        <v>0.05326760935496412</v>
      </c>
      <c r="G206" t="n">
        <v>0.05239865331320907</v>
      </c>
      <c r="J206" t="n">
        <v>0.05326760935496412</v>
      </c>
      <c r="K206" t="n">
        <v>0.05239865331320907</v>
      </c>
      <c r="L206" t="n">
        <v>0.2073089535852299</v>
      </c>
      <c r="M206" t="n">
        <v>0.1374001223564321</v>
      </c>
      <c r="N206" t="n">
        <v>0.2943166761610306</v>
      </c>
      <c r="O206" t="n">
        <v>0.1374033195749934</v>
      </c>
    </row>
    <row r="207" ht="15" customHeight="1">
      <c r="F207" t="n">
        <v>0.05259604671329372</v>
      </c>
      <c r="G207" t="n">
        <v>0.05239838478474505</v>
      </c>
      <c r="J207" t="n">
        <v>0.05259604671329372</v>
      </c>
      <c r="K207" t="n">
        <v>0.05239838478474505</v>
      </c>
      <c r="L207" t="n">
        <v>0.2084653516449744</v>
      </c>
      <c r="M207" t="n">
        <v>0.1383745913093145</v>
      </c>
      <c r="N207" t="n">
        <v>0.291855195339743</v>
      </c>
      <c r="O207" t="n">
        <v>0.1383778112031849</v>
      </c>
    </row>
    <row r="208" ht="15" customHeight="1">
      <c r="F208" t="n">
        <v>0.05194955059854435</v>
      </c>
      <c r="G208" t="n">
        <v>0.05239811625628104</v>
      </c>
      <c r="J208" t="n">
        <v>0.05194955059854435</v>
      </c>
      <c r="K208" t="n">
        <v>0.05239811625628104</v>
      </c>
      <c r="L208" t="n">
        <v>0.2072249230435216</v>
      </c>
      <c r="M208" t="n">
        <v>0.1393490602621971</v>
      </c>
      <c r="N208" t="n">
        <v>0.2935371035905043</v>
      </c>
      <c r="O208" t="n">
        <v>0.1393523028313763</v>
      </c>
    </row>
    <row r="209" ht="15" customHeight="1">
      <c r="F209" t="n">
        <v>0.05132894776956903</v>
      </c>
      <c r="G209" t="n">
        <v>0.05239784772781702</v>
      </c>
      <c r="J209" t="n">
        <v>0.05132894776956903</v>
      </c>
      <c r="K209" t="n">
        <v>0.05239784772781702</v>
      </c>
      <c r="L209" t="n">
        <v>0.2081887343599111</v>
      </c>
      <c r="M209" t="n">
        <v>0.1403235292150795</v>
      </c>
      <c r="N209" t="n">
        <v>0.2907699227119522</v>
      </c>
      <c r="O209" t="n">
        <v>0.1403267944595678</v>
      </c>
    </row>
    <row r="210" ht="15" customHeight="1">
      <c r="F210" t="n">
        <v>0.05073506498527597</v>
      </c>
      <c r="G210" t="n">
        <v>0.05239757919935301</v>
      </c>
      <c r="J210" t="n">
        <v>0.05073506498527597</v>
      </c>
      <c r="K210" t="n">
        <v>0.05239757919935301</v>
      </c>
      <c r="L210" t="n">
        <v>0.2077578521731815</v>
      </c>
      <c r="M210" t="n">
        <v>0.141297998167962</v>
      </c>
      <c r="N210" t="n">
        <v>0.2879611745027248</v>
      </c>
      <c r="O210" t="n">
        <v>0.1413012860877592</v>
      </c>
    </row>
    <row r="211" ht="15" customHeight="1">
      <c r="F211" t="n">
        <v>0.05016872900452046</v>
      </c>
      <c r="G211" t="n">
        <v>0.05239731067088899</v>
      </c>
      <c r="J211" t="n">
        <v>0.05016872900452046</v>
      </c>
      <c r="K211" t="n">
        <v>0.05239731067088899</v>
      </c>
      <c r="L211" t="n">
        <v>0.2074333430623723</v>
      </c>
      <c r="M211" t="n">
        <v>0.1422724671208445</v>
      </c>
      <c r="N211" t="n">
        <v>0.2880183807614595</v>
      </c>
      <c r="O211" t="n">
        <v>0.1422757777159507</v>
      </c>
    </row>
    <row r="212" ht="15" customHeight="1">
      <c r="F212" t="n">
        <v>0.04963076658620834</v>
      </c>
      <c r="G212" t="n">
        <v>0.05239704214242497</v>
      </c>
      <c r="J212" t="n">
        <v>0.04963076658620834</v>
      </c>
      <c r="K212" t="n">
        <v>0.05239704214242497</v>
      </c>
      <c r="L212" t="n">
        <v>0.2068162736065223</v>
      </c>
      <c r="M212" t="n">
        <v>0.143246936073727</v>
      </c>
      <c r="N212" t="n">
        <v>0.2881490632867943</v>
      </c>
      <c r="O212" t="n">
        <v>0.1432502693441421</v>
      </c>
    </row>
    <row r="213" ht="15" customHeight="1">
      <c r="F213" t="n">
        <v>0.0491220044891974</v>
      </c>
      <c r="G213" t="n">
        <v>0.05239677361396095</v>
      </c>
      <c r="J213" t="n">
        <v>0.0491220044891974</v>
      </c>
      <c r="K213" t="n">
        <v>0.05239677361396095</v>
      </c>
      <c r="L213" t="n">
        <v>0.2061077103846706</v>
      </c>
      <c r="M213" t="n">
        <v>0.1442214050266095</v>
      </c>
      <c r="N213" t="n">
        <v>0.2880607438773669</v>
      </c>
      <c r="O213" t="n">
        <v>0.1442247609723335</v>
      </c>
    </row>
    <row r="214" ht="15" customHeight="1">
      <c r="F214" t="n">
        <v>0.04864326947239089</v>
      </c>
      <c r="G214" t="n">
        <v>0.05239650508549693</v>
      </c>
      <c r="J214" t="n">
        <v>0.04864326947239089</v>
      </c>
      <c r="K214" t="n">
        <v>0.05239650508549693</v>
      </c>
      <c r="L214" t="n">
        <v>0.2062087199758564</v>
      </c>
      <c r="M214" t="n">
        <v>0.145195873979492</v>
      </c>
      <c r="N214" t="n">
        <v>0.2849609443318151</v>
      </c>
      <c r="O214" t="n">
        <v>0.145199252600525</v>
      </c>
    </row>
    <row r="215" ht="15" customHeight="1">
      <c r="F215" t="n">
        <v>0.04864326947239091</v>
      </c>
      <c r="G215" t="n">
        <v>0.05239650508549693</v>
      </c>
      <c r="J215" t="n">
        <v>0.04864326947239091</v>
      </c>
      <c r="K215" t="n">
        <v>0.05239650508549693</v>
      </c>
      <c r="L215" t="n">
        <v>0.2046203689591187</v>
      </c>
      <c r="M215" t="n">
        <v>0.1461703429323745</v>
      </c>
      <c r="N215" t="n">
        <v>0.2852571864487767</v>
      </c>
      <c r="O215" t="n">
        <v>0.1461737442287164</v>
      </c>
    </row>
    <row r="216" ht="15" customHeight="1">
      <c r="F216" t="n">
        <v>0.04736291326167334</v>
      </c>
      <c r="G216" t="n">
        <v>0.05238812416763079</v>
      </c>
      <c r="J216" t="n">
        <v>0.04736291326167334</v>
      </c>
      <c r="K216" t="n">
        <v>0.05238812416763079</v>
      </c>
      <c r="L216" t="n">
        <v>0.2044437239134966</v>
      </c>
      <c r="M216" t="n">
        <v>0.147144811885257</v>
      </c>
      <c r="N216" t="n">
        <v>0.2841569920268897</v>
      </c>
      <c r="O216" t="n">
        <v>0.1471482358569079</v>
      </c>
    </row>
    <row r="217" ht="15" customHeight="1">
      <c r="F217" t="n">
        <v>0.04609556805773203</v>
      </c>
      <c r="G217" t="n">
        <v>0.05237974324976464</v>
      </c>
      <c r="J217" t="n">
        <v>0.04609556805773203</v>
      </c>
      <c r="K217" t="n">
        <v>0.05237974324976464</v>
      </c>
      <c r="L217" t="n">
        <v>0.2058798514180293</v>
      </c>
      <c r="M217" t="n">
        <v>0.1481192808381395</v>
      </c>
      <c r="N217" t="n">
        <v>0.2849678828647917</v>
      </c>
      <c r="O217" t="n">
        <v>0.1481227274850993</v>
      </c>
    </row>
    <row r="218" ht="15" customHeight="1">
      <c r="F218" t="n">
        <v>0.04484167391596781</v>
      </c>
      <c r="G218" t="n">
        <v>0.05237136233189849</v>
      </c>
      <c r="J218" t="n">
        <v>0.04484167391596781</v>
      </c>
      <c r="K218" t="n">
        <v>0.05237136233189849</v>
      </c>
      <c r="L218" t="n">
        <v>0.2042298180517557</v>
      </c>
      <c r="M218" t="n">
        <v>0.149093749791022</v>
      </c>
      <c r="N218" t="n">
        <v>0.2850973807611206</v>
      </c>
      <c r="O218" t="n">
        <v>0.1490972191132907</v>
      </c>
    </row>
    <row r="219" ht="15" customHeight="1">
      <c r="F219" t="n">
        <v>0.04360167089178153</v>
      </c>
      <c r="G219" t="n">
        <v>0.05236298141403235</v>
      </c>
      <c r="J219" t="n">
        <v>0.04360167089178153</v>
      </c>
      <c r="K219" t="n">
        <v>0.05236298141403235</v>
      </c>
      <c r="L219" t="n">
        <v>0.205794690393715</v>
      </c>
      <c r="M219" t="n">
        <v>0.1500682187439045</v>
      </c>
      <c r="N219" t="n">
        <v>0.2853530075145139</v>
      </c>
      <c r="O219" t="n">
        <v>0.1500717107414822</v>
      </c>
    </row>
    <row r="220" ht="15" customHeight="1">
      <c r="F220" t="n">
        <v>0.04237599904057399</v>
      </c>
      <c r="G220" t="n">
        <v>0.0523546004961662</v>
      </c>
      <c r="J220" t="n">
        <v>0.04237599904057399</v>
      </c>
      <c r="K220" t="n">
        <v>0.0523546004961662</v>
      </c>
      <c r="L220" t="n">
        <v>0.2051755350229461</v>
      </c>
      <c r="M220" t="n">
        <v>0.151042687696787</v>
      </c>
      <c r="N220" t="n">
        <v>0.2838422849236099</v>
      </c>
      <c r="O220" t="n">
        <v>0.1510462023696736</v>
      </c>
    </row>
    <row r="221" ht="15" customHeight="1">
      <c r="F221" t="n">
        <v>0.04116509841774603</v>
      </c>
      <c r="G221" t="n">
        <v>0.05234621957830005</v>
      </c>
      <c r="J221" t="n">
        <v>0.04116509841774603</v>
      </c>
      <c r="K221" t="n">
        <v>0.05234621957830005</v>
      </c>
      <c r="L221" t="n">
        <v>0.2035692601430751</v>
      </c>
      <c r="M221" t="n">
        <v>0.1520171566496695</v>
      </c>
      <c r="N221" t="n">
        <v>0.284736265257388</v>
      </c>
      <c r="O221" t="n">
        <v>0.1520206939978651</v>
      </c>
    </row>
    <row r="222" ht="15" customHeight="1">
      <c r="F222" t="n">
        <v>0.03996940907869848</v>
      </c>
      <c r="G222" t="n">
        <v>0.05233783866043391</v>
      </c>
      <c r="J222" t="n">
        <v>0.03996940907869848</v>
      </c>
      <c r="K222" t="n">
        <v>0.05233783866043391</v>
      </c>
      <c r="L222" t="n">
        <v>0.2048648095232505</v>
      </c>
      <c r="M222" t="n">
        <v>0.152991625602552</v>
      </c>
      <c r="N222" t="n">
        <v>0.2817364813463051</v>
      </c>
      <c r="O222" t="n">
        <v>0.1529951856260565</v>
      </c>
    </row>
    <row r="223" ht="15" customHeight="1">
      <c r="F223" t="n">
        <v>0.03878937107883219</v>
      </c>
      <c r="G223" t="n">
        <v>0.05232945774256776</v>
      </c>
      <c r="J223" t="n">
        <v>0.03878937107883219</v>
      </c>
      <c r="K223" t="n">
        <v>0.05232945774256776</v>
      </c>
      <c r="L223" t="n">
        <v>0.2045615853829099</v>
      </c>
      <c r="M223" t="n">
        <v>0.1539660945554345</v>
      </c>
      <c r="N223" t="n">
        <v>0.2824371754522331</v>
      </c>
      <c r="O223" t="n">
        <v>0.153969677254248</v>
      </c>
    </row>
    <row r="224" ht="15" customHeight="1">
      <c r="F224" t="n">
        <v>0.03762542447354798</v>
      </c>
      <c r="G224" t="n">
        <v>0.05232107682470161</v>
      </c>
      <c r="J224" t="n">
        <v>0.03762542447354798</v>
      </c>
      <c r="K224" t="n">
        <v>0.05232107682470161</v>
      </c>
      <c r="L224" t="n">
        <v>0.2036596693242366</v>
      </c>
      <c r="M224" t="n">
        <v>0.154940563508317</v>
      </c>
      <c r="N224" t="n">
        <v>0.2830386272698218</v>
      </c>
      <c r="O224" t="n">
        <v>0.1549441688824394</v>
      </c>
    </row>
    <row r="225" ht="15" customHeight="1">
      <c r="F225" t="n">
        <v>0.0364780093182467</v>
      </c>
      <c r="G225" t="n">
        <v>0.05231269590683547</v>
      </c>
      <c r="J225" t="n">
        <v>0.0364780093182467</v>
      </c>
      <c r="K225" t="n">
        <v>0.05231269590683547</v>
      </c>
      <c r="L225" t="n">
        <v>0.2022591429494139</v>
      </c>
      <c r="M225" t="n">
        <v>0.1559150324611995</v>
      </c>
      <c r="N225" t="n">
        <v>0.2848411164937208</v>
      </c>
      <c r="O225" t="n">
        <v>0.1559186605106309</v>
      </c>
    </row>
    <row r="226" ht="15" customHeight="1">
      <c r="F226" t="n">
        <v>0.03534756566832917</v>
      </c>
      <c r="G226" t="n">
        <v>0.05230431498896932</v>
      </c>
      <c r="J226" t="n">
        <v>0.03534756566832917</v>
      </c>
      <c r="K226" t="n">
        <v>0.05230431498896932</v>
      </c>
      <c r="L226" t="n">
        <v>0.2024600878606254</v>
      </c>
      <c r="M226" t="n">
        <v>0.156889501414082</v>
      </c>
      <c r="N226" t="n">
        <v>0.28404492281858</v>
      </c>
      <c r="O226" t="n">
        <v>0.1568931521388223</v>
      </c>
    </row>
    <row r="227" ht="15" customHeight="1">
      <c r="F227" t="n">
        <v>0.0342345335791962</v>
      </c>
      <c r="G227" t="n">
        <v>0.05229593407110317</v>
      </c>
      <c r="J227" t="n">
        <v>0.0342345335791962</v>
      </c>
      <c r="K227" t="n">
        <v>0.05229593407110317</v>
      </c>
      <c r="L227" t="n">
        <v>0.2035625856600546</v>
      </c>
      <c r="M227" t="n">
        <v>0.1578639703669645</v>
      </c>
      <c r="N227" t="n">
        <v>0.2851503259390491</v>
      </c>
      <c r="O227" t="n">
        <v>0.1578676437670137</v>
      </c>
    </row>
    <row r="228" ht="15" customHeight="1">
      <c r="F228" t="n">
        <v>0.03313935310624942</v>
      </c>
      <c r="G228" t="n">
        <v>0.05228755315323703</v>
      </c>
      <c r="J228" t="n">
        <v>0.03313935310624942</v>
      </c>
      <c r="K228" t="n">
        <v>0.05228755315323703</v>
      </c>
      <c r="L228" t="n">
        <v>0.2031667179498848</v>
      </c>
      <c r="M228" t="n">
        <v>0.158838439319847</v>
      </c>
      <c r="N228" t="n">
        <v>0.282257605549778</v>
      </c>
      <c r="O228" t="n">
        <v>0.1588421353952052</v>
      </c>
    </row>
    <row r="229" ht="15" customHeight="1">
      <c r="F229" t="n">
        <v>0.0320624643048881</v>
      </c>
      <c r="G229" t="n">
        <v>0.05227917223537089</v>
      </c>
      <c r="J229" t="n">
        <v>0.0320624643048881</v>
      </c>
      <c r="K229" t="n">
        <v>0.05227917223537089</v>
      </c>
      <c r="L229" t="n">
        <v>0.2025725663322995</v>
      </c>
      <c r="M229" t="n">
        <v>0.1598129082727295</v>
      </c>
      <c r="N229" t="n">
        <v>0.2847670413454163</v>
      </c>
      <c r="O229" t="n">
        <v>0.1598166270233966</v>
      </c>
    </row>
    <row r="230" ht="15" customHeight="1">
      <c r="F230" t="n">
        <v>0.03100430723051385</v>
      </c>
      <c r="G230" t="n">
        <v>0.05227079131750474</v>
      </c>
      <c r="J230" t="n">
        <v>0.03100430723051385</v>
      </c>
      <c r="K230" t="n">
        <v>0.05227079131750474</v>
      </c>
      <c r="L230" t="n">
        <v>0.2028802124094821</v>
      </c>
      <c r="M230" t="n">
        <v>0.160787377225612</v>
      </c>
      <c r="N230" t="n">
        <v>0.2837789130206138</v>
      </c>
      <c r="O230" t="n">
        <v>0.160791118651588</v>
      </c>
    </row>
    <row r="231" ht="15" customHeight="1">
      <c r="F231" t="n">
        <v>0.02996532193852751</v>
      </c>
      <c r="G231" t="n">
        <v>0.0522624103996386</v>
      </c>
      <c r="J231" t="n">
        <v>0.02996532193852751</v>
      </c>
      <c r="K231" t="n">
        <v>0.0522624103996386</v>
      </c>
      <c r="L231" t="n">
        <v>0.202989737783616</v>
      </c>
      <c r="M231" t="n">
        <v>0.1617618461784945</v>
      </c>
      <c r="N231" t="n">
        <v>0.2851935002700202</v>
      </c>
      <c r="O231" t="n">
        <v>0.1617656102797795</v>
      </c>
    </row>
    <row r="232" ht="15" customHeight="1">
      <c r="F232" t="n">
        <v>0.02894594848432994</v>
      </c>
      <c r="G232" t="n">
        <v>0.05225402948177245</v>
      </c>
      <c r="J232" t="n">
        <v>0.02894594848432994</v>
      </c>
      <c r="K232" t="n">
        <v>0.05225402948177245</v>
      </c>
      <c r="L232" t="n">
        <v>0.2029012240568846</v>
      </c>
      <c r="M232" t="n">
        <v>0.162736315131377</v>
      </c>
      <c r="N232" t="n">
        <v>0.2847110827882854</v>
      </c>
      <c r="O232" t="n">
        <v>0.1627401019079709</v>
      </c>
    </row>
    <row r="233" ht="15" customHeight="1">
      <c r="F233" t="n">
        <v>0.02794662692332191</v>
      </c>
      <c r="G233" t="n">
        <v>0.0522456485639063</v>
      </c>
      <c r="J233" t="n">
        <v>0.02794662692332191</v>
      </c>
      <c r="K233" t="n">
        <v>0.0522456485639063</v>
      </c>
      <c r="L233" t="n">
        <v>0.2018147528314716</v>
      </c>
      <c r="M233" t="n">
        <v>0.1637107840842595</v>
      </c>
      <c r="N233" t="n">
        <v>0.284231940270059</v>
      </c>
      <c r="O233" t="n">
        <v>0.1637145935361624</v>
      </c>
    </row>
    <row r="234" ht="15" customHeight="1">
      <c r="F234" t="n">
        <v>0.0269677973109043</v>
      </c>
      <c r="G234" t="n">
        <v>0.05223726764604016</v>
      </c>
      <c r="J234" t="n">
        <v>0.0269677973109043</v>
      </c>
      <c r="K234" t="n">
        <v>0.05223726764604016</v>
      </c>
      <c r="L234" t="n">
        <v>0.2018304057095601</v>
      </c>
      <c r="M234" t="n">
        <v>0.164685253037142</v>
      </c>
      <c r="N234" t="n">
        <v>0.2820563524099911</v>
      </c>
      <c r="O234" t="n">
        <v>0.1646890851643538</v>
      </c>
    </row>
    <row r="235" ht="15" customHeight="1">
      <c r="F235" t="n">
        <v>0.02600989970247794</v>
      </c>
      <c r="G235" t="n">
        <v>0.05222888672817401</v>
      </c>
      <c r="J235" t="n">
        <v>0.02600989970247794</v>
      </c>
      <c r="K235" t="n">
        <v>0.05222888672817401</v>
      </c>
      <c r="L235" t="n">
        <v>0.2025482642933337</v>
      </c>
      <c r="M235" t="n">
        <v>0.1656597219900245</v>
      </c>
      <c r="N235" t="n">
        <v>0.2851845989027311</v>
      </c>
      <c r="O235" t="n">
        <v>0.1656635767925453</v>
      </c>
    </row>
    <row r="236" ht="15" customHeight="1">
      <c r="F236" t="n">
        <v>0.02507337415344364</v>
      </c>
      <c r="G236" t="n">
        <v>0.05222050581030786</v>
      </c>
      <c r="J236" t="n">
        <v>0.02507337415344364</v>
      </c>
      <c r="K236" t="n">
        <v>0.05222050581030786</v>
      </c>
      <c r="L236" t="n">
        <v>0.2023684101849758</v>
      </c>
      <c r="M236" t="n">
        <v>0.166634190942907</v>
      </c>
      <c r="N236" t="n">
        <v>0.2844169594429288</v>
      </c>
      <c r="O236" t="n">
        <v>0.1666380684207367</v>
      </c>
    </row>
    <row r="237" ht="15" customHeight="1">
      <c r="F237" t="n">
        <v>0.02415866071920224</v>
      </c>
      <c r="G237" t="n">
        <v>0.05221212489244172</v>
      </c>
      <c r="J237" t="n">
        <v>0.02415866071920224</v>
      </c>
      <c r="K237" t="n">
        <v>0.05221212489244172</v>
      </c>
      <c r="L237" t="n">
        <v>0.2014909249866698</v>
      </c>
      <c r="M237" t="n">
        <v>0.1676086598957895</v>
      </c>
      <c r="N237" t="n">
        <v>0.285153713725234</v>
      </c>
      <c r="O237" t="n">
        <v>0.1676125600489282</v>
      </c>
    </row>
    <row r="238" ht="15" customHeight="1">
      <c r="F238" t="n">
        <v>0.02326619945515458</v>
      </c>
      <c r="G238" t="n">
        <v>0.05220374397457557</v>
      </c>
      <c r="J238" t="n">
        <v>0.02326619945515458</v>
      </c>
      <c r="K238" t="n">
        <v>0.05220374397457557</v>
      </c>
      <c r="L238" t="n">
        <v>0.2003158903005993</v>
      </c>
      <c r="M238" t="n">
        <v>0.168583128848672</v>
      </c>
      <c r="N238" t="n">
        <v>0.2834951414442966</v>
      </c>
      <c r="O238" t="n">
        <v>0.1685870516771196</v>
      </c>
    </row>
    <row r="239" ht="15" customHeight="1">
      <c r="F239" t="n">
        <v>0.02239643041670149</v>
      </c>
      <c r="G239" t="n">
        <v>0.05219536305670942</v>
      </c>
      <c r="J239" t="n">
        <v>0.02239643041670149</v>
      </c>
      <c r="K239" t="n">
        <v>0.05219536305670942</v>
      </c>
      <c r="L239" t="n">
        <v>0.2009433877289475</v>
      </c>
      <c r="M239" t="n">
        <v>0.1695575978015544</v>
      </c>
      <c r="N239" t="n">
        <v>0.2855415222947663</v>
      </c>
      <c r="O239" t="n">
        <v>0.169561543305311</v>
      </c>
    </row>
    <row r="240" ht="15" customHeight="1">
      <c r="F240" t="n">
        <v>0.02154799676635707</v>
      </c>
      <c r="G240" t="n">
        <v>0.05218698213884328</v>
      </c>
      <c r="J240" t="n">
        <v>0.02154799676635707</v>
      </c>
      <c r="K240" t="n">
        <v>0.05218698213884328</v>
      </c>
      <c r="L240" t="n">
        <v>0.2010734988738979</v>
      </c>
      <c r="M240" t="n">
        <v>0.170532066754437</v>
      </c>
      <c r="N240" t="n">
        <v>0.2831931359712927</v>
      </c>
      <c r="O240" t="n">
        <v>0.1705360349335025</v>
      </c>
    </row>
    <row r="241" ht="15" customHeight="1">
      <c r="F241" t="n">
        <v>0.02071055720220176</v>
      </c>
      <c r="G241" t="n">
        <v>0.05217860122097713</v>
      </c>
      <c r="J241" t="n">
        <v>0.02071055720220176</v>
      </c>
      <c r="K241" t="n">
        <v>0.05217860122097713</v>
      </c>
      <c r="L241" t="n">
        <v>0.1997063053376341</v>
      </c>
      <c r="M241" t="n">
        <v>0.1715065357073194</v>
      </c>
      <c r="N241" t="n">
        <v>0.2849502621685256</v>
      </c>
      <c r="O241" t="n">
        <v>0.1715105265616939</v>
      </c>
    </row>
    <row r="242" ht="15" customHeight="1">
      <c r="F242" t="n">
        <v>0.01988275488674965</v>
      </c>
      <c r="G242" t="n">
        <v>0.05217022030311098</v>
      </c>
      <c r="J242" t="n">
        <v>0.01988275488674965</v>
      </c>
      <c r="K242" t="n">
        <v>0.05217022030311098</v>
      </c>
      <c r="L242" t="n">
        <v>0.2011418887223392</v>
      </c>
      <c r="M242" t="n">
        <v>0.1724810046602019</v>
      </c>
      <c r="N242" t="n">
        <v>0.2853131805811151</v>
      </c>
      <c r="O242" t="n">
        <v>0.1724850181898854</v>
      </c>
    </row>
    <row r="243" ht="15" customHeight="1">
      <c r="F243" t="n">
        <v>0.01906502987540158</v>
      </c>
      <c r="G243" t="n">
        <v>0.05216183938524484</v>
      </c>
      <c r="J243" t="n">
        <v>0.01906502987540158</v>
      </c>
      <c r="K243" t="n">
        <v>0.05216183938524484</v>
      </c>
      <c r="L243" t="n">
        <v>0.200680330630197</v>
      </c>
      <c r="M243" t="n">
        <v>0.1734554736130844</v>
      </c>
      <c r="N243" t="n">
        <v>0.2846821709037105</v>
      </c>
      <c r="O243" t="n">
        <v>0.1734595098180768</v>
      </c>
    </row>
    <row r="244" ht="15" customHeight="1">
      <c r="F244" t="n">
        <v>0.01825782222355839</v>
      </c>
      <c r="G244" t="n">
        <v>0.05215345846737869</v>
      </c>
      <c r="J244" t="n">
        <v>0.01825782222355839</v>
      </c>
      <c r="K244" t="n">
        <v>0.05215345846737869</v>
      </c>
      <c r="L244" t="n">
        <v>0.1992217126633907</v>
      </c>
      <c r="M244" t="n">
        <v>0.1744299425659669</v>
      </c>
      <c r="N244" t="n">
        <v>0.2843575128309618</v>
      </c>
      <c r="O244" t="n">
        <v>0.1744340014462683</v>
      </c>
    </row>
    <row r="245" ht="15" customHeight="1">
      <c r="F245" t="n">
        <v>0.01746157198662091</v>
      </c>
      <c r="G245" t="n">
        <v>0.05214507754951254</v>
      </c>
      <c r="J245" t="n">
        <v>0.01746157198662091</v>
      </c>
      <c r="K245" t="n">
        <v>0.05214507754951254</v>
      </c>
      <c r="L245" t="n">
        <v>0.1987661164241039</v>
      </c>
      <c r="M245" t="n">
        <v>0.1754044115188494</v>
      </c>
      <c r="N245" t="n">
        <v>0.2847394860575188</v>
      </c>
      <c r="O245" t="n">
        <v>0.1754084930744597</v>
      </c>
    </row>
    <row r="246" ht="15" customHeight="1">
      <c r="F246" t="n">
        <v>0.01667671921998995</v>
      </c>
      <c r="G246" t="n">
        <v>0.0521366966316464</v>
      </c>
      <c r="J246" t="n">
        <v>0.01667671921998995</v>
      </c>
      <c r="K246" t="n">
        <v>0.0521366966316464</v>
      </c>
      <c r="L246" t="n">
        <v>0.1999136235145198</v>
      </c>
      <c r="M246" t="n">
        <v>0.1763788804717319</v>
      </c>
      <c r="N246" t="n">
        <v>0.285628370278031</v>
      </c>
      <c r="O246" t="n">
        <v>0.1763829847026512</v>
      </c>
    </row>
    <row r="247" ht="15" customHeight="1">
      <c r="F247" t="n">
        <v>0.01590370397906636</v>
      </c>
      <c r="G247" t="n">
        <v>0.05212831571378025</v>
      </c>
      <c r="J247" t="n">
        <v>0.01590370397906636</v>
      </c>
      <c r="K247" t="n">
        <v>0.05212831571378025</v>
      </c>
      <c r="L247" t="n">
        <v>0.198364315536822</v>
      </c>
      <c r="M247" t="n">
        <v>0.1773533494246144</v>
      </c>
      <c r="N247" t="n">
        <v>0.2837244451871485</v>
      </c>
      <c r="O247" t="n">
        <v>0.1773574763308426</v>
      </c>
    </row>
    <row r="248" ht="15" customHeight="1">
      <c r="F248" t="n">
        <v>0.01514296631925098</v>
      </c>
      <c r="G248" t="n">
        <v>0.05211993479591411</v>
      </c>
      <c r="J248" t="n">
        <v>0.01514296631925098</v>
      </c>
      <c r="K248" t="n">
        <v>0.05211993479591411</v>
      </c>
      <c r="L248" t="n">
        <v>0.1982182740931939</v>
      </c>
      <c r="M248" t="n">
        <v>0.1783278183774969</v>
      </c>
      <c r="N248" t="n">
        <v>0.2858279904795208</v>
      </c>
      <c r="O248" t="n">
        <v>0.178331967959034</v>
      </c>
    </row>
    <row r="249" ht="15" customHeight="1">
      <c r="F249" t="n">
        <v>0.01439494629594464</v>
      </c>
      <c r="G249" t="n">
        <v>0.05211155387804796</v>
      </c>
      <c r="J249" t="n">
        <v>0.01439494629594464</v>
      </c>
      <c r="K249" t="n">
        <v>0.05211155387804796</v>
      </c>
      <c r="L249" t="n">
        <v>0.199275580785819</v>
      </c>
      <c r="M249" t="n">
        <v>0.1793022873303794</v>
      </c>
      <c r="N249" t="n">
        <v>0.2836392858497977</v>
      </c>
      <c r="O249" t="n">
        <v>0.1793064595872255</v>
      </c>
    </row>
    <row r="250" ht="15" customHeight="1">
      <c r="F250" t="n">
        <v>0.01366008396454815</v>
      </c>
      <c r="G250" t="n">
        <v>0.05210317296018181</v>
      </c>
      <c r="J250" t="n">
        <v>0.01366008396454815</v>
      </c>
      <c r="K250" t="n">
        <v>0.05210317296018181</v>
      </c>
      <c r="L250" t="n">
        <v>0.1979363172168805</v>
      </c>
      <c r="M250" t="n">
        <v>0.1802767562832619</v>
      </c>
      <c r="N250" t="n">
        <v>0.2851586109926292</v>
      </c>
      <c r="O250" t="n">
        <v>0.1802809512154169</v>
      </c>
    </row>
    <row r="251" ht="15" customHeight="1">
      <c r="F251" t="n">
        <v>0.01293881938046239</v>
      </c>
      <c r="G251" t="n">
        <v>0.05209479204231567</v>
      </c>
      <c r="J251" t="n">
        <v>0.01293881938046239</v>
      </c>
      <c r="K251" t="n">
        <v>0.05209479204231567</v>
      </c>
      <c r="L251" t="n">
        <v>0.1983005649885622</v>
      </c>
      <c r="M251" t="n">
        <v>0.1812512252361444</v>
      </c>
      <c r="N251" t="n">
        <v>0.2833862456026648</v>
      </c>
      <c r="O251" t="n">
        <v>0.1812554428436084</v>
      </c>
    </row>
    <row r="252" ht="15" customHeight="1">
      <c r="F252" t="n">
        <v>0.01223159259908863</v>
      </c>
      <c r="G252" t="n">
        <v>0.05208641112444953</v>
      </c>
      <c r="J252" t="n">
        <v>0.01223159259908863</v>
      </c>
      <c r="K252" t="n">
        <v>0.05208641112444953</v>
      </c>
      <c r="L252" t="n">
        <v>0.1986684057030472</v>
      </c>
      <c r="M252" t="n">
        <v>0.1822256941890269</v>
      </c>
      <c r="N252" t="n">
        <v>0.2854224693745543</v>
      </c>
      <c r="O252" t="n">
        <v>0.1822299344717998</v>
      </c>
    </row>
    <row r="253" ht="15" customHeight="1">
      <c r="F253" t="n">
        <v>0.01153884367582673</v>
      </c>
      <c r="G253" t="n">
        <v>0.05207803020658338</v>
      </c>
      <c r="J253" t="n">
        <v>0.01153884367582673</v>
      </c>
      <c r="K253" t="n">
        <v>0.05207803020658338</v>
      </c>
      <c r="L253" t="n">
        <v>0.197539920962519</v>
      </c>
      <c r="M253" t="n">
        <v>0.1832001631419094</v>
      </c>
      <c r="N253" t="n">
        <v>0.2861675620029475</v>
      </c>
      <c r="O253" t="n">
        <v>0.1832044260999912</v>
      </c>
    </row>
    <row r="254" ht="15" customHeight="1">
      <c r="F254" t="n">
        <v>0.01086101266607804</v>
      </c>
      <c r="G254" t="n">
        <v>0.05206964928871723</v>
      </c>
      <c r="J254" t="n">
        <v>0.01086101266607804</v>
      </c>
      <c r="K254" t="n">
        <v>0.05206964928871723</v>
      </c>
      <c r="L254" t="n">
        <v>0.1975151923691613</v>
      </c>
      <c r="M254" t="n">
        <v>0.1841746320947919</v>
      </c>
      <c r="N254" t="n">
        <v>0.2860218031824941</v>
      </c>
      <c r="O254" t="n">
        <v>0.1841789177281827</v>
      </c>
    </row>
    <row r="255" ht="15" customHeight="1">
      <c r="F255" t="n">
        <v>0.01019853962524338</v>
      </c>
      <c r="G255" t="n">
        <v>0.05206126837085109</v>
      </c>
      <c r="J255" t="n">
        <v>0.01019853962524338</v>
      </c>
      <c r="K255" t="n">
        <v>0.05206126837085109</v>
      </c>
      <c r="L255" t="n">
        <v>0.1974943015251572</v>
      </c>
      <c r="M255" t="n">
        <v>0.1851491010476744</v>
      </c>
      <c r="N255" t="n">
        <v>0.2838854726078441</v>
      </c>
      <c r="O255" t="n">
        <v>0.1851534093563741</v>
      </c>
    </row>
    <row r="256" ht="15" customHeight="1">
      <c r="F256" t="n">
        <v>0.009551864608723579</v>
      </c>
      <c r="G256" t="n">
        <v>0.05205288745298494</v>
      </c>
      <c r="J256" t="n">
        <v>0.009551864608723579</v>
      </c>
      <c r="K256" t="n">
        <v>0.05205288745298494</v>
      </c>
      <c r="L256" t="n">
        <v>0.1974773300326902</v>
      </c>
      <c r="M256" t="n">
        <v>0.1861235700005569</v>
      </c>
      <c r="N256" t="n">
        <v>0.284158849973647</v>
      </c>
      <c r="O256" t="n">
        <v>0.1861279009845656</v>
      </c>
    </row>
    <row r="257" ht="15" customHeight="1">
      <c r="F257" t="n">
        <v>0.00892142767191946</v>
      </c>
      <c r="G257" t="n">
        <v>0.05204450653511879</v>
      </c>
      <c r="J257" t="n">
        <v>0.00892142767191946</v>
      </c>
      <c r="K257" t="n">
        <v>0.05204450653511879</v>
      </c>
      <c r="L257" t="n">
        <v>0.1990643594939439</v>
      </c>
      <c r="M257" t="n">
        <v>0.1870980389534394</v>
      </c>
      <c r="N257" t="n">
        <v>0.2871422149745526</v>
      </c>
      <c r="O257" t="n">
        <v>0.187102392612757</v>
      </c>
    </row>
    <row r="258" ht="15" customHeight="1">
      <c r="F258" t="n">
        <v>0.008307668870231863</v>
      </c>
      <c r="G258" t="n">
        <v>0.05203612561725265</v>
      </c>
      <c r="J258" t="n">
        <v>0.008307668870231863</v>
      </c>
      <c r="K258" t="n">
        <v>0.05203612561725265</v>
      </c>
      <c r="L258" t="n">
        <v>0.1989554715111016</v>
      </c>
      <c r="M258" t="n">
        <v>0.1880725079063219</v>
      </c>
      <c r="N258" t="n">
        <v>0.2853358473052108</v>
      </c>
      <c r="O258" t="n">
        <v>0.1880768842409485</v>
      </c>
    </row>
    <row r="259" ht="15" customHeight="1">
      <c r="F259" t="n">
        <v>0.007711028259061656</v>
      </c>
      <c r="G259" t="n">
        <v>0.0520277446993865</v>
      </c>
      <c r="J259" t="n">
        <v>0.007711028259061656</v>
      </c>
      <c r="K259" t="n">
        <v>0.0520277446993865</v>
      </c>
      <c r="L259" t="n">
        <v>0.1977507476863467</v>
      </c>
      <c r="M259" t="n">
        <v>0.1890469768592044</v>
      </c>
      <c r="N259" t="n">
        <v>0.2859400266602711</v>
      </c>
      <c r="O259" t="n">
        <v>0.1890513758691399</v>
      </c>
    </row>
    <row r="260" ht="15" customHeight="1">
      <c r="F260" t="n">
        <v>0.00713194589380961</v>
      </c>
      <c r="G260" t="n">
        <v>0.05201936378152035</v>
      </c>
      <c r="J260" t="n">
        <v>0.00713194589380961</v>
      </c>
      <c r="K260" t="n">
        <v>0.05201936378152035</v>
      </c>
      <c r="L260" t="n">
        <v>0.1977502696218628</v>
      </c>
      <c r="M260" t="n">
        <v>0.1900214458120869</v>
      </c>
      <c r="N260" t="n">
        <v>0.2862550327343836</v>
      </c>
      <c r="O260" t="n">
        <v>0.1900258674973314</v>
      </c>
    </row>
    <row r="261" ht="15" customHeight="1">
      <c r="F261" t="n">
        <v>0.006570861829876595</v>
      </c>
      <c r="G261" t="n">
        <v>0.05201098286365421</v>
      </c>
      <c r="J261" t="n">
        <v>0.006570861829876595</v>
      </c>
      <c r="K261" t="n">
        <v>0.05201098286365421</v>
      </c>
      <c r="L261" t="n">
        <v>0.1965541189198332</v>
      </c>
      <c r="M261" t="n">
        <v>0.1909959147649694</v>
      </c>
      <c r="N261" t="n">
        <v>0.2865811452221977</v>
      </c>
      <c r="O261" t="n">
        <v>0.1910003591255228</v>
      </c>
    </row>
    <row r="262" ht="15" customHeight="1">
      <c r="F262" t="n">
        <v>0.006028216122663424</v>
      </c>
      <c r="G262" t="n">
        <v>0.05200260194578806</v>
      </c>
      <c r="J262" t="n">
        <v>0.006028216122663424</v>
      </c>
      <c r="K262" t="n">
        <v>0.05200260194578806</v>
      </c>
      <c r="L262" t="n">
        <v>0.1983623771824413</v>
      </c>
      <c r="M262" t="n">
        <v>0.1919703837178519</v>
      </c>
      <c r="N262" t="n">
        <v>0.2852186438183635</v>
      </c>
      <c r="O262" t="n">
        <v>0.1919748507537142</v>
      </c>
    </row>
    <row r="263" ht="15" customHeight="1">
      <c r="F263" t="n">
        <v>0.005504448827570951</v>
      </c>
      <c r="G263" t="n">
        <v>0.05199422102792191</v>
      </c>
      <c r="J263" t="n">
        <v>0.005504448827570951</v>
      </c>
      <c r="K263" t="n">
        <v>0.05199422102792191</v>
      </c>
      <c r="L263" t="n">
        <v>0.1965751260118706</v>
      </c>
      <c r="M263" t="n">
        <v>0.1929448526707344</v>
      </c>
      <c r="N263" t="n">
        <v>0.2861678082175305</v>
      </c>
      <c r="O263" t="n">
        <v>0.1929493423819057</v>
      </c>
    </row>
    <row r="264" ht="15" customHeight="1">
      <c r="F264" t="n">
        <v>0.005000000000000004</v>
      </c>
      <c r="G264" t="n">
        <v>0.05198584011005577</v>
      </c>
      <c r="J264" t="n">
        <v>0.005000000000000004</v>
      </c>
      <c r="K264" t="n">
        <v>0.05198584011005577</v>
      </c>
      <c r="L264" t="n">
        <v>0.1979924470103046</v>
      </c>
      <c r="M264" t="n">
        <v>0.1939193216236169</v>
      </c>
      <c r="N264" t="n">
        <v>0.2879289181143486</v>
      </c>
      <c r="O264" t="n">
        <v>0.1939238340100971</v>
      </c>
    </row>
    <row r="265" ht="15" customHeight="1">
      <c r="F265" t="n">
        <v>0.005000000000000004</v>
      </c>
      <c r="G265" t="n">
        <v>0.05197268221531893</v>
      </c>
      <c r="J265" t="n">
        <v>0.005000000000000004</v>
      </c>
      <c r="K265" t="n">
        <v>0.05197268221531893</v>
      </c>
    </row>
    <row r="266" ht="15" customHeight="1">
      <c r="F266" t="n">
        <v>0.006215775746045246</v>
      </c>
      <c r="G266" t="n">
        <v>0.05197295074378294</v>
      </c>
      <c r="J266" t="n">
        <v>0.006215775746045246</v>
      </c>
      <c r="K266" t="n">
        <v>0.05197295074378294</v>
      </c>
    </row>
    <row r="267" ht="15" customHeight="1">
      <c r="F267" t="n">
        <v>0.007425281355765076</v>
      </c>
      <c r="G267" t="n">
        <v>0.05197321927224696</v>
      </c>
      <c r="J267" t="n">
        <v>0.007425281355765076</v>
      </c>
      <c r="K267" t="n">
        <v>0.05197321927224696</v>
      </c>
    </row>
    <row r="268" ht="15" customHeight="1">
      <c r="F268" t="n">
        <v>0.008628452320161309</v>
      </c>
      <c r="G268" t="n">
        <v>0.05197348780071098</v>
      </c>
      <c r="J268" t="n">
        <v>0.008628452320161309</v>
      </c>
      <c r="K268" t="n">
        <v>0.05197348780071098</v>
      </c>
    </row>
    <row r="269" ht="15" customHeight="1">
      <c r="F269" t="n">
        <v>0.009825224130340787</v>
      </c>
      <c r="G269" t="n">
        <v>0.051973756329175</v>
      </c>
      <c r="J269" t="n">
        <v>0.009825224130340787</v>
      </c>
      <c r="K269" t="n">
        <v>0.051973756329175</v>
      </c>
    </row>
    <row r="270" ht="15" customHeight="1">
      <c r="F270" t="n">
        <v>0.0110155322773059</v>
      </c>
      <c r="G270" t="n">
        <v>0.05197402485763901</v>
      </c>
      <c r="J270" t="n">
        <v>0.0110155322773059</v>
      </c>
      <c r="K270" t="n">
        <v>0.05197402485763901</v>
      </c>
    </row>
    <row r="271" ht="15" customHeight="1">
      <c r="F271" t="n">
        <v>0.01219931225216293</v>
      </c>
      <c r="G271" t="n">
        <v>0.05197429338610303</v>
      </c>
      <c r="J271" t="n">
        <v>0.01219931225216293</v>
      </c>
      <c r="K271" t="n">
        <v>0.05197429338610303</v>
      </c>
    </row>
    <row r="272" ht="15" customHeight="1">
      <c r="F272" t="n">
        <v>0.0133764995459148</v>
      </c>
      <c r="G272" t="n">
        <v>0.05197456191456704</v>
      </c>
      <c r="J272" t="n">
        <v>0.0133764995459148</v>
      </c>
      <c r="K272" t="n">
        <v>0.05197456191456704</v>
      </c>
    </row>
    <row r="273" ht="15" customHeight="1">
      <c r="F273" t="n">
        <v>0.01454702964966724</v>
      </c>
      <c r="G273" t="n">
        <v>0.05197483044303106</v>
      </c>
      <c r="J273" t="n">
        <v>0.01454702964966724</v>
      </c>
      <c r="K273" t="n">
        <v>0.05197483044303106</v>
      </c>
    </row>
    <row r="274" ht="15" customHeight="1">
      <c r="F274" t="n">
        <v>0.01571083805442375</v>
      </c>
      <c r="G274" t="n">
        <v>0.05197509897149508</v>
      </c>
      <c r="J274" t="n">
        <v>0.01571083805442375</v>
      </c>
      <c r="K274" t="n">
        <v>0.05197509897149508</v>
      </c>
    </row>
    <row r="275" ht="15" customHeight="1">
      <c r="F275" t="n">
        <v>0.0168678602512895</v>
      </c>
      <c r="G275" t="n">
        <v>0.0519753674999591</v>
      </c>
      <c r="J275" t="n">
        <v>0.0168678602512895</v>
      </c>
      <c r="K275" t="n">
        <v>0.0519753674999591</v>
      </c>
    </row>
    <row r="276" ht="15" customHeight="1">
      <c r="F276" t="n">
        <v>0.01801803173126856</v>
      </c>
      <c r="G276" t="n">
        <v>0.05197563602842312</v>
      </c>
      <c r="J276" t="n">
        <v>0.01801803173126856</v>
      </c>
      <c r="K276" t="n">
        <v>0.05197563602842312</v>
      </c>
    </row>
    <row r="277" ht="15" customHeight="1">
      <c r="F277" t="n">
        <v>0.01916128798546549</v>
      </c>
      <c r="G277" t="n">
        <v>0.05197590455688714</v>
      </c>
      <c r="J277" t="n">
        <v>0.01916128798546549</v>
      </c>
      <c r="K277" t="n">
        <v>0.05197590455688714</v>
      </c>
    </row>
    <row r="278" ht="15" customHeight="1">
      <c r="F278" t="n">
        <v>0.02029756450488496</v>
      </c>
      <c r="G278" t="n">
        <v>0.05197617308535115</v>
      </c>
      <c r="J278" t="n">
        <v>0.02029756450488496</v>
      </c>
      <c r="K278" t="n">
        <v>0.05197617308535115</v>
      </c>
    </row>
    <row r="279" ht="15" customHeight="1">
      <c r="F279" t="n">
        <v>0.02142679678063092</v>
      </c>
      <c r="G279" t="n">
        <v>0.05197644161381517</v>
      </c>
      <c r="J279" t="n">
        <v>0.02142679678063092</v>
      </c>
      <c r="K279" t="n">
        <v>0.05197644161381517</v>
      </c>
    </row>
    <row r="280" ht="15" customHeight="1">
      <c r="F280" t="n">
        <v>0.0225489203037087</v>
      </c>
      <c r="G280" t="n">
        <v>0.05197671014227918</v>
      </c>
      <c r="J280" t="n">
        <v>0.0225489203037087</v>
      </c>
      <c r="K280" t="n">
        <v>0.05197671014227918</v>
      </c>
    </row>
    <row r="281" ht="15" customHeight="1">
      <c r="F281" t="n">
        <v>0.02366387056522161</v>
      </c>
      <c r="G281" t="n">
        <v>0.0519769786707432</v>
      </c>
      <c r="J281" t="n">
        <v>0.02366387056522161</v>
      </c>
      <c r="K281" t="n">
        <v>0.0519769786707432</v>
      </c>
    </row>
    <row r="282" ht="15" customHeight="1">
      <c r="F282" t="n">
        <v>0.02477158305617558</v>
      </c>
      <c r="G282" t="n">
        <v>0.05197724719920722</v>
      </c>
      <c r="J282" t="n">
        <v>0.02477158305617558</v>
      </c>
      <c r="K282" t="n">
        <v>0.05197724719920722</v>
      </c>
    </row>
    <row r="283" ht="15" customHeight="1">
      <c r="F283" t="n">
        <v>0.02587199326764941</v>
      </c>
      <c r="G283" t="n">
        <v>0.05197751572767123</v>
      </c>
      <c r="J283" t="n">
        <v>0.02587199326764941</v>
      </c>
      <c r="K283" t="n">
        <v>0.05197751572767123</v>
      </c>
    </row>
    <row r="284" ht="15" customHeight="1">
      <c r="F284" t="n">
        <v>0.02696503669072131</v>
      </c>
      <c r="G284" t="n">
        <v>0.05197778425613525</v>
      </c>
      <c r="J284" t="n">
        <v>0.02696503669072131</v>
      </c>
      <c r="K284" t="n">
        <v>0.05197778425613525</v>
      </c>
    </row>
    <row r="285" ht="15" customHeight="1">
      <c r="F285" t="n">
        <v>0.02805064881639817</v>
      </c>
      <c r="G285" t="n">
        <v>0.05197805278459927</v>
      </c>
      <c r="J285" t="n">
        <v>0.02805064881639817</v>
      </c>
      <c r="K285" t="n">
        <v>0.05197805278459927</v>
      </c>
    </row>
    <row r="286" ht="15" customHeight="1">
      <c r="F286" t="n">
        <v>0.02912876513578171</v>
      </c>
      <c r="G286" t="n">
        <v>0.05197832131306329</v>
      </c>
      <c r="J286" t="n">
        <v>0.02912876513578171</v>
      </c>
      <c r="K286" t="n">
        <v>0.05197832131306329</v>
      </c>
    </row>
    <row r="287" ht="15" customHeight="1">
      <c r="F287" t="n">
        <v>0.03019932113987947</v>
      </c>
      <c r="G287" t="n">
        <v>0.0519785898415273</v>
      </c>
      <c r="J287" t="n">
        <v>0.03019932113987947</v>
      </c>
      <c r="K287" t="n">
        <v>0.0519785898415273</v>
      </c>
    </row>
    <row r="288" ht="15" customHeight="1">
      <c r="F288" t="n">
        <v>0.03126225231979252</v>
      </c>
      <c r="G288" t="n">
        <v>0.05197885836999133</v>
      </c>
      <c r="J288" t="n">
        <v>0.03126225231979252</v>
      </c>
      <c r="K288" t="n">
        <v>0.05197885836999133</v>
      </c>
    </row>
    <row r="289" ht="15" customHeight="1">
      <c r="F289" t="n">
        <v>0.03231749416652907</v>
      </c>
      <c r="G289" t="n">
        <v>0.05197912689845534</v>
      </c>
      <c r="J289" t="n">
        <v>0.03231749416652907</v>
      </c>
      <c r="K289" t="n">
        <v>0.05197912689845534</v>
      </c>
    </row>
    <row r="290" ht="15" customHeight="1">
      <c r="F290" t="n">
        <v>0.03336524558271708</v>
      </c>
      <c r="G290" t="n">
        <v>0.05197939542691936</v>
      </c>
      <c r="J290" t="n">
        <v>0.03336524558271708</v>
      </c>
      <c r="K290" t="n">
        <v>0.05197939542691936</v>
      </c>
    </row>
    <row r="291" ht="15" customHeight="1">
      <c r="F291" t="n">
        <v>0.03440702252853094</v>
      </c>
      <c r="G291" t="n">
        <v>0.05197966395538337</v>
      </c>
      <c r="J291" t="n">
        <v>0.03440702252853094</v>
      </c>
      <c r="K291" t="n">
        <v>0.05197966395538337</v>
      </c>
    </row>
    <row r="292" ht="15" customHeight="1">
      <c r="F292" t="n">
        <v>0.03544302390659797</v>
      </c>
      <c r="G292" t="n">
        <v>0.05197993248384739</v>
      </c>
      <c r="J292" t="n">
        <v>0.03544302390659797</v>
      </c>
      <c r="K292" t="n">
        <v>0.05197993248384739</v>
      </c>
    </row>
    <row r="293" ht="15" customHeight="1">
      <c r="F293" t="n">
        <v>0.03647318520792756</v>
      </c>
      <c r="G293" t="n">
        <v>0.05198020101231141</v>
      </c>
      <c r="J293" t="n">
        <v>0.03647318520792756</v>
      </c>
      <c r="K293" t="n">
        <v>0.05198020101231141</v>
      </c>
    </row>
    <row r="294" ht="15" customHeight="1">
      <c r="F294" t="n">
        <v>0.03749744192361905</v>
      </c>
      <c r="G294" t="n">
        <v>0.05198046954077543</v>
      </c>
      <c r="J294" t="n">
        <v>0.03749744192361905</v>
      </c>
      <c r="K294" t="n">
        <v>0.05198046954077543</v>
      </c>
    </row>
    <row r="295" ht="15" customHeight="1">
      <c r="F295" t="n">
        <v>0.0385157295446823</v>
      </c>
      <c r="G295" t="n">
        <v>0.05198073806923944</v>
      </c>
      <c r="J295" t="n">
        <v>0.0385157295446823</v>
      </c>
      <c r="K295" t="n">
        <v>0.05198073806923944</v>
      </c>
    </row>
    <row r="296" ht="15" customHeight="1">
      <c r="F296" t="n">
        <v>0.03952798356221612</v>
      </c>
      <c r="G296" t="n">
        <v>0.05198100659770346</v>
      </c>
      <c r="J296" t="n">
        <v>0.03952798356221612</v>
      </c>
      <c r="K296" t="n">
        <v>0.05198100659770346</v>
      </c>
    </row>
    <row r="297" ht="15" customHeight="1">
      <c r="F297" t="n">
        <v>0.04053413946723093</v>
      </c>
      <c r="G297" t="n">
        <v>0.05198127512616748</v>
      </c>
      <c r="J297" t="n">
        <v>0.04053413946723093</v>
      </c>
      <c r="K297" t="n">
        <v>0.05198127512616748</v>
      </c>
    </row>
    <row r="298" ht="15" customHeight="1">
      <c r="F298" t="n">
        <v>0.04153413275080325</v>
      </c>
      <c r="G298" t="n">
        <v>0.05198154365463149</v>
      </c>
      <c r="J298" t="n">
        <v>0.04153413275080325</v>
      </c>
      <c r="K298" t="n">
        <v>0.05198154365463149</v>
      </c>
    </row>
    <row r="299" ht="15" customHeight="1">
      <c r="F299" t="n">
        <v>0.04252789890400918</v>
      </c>
      <c r="G299" t="n">
        <v>0.05198181218309551</v>
      </c>
      <c r="J299" t="n">
        <v>0.04252789890400918</v>
      </c>
      <c r="K299" t="n">
        <v>0.05198181218309551</v>
      </c>
    </row>
    <row r="300" ht="15" customHeight="1">
      <c r="F300" t="n">
        <v>0.04351537341785987</v>
      </c>
      <c r="G300" t="n">
        <v>0.05198208071155953</v>
      </c>
      <c r="J300" t="n">
        <v>0.04351537341785987</v>
      </c>
      <c r="K300" t="n">
        <v>0.05198208071155953</v>
      </c>
    </row>
    <row r="301" ht="15" customHeight="1">
      <c r="F301" t="n">
        <v>0.04449649178345282</v>
      </c>
      <c r="G301" t="n">
        <v>0.05198234924002355</v>
      </c>
      <c r="J301" t="n">
        <v>0.04449649178345282</v>
      </c>
      <c r="K301" t="n">
        <v>0.05198234924002355</v>
      </c>
    </row>
    <row r="302" ht="15" customHeight="1">
      <c r="F302" t="n">
        <v>0.04547118949179976</v>
      </c>
      <c r="G302" t="n">
        <v>0.05198261776848756</v>
      </c>
      <c r="J302" t="n">
        <v>0.04547118949179976</v>
      </c>
      <c r="K302" t="n">
        <v>0.05198261776848756</v>
      </c>
    </row>
    <row r="303" ht="15" customHeight="1">
      <c r="F303" t="n">
        <v>0.04643940203399763</v>
      </c>
      <c r="G303" t="n">
        <v>0.05198288629695158</v>
      </c>
      <c r="J303" t="n">
        <v>0.04643940203399763</v>
      </c>
      <c r="K303" t="n">
        <v>0.05198288629695158</v>
      </c>
    </row>
    <row r="304" ht="15" customHeight="1">
      <c r="F304" t="n">
        <v>0.04740106490105872</v>
      </c>
      <c r="G304" t="n">
        <v>0.05198315482541559</v>
      </c>
      <c r="J304" t="n">
        <v>0.04740106490105872</v>
      </c>
      <c r="K304" t="n">
        <v>0.05198315482541559</v>
      </c>
    </row>
    <row r="305" ht="15" customHeight="1">
      <c r="F305" t="n">
        <v>0.04835611358407936</v>
      </c>
      <c r="G305" t="n">
        <v>0.05198342335387961</v>
      </c>
      <c r="J305" t="n">
        <v>0.04835611358407936</v>
      </c>
      <c r="K305" t="n">
        <v>0.05198342335387961</v>
      </c>
    </row>
    <row r="306" ht="15" customHeight="1">
      <c r="F306" t="n">
        <v>0.04930448357407248</v>
      </c>
      <c r="G306" t="n">
        <v>0.05198369188234363</v>
      </c>
      <c r="J306" t="n">
        <v>0.04930448357407248</v>
      </c>
      <c r="K306" t="n">
        <v>0.05198369188234363</v>
      </c>
    </row>
    <row r="307" ht="15" customHeight="1">
      <c r="F307" t="n">
        <v>0.05024611036213379</v>
      </c>
      <c r="G307" t="n">
        <v>0.05198396041080765</v>
      </c>
      <c r="J307" t="n">
        <v>0.05024611036213379</v>
      </c>
      <c r="K307" t="n">
        <v>0.05198396041080765</v>
      </c>
    </row>
    <row r="308" ht="15" customHeight="1">
      <c r="F308" t="n">
        <v>0.05118092943927681</v>
      </c>
      <c r="G308" t="n">
        <v>0.05198422893927166</v>
      </c>
      <c r="J308" t="n">
        <v>0.05118092943927681</v>
      </c>
      <c r="K308" t="n">
        <v>0.05198422893927166</v>
      </c>
    </row>
    <row r="309" ht="15" customHeight="1">
      <c r="F309" t="n">
        <v>0.05210887629659669</v>
      </c>
      <c r="G309" t="n">
        <v>0.05198449746773568</v>
      </c>
      <c r="J309" t="n">
        <v>0.05210887629659669</v>
      </c>
      <c r="K309" t="n">
        <v>0.05198449746773568</v>
      </c>
    </row>
    <row r="310" ht="15" customHeight="1">
      <c r="F310" t="n">
        <v>0.05302988642510748</v>
      </c>
      <c r="G310" t="n">
        <v>0.0519847659961997</v>
      </c>
      <c r="J310" t="n">
        <v>0.05302988642510748</v>
      </c>
      <c r="K310" t="n">
        <v>0.0519847659961997</v>
      </c>
    </row>
    <row r="311" ht="15" customHeight="1">
      <c r="F311" t="n">
        <v>0.05394389531590378</v>
      </c>
      <c r="G311" t="n">
        <v>0.05198503452466372</v>
      </c>
      <c r="J311" t="n">
        <v>0.05394389531590378</v>
      </c>
      <c r="K311" t="n">
        <v>0.05198503452466372</v>
      </c>
    </row>
    <row r="312" ht="15" customHeight="1">
      <c r="F312" t="n">
        <v>0.05485083846000025</v>
      </c>
      <c r="G312" t="n">
        <v>0.05198530305312773</v>
      </c>
      <c r="J312" t="n">
        <v>0.05485083846000025</v>
      </c>
      <c r="K312" t="n">
        <v>0.05198530305312773</v>
      </c>
    </row>
    <row r="313" ht="15" customHeight="1">
      <c r="F313" t="n">
        <v>0.05575065134849089</v>
      </c>
      <c r="G313" t="n">
        <v>0.05198557158159176</v>
      </c>
      <c r="J313" t="n">
        <v>0.05575065134849089</v>
      </c>
      <c r="K313" t="n">
        <v>0.05198557158159176</v>
      </c>
    </row>
    <row r="314" ht="15" customHeight="1">
      <c r="F314" t="n">
        <v>0.0566432694723909</v>
      </c>
      <c r="G314" t="n">
        <v>0.05198584011005577</v>
      </c>
      <c r="J314" t="n">
        <v>0.0566432694723909</v>
      </c>
      <c r="K314" t="n">
        <v>0.05198584011005577</v>
      </c>
    </row>
    <row r="315" ht="15" customHeight="1">
      <c r="F315" t="n">
        <v>0.0566432694723909</v>
      </c>
      <c r="G315" t="n">
        <v>0.05197268221531893</v>
      </c>
      <c r="J315" t="n">
        <v>0.0566432694723909</v>
      </c>
      <c r="K315" t="n">
        <v>0.05197268221531893</v>
      </c>
    </row>
    <row r="316" ht="15" customHeight="1">
      <c r="F316" t="n">
        <v>0.05775117508035632</v>
      </c>
      <c r="G316" t="n">
        <v>0.05198160019011311</v>
      </c>
      <c r="J316" t="n">
        <v>0.05775117508035632</v>
      </c>
      <c r="K316" t="n">
        <v>0.05198160019011311</v>
      </c>
    </row>
    <row r="317" ht="15" customHeight="1">
      <c r="F317" t="n">
        <v>0.05885041098413982</v>
      </c>
      <c r="G317" t="n">
        <v>0.05199051816490729</v>
      </c>
      <c r="J317" t="n">
        <v>0.05885041098413982</v>
      </c>
      <c r="K317" t="n">
        <v>0.05199051816490729</v>
      </c>
    </row>
    <row r="318" ht="15" customHeight="1">
      <c r="F318" t="n">
        <v>0.05994080913882219</v>
      </c>
      <c r="G318" t="n">
        <v>0.05199943613970147</v>
      </c>
      <c r="J318" t="n">
        <v>0.05994080913882219</v>
      </c>
      <c r="K318" t="n">
        <v>0.05199943613970147</v>
      </c>
    </row>
    <row r="319" ht="15" customHeight="1">
      <c r="F319" t="n">
        <v>0.0610222014994842</v>
      </c>
      <c r="G319" t="n">
        <v>0.05200835411449565</v>
      </c>
      <c r="J319" t="n">
        <v>0.0610222014994842</v>
      </c>
      <c r="K319" t="n">
        <v>0.05200835411449565</v>
      </c>
    </row>
    <row r="320" ht="15" customHeight="1">
      <c r="F320" t="n">
        <v>0.06209442002120588</v>
      </c>
      <c r="G320" t="n">
        <v>0.05201727208928983</v>
      </c>
      <c r="J320" t="n">
        <v>0.06209442002120588</v>
      </c>
      <c r="K320" t="n">
        <v>0.05201727208928983</v>
      </c>
    </row>
    <row r="321" ht="15" customHeight="1">
      <c r="F321" t="n">
        <v>0.06315729665906952</v>
      </c>
      <c r="G321" t="n">
        <v>0.05202619006408401</v>
      </c>
      <c r="J321" t="n">
        <v>0.06315729665906952</v>
      </c>
      <c r="K321" t="n">
        <v>0.05202619006408401</v>
      </c>
    </row>
    <row r="322" ht="15" customHeight="1">
      <c r="F322" t="n">
        <v>0.06421066336815509</v>
      </c>
      <c r="G322" t="n">
        <v>0.05203510803887819</v>
      </c>
      <c r="J322" t="n">
        <v>0.06421066336815509</v>
      </c>
      <c r="K322" t="n">
        <v>0.05203510803887819</v>
      </c>
    </row>
    <row r="323" ht="15" customHeight="1">
      <c r="F323" t="n">
        <v>0.06525435210354341</v>
      </c>
      <c r="G323" t="n">
        <v>0.05204402601367237</v>
      </c>
      <c r="J323" t="n">
        <v>0.06525435210354341</v>
      </c>
      <c r="K323" t="n">
        <v>0.05204402601367237</v>
      </c>
    </row>
    <row r="324" ht="15" customHeight="1">
      <c r="F324" t="n">
        <v>0.0662881948203152</v>
      </c>
      <c r="G324" t="n">
        <v>0.05205294398846655</v>
      </c>
      <c r="J324" t="n">
        <v>0.0662881948203152</v>
      </c>
      <c r="K324" t="n">
        <v>0.05205294398846655</v>
      </c>
    </row>
    <row r="325" ht="15" customHeight="1">
      <c r="F325" t="n">
        <v>0.06731202347355128</v>
      </c>
      <c r="G325" t="n">
        <v>0.05206186196326074</v>
      </c>
      <c r="J325" t="n">
        <v>0.06731202347355128</v>
      </c>
      <c r="K325" t="n">
        <v>0.05206186196326074</v>
      </c>
    </row>
    <row r="326" ht="15" customHeight="1">
      <c r="F326" t="n">
        <v>0.06832567001833242</v>
      </c>
      <c r="G326" t="n">
        <v>0.05207077993805492</v>
      </c>
      <c r="J326" t="n">
        <v>0.06832567001833242</v>
      </c>
      <c r="K326" t="n">
        <v>0.05207077993805492</v>
      </c>
    </row>
    <row r="327" ht="15" customHeight="1">
      <c r="F327" t="n">
        <v>0.06932896640973937</v>
      </c>
      <c r="G327" t="n">
        <v>0.0520796979128491</v>
      </c>
      <c r="J327" t="n">
        <v>0.06932896640973937</v>
      </c>
      <c r="K327" t="n">
        <v>0.0520796979128491</v>
      </c>
    </row>
    <row r="328" ht="15" customHeight="1">
      <c r="F328" t="n">
        <v>0.07032174460285295</v>
      </c>
      <c r="G328" t="n">
        <v>0.05208861588764328</v>
      </c>
      <c r="J328" t="n">
        <v>0.07032174460285295</v>
      </c>
      <c r="K328" t="n">
        <v>0.05208861588764328</v>
      </c>
    </row>
    <row r="329" ht="15" customHeight="1">
      <c r="F329" t="n">
        <v>0.07130383655275394</v>
      </c>
      <c r="G329" t="n">
        <v>0.05209753386243746</v>
      </c>
      <c r="J329" t="n">
        <v>0.07130383655275394</v>
      </c>
      <c r="K329" t="n">
        <v>0.05209753386243746</v>
      </c>
    </row>
    <row r="330" ht="15" customHeight="1">
      <c r="F330" t="n">
        <v>0.07227507421452239</v>
      </c>
      <c r="G330" t="n">
        <v>0.05210645183723164</v>
      </c>
      <c r="J330" t="n">
        <v>0.07227507421452239</v>
      </c>
      <c r="K330" t="n">
        <v>0.05210645183723164</v>
      </c>
    </row>
    <row r="331" ht="15" customHeight="1">
      <c r="F331" t="n">
        <v>0.07323528954324043</v>
      </c>
      <c r="G331" t="n">
        <v>0.05211536981202582</v>
      </c>
      <c r="J331" t="n">
        <v>0.07323528954324043</v>
      </c>
      <c r="K331" t="n">
        <v>0.05211536981202582</v>
      </c>
    </row>
    <row r="332" ht="15" customHeight="1">
      <c r="F332" t="n">
        <v>0.07418431449398816</v>
      </c>
      <c r="G332" t="n">
        <v>0.05212428778682</v>
      </c>
      <c r="J332" t="n">
        <v>0.07418431449398816</v>
      </c>
      <c r="K332" t="n">
        <v>0.05212428778682</v>
      </c>
    </row>
    <row r="333" ht="15" customHeight="1">
      <c r="F333" t="n">
        <v>0.07512198102184633</v>
      </c>
      <c r="G333" t="n">
        <v>0.05213320576161418</v>
      </c>
      <c r="J333" t="n">
        <v>0.07512198102184633</v>
      </c>
      <c r="K333" t="n">
        <v>0.05213320576161418</v>
      </c>
    </row>
    <row r="334" ht="15" customHeight="1">
      <c r="F334" t="n">
        <v>0.07604812108189579</v>
      </c>
      <c r="G334" t="n">
        <v>0.05214212373640836</v>
      </c>
      <c r="J334" t="n">
        <v>0.07604812108189579</v>
      </c>
      <c r="K334" t="n">
        <v>0.05214212373640836</v>
      </c>
    </row>
    <row r="335" ht="15" customHeight="1">
      <c r="F335" t="n">
        <v>0.07696256662921724</v>
      </c>
      <c r="G335" t="n">
        <v>0.05215104171120254</v>
      </c>
      <c r="J335" t="n">
        <v>0.07696256662921724</v>
      </c>
      <c r="K335" t="n">
        <v>0.05215104171120254</v>
      </c>
    </row>
    <row r="336" ht="15" customHeight="1">
      <c r="F336" t="n">
        <v>0.07786514961889152</v>
      </c>
      <c r="G336" t="n">
        <v>0.05215995968599672</v>
      </c>
      <c r="J336" t="n">
        <v>0.07786514961889152</v>
      </c>
      <c r="K336" t="n">
        <v>0.05215995968599672</v>
      </c>
    </row>
    <row r="337" ht="15" customHeight="1">
      <c r="F337" t="n">
        <v>0.07875570200599932</v>
      </c>
      <c r="G337" t="n">
        <v>0.0521688776607909</v>
      </c>
      <c r="J337" t="n">
        <v>0.07875570200599932</v>
      </c>
      <c r="K337" t="n">
        <v>0.0521688776607909</v>
      </c>
    </row>
    <row r="338" ht="15" customHeight="1">
      <c r="F338" t="n">
        <v>0.07963405574562149</v>
      </c>
      <c r="G338" t="n">
        <v>0.05217779563558508</v>
      </c>
      <c r="J338" t="n">
        <v>0.07963405574562149</v>
      </c>
      <c r="K338" t="n">
        <v>0.05217779563558508</v>
      </c>
    </row>
    <row r="339" ht="15" customHeight="1">
      <c r="F339" t="n">
        <v>0.08050004279283882</v>
      </c>
      <c r="G339" t="n">
        <v>0.05218671361037926</v>
      </c>
      <c r="J339" t="n">
        <v>0.08050004279283882</v>
      </c>
      <c r="K339" t="n">
        <v>0.05218671361037926</v>
      </c>
    </row>
    <row r="340" ht="15" customHeight="1">
      <c r="F340" t="n">
        <v>0.0813541812861516</v>
      </c>
      <c r="G340" t="n">
        <v>0.05219563158517344</v>
      </c>
      <c r="J340" t="n">
        <v>0.0813541812861516</v>
      </c>
      <c r="K340" t="n">
        <v>0.05219563158517344</v>
      </c>
    </row>
    <row r="341" ht="15" customHeight="1">
      <c r="F341" t="n">
        <v>0.08220042028116284</v>
      </c>
      <c r="G341" t="n">
        <v>0.05220454955996762</v>
      </c>
      <c r="J341" t="n">
        <v>0.08220042028116284</v>
      </c>
      <c r="K341" t="n">
        <v>0.05220454955996762</v>
      </c>
    </row>
    <row r="342" ht="15" customHeight="1">
      <c r="F342" t="n">
        <v>0.08303927791637289</v>
      </c>
      <c r="G342" t="n">
        <v>0.0522134675347618</v>
      </c>
      <c r="J342" t="n">
        <v>0.08303927791637289</v>
      </c>
      <c r="K342" t="n">
        <v>0.0522134675347618</v>
      </c>
    </row>
    <row r="343" ht="15" customHeight="1">
      <c r="F343" t="n">
        <v>0.08387058614686252</v>
      </c>
      <c r="G343" t="n">
        <v>0.05222238550955598</v>
      </c>
      <c r="J343" t="n">
        <v>0.08387058614686252</v>
      </c>
      <c r="K343" t="n">
        <v>0.05222238550955598</v>
      </c>
    </row>
    <row r="344" ht="15" customHeight="1">
      <c r="F344" t="n">
        <v>0.08469417692771256</v>
      </c>
      <c r="G344" t="n">
        <v>0.05223130348435016</v>
      </c>
      <c r="J344" t="n">
        <v>0.08469417692771256</v>
      </c>
      <c r="K344" t="n">
        <v>0.05223130348435016</v>
      </c>
    </row>
    <row r="345" ht="15" customHeight="1">
      <c r="F345" t="n">
        <v>0.08550988221400371</v>
      </c>
      <c r="G345" t="n">
        <v>0.05224022145914434</v>
      </c>
      <c r="J345" t="n">
        <v>0.08550988221400371</v>
      </c>
      <c r="K345" t="n">
        <v>0.05224022145914434</v>
      </c>
    </row>
    <row r="346" ht="15" customHeight="1">
      <c r="F346" t="n">
        <v>0.08631753396081682</v>
      </c>
      <c r="G346" t="n">
        <v>0.05224913943393852</v>
      </c>
      <c r="J346" t="n">
        <v>0.08631753396081682</v>
      </c>
      <c r="K346" t="n">
        <v>0.05224913943393852</v>
      </c>
    </row>
    <row r="347" ht="15" customHeight="1">
      <c r="F347" t="n">
        <v>0.08711696412323258</v>
      </c>
      <c r="G347" t="n">
        <v>0.0522580574087327</v>
      </c>
      <c r="J347" t="n">
        <v>0.08711696412323258</v>
      </c>
      <c r="K347" t="n">
        <v>0.0522580574087327</v>
      </c>
    </row>
    <row r="348" ht="15" customHeight="1">
      <c r="F348" t="n">
        <v>0.08790800465633183</v>
      </c>
      <c r="G348" t="n">
        <v>0.05226697538352689</v>
      </c>
      <c r="J348" t="n">
        <v>0.08790800465633183</v>
      </c>
      <c r="K348" t="n">
        <v>0.05226697538352689</v>
      </c>
    </row>
    <row r="349" ht="15" customHeight="1">
      <c r="F349" t="n">
        <v>0.08869048751519532</v>
      </c>
      <c r="G349" t="n">
        <v>0.05227589335832107</v>
      </c>
      <c r="J349" t="n">
        <v>0.08869048751519532</v>
      </c>
      <c r="K349" t="n">
        <v>0.05227589335832107</v>
      </c>
    </row>
    <row r="350" ht="15" customHeight="1">
      <c r="F350" t="n">
        <v>0.0894642446549033</v>
      </c>
      <c r="G350" t="n">
        <v>0.05228481133311524</v>
      </c>
      <c r="J350" t="n">
        <v>0.0894642446549033</v>
      </c>
      <c r="K350" t="n">
        <v>0.05228481133311524</v>
      </c>
    </row>
    <row r="351" ht="15" customHeight="1">
      <c r="F351" t="n">
        <v>0.09022910803053757</v>
      </c>
      <c r="G351" t="n">
        <v>0.05229372930790942</v>
      </c>
      <c r="J351" t="n">
        <v>0.09022910803053757</v>
      </c>
      <c r="K351" t="n">
        <v>0.05229372930790942</v>
      </c>
    </row>
    <row r="352" ht="15" customHeight="1">
      <c r="F352" t="n">
        <v>0.09098490959717842</v>
      </c>
      <c r="G352" t="n">
        <v>0.0523026472827036</v>
      </c>
      <c r="J352" t="n">
        <v>0.09098490959717842</v>
      </c>
      <c r="K352" t="n">
        <v>0.0523026472827036</v>
      </c>
    </row>
    <row r="353" ht="15" customHeight="1">
      <c r="F353" t="n">
        <v>0.09173148130990663</v>
      </c>
      <c r="G353" t="n">
        <v>0.05231156525749778</v>
      </c>
      <c r="J353" t="n">
        <v>0.09173148130990663</v>
      </c>
      <c r="K353" t="n">
        <v>0.05231156525749778</v>
      </c>
    </row>
    <row r="354" ht="15" customHeight="1">
      <c r="F354" t="n">
        <v>0.09246865512380292</v>
      </c>
      <c r="G354" t="n">
        <v>0.05232048323229197</v>
      </c>
      <c r="J354" t="n">
        <v>0.09246865512380292</v>
      </c>
      <c r="K354" t="n">
        <v>0.05232048323229197</v>
      </c>
    </row>
    <row r="355" ht="15" customHeight="1">
      <c r="F355" t="n">
        <v>0.09319626299394809</v>
      </c>
      <c r="G355" t="n">
        <v>0.05232940120708615</v>
      </c>
      <c r="J355" t="n">
        <v>0.09319626299394809</v>
      </c>
      <c r="K355" t="n">
        <v>0.05232940120708615</v>
      </c>
    </row>
    <row r="356" ht="15" customHeight="1">
      <c r="F356" t="n">
        <v>0.09391413687542294</v>
      </c>
      <c r="G356" t="n">
        <v>0.05233831918188033</v>
      </c>
      <c r="J356" t="n">
        <v>0.09391413687542294</v>
      </c>
      <c r="K356" t="n">
        <v>0.05233831918188033</v>
      </c>
    </row>
    <row r="357" ht="15" customHeight="1">
      <c r="F357" t="n">
        <v>0.0946221087233082</v>
      </c>
      <c r="G357" t="n">
        <v>0.05234723715667451</v>
      </c>
      <c r="J357" t="n">
        <v>0.0946221087233082</v>
      </c>
      <c r="K357" t="n">
        <v>0.05234723715667451</v>
      </c>
    </row>
    <row r="358" ht="15" customHeight="1">
      <c r="F358" t="n">
        <v>0.09532001049268471</v>
      </c>
      <c r="G358" t="n">
        <v>0.05235615513146869</v>
      </c>
      <c r="J358" t="n">
        <v>0.09532001049268471</v>
      </c>
      <c r="K358" t="n">
        <v>0.05235615513146869</v>
      </c>
    </row>
    <row r="359" ht="15" customHeight="1">
      <c r="F359" t="n">
        <v>0.09600767413863315</v>
      </c>
      <c r="G359" t="n">
        <v>0.05236507310626287</v>
      </c>
      <c r="J359" t="n">
        <v>0.09600767413863315</v>
      </c>
      <c r="K359" t="n">
        <v>0.05236507310626287</v>
      </c>
    </row>
    <row r="360" ht="15" customHeight="1">
      <c r="F360" t="n">
        <v>0.09668493161623393</v>
      </c>
      <c r="G360" t="n">
        <v>0.05237399108105705</v>
      </c>
      <c r="J360" t="n">
        <v>0.09668493161623393</v>
      </c>
      <c r="K360" t="n">
        <v>0.05237399108105705</v>
      </c>
    </row>
    <row r="361" ht="15" customHeight="1">
      <c r="F361" t="n">
        <v>0.09735161488056868</v>
      </c>
      <c r="G361" t="n">
        <v>0.05238290905585123</v>
      </c>
      <c r="J361" t="n">
        <v>0.09735161488056868</v>
      </c>
      <c r="K361" t="n">
        <v>0.05238290905585123</v>
      </c>
    </row>
    <row r="362" ht="15" customHeight="1">
      <c r="F362" t="n">
        <v>0.09800755588671772</v>
      </c>
      <c r="G362" t="n">
        <v>0.05239182703064541</v>
      </c>
      <c r="J362" t="n">
        <v>0.09800755588671772</v>
      </c>
      <c r="K362" t="n">
        <v>0.05239182703064541</v>
      </c>
    </row>
    <row r="363" ht="15" customHeight="1">
      <c r="F363" t="n">
        <v>0.09865258658976181</v>
      </c>
      <c r="G363" t="n">
        <v>0.05240074500543959</v>
      </c>
      <c r="J363" t="n">
        <v>0.09865258658976181</v>
      </c>
      <c r="K363" t="n">
        <v>0.05240074500543959</v>
      </c>
    </row>
    <row r="364" ht="15" customHeight="1">
      <c r="F364" t="n">
        <v>0.09928653894478176</v>
      </c>
      <c r="G364" t="n">
        <v>0.05240966298023377</v>
      </c>
      <c r="J364" t="n">
        <v>0.09928653894478176</v>
      </c>
      <c r="K364" t="n">
        <v>0.05240966298023377</v>
      </c>
    </row>
    <row r="365" ht="15" customHeight="1">
      <c r="F365" t="n">
        <v>0.09928653894478179</v>
      </c>
      <c r="G365" t="n">
        <v>0.05240966298023377</v>
      </c>
      <c r="J365" t="n">
        <v>0.09928653894478179</v>
      </c>
      <c r="K365" t="n">
        <v>0.05240966298023377</v>
      </c>
    </row>
    <row r="366" ht="15" customHeight="1">
      <c r="F366" t="n">
        <v>0.09758071136078891</v>
      </c>
      <c r="G366" t="n">
        <v>0.05559008932889287</v>
      </c>
      <c r="J366" t="n">
        <v>0.09758071136078891</v>
      </c>
      <c r="K366" t="n">
        <v>0.05559008932889287</v>
      </c>
    </row>
    <row r="367" ht="15" customHeight="1">
      <c r="F367" t="n">
        <v>0.09607403145088611</v>
      </c>
      <c r="G367" t="n">
        <v>0.05877051567755197</v>
      </c>
      <c r="J367" t="n">
        <v>0.09607403145088611</v>
      </c>
      <c r="K367" t="n">
        <v>0.05877051567755197</v>
      </c>
    </row>
    <row r="368" ht="15" customHeight="1">
      <c r="F368" t="n">
        <v>0.09475479914581383</v>
      </c>
      <c r="G368" t="n">
        <v>0.06195094202621107</v>
      </c>
      <c r="J368" t="n">
        <v>0.09475479914581383</v>
      </c>
      <c r="K368" t="n">
        <v>0.06195094202621107</v>
      </c>
    </row>
    <row r="369" ht="15" customHeight="1">
      <c r="F369" t="n">
        <v>0.09361131437631243</v>
      </c>
      <c r="G369" t="n">
        <v>0.06513136837487016</v>
      </c>
      <c r="J369" t="n">
        <v>0.09361131437631243</v>
      </c>
      <c r="K369" t="n">
        <v>0.06513136837487016</v>
      </c>
    </row>
    <row r="370" ht="15" customHeight="1">
      <c r="F370" t="n">
        <v>0.0926318770731222</v>
      </c>
      <c r="G370" t="n">
        <v>0.06831179472352926</v>
      </c>
      <c r="J370" t="n">
        <v>0.0926318770731222</v>
      </c>
      <c r="K370" t="n">
        <v>0.06831179472352926</v>
      </c>
    </row>
    <row r="371" ht="15" customHeight="1">
      <c r="F371" t="n">
        <v>0.09180478716698356</v>
      </c>
      <c r="G371" t="n">
        <v>0.07149222107218835</v>
      </c>
      <c r="J371" t="n">
        <v>0.09180478716698356</v>
      </c>
      <c r="K371" t="n">
        <v>0.07149222107218835</v>
      </c>
    </row>
    <row r="372" ht="15" customHeight="1">
      <c r="F372" t="n">
        <v>0.09111834458863685</v>
      </c>
      <c r="G372" t="n">
        <v>0.07467264742084745</v>
      </c>
      <c r="J372" t="n">
        <v>0.09111834458863685</v>
      </c>
      <c r="K372" t="n">
        <v>0.07467264742084745</v>
      </c>
    </row>
    <row r="373" ht="15" customHeight="1">
      <c r="F373" t="n">
        <v>0.09056084926882246</v>
      </c>
      <c r="G373" t="n">
        <v>0.07785307376950654</v>
      </c>
      <c r="J373" t="n">
        <v>0.09056084926882246</v>
      </c>
      <c r="K373" t="n">
        <v>0.07785307376950654</v>
      </c>
    </row>
    <row r="374" ht="15" customHeight="1">
      <c r="F374" t="n">
        <v>0.09012060113828077</v>
      </c>
      <c r="G374" t="n">
        <v>0.08103350011816564</v>
      </c>
      <c r="J374" t="n">
        <v>0.09012060113828077</v>
      </c>
      <c r="K374" t="n">
        <v>0.08103350011816564</v>
      </c>
    </row>
    <row r="375" ht="15" customHeight="1">
      <c r="F375" t="n">
        <v>0.08978590012775203</v>
      </c>
      <c r="G375" t="n">
        <v>0.08421392646682473</v>
      </c>
      <c r="J375" t="n">
        <v>0.08978590012775203</v>
      </c>
      <c r="K375" t="n">
        <v>0.08421392646682473</v>
      </c>
    </row>
    <row r="376" ht="15" customHeight="1">
      <c r="F376" t="n">
        <v>0.08954504616797676</v>
      </c>
      <c r="G376" t="n">
        <v>0.08739435281548383</v>
      </c>
      <c r="J376" t="n">
        <v>0.08954504616797676</v>
      </c>
      <c r="K376" t="n">
        <v>0.08739435281548383</v>
      </c>
    </row>
    <row r="377" ht="15" customHeight="1">
      <c r="F377" t="n">
        <v>0.08938633918969516</v>
      </c>
      <c r="G377" t="n">
        <v>0.09057477916414293</v>
      </c>
      <c r="J377" t="n">
        <v>0.08938633918969516</v>
      </c>
      <c r="K377" t="n">
        <v>0.09057477916414293</v>
      </c>
    </row>
    <row r="378" ht="15" customHeight="1">
      <c r="F378" t="n">
        <v>0.08929807912364773</v>
      </c>
      <c r="G378" t="n">
        <v>0.09375520551280203</v>
      </c>
      <c r="J378" t="n">
        <v>0.08929807912364773</v>
      </c>
      <c r="K378" t="n">
        <v>0.09375520551280203</v>
      </c>
    </row>
    <row r="379" ht="15" customHeight="1">
      <c r="F379" t="n">
        <v>0.08926856590057478</v>
      </c>
      <c r="G379" t="n">
        <v>0.09693563186146112</v>
      </c>
      <c r="J379" t="n">
        <v>0.08926856590057478</v>
      </c>
      <c r="K379" t="n">
        <v>0.09693563186146112</v>
      </c>
    </row>
    <row r="380" ht="15" customHeight="1">
      <c r="F380" t="n">
        <v>0.08956079268131592</v>
      </c>
      <c r="G380" t="n">
        <v>0.1001160582101202</v>
      </c>
      <c r="J380" t="n">
        <v>0.08956079268131592</v>
      </c>
      <c r="K380" t="n">
        <v>0.1001160582101202</v>
      </c>
    </row>
    <row r="381" ht="15" customHeight="1">
      <c r="F381" t="n">
        <v>0.09043545981675988</v>
      </c>
      <c r="G381" t="n">
        <v>0.1032964845587793</v>
      </c>
      <c r="J381" t="n">
        <v>0.09043545981675988</v>
      </c>
      <c r="K381" t="n">
        <v>0.1032964845587793</v>
      </c>
    </row>
    <row r="382" ht="15" customHeight="1">
      <c r="F382" t="n">
        <v>0.0917045394732616</v>
      </c>
      <c r="G382" t="n">
        <v>0.1064769109074384</v>
      </c>
      <c r="J382" t="n">
        <v>0.0917045394732616</v>
      </c>
      <c r="K382" t="n">
        <v>0.1064769109074384</v>
      </c>
    </row>
    <row r="383" ht="15" customHeight="1">
      <c r="F383" t="n">
        <v>0.09317729691211768</v>
      </c>
      <c r="G383" t="n">
        <v>0.1096573372560975</v>
      </c>
      <c r="J383" t="n">
        <v>0.09317729691211768</v>
      </c>
      <c r="K383" t="n">
        <v>0.1096573372560975</v>
      </c>
    </row>
    <row r="384" ht="15" customHeight="1">
      <c r="F384" t="n">
        <v>0.09466299739462475</v>
      </c>
      <c r="G384" t="n">
        <v>0.1128377636047566</v>
      </c>
      <c r="J384" t="n">
        <v>0.09466299739462475</v>
      </c>
      <c r="K384" t="n">
        <v>0.1128377636047566</v>
      </c>
    </row>
    <row r="385" ht="15" customHeight="1">
      <c r="F385" t="n">
        <v>0.09597090618207951</v>
      </c>
      <c r="G385" t="n">
        <v>0.1160181899534157</v>
      </c>
      <c r="J385" t="n">
        <v>0.09597090618207951</v>
      </c>
      <c r="K385" t="n">
        <v>0.1160181899534157</v>
      </c>
    </row>
    <row r="386" ht="15" customHeight="1">
      <c r="F386" t="n">
        <v>0.09691028853577854</v>
      </c>
      <c r="G386" t="n">
        <v>0.1191986163020748</v>
      </c>
      <c r="J386" t="n">
        <v>0.09691028853577854</v>
      </c>
      <c r="K386" t="n">
        <v>0.1191986163020748</v>
      </c>
    </row>
    <row r="387" ht="15" customHeight="1">
      <c r="F387" t="n">
        <v>0.09729040971701858</v>
      </c>
      <c r="G387" t="n">
        <v>0.1223790426507339</v>
      </c>
      <c r="J387" t="n">
        <v>0.09729040971701858</v>
      </c>
      <c r="K387" t="n">
        <v>0.1223790426507339</v>
      </c>
    </row>
    <row r="388" ht="15" customHeight="1">
      <c r="F388" t="n">
        <v>0.09712106772069376</v>
      </c>
      <c r="G388" t="n">
        <v>0.125559468999393</v>
      </c>
      <c r="J388" t="n">
        <v>0.09712106772069376</v>
      </c>
      <c r="K388" t="n">
        <v>0.125559468999393</v>
      </c>
    </row>
    <row r="389" ht="15" customHeight="1">
      <c r="F389" t="n">
        <v>0.09659560500453285</v>
      </c>
      <c r="G389" t="n">
        <v>0.1287398953480521</v>
      </c>
      <c r="J389" t="n">
        <v>0.09659560500453285</v>
      </c>
      <c r="K389" t="n">
        <v>0.1287398953480521</v>
      </c>
    </row>
    <row r="390" ht="15" customHeight="1">
      <c r="F390" t="n">
        <v>0.09574716656574972</v>
      </c>
      <c r="G390" t="n">
        <v>0.1319203216967112</v>
      </c>
      <c r="J390" t="n">
        <v>0.09574716656574972</v>
      </c>
      <c r="K390" t="n">
        <v>0.1319203216967112</v>
      </c>
    </row>
    <row r="391" ht="15" customHeight="1">
      <c r="F391" t="n">
        <v>0.09460845611856106</v>
      </c>
      <c r="G391" t="n">
        <v>0.1351007480453703</v>
      </c>
      <c r="J391" t="n">
        <v>0.09460845611856106</v>
      </c>
      <c r="K391" t="n">
        <v>0.1351007480453703</v>
      </c>
    </row>
    <row r="392" ht="15" customHeight="1">
      <c r="F392" t="n">
        <v>0.09321217737718343</v>
      </c>
      <c r="G392" t="n">
        <v>0.1382811743940294</v>
      </c>
      <c r="J392" t="n">
        <v>0.09321217737718343</v>
      </c>
      <c r="K392" t="n">
        <v>0.1382811743940294</v>
      </c>
    </row>
    <row r="393" ht="15" customHeight="1">
      <c r="F393" t="n">
        <v>0.09159103405583341</v>
      </c>
      <c r="G393" t="n">
        <v>0.1414616007426885</v>
      </c>
      <c r="J393" t="n">
        <v>0.09159103405583341</v>
      </c>
      <c r="K393" t="n">
        <v>0.1414616007426885</v>
      </c>
    </row>
    <row r="394" ht="15" customHeight="1">
      <c r="F394" t="n">
        <v>0.08977772986872762</v>
      </c>
      <c r="G394" t="n">
        <v>0.1446420270913476</v>
      </c>
      <c r="J394" t="n">
        <v>0.08977772986872762</v>
      </c>
      <c r="K394" t="n">
        <v>0.1446420270913476</v>
      </c>
    </row>
    <row r="395" ht="15" customHeight="1">
      <c r="F395" t="n">
        <v>0.08780496853008266</v>
      </c>
      <c r="G395" t="n">
        <v>0.1478224534400066</v>
      </c>
      <c r="J395" t="n">
        <v>0.08780496853008266</v>
      </c>
      <c r="K395" t="n">
        <v>0.1478224534400066</v>
      </c>
    </row>
    <row r="396" ht="15" customHeight="1">
      <c r="F396" t="n">
        <v>0.08570545375411509</v>
      </c>
      <c r="G396" t="n">
        <v>0.15</v>
      </c>
      <c r="J396" t="n">
        <v>0.08570545375411509</v>
      </c>
      <c r="K396" t="n">
        <v>0.15</v>
      </c>
    </row>
    <row r="397" ht="15" customHeight="1">
      <c r="F397" t="n">
        <v>0.08351188925504155</v>
      </c>
      <c r="G397" t="n">
        <v>0.1541833061373248</v>
      </c>
      <c r="J397" t="n">
        <v>0.08351188925504155</v>
      </c>
      <c r="K397" t="n">
        <v>0.1541833061373248</v>
      </c>
    </row>
    <row r="398" ht="15" customHeight="1">
      <c r="F398" t="n">
        <v>0.08125697874707855</v>
      </c>
      <c r="G398" t="n">
        <v>0.1573637324859839</v>
      </c>
      <c r="J398" t="n">
        <v>0.08125697874707855</v>
      </c>
      <c r="K398" t="n">
        <v>0.1573637324859839</v>
      </c>
    </row>
    <row r="399" ht="15" customHeight="1">
      <c r="F399" t="n">
        <v>0.07877428770070122</v>
      </c>
      <c r="G399" t="n">
        <v>0.160544158834643</v>
      </c>
      <c r="J399" t="n">
        <v>0.07877428770070122</v>
      </c>
      <c r="K399" t="n">
        <v>0.160544158834643</v>
      </c>
    </row>
    <row r="400" ht="15" customHeight="1">
      <c r="F400" t="n">
        <v>0.07449841068123383</v>
      </c>
      <c r="G400" t="n">
        <v>0.1637245851833021</v>
      </c>
      <c r="J400" t="n">
        <v>0.07449841068123383</v>
      </c>
      <c r="K400" t="n">
        <v>0.1637245851833021</v>
      </c>
    </row>
    <row r="401" ht="15" customHeight="1">
      <c r="F401" t="n">
        <v>0.06972287597545601</v>
      </c>
      <c r="G401" t="n">
        <v>0.1669050115319612</v>
      </c>
      <c r="J401" t="n">
        <v>0.06972287597545601</v>
      </c>
      <c r="K401" t="n">
        <v>0.1669050115319612</v>
      </c>
    </row>
    <row r="402" ht="15" customHeight="1">
      <c r="F402" t="n">
        <v>0.06649647918328735</v>
      </c>
      <c r="G402" t="n">
        <v>0.1700854378806203</v>
      </c>
      <c r="J402" t="n">
        <v>0.06649647918328735</v>
      </c>
      <c r="K402" t="n">
        <v>0.1700854378806203</v>
      </c>
    </row>
    <row r="403" ht="15" customHeight="1">
      <c r="F403" t="n">
        <v>0.06609899400794797</v>
      </c>
      <c r="G403" t="n">
        <v>0.1732658642292794</v>
      </c>
      <c r="J403" t="n">
        <v>0.06609899400794797</v>
      </c>
      <c r="K403" t="n">
        <v>0.1732658642292794</v>
      </c>
    </row>
    <row r="404" ht="15" customHeight="1">
      <c r="F404" t="n">
        <v>0.06612301467656739</v>
      </c>
      <c r="G404" t="n">
        <v>0.1764462905779385</v>
      </c>
      <c r="J404" t="n">
        <v>0.06612301467656739</v>
      </c>
      <c r="K404" t="n">
        <v>0.1764462905779385</v>
      </c>
    </row>
    <row r="405" ht="15" customHeight="1">
      <c r="F405" t="n">
        <v>0.0661712759019655</v>
      </c>
      <c r="G405" t="n">
        <v>0.1796267169265976</v>
      </c>
      <c r="J405" t="n">
        <v>0.0661712759019655</v>
      </c>
      <c r="K405" t="n">
        <v>0.1796267169265976</v>
      </c>
    </row>
    <row r="406" ht="15" customHeight="1">
      <c r="F406" t="n">
        <v>0.0662454294991224</v>
      </c>
      <c r="G406" t="n">
        <v>0.1828071432752567</v>
      </c>
      <c r="J406" t="n">
        <v>0.0662454294991224</v>
      </c>
      <c r="K406" t="n">
        <v>0.1828071432752567</v>
      </c>
    </row>
    <row r="407" ht="15" customHeight="1">
      <c r="F407" t="n">
        <v>0.06634712728301834</v>
      </c>
      <c r="G407" t="n">
        <v>0.1859875696239158</v>
      </c>
      <c r="J407" t="n">
        <v>0.06634712728301834</v>
      </c>
      <c r="K407" t="n">
        <v>0.1859875696239158</v>
      </c>
    </row>
    <row r="408" ht="15" customHeight="1">
      <c r="F408" t="n">
        <v>0.06647802106863343</v>
      </c>
      <c r="G408" t="n">
        <v>0.1891679959725749</v>
      </c>
      <c r="J408" t="n">
        <v>0.06647802106863343</v>
      </c>
      <c r="K408" t="n">
        <v>0.1891679959725749</v>
      </c>
    </row>
    <row r="409" ht="15" customHeight="1">
      <c r="F409" t="n">
        <v>0.0666397626709479</v>
      </c>
      <c r="G409" t="n">
        <v>0.192348422321234</v>
      </c>
      <c r="J409" t="n">
        <v>0.0666397626709479</v>
      </c>
      <c r="K409" t="n">
        <v>0.192348422321234</v>
      </c>
    </row>
    <row r="410" ht="15" customHeight="1">
      <c r="F410" t="n">
        <v>0.0668340039049419</v>
      </c>
      <c r="G410" t="n">
        <v>0.1955288486698931</v>
      </c>
      <c r="J410" t="n">
        <v>0.0668340039049419</v>
      </c>
      <c r="K410" t="n">
        <v>0.1955288486698931</v>
      </c>
    </row>
    <row r="411" ht="15" customHeight="1">
      <c r="F411" t="n">
        <v>0.06719217050762386</v>
      </c>
      <c r="G411" t="n">
        <v>0.1987092750185522</v>
      </c>
      <c r="J411" t="n">
        <v>0.06719217050762386</v>
      </c>
      <c r="K411" t="n">
        <v>0.1987092750185522</v>
      </c>
    </row>
    <row r="412" ht="15" customHeight="1">
      <c r="F412" t="n">
        <v>0.06888404310959514</v>
      </c>
      <c r="G412" t="n">
        <v>0.2018897013672113</v>
      </c>
      <c r="J412" t="n">
        <v>0.06888404310959514</v>
      </c>
      <c r="K412" t="n">
        <v>0.2018897013672113</v>
      </c>
    </row>
    <row r="413" ht="15" customHeight="1">
      <c r="F413" t="n">
        <v>0.07125802020112565</v>
      </c>
      <c r="G413" t="n">
        <v>0.2050701277158704</v>
      </c>
      <c r="J413" t="n">
        <v>0.07125802020112565</v>
      </c>
      <c r="K413" t="n">
        <v>0.2050701277158704</v>
      </c>
    </row>
    <row r="414" ht="15" customHeight="1">
      <c r="F414" t="n">
        <v>0.07315272728397926</v>
      </c>
      <c r="G414" t="n">
        <v>0.2082505540645295</v>
      </c>
      <c r="J414" t="n">
        <v>0.07315272728397926</v>
      </c>
      <c r="K414" t="n">
        <v>0.2082505540645295</v>
      </c>
    </row>
    <row r="415" ht="15" customHeight="1">
      <c r="F415" t="n">
        <v>0.07451084505004738</v>
      </c>
      <c r="G415" t="n">
        <v>0.2114309804131886</v>
      </c>
      <c r="J415" t="n">
        <v>0.07451084505004738</v>
      </c>
      <c r="K415" t="n">
        <v>0.2114309804131886</v>
      </c>
    </row>
    <row r="416" ht="15" customHeight="1">
      <c r="F416" t="n">
        <v>0.07573567949993301</v>
      </c>
      <c r="G416" t="n">
        <v>0.2146114067618476</v>
      </c>
      <c r="J416" t="n">
        <v>0.07573567949993301</v>
      </c>
      <c r="K416" t="n">
        <v>0.2146114067618476</v>
      </c>
    </row>
    <row r="417" ht="15" customHeight="1">
      <c r="F417" t="n">
        <v>0.07686426899388252</v>
      </c>
      <c r="G417" t="n">
        <v>0.2177918331105068</v>
      </c>
      <c r="J417" t="n">
        <v>0.07686426899388252</v>
      </c>
      <c r="K417" t="n">
        <v>0.2177918331105068</v>
      </c>
    </row>
    <row r="418" ht="15" customHeight="1">
      <c r="F418" t="n">
        <v>0.07793365189214208</v>
      </c>
      <c r="G418" t="n">
        <v>0.2209722594591658</v>
      </c>
      <c r="J418" t="n">
        <v>0.07793365189214208</v>
      </c>
      <c r="K418" t="n">
        <v>0.2209722594591658</v>
      </c>
    </row>
    <row r="419" ht="15" customHeight="1">
      <c r="F419" t="n">
        <v>0.07898086655495795</v>
      </c>
      <c r="G419" t="n">
        <v>0.224152685807825</v>
      </c>
      <c r="J419" t="n">
        <v>0.07898086655495795</v>
      </c>
      <c r="K419" t="n">
        <v>0.224152685807825</v>
      </c>
    </row>
    <row r="420" ht="15" customHeight="1">
      <c r="F420" t="n">
        <v>0.08002898302265307</v>
      </c>
      <c r="G420" t="n">
        <v>0.227333112156484</v>
      </c>
      <c r="J420" t="n">
        <v>0.08002898302265307</v>
      </c>
      <c r="K420" t="n">
        <v>0.227333112156484</v>
      </c>
    </row>
    <row r="421" ht="15" customHeight="1">
      <c r="F421" t="n">
        <v>0.08096354546229625</v>
      </c>
      <c r="G421" t="n">
        <v>0.2305135385051432</v>
      </c>
      <c r="J421" t="n">
        <v>0.08096354546229625</v>
      </c>
      <c r="K421" t="n">
        <v>0.2305135385051432</v>
      </c>
    </row>
    <row r="422" ht="15" customHeight="1">
      <c r="F422" t="n">
        <v>0.08184965015053003</v>
      </c>
      <c r="G422" t="n">
        <v>0.2336939648538022</v>
      </c>
      <c r="J422" t="n">
        <v>0.08184965015053003</v>
      </c>
      <c r="K422" t="n">
        <v>0.2336939648538022</v>
      </c>
    </row>
    <row r="423" ht="15" customHeight="1">
      <c r="F423" t="n">
        <v>0.08281291119964662</v>
      </c>
      <c r="G423" t="n">
        <v>0.2368743912024614</v>
      </c>
      <c r="J423" t="n">
        <v>0.08281291119964662</v>
      </c>
      <c r="K423" t="n">
        <v>0.2368743912024614</v>
      </c>
    </row>
    <row r="424" ht="15" customHeight="1">
      <c r="F424" t="n">
        <v>0.08397894272193807</v>
      </c>
      <c r="G424" t="n">
        <v>0.2400548175511204</v>
      </c>
      <c r="J424" t="n">
        <v>0.08397894272193807</v>
      </c>
      <c r="K424" t="n">
        <v>0.2400548175511204</v>
      </c>
    </row>
    <row r="425" ht="15" customHeight="1">
      <c r="F425" t="n">
        <v>0.08555349615867841</v>
      </c>
      <c r="G425" t="n">
        <v>0.2432352438997795</v>
      </c>
      <c r="J425" t="n">
        <v>0.08555349615867841</v>
      </c>
      <c r="K425" t="n">
        <v>0.2432352438997795</v>
      </c>
    </row>
    <row r="426" ht="15" customHeight="1">
      <c r="F426" t="n">
        <v>0.08762999112364381</v>
      </c>
      <c r="G426" t="n">
        <v>0.2464156702484386</v>
      </c>
      <c r="J426" t="n">
        <v>0.08762999112364381</v>
      </c>
      <c r="K426" t="n">
        <v>0.2464156702484386</v>
      </c>
    </row>
    <row r="427" ht="15" customHeight="1">
      <c r="F427" t="n">
        <v>0.09014041519543953</v>
      </c>
      <c r="G427" t="n">
        <v>0.2495960965970977</v>
      </c>
      <c r="J427" t="n">
        <v>0.09014041519543953</v>
      </c>
      <c r="K427" t="n">
        <v>0.2495960965970977</v>
      </c>
    </row>
    <row r="428" ht="15" customHeight="1">
      <c r="F428" t="n">
        <v>0.09301659928624365</v>
      </c>
      <c r="G428" t="n">
        <v>0.2527765229457568</v>
      </c>
      <c r="J428" t="n">
        <v>0.09301659928624365</v>
      </c>
      <c r="K428" t="n">
        <v>0.2527765229457568</v>
      </c>
    </row>
    <row r="429" ht="15" customHeight="1">
      <c r="F429" t="n">
        <v>0.09619037430823416</v>
      </c>
      <c r="G429" t="n">
        <v>0.2559569492944159</v>
      </c>
      <c r="J429" t="n">
        <v>0.09619037430823416</v>
      </c>
      <c r="K429" t="n">
        <v>0.2559569492944159</v>
      </c>
    </row>
    <row r="430" ht="15" customHeight="1">
      <c r="F430" t="n">
        <v>0.09959357117358908</v>
      </c>
      <c r="G430" t="n">
        <v>0.259137375643075</v>
      </c>
      <c r="J430" t="n">
        <v>0.09959357117358908</v>
      </c>
      <c r="K430" t="n">
        <v>0.259137375643075</v>
      </c>
    </row>
    <row r="431" ht="15" customHeight="1">
      <c r="F431" t="n">
        <v>0.1031580207944864</v>
      </c>
      <c r="G431" t="n">
        <v>0.2623178019917341</v>
      </c>
      <c r="J431" t="n">
        <v>0.1031580207944864</v>
      </c>
      <c r="K431" t="n">
        <v>0.2623178019917341</v>
      </c>
    </row>
    <row r="432" ht="15" customHeight="1">
      <c r="F432" t="n">
        <v>0.1068155540831043</v>
      </c>
      <c r="G432" t="n">
        <v>0.2654982283403932</v>
      </c>
      <c r="J432" t="n">
        <v>0.1068155540831043</v>
      </c>
      <c r="K432" t="n">
        <v>0.2654982283403932</v>
      </c>
    </row>
    <row r="433" ht="15" customHeight="1">
      <c r="F433" t="n">
        <v>0.1104980019516205</v>
      </c>
      <c r="G433" t="n">
        <v>0.2686786546890523</v>
      </c>
      <c r="J433" t="n">
        <v>0.1104980019516205</v>
      </c>
      <c r="K433" t="n">
        <v>0.2686786546890523</v>
      </c>
    </row>
    <row r="434" ht="15" customHeight="1">
      <c r="F434" t="n">
        <v>0.1141371953122133</v>
      </c>
      <c r="G434" t="n">
        <v>0.2718590810377114</v>
      </c>
      <c r="J434" t="n">
        <v>0.1141371953122133</v>
      </c>
      <c r="K434" t="n">
        <v>0.2718590810377114</v>
      </c>
    </row>
    <row r="435" ht="15" customHeight="1">
      <c r="F435" t="n">
        <v>0.1176649650770606</v>
      </c>
      <c r="G435" t="n">
        <v>0.2750395073863705</v>
      </c>
      <c r="J435" t="n">
        <v>0.1176649650770606</v>
      </c>
      <c r="K435" t="n">
        <v>0.2750395073863705</v>
      </c>
    </row>
    <row r="436" ht="15" customHeight="1">
      <c r="F436" t="n">
        <v>0.1210131421583404</v>
      </c>
      <c r="G436" t="n">
        <v>0.2782199337350296</v>
      </c>
      <c r="J436" t="n">
        <v>0.1210131421583404</v>
      </c>
      <c r="K436" t="n">
        <v>0.2782199337350296</v>
      </c>
    </row>
    <row r="437" ht="15" customHeight="1">
      <c r="F437" t="n">
        <v>0.1241135574682307</v>
      </c>
      <c r="G437" t="n">
        <v>0.2814003600836887</v>
      </c>
      <c r="J437" t="n">
        <v>0.1241135574682307</v>
      </c>
      <c r="K437" t="n">
        <v>0.2814003600836887</v>
      </c>
    </row>
    <row r="438" ht="15" customHeight="1">
      <c r="F438" t="n">
        <v>0.1268980419189095</v>
      </c>
      <c r="G438" t="n">
        <v>0.2845807864323478</v>
      </c>
      <c r="J438" t="n">
        <v>0.1268980419189095</v>
      </c>
      <c r="K438" t="n">
        <v>0.2845807864323478</v>
      </c>
    </row>
    <row r="439" ht="15" customHeight="1">
      <c r="F439" t="n">
        <v>0.129298426422555</v>
      </c>
      <c r="G439" t="n">
        <v>0.2877612127810069</v>
      </c>
      <c r="J439" t="n">
        <v>0.129298426422555</v>
      </c>
      <c r="K439" t="n">
        <v>0.2877612127810069</v>
      </c>
    </row>
    <row r="440" ht="15" customHeight="1">
      <c r="F440" t="n">
        <v>0.131246541891345</v>
      </c>
      <c r="G440" t="n">
        <v>0.2909416391296659</v>
      </c>
      <c r="J440" t="n">
        <v>0.131246541891345</v>
      </c>
      <c r="K440" t="n">
        <v>0.2909416391296659</v>
      </c>
    </row>
    <row r="441" ht="15" customHeight="1">
      <c r="F441" t="n">
        <v>0.1326742192374577</v>
      </c>
      <c r="G441" t="n">
        <v>0.294122065478325</v>
      </c>
      <c r="J441" t="n">
        <v>0.1326742192374577</v>
      </c>
      <c r="K441" t="n">
        <v>0.294122065478325</v>
      </c>
    </row>
    <row r="442" ht="15" customHeight="1">
      <c r="F442" t="n">
        <v>0.1337153852597091</v>
      </c>
      <c r="G442" t="n">
        <v>0.2973024918269841</v>
      </c>
      <c r="J442" t="n">
        <v>0.1337153852597091</v>
      </c>
      <c r="K442" t="n">
        <v>0.2973024918269841</v>
      </c>
    </row>
    <row r="443" ht="15" customHeight="1">
      <c r="F443" t="n">
        <v>0.1335738313977959</v>
      </c>
      <c r="G443" t="n">
        <v>0.3004829181756432</v>
      </c>
      <c r="J443" t="n">
        <v>0.1335738313977959</v>
      </c>
      <c r="K443" t="n">
        <v>0.3004829181756432</v>
      </c>
    </row>
    <row r="444" ht="15" customHeight="1">
      <c r="F444" t="n">
        <v>0.1301387287032814</v>
      </c>
      <c r="G444" t="n">
        <v>0.3036633445243023</v>
      </c>
      <c r="J444" t="n">
        <v>0.1301387287032814</v>
      </c>
      <c r="K444" t="n">
        <v>0.3036633445243023</v>
      </c>
    </row>
    <row r="445" ht="15" customHeight="1">
      <c r="F445" t="n">
        <v>0.1230534088702285</v>
      </c>
      <c r="G445" t="n">
        <v>0.3068437708729614</v>
      </c>
      <c r="J445" t="n">
        <v>0.1230534088702285</v>
      </c>
      <c r="K445" t="n">
        <v>0.3068437708729614</v>
      </c>
    </row>
    <row r="446" ht="15" customHeight="1">
      <c r="F446" t="n">
        <v>0.1135758981724036</v>
      </c>
      <c r="G446" t="n">
        <v>0.3100241972216205</v>
      </c>
      <c r="J446" t="n">
        <v>0.1135758981724036</v>
      </c>
      <c r="K446" t="n">
        <v>0.3100241972216205</v>
      </c>
    </row>
    <row r="447" ht="15" customHeight="1">
      <c r="F447" t="n">
        <v>0.1029642228835732</v>
      </c>
      <c r="G447" t="n">
        <v>0.3132046235702796</v>
      </c>
      <c r="J447" t="n">
        <v>0.1029642228835732</v>
      </c>
      <c r="K447" t="n">
        <v>0.3132046235702796</v>
      </c>
    </row>
    <row r="448" ht="15" customHeight="1">
      <c r="F448" t="n">
        <v>0.09247640927750386</v>
      </c>
      <c r="G448" t="n">
        <v>0.3163850499189387</v>
      </c>
      <c r="J448" t="n">
        <v>0.09247640927750386</v>
      </c>
      <c r="K448" t="n">
        <v>0.3163850499189387</v>
      </c>
    </row>
    <row r="449" ht="15" customHeight="1">
      <c r="F449" t="n">
        <v>0.08337048362796198</v>
      </c>
      <c r="G449" t="n">
        <v>0.3195654762675978</v>
      </c>
      <c r="J449" t="n">
        <v>0.08337048362796198</v>
      </c>
      <c r="K449" t="n">
        <v>0.3195654762675978</v>
      </c>
    </row>
    <row r="450" ht="15" customHeight="1">
      <c r="F450" t="n">
        <v>0.0769044722087141</v>
      </c>
      <c r="G450" t="n">
        <v>0.3227459026162569</v>
      </c>
      <c r="J450" t="n">
        <v>0.0769044722087141</v>
      </c>
      <c r="K450" t="n">
        <v>0.3227459026162569</v>
      </c>
    </row>
    <row r="451" ht="15" customHeight="1">
      <c r="F451" t="n">
        <v>0.07342207135459342</v>
      </c>
      <c r="G451" t="n">
        <v>0.325926328964916</v>
      </c>
      <c r="J451" t="n">
        <v>0.07342207135459342</v>
      </c>
      <c r="K451" t="n">
        <v>0.325926328964916</v>
      </c>
    </row>
    <row r="452" ht="15" customHeight="1">
      <c r="F452" t="n">
        <v>0.07033248899598479</v>
      </c>
      <c r="G452" t="n">
        <v>0.3291067553135751</v>
      </c>
      <c r="J452" t="n">
        <v>0.07033248899598479</v>
      </c>
      <c r="K452" t="n">
        <v>0.3291067553135751</v>
      </c>
    </row>
    <row r="453" ht="15" customHeight="1">
      <c r="F453" t="n">
        <v>0.06738446360319431</v>
      </c>
      <c r="G453" t="n">
        <v>0.3322871816622342</v>
      </c>
      <c r="J453" t="n">
        <v>0.06738446360319431</v>
      </c>
      <c r="K453" t="n">
        <v>0.3322871816622342</v>
      </c>
    </row>
    <row r="454" ht="15" customHeight="1">
      <c r="F454" t="n">
        <v>0.0645963727208051</v>
      </c>
      <c r="G454" t="n">
        <v>0.3354676080108933</v>
      </c>
      <c r="J454" t="n">
        <v>0.0645963727208051</v>
      </c>
      <c r="K454" t="n">
        <v>0.3354676080108933</v>
      </c>
    </row>
    <row r="455" ht="15" customHeight="1">
      <c r="F455" t="n">
        <v>0.06198659389340017</v>
      </c>
      <c r="G455" t="n">
        <v>0.3386480343595524</v>
      </c>
      <c r="J455" t="n">
        <v>0.06198659389340017</v>
      </c>
      <c r="K455" t="n">
        <v>0.3386480343595524</v>
      </c>
    </row>
    <row r="456" ht="15" customHeight="1">
      <c r="F456" t="n">
        <v>0.05957350466556255</v>
      </c>
      <c r="G456" t="n">
        <v>0.3418284607082115</v>
      </c>
      <c r="J456" t="n">
        <v>0.05957350466556255</v>
      </c>
      <c r="K456" t="n">
        <v>0.3418284607082115</v>
      </c>
    </row>
    <row r="457" ht="15" customHeight="1">
      <c r="F457" t="n">
        <v>0.05737548258187528</v>
      </c>
      <c r="G457" t="n">
        <v>0.3450088870568706</v>
      </c>
      <c r="J457" t="n">
        <v>0.05737548258187528</v>
      </c>
      <c r="K457" t="n">
        <v>0.3450088870568706</v>
      </c>
    </row>
    <row r="458" ht="15" customHeight="1">
      <c r="F458" t="n">
        <v>0.05541090518692135</v>
      </c>
      <c r="G458" t="n">
        <v>0.3481893134055297</v>
      </c>
      <c r="J458" t="n">
        <v>0.05541090518692135</v>
      </c>
      <c r="K458" t="n">
        <v>0.3481893134055297</v>
      </c>
    </row>
    <row r="459" ht="15" customHeight="1">
      <c r="F459" t="n">
        <v>0.05369815002528383</v>
      </c>
      <c r="G459" t="n">
        <v>0.3513697397541888</v>
      </c>
      <c r="J459" t="n">
        <v>0.05369815002528383</v>
      </c>
      <c r="K459" t="n">
        <v>0.3513697397541888</v>
      </c>
    </row>
    <row r="460" ht="15" customHeight="1">
      <c r="F460" t="n">
        <v>0.05225559464154574</v>
      </c>
      <c r="G460" t="n">
        <v>0.3545501661028479</v>
      </c>
      <c r="J460" t="n">
        <v>0.05225559464154574</v>
      </c>
      <c r="K460" t="n">
        <v>0.3545501661028479</v>
      </c>
    </row>
    <row r="461" ht="15" customHeight="1">
      <c r="F461" t="n">
        <v>0.0511016165802901</v>
      </c>
      <c r="G461" t="n">
        <v>0.357730592451507</v>
      </c>
      <c r="J461" t="n">
        <v>0.0511016165802901</v>
      </c>
      <c r="K461" t="n">
        <v>0.357730592451507</v>
      </c>
    </row>
    <row r="462" ht="15" customHeight="1">
      <c r="F462" t="n">
        <v>0.05025459338609994</v>
      </c>
      <c r="G462" t="n">
        <v>0.3609110188001661</v>
      </c>
      <c r="J462" t="n">
        <v>0.05025459338609994</v>
      </c>
      <c r="K462" t="n">
        <v>0.3609110188001661</v>
      </c>
    </row>
    <row r="463" ht="15" customHeight="1">
      <c r="F463" t="n">
        <v>0.04973290260355828</v>
      </c>
      <c r="G463" t="n">
        <v>0.3640914451488251</v>
      </c>
      <c r="J463" t="n">
        <v>0.04973290260355828</v>
      </c>
      <c r="K463" t="n">
        <v>0.3640914451488251</v>
      </c>
    </row>
    <row r="464" ht="15" customHeight="1">
      <c r="F464" t="n">
        <v>0.04955492177724816</v>
      </c>
      <c r="G464" t="n">
        <v>0.3672718714974842</v>
      </c>
      <c r="J464" t="n">
        <v>0.04955492177724816</v>
      </c>
      <c r="K464" t="n">
        <v>0.3672718714974842</v>
      </c>
    </row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2">
    <mergeCell ref="M2:U2"/>
    <mergeCell ref="A60:K60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M5:U5"/>
    <mergeCell ref="M1:U1"/>
    <mergeCell ref="M60:U60"/>
  </mergeCells>
  <pageMargins left="0.7" right="0.7" top="0.75" bottom="0.75" header="0.3" footer="0.3"/>
  <pageSetup orientation="portrait" paperSize="9" scale="62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2023-07-18T19:31:19Z</dcterms:modified>
  <cp:lastModifiedBy>MSI GP66</cp:lastModifiedBy>
</cp:coreProperties>
</file>