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EFBCC9BA-4F43-4451-B27D-39D8824AA3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definedNames>
    <definedName name="_xlnm.Print_Area" localSheetId="0">'1'!$A$1:$V$61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" l="1"/>
  <c r="N50" i="1"/>
  <c r="O50" i="1" s="1"/>
  <c r="AG51" i="1" s="1"/>
  <c r="X2" i="1" s="1"/>
  <c r="AH51" i="1"/>
  <c r="E50" i="1"/>
  <c r="AQ51" i="1" s="1"/>
  <c r="AF51" i="1" l="1"/>
  <c r="X1" i="1" s="1"/>
  <c r="X4" i="1" s="1"/>
  <c r="I21" i="1"/>
  <c r="I22" i="1"/>
  <c r="I23" i="1"/>
  <c r="I24" i="1"/>
  <c r="C21" i="1"/>
  <c r="C22" i="1"/>
  <c r="C23" i="1"/>
  <c r="C24" i="1"/>
  <c r="C20" i="1"/>
  <c r="A16" i="1"/>
  <c r="A15" i="1"/>
  <c r="A12" i="1"/>
  <c r="A11" i="1"/>
  <c r="C76" i="1"/>
  <c r="E51" i="1"/>
  <c r="B86" i="1"/>
  <c r="B89" i="1" s="1"/>
  <c r="D79" i="1" s="1"/>
  <c r="B85" i="1"/>
  <c r="D78" i="1"/>
  <c r="A76" i="1"/>
  <c r="A78" i="1" s="1"/>
  <c r="B75" i="1"/>
  <c r="B76" i="1" s="1"/>
  <c r="B79" i="1" s="1"/>
  <c r="D73" i="1"/>
  <c r="D86" i="1" s="1"/>
  <c r="E65" i="1"/>
  <c r="D65" i="1"/>
  <c r="C65" i="1"/>
  <c r="AZ51" i="1"/>
  <c r="AV51" i="1"/>
  <c r="AU51" i="1"/>
  <c r="AZ50" i="1"/>
  <c r="AV50" i="1"/>
  <c r="AU50" i="1" s="1"/>
  <c r="AQ50" i="1"/>
  <c r="AK54" i="1" s="1"/>
  <c r="AH50" i="1"/>
  <c r="AV2" i="1" s="1"/>
  <c r="AV4" i="1" s="1"/>
  <c r="AG50" i="1"/>
  <c r="AH52" i="1" s="1"/>
  <c r="AH53" i="1" s="1"/>
  <c r="AF50" i="1"/>
  <c r="AV49" i="1"/>
  <c r="AQ49" i="1"/>
  <c r="AH49" i="1"/>
  <c r="AG49" i="1"/>
  <c r="AF49" i="1"/>
  <c r="AH48" i="1"/>
  <c r="AF2" i="1" s="1"/>
  <c r="AG48" i="1"/>
  <c r="AF48" i="1"/>
  <c r="AF1" i="1" s="1"/>
  <c r="AN2" i="1"/>
  <c r="AV1" i="1"/>
  <c r="AN1" i="1"/>
  <c r="AN4" i="1" s="1"/>
  <c r="X5" i="1" l="1"/>
  <c r="AC3" i="1" s="1"/>
  <c r="AE3" i="1"/>
  <c r="AB42" i="1"/>
  <c r="AB34" i="1"/>
  <c r="AB26" i="1"/>
  <c r="AB18" i="1"/>
  <c r="AB10" i="1"/>
  <c r="AB41" i="1"/>
  <c r="AB33" i="1"/>
  <c r="AB25" i="1"/>
  <c r="AB17" i="1"/>
  <c r="AB9" i="1"/>
  <c r="AB32" i="1"/>
  <c r="AB16" i="1"/>
  <c r="AB23" i="1"/>
  <c r="AB22" i="1"/>
  <c r="AB19" i="1"/>
  <c r="AB40" i="1"/>
  <c r="AB8" i="1"/>
  <c r="AB31" i="1"/>
  <c r="AB15" i="1"/>
  <c r="AB6" i="1"/>
  <c r="AB21" i="1"/>
  <c r="AB11" i="1"/>
  <c r="AB24" i="1"/>
  <c r="AB7" i="1"/>
  <c r="AB27" i="1"/>
  <c r="AB37" i="1"/>
  <c r="AB12" i="1"/>
  <c r="AB39" i="1"/>
  <c r="AB30" i="1"/>
  <c r="AB29" i="1"/>
  <c r="AB20" i="1"/>
  <c r="AB38" i="1"/>
  <c r="AB14" i="1"/>
  <c r="AB13" i="1"/>
  <c r="AB28" i="1"/>
  <c r="AB35" i="1"/>
  <c r="AB36" i="1"/>
  <c r="AC42" i="1"/>
  <c r="AC33" i="1"/>
  <c r="AC25" i="1"/>
  <c r="AC17" i="1"/>
  <c r="AC9" i="1"/>
  <c r="AC24" i="1"/>
  <c r="AC8" i="1"/>
  <c r="AC23" i="1"/>
  <c r="AC7" i="1"/>
  <c r="AC30" i="1"/>
  <c r="AC14" i="1"/>
  <c r="AC21" i="1"/>
  <c r="AC28" i="1"/>
  <c r="AC35" i="1"/>
  <c r="AC18" i="1"/>
  <c r="AC41" i="1"/>
  <c r="AC22" i="1"/>
  <c r="AC37" i="1"/>
  <c r="AC12" i="1"/>
  <c r="AC11" i="1"/>
  <c r="AC34" i="1"/>
  <c r="AC40" i="1"/>
  <c r="AC32" i="1"/>
  <c r="AC16" i="1"/>
  <c r="AC31" i="1"/>
  <c r="AC15" i="1"/>
  <c r="AC38" i="1"/>
  <c r="AC6" i="1"/>
  <c r="AC29" i="1"/>
  <c r="AC36" i="1"/>
  <c r="AC27" i="1"/>
  <c r="AC10" i="1"/>
  <c r="AC39" i="1"/>
  <c r="AC19" i="1"/>
  <c r="AC13" i="1"/>
  <c r="AC20" i="1"/>
  <c r="AC26" i="1"/>
  <c r="A79" i="1"/>
  <c r="B82" i="1"/>
  <c r="A82" i="1" s="1"/>
  <c r="C79" i="1"/>
  <c r="AZ49" i="1"/>
  <c r="AW49" i="1" s="1"/>
  <c r="AX49" i="1" s="1"/>
  <c r="AY49" i="1" s="1"/>
  <c r="AW50" i="1"/>
  <c r="AX50" i="1" s="1"/>
  <c r="AY50" i="1" s="1"/>
  <c r="AW51" i="1"/>
  <c r="AX51" i="1" s="1"/>
  <c r="AY51" i="1" s="1"/>
  <c r="C86" i="1"/>
  <c r="BC3" i="1"/>
  <c r="AV5" i="1"/>
  <c r="BA3" i="1" s="1"/>
  <c r="AN5" i="1"/>
  <c r="AS3" i="1" s="1"/>
  <c r="AU3" i="1"/>
  <c r="AF4" i="1"/>
  <c r="AG53" i="1"/>
  <c r="AJ54" i="1"/>
  <c r="D85" i="1"/>
  <c r="A86" i="1"/>
  <c r="AU49" i="1"/>
  <c r="AF5" i="1" l="1"/>
  <c r="AK3" i="1" s="1"/>
  <c r="AM3" i="1"/>
  <c r="AS39" i="1"/>
  <c r="AS31" i="1"/>
  <c r="AS23" i="1"/>
  <c r="AS13" i="1"/>
  <c r="AS18" i="1"/>
  <c r="AS36" i="1"/>
  <c r="AS28" i="1"/>
  <c r="AS10" i="1"/>
  <c r="AS16" i="1"/>
  <c r="AS41" i="1"/>
  <c r="AS33" i="1"/>
  <c r="AS25" i="1"/>
  <c r="AS8" i="1"/>
  <c r="AS15" i="1"/>
  <c r="AS7" i="1"/>
  <c r="AS38" i="1"/>
  <c r="AS30" i="1"/>
  <c r="AS20" i="1"/>
  <c r="AS12" i="1"/>
  <c r="AS35" i="1"/>
  <c r="AS27" i="1"/>
  <c r="AS22" i="1"/>
  <c r="AS21" i="1"/>
  <c r="AS17" i="1"/>
  <c r="AS9" i="1"/>
  <c r="AS40" i="1"/>
  <c r="AS32" i="1"/>
  <c r="AS24" i="1"/>
  <c r="AS14" i="1"/>
  <c r="AS6" i="1"/>
  <c r="AS37" i="1"/>
  <c r="AS29" i="1"/>
  <c r="AS19" i="1"/>
  <c r="AS11" i="1"/>
  <c r="AS42" i="1"/>
  <c r="AS34" i="1"/>
  <c r="AS26" i="1"/>
  <c r="AR21" i="1"/>
  <c r="AR16" i="1"/>
  <c r="AR8" i="1"/>
  <c r="AR39" i="1"/>
  <c r="AR31" i="1"/>
  <c r="AR23" i="1"/>
  <c r="AR13" i="1"/>
  <c r="AR28" i="1"/>
  <c r="AR36" i="1"/>
  <c r="AR18" i="1"/>
  <c r="AR10" i="1"/>
  <c r="AR26" i="1"/>
  <c r="AR41" i="1"/>
  <c r="AR33" i="1"/>
  <c r="AR25" i="1"/>
  <c r="AR15" i="1"/>
  <c r="AR7" i="1"/>
  <c r="AR38" i="1"/>
  <c r="AR30" i="1"/>
  <c r="AR20" i="1"/>
  <c r="AR12" i="1"/>
  <c r="AR34" i="1"/>
  <c r="AR35" i="1"/>
  <c r="AR27" i="1"/>
  <c r="AR22" i="1"/>
  <c r="AR11" i="1"/>
  <c r="AR42" i="1"/>
  <c r="AR17" i="1"/>
  <c r="AR9" i="1"/>
  <c r="AR40" i="1"/>
  <c r="AR32" i="1"/>
  <c r="AR24" i="1"/>
  <c r="AR14" i="1"/>
  <c r="AR6" i="1"/>
  <c r="AR37" i="1"/>
  <c r="AR29" i="1"/>
  <c r="AR19" i="1"/>
  <c r="AZ23" i="1"/>
  <c r="AZ13" i="1"/>
  <c r="AZ36" i="1"/>
  <c r="AZ28" i="1"/>
  <c r="AZ18" i="1"/>
  <c r="AZ10" i="1"/>
  <c r="AZ33" i="1"/>
  <c r="AZ25" i="1"/>
  <c r="AZ41" i="1"/>
  <c r="AZ31" i="1"/>
  <c r="AZ15" i="1"/>
  <c r="AZ7" i="1"/>
  <c r="AZ38" i="1"/>
  <c r="AZ30" i="1"/>
  <c r="AZ20" i="1"/>
  <c r="AZ9" i="1"/>
  <c r="AZ12" i="1"/>
  <c r="AZ35" i="1"/>
  <c r="AZ27" i="1"/>
  <c r="AZ22" i="1"/>
  <c r="AZ17" i="1"/>
  <c r="AZ40" i="1"/>
  <c r="AZ32" i="1"/>
  <c r="AZ24" i="1"/>
  <c r="AZ14" i="1"/>
  <c r="AZ6" i="1"/>
  <c r="AZ37" i="1"/>
  <c r="AZ29" i="1"/>
  <c r="AZ11" i="1"/>
  <c r="AZ19" i="1"/>
  <c r="AZ39" i="1"/>
  <c r="AZ42" i="1"/>
  <c r="AZ34" i="1"/>
  <c r="AZ26" i="1"/>
  <c r="AZ21" i="1"/>
  <c r="AZ16" i="1"/>
  <c r="AZ8" i="1"/>
  <c r="A89" i="1"/>
  <c r="A88" i="1"/>
  <c r="BA36" i="1"/>
  <c r="BA28" i="1"/>
  <c r="BA18" i="1"/>
  <c r="BA10" i="1"/>
  <c r="BA25" i="1"/>
  <c r="BA13" i="1"/>
  <c r="BA41" i="1"/>
  <c r="BA33" i="1"/>
  <c r="BA15" i="1"/>
  <c r="BA7" i="1"/>
  <c r="BA38" i="1"/>
  <c r="BA30" i="1"/>
  <c r="BA20" i="1"/>
  <c r="BA12" i="1"/>
  <c r="BA35" i="1"/>
  <c r="BA27" i="1"/>
  <c r="BA22" i="1"/>
  <c r="BA17" i="1"/>
  <c r="BA9" i="1"/>
  <c r="BA24" i="1"/>
  <c r="BA40" i="1"/>
  <c r="BA32" i="1"/>
  <c r="BA14" i="1"/>
  <c r="BA6" i="1"/>
  <c r="BA37" i="1"/>
  <c r="BA29" i="1"/>
  <c r="BA19" i="1"/>
  <c r="BA11" i="1"/>
  <c r="BA42" i="1"/>
  <c r="BA34" i="1"/>
  <c r="BA26" i="1"/>
  <c r="BA23" i="1"/>
  <c r="BA21" i="1"/>
  <c r="BA16" i="1"/>
  <c r="BA8" i="1"/>
  <c r="BA39" i="1"/>
  <c r="BA31" i="1"/>
  <c r="AK42" i="1" l="1"/>
  <c r="AK34" i="1"/>
  <c r="AK26" i="1"/>
  <c r="AK21" i="1"/>
  <c r="AK16" i="1"/>
  <c r="AK8" i="1"/>
  <c r="AK19" i="1"/>
  <c r="AK13" i="1"/>
  <c r="AK39" i="1"/>
  <c r="AK31" i="1"/>
  <c r="AK23" i="1"/>
  <c r="AK36" i="1"/>
  <c r="AK28" i="1"/>
  <c r="AK18" i="1"/>
  <c r="AK10" i="1"/>
  <c r="AK41" i="1"/>
  <c r="AK33" i="1"/>
  <c r="AK25" i="1"/>
  <c r="AK15" i="1"/>
  <c r="AK7" i="1"/>
  <c r="AK30" i="1"/>
  <c r="AK38" i="1"/>
  <c r="AK20" i="1"/>
  <c r="AK12" i="1"/>
  <c r="AK11" i="1"/>
  <c r="AK35" i="1"/>
  <c r="AK27" i="1"/>
  <c r="AK22" i="1"/>
  <c r="AK17" i="1"/>
  <c r="AK9" i="1"/>
  <c r="AK24" i="1"/>
  <c r="AK32" i="1"/>
  <c r="AK40" i="1"/>
  <c r="AK14" i="1"/>
  <c r="AK6" i="1"/>
  <c r="AK37" i="1"/>
  <c r="AK29" i="1"/>
  <c r="AJ19" i="1"/>
  <c r="AJ11" i="1"/>
  <c r="AJ26" i="1"/>
  <c r="AJ16" i="1"/>
  <c r="AJ8" i="1"/>
  <c r="AJ39" i="1"/>
  <c r="AJ42" i="1"/>
  <c r="AJ34" i="1"/>
  <c r="AJ37" i="1"/>
  <c r="AJ21" i="1"/>
  <c r="AJ31" i="1"/>
  <c r="AJ7" i="1"/>
  <c r="AJ23" i="1"/>
  <c r="AJ13" i="1"/>
  <c r="AJ36" i="1"/>
  <c r="AJ28" i="1"/>
  <c r="AJ29" i="1"/>
  <c r="AJ18" i="1"/>
  <c r="AJ10" i="1"/>
  <c r="AJ41" i="1"/>
  <c r="AJ33" i="1"/>
  <c r="AJ25" i="1"/>
  <c r="AJ15" i="1"/>
  <c r="AJ38" i="1"/>
  <c r="AJ30" i="1"/>
  <c r="AJ20" i="1"/>
  <c r="AJ12" i="1"/>
  <c r="AJ35" i="1"/>
  <c r="AJ27" i="1"/>
  <c r="AJ22" i="1"/>
  <c r="AJ17" i="1"/>
  <c r="AJ9" i="1"/>
  <c r="AJ14" i="1"/>
  <c r="AJ6" i="1"/>
  <c r="AJ40" i="1"/>
  <c r="AJ32" i="1"/>
  <c r="AJ24" i="1"/>
  <c r="I20" i="1" l="1"/>
</calcChain>
</file>

<file path=xl/sharedStrings.xml><?xml version="1.0" encoding="utf-8"?>
<sst xmlns="http://schemas.openxmlformats.org/spreadsheetml/2006/main" count="169" uniqueCount="113">
  <si>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</si>
  <si>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</si>
  <si>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нагр</t>
  </si>
  <si>
    <t>X0</t>
  </si>
  <si>
    <t>Y0</t>
  </si>
  <si>
    <t>R</t>
  </si>
  <si>
    <t>Телефон/факс +7 (495) 132-30-00,  Адрес электронной почты inbox@inj-geo.ru</t>
  </si>
  <si>
    <t>девиатор</t>
  </si>
  <si>
    <t>Испытательная лаборатория ООО «ИнжГео»</t>
  </si>
  <si>
    <t>x0</t>
  </si>
  <si>
    <t>Угол</t>
  </si>
  <si>
    <t>X</t>
  </si>
  <si>
    <t>Y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</si>
  <si>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</si>
  <si>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</si>
  <si>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Наименование и адрес заказчика: Идиот</t>
  </si>
  <si>
    <t>Наименование объекта: Идиотский</t>
  </si>
  <si>
    <t xml:space="preserve">Наименование используемого метода/методики: ГОСТ 12248.4-2020 </t>
  </si>
  <si>
    <t xml:space="preserve">Наименование используемого метода/методики: ГОСТ 12248.3-2020 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</si>
  <si>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</si>
  <si>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</si>
  <si>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</si>
  <si>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трехосного сжатия</t>
  </si>
  <si>
    <t xml:space="preserve">Лабораторный номер: </t>
  </si>
  <si>
    <t>We, д.е. =</t>
  </si>
  <si>
    <t xml:space="preserve">Номер скважины: </t>
  </si>
  <si>
    <t>ρ, г/см3 =</t>
  </si>
  <si>
    <t>BH-95</t>
  </si>
  <si>
    <t xml:space="preserve">Глубина отбора, м: </t>
  </si>
  <si>
    <t>ρs, г/см3 =</t>
  </si>
  <si>
    <t xml:space="preserve">Наименование грунта: </t>
  </si>
  <si>
    <t>e, д.е. =</t>
  </si>
  <si>
    <t>Суглинок щебенистый, мягкопластичный, легкий пылеватый</t>
  </si>
  <si>
    <t>Схема проведения опыта:</t>
  </si>
  <si>
    <t>IL, д.е. =</t>
  </si>
  <si>
    <t>КД</t>
  </si>
  <si>
    <t xml:space="preserve">Результаты испытаний </t>
  </si>
  <si>
    <t xml:space="preserve">Давление в камере, Мпа
σ3 </t>
  </si>
  <si>
    <t>Вертикальная нагрузка, Мпа
σ1</t>
  </si>
  <si>
    <t>Поровое давление, Мпа
u</t>
  </si>
  <si>
    <t>σ3,кПа</t>
  </si>
  <si>
    <t>σ1,кПа</t>
  </si>
  <si>
    <t>u, кПа</t>
  </si>
  <si>
    <t>δ3, Мпа</t>
  </si>
  <si>
    <t>δ1-δ3, МПа</t>
  </si>
  <si>
    <t>δ1, МПа</t>
  </si>
  <si>
    <t>δ1, КПа</t>
  </si>
  <si>
    <t>Модуль деформации, МПа:</t>
  </si>
  <si>
    <t>С, МПа:</t>
  </si>
  <si>
    <t>φ, град:</t>
  </si>
  <si>
    <t xml:space="preserve">E50 = </t>
  </si>
  <si>
    <t>E, Мпа</t>
  </si>
  <si>
    <t xml:space="preserve">Коэф. Поперечной деформации, ϑ = </t>
  </si>
  <si>
    <t>Эффективные значения угла внутреннего трения и удельного сцепления ϕ', С'</t>
  </si>
  <si>
    <t>x</t>
  </si>
  <si>
    <t>ϕ', град. =</t>
  </si>
  <si>
    <t>y</t>
  </si>
  <si>
    <t>С, кПа</t>
  </si>
  <si>
    <t>φ,°</t>
  </si>
  <si>
    <t>С', МПа =</t>
  </si>
  <si>
    <t>Исполнитель:</t>
  </si>
  <si>
    <t>Морозов Д.С.</t>
  </si>
  <si>
    <t>Начальник исп. лаборатории:</t>
  </si>
  <si>
    <t>Семиколенова Л.Г.</t>
  </si>
  <si>
    <t>Лист 1 , всего листов 2</t>
  </si>
  <si>
    <t>Лист 2 , всего листов 2</t>
  </si>
  <si>
    <t>Частичное воспроизведение протокола испытаний без письменного разрешения  ООО «ИнжГео» ЗАПРЕЩАЕТСЯ</t>
  </si>
  <si>
    <t xml:space="preserve">второй  график </t>
  </si>
  <si>
    <t xml:space="preserve">первый график </t>
  </si>
  <si>
    <t xml:space="preserve">К Пуассона </t>
  </si>
  <si>
    <t>dev50</t>
  </si>
  <si>
    <t>epsE50</t>
  </si>
  <si>
    <t>ind</t>
  </si>
  <si>
    <t>devE0</t>
  </si>
  <si>
    <t>epsE0</t>
  </si>
  <si>
    <t>dev</t>
  </si>
  <si>
    <t>eps</t>
  </si>
  <si>
    <t>sigma</t>
  </si>
  <si>
    <t>dev1</t>
  </si>
  <si>
    <t>eps1</t>
  </si>
  <si>
    <t>dev2</t>
  </si>
  <si>
    <t>eps2</t>
  </si>
  <si>
    <t>dev3</t>
  </si>
  <si>
    <t>eps3</t>
  </si>
  <si>
    <t xml:space="preserve">Глины </t>
  </si>
  <si>
    <t>&lt; 0</t>
  </si>
  <si>
    <t>0,20-0,30</t>
  </si>
  <si>
    <t>0-0,25</t>
  </si>
  <si>
    <t>0,30-0,38</t>
  </si>
  <si>
    <t>0,25&lt;</t>
  </si>
  <si>
    <t>0,38-0,45</t>
  </si>
  <si>
    <t>E0</t>
  </si>
  <si>
    <t>Суглинки</t>
  </si>
  <si>
    <t>0,35-0,37</t>
  </si>
  <si>
    <t xml:space="preserve">Пески и супеси </t>
  </si>
  <si>
    <t>0,30-0,35</t>
  </si>
  <si>
    <t>График E50</t>
  </si>
  <si>
    <t>График E</t>
  </si>
  <si>
    <t>q</t>
  </si>
  <si>
    <t>Горизонтальная линия E50</t>
  </si>
  <si>
    <t>Касательная</t>
  </si>
  <si>
    <t>a</t>
  </si>
  <si>
    <t>b</t>
  </si>
  <si>
    <t>Вертикальная линия E50</t>
  </si>
  <si>
    <t>p1 и p2</t>
  </si>
  <si>
    <t>Касательная линия E50</t>
  </si>
  <si>
    <t>Горизонтальная 1</t>
  </si>
  <si>
    <t>Горизонтальная линия qкр</t>
  </si>
  <si>
    <t>Горизонтальная линия q</t>
  </si>
  <si>
    <t>Горизонтальная 2</t>
  </si>
  <si>
    <t>Вертикальная линия q</t>
  </si>
  <si>
    <t>Е0=</t>
  </si>
  <si>
    <t>Коэфф.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</si>
</sst>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0"/>
    <numFmt numFmtId="165" formatCode="0.0"/>
    <numFmt numFmtId="166" formatCode="0.00000"/>
    <numFmt numFmtId="167" formatCode="0.0000"/>
    <numFmt numFmtId="168" formatCode="General_)"/>
    <numFmt numFmtId="169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charset val="204"/>
      <scheme val="minor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57">
    <xf numFmtId="0" fontId="0" fillId="0" borderId="0" xfId="0"/>
    <xf numFmtId="0" fontId="4" fillId="0" borderId="0" xfId="0" applyFont="1"/>
    <xf numFmtId="0" fontId="7" fillId="0" borderId="0" xfId="1" applyFont="1"/>
    <xf numFmtId="0" fontId="6" fillId="0" borderId="0" xfId="2" quotePrefix="1" applyFont="1" applyAlignment="1">
      <alignment horizontal="left"/>
    </xf>
    <xf numFmtId="0" fontId="7" fillId="0" borderId="0" xfId="2" quotePrefix="1" applyFont="1" applyAlignment="1">
      <alignment horizontal="left"/>
    </xf>
    <xf numFmtId="0" fontId="6" fillId="0" borderId="0" xfId="2" applyFont="1" applyAlignment="1">
      <alignment horizontal="left"/>
    </xf>
    <xf numFmtId="0" fontId="7" fillId="0" borderId="0" xfId="2" applyFont="1" applyAlignment="1">
      <alignment horizontal="left"/>
    </xf>
    <xf numFmtId="0" fontId="11" fillId="0" borderId="0" xfId="0" applyFont="1"/>
    <xf numFmtId="0" fontId="7" fillId="0" borderId="0" xfId="2" applyFont="1" applyProtection="1">
      <protection locked="0"/>
    </xf>
    <xf numFmtId="0" fontId="7" fillId="0" borderId="0" xfId="0" applyFont="1"/>
    <xf numFmtId="0" fontId="7" fillId="0" borderId="0" xfId="2" applyFont="1"/>
    <xf numFmtId="0" fontId="9" fillId="0" borderId="0" xfId="1" applyFont="1"/>
    <xf numFmtId="0" fontId="12" fillId="0" borderId="0" xfId="1" applyFont="1" applyAlignment="1">
      <alignment horizontal="left"/>
    </xf>
    <xf numFmtId="0" fontId="12" fillId="0" borderId="0" xfId="2" applyFont="1" applyProtection="1">
      <protection locked="0"/>
    </xf>
    <xf numFmtId="0" fontId="9" fillId="0" borderId="0" xfId="2" quotePrefix="1" applyFont="1" applyAlignment="1">
      <alignment horizontal="left"/>
    </xf>
    <xf numFmtId="0" fontId="12" fillId="0" borderId="0" xfId="2" quotePrefix="1" applyFont="1" applyAlignment="1">
      <alignment horizontal="left"/>
    </xf>
    <xf numFmtId="0" fontId="9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wrapText="1"/>
    </xf>
    <xf numFmtId="0" fontId="9" fillId="0" borderId="0" xfId="2" applyFont="1"/>
    <xf numFmtId="0" fontId="12" fillId="0" borderId="0" xfId="2" applyFont="1"/>
    <xf numFmtId="0" fontId="9" fillId="0" borderId="0" xfId="2" applyFont="1" applyAlignment="1">
      <alignment horizontal="right"/>
    </xf>
    <xf numFmtId="0" fontId="12" fillId="0" borderId="0" xfId="0" applyFont="1"/>
    <xf numFmtId="0" fontId="9" fillId="0" borderId="0" xfId="0" applyFont="1" applyAlignment="1" applyProtection="1">
      <alignment horizontal="left"/>
      <protection locked="0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13" fillId="0" borderId="0" xfId="0" applyNumberFormat="1" applyFont="1"/>
    <xf numFmtId="1" fontId="5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0" borderId="3" xfId="0" applyFont="1" applyBorder="1"/>
    <xf numFmtId="0" fontId="16" fillId="0" borderId="4" xfId="0" applyFont="1" applyBorder="1"/>
    <xf numFmtId="0" fontId="16" fillId="0" borderId="2" xfId="0" applyFont="1" applyBorder="1"/>
    <xf numFmtId="0" fontId="16" fillId="0" borderId="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5" fontId="16" fillId="2" borderId="1" xfId="0" applyNumberFormat="1" applyFont="1" applyFill="1" applyBorder="1" applyAlignment="1">
      <alignment horizontal="center"/>
    </xf>
    <xf numFmtId="0" fontId="18" fillId="0" borderId="0" xfId="0" applyFont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1" fontId="17" fillId="3" borderId="5" xfId="0" applyNumberFormat="1" applyFont="1" applyFill="1" applyBorder="1" applyAlignment="1">
      <alignment horizontal="center"/>
    </xf>
    <xf numFmtId="0" fontId="19" fillId="0" borderId="0" xfId="0" applyFont="1"/>
    <xf numFmtId="0" fontId="16" fillId="0" borderId="0" xfId="0" applyFont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1" fontId="16" fillId="0" borderId="5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3" xfId="0" applyFont="1" applyBorder="1"/>
    <xf numFmtId="166" fontId="0" fillId="0" borderId="0" xfId="0" applyNumberFormat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21" fillId="3" borderId="16" xfId="0" applyNumberFormat="1" applyFont="1" applyFill="1" applyBorder="1" applyAlignment="1">
      <alignment horizontal="center"/>
    </xf>
    <xf numFmtId="1" fontId="21" fillId="3" borderId="17" xfId="0" applyNumberFormat="1" applyFont="1" applyFill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0" fillId="6" borderId="0" xfId="0" applyFill="1"/>
    <xf numFmtId="0" fontId="0" fillId="4" borderId="0" xfId="0" applyFill="1"/>
    <xf numFmtId="0" fontId="0" fillId="6" borderId="0" xfId="0" applyFill="1" applyAlignment="1">
      <alignment horizontal="left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 vertical="center"/>
    </xf>
    <xf numFmtId="1" fontId="17" fillId="3" borderId="2" xfId="0" applyNumberFormat="1" applyFont="1" applyFill="1" applyBorder="1" applyAlignment="1">
      <alignment horizontal="center" vertical="center"/>
    </xf>
    <xf numFmtId="0" fontId="10" fillId="0" borderId="0" xfId="0" applyFont="1"/>
    <xf numFmtId="0" fontId="0" fillId="2" borderId="19" xfId="0" applyFill="1" applyBorder="1"/>
    <xf numFmtId="0" fontId="0" fillId="2" borderId="0" xfId="0" applyFill="1"/>
    <xf numFmtId="0" fontId="22" fillId="2" borderId="13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1" fillId="2" borderId="19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15" fillId="0" borderId="0" xfId="0" applyFont="1"/>
    <xf numFmtId="1" fontId="0" fillId="0" borderId="0" xfId="0" applyNumberFormat="1"/>
    <xf numFmtId="0" fontId="23" fillId="2" borderId="13" xfId="0" applyFont="1" applyFill="1" applyBorder="1" applyAlignment="1">
      <alignment horizontal="right" vertical="center"/>
    </xf>
    <xf numFmtId="0" fontId="0" fillId="2" borderId="20" xfId="0" applyFill="1" applyBorder="1"/>
    <xf numFmtId="0" fontId="0" fillId="2" borderId="21" xfId="0" applyFill="1" applyBorder="1"/>
    <xf numFmtId="0" fontId="22" fillId="2" borderId="22" xfId="0" applyFont="1" applyFill="1" applyBorder="1" applyAlignment="1">
      <alignment horizontal="right" vertical="center"/>
    </xf>
    <xf numFmtId="0" fontId="21" fillId="2" borderId="21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0" fillId="2" borderId="18" xfId="0" applyFill="1" applyBorder="1"/>
    <xf numFmtId="0" fontId="0" fillId="2" borderId="3" xfId="0" applyFill="1" applyBorder="1"/>
    <xf numFmtId="0" fontId="22" fillId="2" borderId="4" xfId="0" applyFont="1" applyFill="1" applyBorder="1" applyAlignment="1">
      <alignment horizontal="right" vertical="center"/>
    </xf>
    <xf numFmtId="1" fontId="21" fillId="2" borderId="18" xfId="0" applyNumberFormat="1" applyFont="1" applyFill="1" applyBorder="1" applyAlignment="1">
      <alignment horizontal="center" vertical="center"/>
    </xf>
    <xf numFmtId="1" fontId="21" fillId="2" borderId="3" xfId="0" applyNumberFormat="1" applyFont="1" applyFill="1" applyBorder="1" applyAlignment="1">
      <alignment vertical="center"/>
    </xf>
    <xf numFmtId="1" fontId="21" fillId="2" borderId="4" xfId="0" applyNumberFormat="1" applyFont="1" applyFill="1" applyBorder="1" applyAlignment="1">
      <alignment vertical="center"/>
    </xf>
    <xf numFmtId="14" fontId="12" fillId="0" borderId="0" xfId="2" applyNumberFormat="1" applyFont="1"/>
    <xf numFmtId="14" fontId="12" fillId="0" borderId="0" xfId="2" applyNumberFormat="1" applyFont="1" applyProtection="1">
      <protection locked="0"/>
    </xf>
    <xf numFmtId="1" fontId="9" fillId="0" borderId="0" xfId="0" applyNumberFormat="1" applyFont="1"/>
    <xf numFmtId="1" fontId="21" fillId="0" borderId="0" xfId="0" applyNumberFormat="1" applyFont="1" applyAlignment="1">
      <alignment horizontal="center" vertical="center"/>
    </xf>
    <xf numFmtId="0" fontId="0" fillId="0" borderId="14" xfId="0" applyBorder="1"/>
    <xf numFmtId="0" fontId="0" fillId="0" borderId="2" xfId="0" applyBorder="1"/>
    <xf numFmtId="0" fontId="0" fillId="0" borderId="16" xfId="0" applyBorder="1"/>
    <xf numFmtId="0" fontId="0" fillId="0" borderId="23" xfId="0" applyBorder="1"/>
    <xf numFmtId="0" fontId="0" fillId="0" borderId="17" xfId="0" applyBorder="1"/>
    <xf numFmtId="165" fontId="9" fillId="0" borderId="0" xfId="0" applyNumberFormat="1" applyFont="1" applyAlignment="1">
      <alignment horizontal="left"/>
    </xf>
    <xf numFmtId="2" fontId="9" fillId="0" borderId="0" xfId="0" applyNumberFormat="1" applyFont="1"/>
    <xf numFmtId="0" fontId="9" fillId="0" borderId="0" xfId="2" applyFont="1" applyProtection="1">
      <protection locked="0"/>
    </xf>
    <xf numFmtId="0" fontId="20" fillId="3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1" fontId="17" fillId="3" borderId="1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6" fillId="2" borderId="1" xfId="0" applyFont="1" applyFill="1" applyBorder="1" applyAlignment="1">
      <alignment horizontal="center" vertical="center"/>
    </xf>
    <xf numFmtId="1" fontId="17" fillId="3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" fontId="21" fillId="2" borderId="19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  <xf numFmtId="0" fontId="7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1" applyFont="1" applyAlignment="1">
      <alignment horizontal="right" vertical="center"/>
    </xf>
    <xf numFmtId="168" fontId="9" fillId="0" borderId="0" xfId="2" applyNumberFormat="1" applyFont="1"/>
    <xf numFmtId="169" fontId="9" fillId="0" borderId="0" xfId="0" applyNumberFormat="1" applyFont="1"/>
    <xf numFmtId="169" fontId="0" fillId="0" borderId="1" xfId="0" applyNumberForma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 wrapText="1"/>
    </xf>
    <xf numFmtId="43" fontId="0" fillId="0" borderId="0" xfId="4" applyFont="1"/>
    <xf numFmtId="169" fontId="25" fillId="4" borderId="1" xfId="0" applyNumberFormat="1" applyFont="1" applyFill="1" applyBorder="1" applyAlignment="1">
      <alignment horizontal="center" vertical="center"/>
    </xf>
    <xf numFmtId="169" fontId="21" fillId="2" borderId="19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15" xfId="0" applyNumberFormat="1" applyBorder="1"/>
    <xf numFmtId="169" fontId="5" fillId="0" borderId="0" xfId="0" applyNumberFormat="1" applyFont="1" applyAlignment="1">
      <alignment horizontal="left"/>
    </xf>
    <xf numFmtId="169" fontId="0" fillId="0" borderId="0" xfId="0" applyNumberFormat="1" applyAlignment="1">
      <alignment horizontal="center"/>
    </xf>
    <xf numFmtId="169" fontId="10" fillId="0" borderId="0" xfId="0" applyNumberFormat="1" applyFont="1"/>
    <xf numFmtId="167" fontId="10" fillId="0" borderId="0" xfId="0" applyNumberFormat="1" applyFont="1"/>
    <xf numFmtId="0" fontId="10" fillId="0" borderId="0" xfId="0" applyFont="1" applyAlignment="1">
      <alignment horizontal="right" vertical="center"/>
    </xf>
    <xf numFmtId="169" fontId="7" fillId="0" borderId="0" xfId="2" applyNumberFormat="1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5" fontId="10" fillId="0" borderId="0" xfId="0" applyNumberFormat="1" applyFont="1"/>
    <xf numFmtId="165" fontId="21" fillId="2" borderId="20" xfId="0" applyNumberFormat="1" applyFont="1" applyFill="1" applyBorder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right"/>
    </xf>
    <xf numFmtId="165" fontId="26" fillId="0" borderId="0" xfId="0" applyNumberFormat="1" applyFont="1" applyAlignment="1">
      <alignment horizontal="left"/>
    </xf>
    <xf numFmtId="2" fontId="26" fillId="0" borderId="0" xfId="0" applyNumberFormat="1" applyFont="1" applyAlignment="1">
      <alignment horizontal="left"/>
    </xf>
    <xf numFmtId="0" fontId="27" fillId="0" borderId="0" xfId="0" applyFont="1"/>
    <xf numFmtId="169" fontId="27" fillId="0" borderId="0" xfId="0" applyNumberFormat="1" applyFont="1"/>
    <xf numFmtId="0" fontId="7" fillId="0" borderId="0" xfId="1" applyFont="1" applyAlignment="1">
      <alignment horizontal="center" vertical="center"/>
    </xf>
    <xf numFmtId="0" fontId="10" fillId="0" borderId="0" xfId="0" applyFont="1"/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7" fillId="0" borderId="0" xfId="1" applyFont="1" applyAlignment="1">
      <alignment horizontal="right" vertical="center"/>
    </xf>
  </cellXfs>
  <cellStyles count="5">
    <cellStyle name="Обычный" xfId="0" builtinId="0"/>
    <cellStyle name="Обычный 2" xfId="2" xr:uid="{00000000-0005-0000-0000-000002000000}"/>
    <cellStyle name="Обычный 2 2" xfId="1" xr:uid="{00000000-0005-0000-0000-000001000000}"/>
    <cellStyle name="Обычный 2 4" xfId="3" xr:uid="{00000000-0005-0000-0000-000003000000}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703523865135117E-2"/>
          <c:y val="0.14730512923172739"/>
          <c:w val="0.86387156122393227"/>
          <c:h val="0.67606916154396046"/>
        </c:manualLayout>
      </c:layout>
      <c:scatterChart>
        <c:scatterStyle val="smoothMarker"/>
        <c:varyColors val="0"/>
        <c:ser>
          <c:idx val="0"/>
          <c:order val="0"/>
          <c:tx>
            <c:v>прямая</c:v>
          </c:tx>
          <c:spPr>
            <a:ln w="19050" cap="rnd">
              <a:solidFill>
                <a:schemeClr val="accent1"/>
              </a:solidFill>
              <a:prstDash val="solid"/>
              <a:miter lim="800000"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dPt>
            <c:idx val="1"/>
            <c:bubble3D val="0"/>
            <c:spPr>
              <a:ln w="19050" cap="rnd">
                <a:solidFill>
                  <a:schemeClr val="tx1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1-4AA2-424A-A104-67485105CAB5}"/>
              </c:ext>
            </c:extLst>
          </c:dPt>
          <c:xVal>
            <c:numRef>
              <c:f>'1'!$AG$52:$AH$52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'1'!$AG$53:$AH$53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A2-424A-A104-67485105CAB5}"/>
            </c:ext>
          </c:extLst>
        </c:ser>
        <c:ser>
          <c:idx val="1"/>
          <c:order val="1"/>
          <c:tx>
            <c:v>круг1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c:spPr>
          </c:marker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AA2-424A-A104-67485105CAB5}"/>
              </c:ext>
            </c:extLst>
          </c:dPt>
          <c:xVal>
            <c:numRef>
              <c:f>'1'!$AJ$6:$AJ$42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'1'!$AK$6:$AK$42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A2-424A-A104-67485105CAB5}"/>
            </c:ext>
          </c:extLst>
        </c:ser>
        <c:ser>
          <c:idx val="2"/>
          <c:order val="2"/>
          <c:tx>
            <c:v>круг2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c:spPr>
          </c:marker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A2-424A-A104-67485105CAB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A2-424A-A104-67485105CAB5}"/>
              </c:ext>
            </c:extLst>
          </c:dPt>
          <c:xVal>
            <c:numRef>
              <c:f>'1'!$AR$6:$AR$42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'1'!$AS$6:$AS$42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A2-424A-A104-67485105CAB5}"/>
            </c:ext>
          </c:extLst>
        </c:ser>
        <c:ser>
          <c:idx val="3"/>
          <c:order val="3"/>
          <c:tx>
            <c:v>круг3</c:v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c:spPr>
          </c:marker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AA2-424A-A104-67485105CAB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AA2-424A-A104-67485105CAB5}"/>
              </c:ext>
            </c:extLst>
          </c:dPt>
          <c:xVal>
            <c:numRef>
              <c:f>'1'!$AZ$6:$AZ$42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'1'!$BA$6:$BA$42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AA2-424A-A104-67485105CAB5}"/>
            </c:ext>
          </c:extLst>
        </c:ser>
        <c:ser>
          <c:idx val="4"/>
          <c:order val="4"/>
          <c:tx>
            <c:v>круг4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'1'!$AB$6:$AB$42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'1'!$AC$6:$AC$42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8C-4394-9440-AEB7E322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8720"/>
        <c:axId val="386800640"/>
      </c:scatterChart>
      <c:valAx>
        <c:axId val="3867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80139984619734494"/>
              <c:y val="0.9080807983330203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800640"/>
        <c:crosses val="autoZero"/>
        <c:crossBetween val="midCat"/>
      </c:valAx>
      <c:valAx>
        <c:axId val="3868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c:rich>
          </c:tx>
          <c:layout>
            <c:manualLayout>
              <c:xMode val="edge"/>
              <c:yMode val="edge"/>
              <c:x val="7.693939317261432E-2"/>
              <c:y val="2.780031578783273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9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0799371664847"/>
          <c:y val="0.12962968725591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'1'!$K$65:$K$200000</c:f>
              <c:numCache>
                <c:formatCode>General</c:formatCode>
                <c:ptCount val="199936"/>
              </c:numCache>
            </c:numRef>
          </c:xVal>
          <c:yVal>
            <c:numRef>
              <c:f>'1'!$J$65:$J$200000</c:f>
              <c:numCache>
                <c:formatCode>0.000</c:formatCode>
                <c:ptCount val="199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A-4065-A9E8-578BDB42C7BA}"/>
            </c:ext>
          </c:extLst>
        </c:ser>
        <c:ser>
          <c:idx val="1"/>
          <c:order val="1"/>
          <c:tx>
            <c:v>второе испытание</c:v>
          </c:tx>
          <c:spPr>
            <a:ln w="508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'1'!$M$65:$M$200000</c:f>
              <c:numCache>
                <c:formatCode>General</c:formatCode>
                <c:ptCount val="199936"/>
              </c:numCache>
            </c:numRef>
          </c:xVal>
          <c:yVal>
            <c:numRef>
              <c:f>'1'!$L$65:$L$200000</c:f>
              <c:numCache>
                <c:formatCode>0.000</c:formatCode>
                <c:ptCount val="199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A-4065-A9E8-578BDB42C7BA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'1'!$O$65:$O$200000</c:f>
              <c:numCache>
                <c:formatCode>General</c:formatCode>
                <c:ptCount val="199936"/>
              </c:numCache>
            </c:numRef>
          </c:xVal>
          <c:yVal>
            <c:numRef>
              <c:f>'1'!$N$65:$N$200000</c:f>
              <c:numCache>
                <c:formatCode>General</c:formatCode>
                <c:ptCount val="199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BA-4065-A9E8-578BDB42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c:rich>
      </c:tx>
      <c:layout>
        <c:manualLayout>
          <c:xMode val="edge"/>
          <c:yMode val="edge"/>
          <c:x val="0.1643601355782989"/>
          <c:y val="2.47272698952303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77003799123841"/>
          <c:y val="0.1528557400690157"/>
          <c:w val="0.79992953368546449"/>
          <c:h val="0.66827004515160549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'1'!$G$65:$G$200000</c:f>
              <c:numCache>
                <c:formatCode>General</c:formatCode>
                <c:ptCount val="199936"/>
              </c:numCache>
            </c:numRef>
          </c:xVal>
          <c:yVal>
            <c:numRef>
              <c:f>'1'!$F$65:$F$200000</c:f>
              <c:numCache>
                <c:formatCode>General</c:formatCode>
                <c:ptCount val="199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8-4C64-910A-3AAD15C89585}"/>
            </c:ext>
          </c:extLst>
        </c:ser>
        <c:ser>
          <c:idx val="2"/>
          <c:order val="1"/>
          <c:tx>
            <c:v>Верхняя горизонтальная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'1'!$C$85:$C$86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'1'!$D$85:$D$86</c:f>
              <c:numCache>
                <c:formatCode>0.0000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8-4C64-910A-3AAD15C89585}"/>
            </c:ext>
          </c:extLst>
        </c:ser>
        <c:ser>
          <c:idx val="3"/>
          <c:order val="2"/>
          <c:tx>
            <c:v>Прямая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'1'!$C$78:$C$79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'1'!$D$78:$D$79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8-4C64-910A-3AAD15C8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48096"/>
        <c:axId val="392150016"/>
      </c:scatterChart>
      <c:valAx>
        <c:axId val="392148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c:rich>
          </c:tx>
          <c:layout>
            <c:manualLayout>
              <c:xMode val="edge"/>
              <c:yMode val="edge"/>
              <c:x val="0.86630242116985634"/>
              <c:y val="0.883761063181744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92150016"/>
        <c:crosses val="autoZero"/>
        <c:crossBetween val="midCat"/>
      </c:valAx>
      <c:valAx>
        <c:axId val="39215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q, </a:t>
                </a:r>
                <a:r>
                  <a:rPr lang="ru-RU" b="1"/>
                  <a:t>МПа</a:t>
                </a:r>
              </a:p>
            </c:rich>
          </c:tx>
          <c:layout>
            <c:manualLayout>
              <c:xMode val="edge"/>
              <c:yMode val="edge"/>
              <c:x val="5.5785832340570538E-2"/>
              <c:y val="4.89781666643951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9214809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c:rich>
      </c:tx>
      <c:layout>
        <c:manualLayout>
          <c:xMode val="edge"/>
          <c:yMode val="edge"/>
          <c:x val="0.15027427289406259"/>
          <c:y val="2.4603375505628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2456759026028549"/>
          <c:w val="0.92408441295324872"/>
          <c:h val="0.72630291490641752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'1'!$G$65:$G$200000</c:f>
              <c:numCache>
                <c:formatCode>General</c:formatCode>
                <c:ptCount val="199936"/>
              </c:numCache>
            </c:numRef>
          </c:xVal>
          <c:yVal>
            <c:numRef>
              <c:f>'1'!$F$65:$F$200000</c:f>
              <c:numCache>
                <c:formatCode>General</c:formatCode>
                <c:ptCount val="199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D-4C8A-BE47-159DAFEDB4D2}"/>
            </c:ext>
          </c:extLst>
        </c:ser>
        <c:ser>
          <c:idx val="1"/>
          <c:order val="1"/>
          <c:tx>
            <c:v>Кас.50</c:v>
          </c:tx>
          <c:spPr>
            <a:ln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3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0D-4C8A-BE47-159DAFEDB4D2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c:spPr>
            </c:marker>
            <c:bubble3D val="0"/>
            <c:spPr>
              <a:ln w="9525">
                <a:solidFill>
                  <a:srgbClr val="C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5-410D-4C8A-BE47-159DAFEDB4D2}"/>
              </c:ext>
            </c:extLst>
          </c:dPt>
          <c:xVal>
            <c:numRef>
              <c:f>'1'!$A$81:$A$82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'1'!$B$81:$B$82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0D-4C8A-BE47-159DAFEDB4D2}"/>
            </c:ext>
          </c:extLst>
        </c:ser>
        <c:ser>
          <c:idx val="2"/>
          <c:order val="2"/>
          <c:tx>
            <c:v>2 Горизонтальня</c:v>
          </c:tx>
          <c:spPr>
            <a:ln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9525">
                <a:solidFill>
                  <a:srgbClr val="C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8-410D-4C8A-BE47-159DAFEDB4D2}"/>
              </c:ext>
            </c:extLst>
          </c:dPt>
          <c:xVal>
            <c:numRef>
              <c:f>'1'!$A$75:$A$76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'1'!$B$75:$B$76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0D-4C8A-BE47-159DAFEDB4D2}"/>
            </c:ext>
          </c:extLst>
        </c:ser>
        <c:ser>
          <c:idx val="3"/>
          <c:order val="3"/>
          <c:tx>
            <c:v>3 Горизонтальная Макс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'1'!$A$85:$A$86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</c:numRef>
          </c:xVal>
          <c:yVal>
            <c:numRef>
              <c:f>'1'!$B$85:$B$86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0D-4C8A-BE47-159DAFEDB4D2}"/>
            </c:ext>
          </c:extLst>
        </c:ser>
        <c:ser>
          <c:idx val="4"/>
          <c:order val="4"/>
          <c:tx>
            <c:v>4 Вертикальная Макс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'1'!$A$88:$A$89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xVal>
          <c:yVal>
            <c:numRef>
              <c:f>'1'!$B$88:$B$89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0D-4C8A-BE47-159DAFEDB4D2}"/>
            </c:ext>
          </c:extLst>
        </c:ser>
        <c:ser>
          <c:idx val="5"/>
          <c:order val="5"/>
          <c:tx>
            <c:v>5 Вертикальная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'1'!$A$78:$A$79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'1'!$B$78:$B$79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0D-4C8A-BE47-159DAFED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74840</xdr:colOff>
      <xdr:row>28</xdr:row>
      <xdr:rowOff>20412</xdr:rowOff>
    </xdr:from>
    <xdr:to>
      <xdr:col>16</xdr:col>
      <xdr:colOff>444500</xdr:colOff>
      <xdr:row>43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489857</xdr:colOff>
      <xdr:row>28</xdr:row>
      <xdr:rowOff>27215</xdr:rowOff>
    </xdr:from>
    <xdr:to>
      <xdr:col>21</xdr:col>
      <xdr:colOff>721177</xdr:colOff>
      <xdr:row>44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114745</xdr:colOff>
      <xdr:row>28</xdr:row>
      <xdr:rowOff>0</xdr:rowOff>
    </xdr:from>
    <xdr:to>
      <xdr:col>11</xdr:col>
      <xdr:colOff>384575</xdr:colOff>
      <xdr:row>44</xdr:row>
      <xdr:rowOff>149394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233854</xdr:colOff>
      <xdr:row>27</xdr:row>
      <xdr:rowOff>183933</xdr:rowOff>
    </xdr:from>
    <xdr:to>
      <xdr:col>4</xdr:col>
      <xdr:colOff>873602</xdr:colOff>
      <xdr:row>44</xdr:row>
      <xdr:rowOff>166460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138545</xdr:colOff>
      <xdr:row>56</xdr:row>
      <xdr:rowOff>80794</xdr:rowOff>
    </xdr:from>
    <xdr:to>
      <xdr:col>7</xdr:col>
      <xdr:colOff>487040</xdr:colOff>
      <xdr:row>59</xdr:row>
      <xdr:rowOff>150200</xdr:rowOff>
    </xdr:to>
    <xdr:pic>
      <xdr:nvPicPr>
        <xdr:cNvPr id="8" name="image1-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5" cstate="print"/>
        <a:srcRect l="66382" t="40700" r="-3101" b="46296"/>
        <a:stretch>
          <a:fillRect/>
        </a:stretch>
      </xdr:blipFill>
      <xdr:spPr bwMode="auto">
        <a:xfrm>
          <a:off x="4675909" y="11216385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373869</xdr:colOff>
      <xdr:row>54</xdr:row>
      <xdr:rowOff>92000</xdr:rowOff>
    </xdr:from>
    <xdr:to>
      <xdr:col>7</xdr:col>
      <xdr:colOff>640449</xdr:colOff>
      <xdr:row>59</xdr:row>
      <xdr:rowOff>50522</xdr:rowOff>
    </xdr:to>
    <xdr:pic>
      <xdr:nvPicPr>
        <xdr:cNvPr id="9" name="image1-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 rotWithShape="1">
        <a:blip xmlns:r="http://schemas.openxmlformats.org/officeDocument/2006/relationships" r:embed="rId5" cstate="print"/>
        <a:srcRect l="53604" t="72637" r="12698" b="9368"/>
        <a:stretch>
          <a:fillRect/>
        </a:stretch>
      </xdr:blipFill>
      <xdr:spPr bwMode="auto">
        <a:xfrm>
          <a:off x="4911233" y="10846591"/>
          <a:ext cx="1703989" cy="87638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670267</xdr:colOff>
      <xdr:row>51</xdr:row>
      <xdr:rowOff>103910</xdr:rowOff>
    </xdr:from>
    <xdr:to>
      <xdr:col>8</xdr:col>
      <xdr:colOff>284174</xdr:colOff>
      <xdr:row>60</xdr:row>
      <xdr:rowOff>84131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207631" y="10235046"/>
          <a:ext cx="1882588" cy="169472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225137</xdr:colOff>
      <xdr:row>56</xdr:row>
      <xdr:rowOff>28839</xdr:rowOff>
    </xdr:from>
    <xdr:to>
      <xdr:col>18</xdr:col>
      <xdr:colOff>313859</xdr:colOff>
      <xdr:row>59</xdr:row>
      <xdr:rowOff>98245</xdr:rowOff>
    </xdr:to>
    <xdr:pic>
      <xdr:nvPicPr>
        <xdr:cNvPr id="11" name="image1-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5" cstate="print"/>
        <a:srcRect l="66382" t="40700" r="-3101" b="46296"/>
        <a:stretch>
          <a:fillRect/>
        </a:stretch>
      </xdr:blipFill>
      <xdr:spPr bwMode="auto">
        <a:xfrm>
          <a:off x="13733319" y="11164430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460461</xdr:colOff>
      <xdr:row>54</xdr:row>
      <xdr:rowOff>40045</xdr:rowOff>
    </xdr:from>
    <xdr:to>
      <xdr:col>18</xdr:col>
      <xdr:colOff>467268</xdr:colOff>
      <xdr:row>58</xdr:row>
      <xdr:rowOff>171749</xdr:rowOff>
    </xdr:to>
    <xdr:pic>
      <xdr:nvPicPr>
        <xdr:cNvPr id="12" name="image1-4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 rotWithShape="1">
        <a:blip xmlns:r="http://schemas.openxmlformats.org/officeDocument/2006/relationships" r:embed="rId5" cstate="print"/>
        <a:srcRect l="53604" t="72637" r="12698" b="9368"/>
        <a:stretch>
          <a:fillRect/>
        </a:stretch>
      </xdr:blipFill>
      <xdr:spPr bwMode="auto">
        <a:xfrm>
          <a:off x="13968643" y="10794636"/>
          <a:ext cx="1703989" cy="87638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756859</xdr:colOff>
      <xdr:row>51</xdr:row>
      <xdr:rowOff>51955</xdr:rowOff>
    </xdr:from>
    <xdr:to>
      <xdr:col>19</xdr:col>
      <xdr:colOff>336129</xdr:colOff>
      <xdr:row>60</xdr:row>
      <xdr:rowOff>32176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65041" y="10183091"/>
          <a:ext cx="1882588" cy="169472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564"/>
  <sheetViews>
    <sheetView tabSelected="1" view="pageBreakPreview" topLeftCell="A65" zoomScale="70" zoomScaleNormal="40" zoomScaleSheetLayoutView="85" workbookViewId="0">
      <selection activeCell="S81" sqref="S81"/>
    </sheetView>
  </sheetViews>
  <sheetFormatPr defaultColWidth="9.140625" defaultRowHeight="14.25" x14ac:dyDescent="0.2"/>
  <cols>
    <col min="1" max="1" width="15.85546875" style="75" customWidth="1"/>
    <col min="2" max="2" width="18.28515625" style="75" customWidth="1"/>
    <col min="3" max="3" width="12.42578125" style="75" customWidth="1"/>
    <col min="4" max="4" width="9.140625" style="75" customWidth="1"/>
    <col min="5" max="6" width="12.42578125" style="75" bestFit="1" customWidth="1"/>
    <col min="7" max="7" width="9.140625" style="75" customWidth="1"/>
    <col min="8" max="8" width="12.42578125" style="75" customWidth="1"/>
    <col min="9" max="11" width="9.140625" style="75" customWidth="1"/>
    <col min="12" max="12" width="10.140625" style="75" customWidth="1"/>
    <col min="13" max="13" width="14.140625" style="75" customWidth="1"/>
    <col min="14" max="16" width="16.28515625" style="75" customWidth="1"/>
    <col min="17" max="17" width="12.42578125" style="75" bestFit="1" customWidth="1"/>
    <col min="18" max="18" width="13" style="75" customWidth="1"/>
    <col min="19" max="19" width="9.140625" style="75" customWidth="1"/>
    <col min="20" max="20" width="13" style="75" customWidth="1"/>
    <col min="21" max="21" width="9.140625" style="75" customWidth="1"/>
    <col min="22" max="22" width="12" style="75" customWidth="1"/>
    <col min="23" max="35" width="9.140625" style="75" customWidth="1"/>
    <col min="36" max="36" width="9.5703125" style="75" customWidth="1"/>
    <col min="37" max="37" width="9.7109375" style="75" customWidth="1"/>
    <col min="38" max="39" width="9.140625" style="75" customWidth="1"/>
    <col min="40" max="16384" width="9.140625" style="75"/>
  </cols>
  <sheetData>
    <row r="1" spans="1:58" ht="15" customHeight="1" x14ac:dyDescent="0.2">
      <c r="A1" s="153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20"/>
      <c r="M1" s="153" t="s">
        <v>0</v>
      </c>
      <c r="N1" s="151"/>
      <c r="O1" s="151"/>
      <c r="P1" s="151"/>
      <c r="Q1" s="151"/>
      <c r="R1" s="151"/>
      <c r="S1" s="151"/>
      <c r="T1" s="151"/>
      <c r="U1" s="151"/>
      <c r="X1" s="114">
        <f>AF51-AH51</f>
        <v>0</v>
      </c>
      <c r="Y1" s="115"/>
      <c r="Z1" s="57"/>
      <c r="AA1" s="116"/>
      <c r="AB1" s="39"/>
      <c r="AC1" s="39"/>
      <c r="AD1" s="39"/>
      <c r="AE1" s="40"/>
      <c r="AF1" s="114">
        <f>AF48-AH48</f>
        <v>0</v>
      </c>
      <c r="AG1" s="115"/>
      <c r="AH1" s="57"/>
      <c r="AI1" s="116"/>
      <c r="AJ1" s="39"/>
      <c r="AK1" s="39"/>
      <c r="AL1" s="39"/>
      <c r="AM1" s="40"/>
      <c r="AN1" s="74">
        <f>AF49-AH49</f>
        <v>0</v>
      </c>
      <c r="AO1" s="41"/>
      <c r="AP1" s="37"/>
      <c r="AQ1" s="38"/>
      <c r="AR1" s="39"/>
      <c r="AS1" s="39"/>
      <c r="AT1" s="39"/>
      <c r="AU1" s="39"/>
      <c r="AV1" s="114">
        <f>AF50-AH50</f>
        <v>0</v>
      </c>
      <c r="AW1" s="115"/>
      <c r="AX1" s="37"/>
      <c r="AY1" s="38"/>
      <c r="AZ1" s="39"/>
      <c r="BA1" s="39"/>
      <c r="BB1" s="39"/>
      <c r="BC1" s="40"/>
    </row>
    <row r="2" spans="1:58" ht="15" customHeight="1" x14ac:dyDescent="0.2">
      <c r="A2" s="153" t="s">
        <v>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20"/>
      <c r="M2" s="153" t="s">
        <v>1</v>
      </c>
      <c r="N2" s="151"/>
      <c r="O2" s="151"/>
      <c r="P2" s="151"/>
      <c r="Q2" s="151"/>
      <c r="R2" s="151"/>
      <c r="S2" s="151"/>
      <c r="T2" s="151"/>
      <c r="U2" s="151"/>
      <c r="X2" s="117">
        <f>AG51-AH51</f>
        <v>0</v>
      </c>
      <c r="Y2" s="43" t="s">
        <v>2</v>
      </c>
      <c r="Z2" s="43"/>
      <c r="AA2" s="44"/>
      <c r="AB2" s="45"/>
      <c r="AC2" s="46" t="s">
        <v>3</v>
      </c>
      <c r="AD2" s="47" t="s">
        <v>4</v>
      </c>
      <c r="AE2" s="48" t="s">
        <v>5</v>
      </c>
      <c r="AF2" s="117">
        <f>AG48-AH48</f>
        <v>0</v>
      </c>
      <c r="AG2" s="43" t="s">
        <v>2</v>
      </c>
      <c r="AH2" s="43"/>
      <c r="AI2" s="44"/>
      <c r="AJ2" s="45"/>
      <c r="AK2" s="46" t="s">
        <v>3</v>
      </c>
      <c r="AL2" s="47" t="s">
        <v>4</v>
      </c>
      <c r="AM2" s="48" t="s">
        <v>5</v>
      </c>
      <c r="AN2" s="49">
        <f>AG49-AH49</f>
        <v>0</v>
      </c>
      <c r="AO2" s="43" t="s">
        <v>2</v>
      </c>
      <c r="AP2" s="43"/>
      <c r="AQ2" s="44"/>
      <c r="AR2" s="45"/>
      <c r="AS2" s="46" t="s">
        <v>3</v>
      </c>
      <c r="AT2" s="47" t="s">
        <v>4</v>
      </c>
      <c r="AU2" s="47" t="s">
        <v>5</v>
      </c>
      <c r="AV2" s="117">
        <f>AG50-AH50</f>
        <v>0</v>
      </c>
      <c r="AW2" s="43" t="s">
        <v>2</v>
      </c>
      <c r="AX2" s="43"/>
      <c r="AY2" s="44"/>
      <c r="AZ2" s="45"/>
      <c r="BA2" s="46" t="s">
        <v>3</v>
      </c>
      <c r="BB2" s="47" t="s">
        <v>4</v>
      </c>
      <c r="BC2" s="48" t="s">
        <v>5</v>
      </c>
      <c r="BD2" s="50"/>
    </row>
    <row r="3" spans="1:58" ht="15" customHeight="1" x14ac:dyDescent="0.2">
      <c r="A3" s="153" t="s">
        <v>6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20"/>
      <c r="M3" s="153" t="s">
        <v>6</v>
      </c>
      <c r="N3" s="151"/>
      <c r="O3" s="151"/>
      <c r="P3" s="151"/>
      <c r="Q3" s="151"/>
      <c r="R3" s="151"/>
      <c r="S3" s="151"/>
      <c r="T3" s="151"/>
      <c r="U3" s="151"/>
      <c r="X3" s="65"/>
      <c r="Y3" s="113"/>
      <c r="Z3" s="51"/>
      <c r="AA3" s="51"/>
      <c r="AB3" s="51"/>
      <c r="AC3" s="52">
        <f>X5</f>
        <v>0</v>
      </c>
      <c r="AD3" s="53">
        <v>0</v>
      </c>
      <c r="AE3" s="54">
        <f>X4/2</f>
        <v>0</v>
      </c>
      <c r="AF3" s="65"/>
      <c r="AG3" s="113"/>
      <c r="AH3" s="51"/>
      <c r="AI3" s="51"/>
      <c r="AJ3" s="51"/>
      <c r="AK3" s="52">
        <f>AF5</f>
        <v>0</v>
      </c>
      <c r="AL3" s="53">
        <v>0</v>
      </c>
      <c r="AM3" s="54">
        <f>AF4/2</f>
        <v>0</v>
      </c>
      <c r="AN3" s="55"/>
      <c r="AO3" s="43"/>
      <c r="AP3" s="51"/>
      <c r="AQ3" s="51"/>
      <c r="AR3" s="51"/>
      <c r="AS3" s="52">
        <f>AN5</f>
        <v>0</v>
      </c>
      <c r="AT3" s="53">
        <v>0</v>
      </c>
      <c r="AU3" s="54">
        <f>AN4/2</f>
        <v>0</v>
      </c>
      <c r="AV3" s="56"/>
      <c r="AW3" s="113"/>
      <c r="AX3" s="51"/>
      <c r="AY3" s="51"/>
      <c r="AZ3" s="51"/>
      <c r="BA3" s="52">
        <f>AV5</f>
        <v>0</v>
      </c>
      <c r="BB3" s="53">
        <v>0</v>
      </c>
      <c r="BC3" s="54">
        <f>AV4/2</f>
        <v>0</v>
      </c>
    </row>
    <row r="4" spans="1:58" ht="15" customHeight="1" x14ac:dyDescent="0.2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X4" s="66">
        <f>X2-X1</f>
        <v>0</v>
      </c>
      <c r="Y4" s="57" t="s">
        <v>7</v>
      </c>
      <c r="Z4" s="51"/>
      <c r="AA4" s="51"/>
      <c r="AB4" s="51"/>
      <c r="AC4" s="51"/>
      <c r="AD4" s="51"/>
      <c r="AE4" s="58"/>
      <c r="AF4" s="66">
        <f>AF2-AF1</f>
        <v>0</v>
      </c>
      <c r="AG4" s="57" t="s">
        <v>7</v>
      </c>
      <c r="AH4" s="51"/>
      <c r="AI4" s="51"/>
      <c r="AJ4" s="51"/>
      <c r="AK4" s="51"/>
      <c r="AL4" s="51"/>
      <c r="AM4" s="58"/>
      <c r="AN4" s="55">
        <f>AN2-AN1</f>
        <v>0</v>
      </c>
      <c r="AO4" s="57" t="s">
        <v>7</v>
      </c>
      <c r="AP4" s="51"/>
      <c r="AQ4" s="51"/>
      <c r="AR4" s="51"/>
      <c r="AS4" s="51"/>
      <c r="AT4" s="51"/>
      <c r="AU4" s="58"/>
      <c r="AV4" s="55">
        <f>AV2-AV1</f>
        <v>0</v>
      </c>
      <c r="AW4" s="57" t="s">
        <v>7</v>
      </c>
      <c r="AX4" s="51"/>
      <c r="AY4" s="51"/>
      <c r="AZ4" s="51"/>
      <c r="BA4" s="51"/>
      <c r="BB4" s="51"/>
      <c r="BC4" s="58"/>
    </row>
    <row r="5" spans="1:58" ht="15" customHeight="1" x14ac:dyDescent="0.2">
      <c r="A5" s="153" t="s">
        <v>8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20"/>
      <c r="M5" s="153" t="s">
        <v>8</v>
      </c>
      <c r="N5" s="151"/>
      <c r="O5" s="151"/>
      <c r="P5" s="151"/>
      <c r="Q5" s="151"/>
      <c r="R5" s="151"/>
      <c r="S5" s="151"/>
      <c r="T5" s="151"/>
      <c r="U5" s="151"/>
      <c r="X5" s="57">
        <f>X4/2+X1</f>
        <v>0</v>
      </c>
      <c r="Y5" s="57" t="s">
        <v>9</v>
      </c>
      <c r="Z5" s="51"/>
      <c r="AA5" s="43" t="s">
        <v>10</v>
      </c>
      <c r="AB5" s="43" t="s">
        <v>11</v>
      </c>
      <c r="AC5" s="43" t="s">
        <v>12</v>
      </c>
      <c r="AD5" s="51"/>
      <c r="AE5" s="58"/>
      <c r="AF5" s="57">
        <f>AF4/2+AF1</f>
        <v>0</v>
      </c>
      <c r="AG5" s="57" t="s">
        <v>9</v>
      </c>
      <c r="AH5" s="51"/>
      <c r="AI5" s="43" t="s">
        <v>10</v>
      </c>
      <c r="AJ5" s="43" t="s">
        <v>11</v>
      </c>
      <c r="AK5" s="43" t="s">
        <v>12</v>
      </c>
      <c r="AL5" s="51"/>
      <c r="AM5" s="58"/>
      <c r="AN5" s="42">
        <f>AN4/2+AN1</f>
        <v>0</v>
      </c>
      <c r="AO5" s="43" t="s">
        <v>9</v>
      </c>
      <c r="AP5" s="51"/>
      <c r="AQ5" s="43" t="s">
        <v>10</v>
      </c>
      <c r="AR5" s="43" t="s">
        <v>11</v>
      </c>
      <c r="AS5" s="43" t="s">
        <v>12</v>
      </c>
      <c r="AT5" s="51"/>
      <c r="AU5" s="58"/>
      <c r="AV5" s="42">
        <f>AV4/2+AV1</f>
        <v>0</v>
      </c>
      <c r="AW5" s="43" t="s">
        <v>9</v>
      </c>
      <c r="AX5" s="51"/>
      <c r="AY5" s="43" t="s">
        <v>10</v>
      </c>
      <c r="AZ5" s="43" t="s">
        <v>11</v>
      </c>
      <c r="BA5" s="43" t="s">
        <v>12</v>
      </c>
      <c r="BB5" s="51"/>
      <c r="BC5" s="58"/>
    </row>
    <row r="6" spans="1:58" ht="15" customHeight="1" x14ac:dyDescent="0.25">
      <c r="A6" s="152" t="s">
        <v>13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21"/>
      <c r="M6" s="152" t="s">
        <v>13</v>
      </c>
      <c r="N6" s="151"/>
      <c r="O6" s="151"/>
      <c r="P6" s="151"/>
      <c r="Q6" s="151"/>
      <c r="R6" s="151"/>
      <c r="S6" s="151"/>
      <c r="T6" s="151"/>
      <c r="U6" s="151"/>
      <c r="X6" s="51"/>
      <c r="Y6" s="51"/>
      <c r="Z6" s="51"/>
      <c r="AA6" s="43">
        <v>0</v>
      </c>
      <c r="AB6" s="66">
        <f>$AC$3+$AE$3*COS(AA6*PI()/180)</f>
        <v>0</v>
      </c>
      <c r="AC6" s="66">
        <f>$AD$3+$AE$3*SIN(AA6*PI()/180)</f>
        <v>0</v>
      </c>
      <c r="AD6" s="51"/>
      <c r="AE6" s="58"/>
      <c r="AF6" s="51"/>
      <c r="AG6" s="51"/>
      <c r="AH6" s="51"/>
      <c r="AI6" s="43">
        <v>0</v>
      </c>
      <c r="AJ6" s="66">
        <f t="shared" ref="AJ6:AJ42" si="0">$AK$3+$AM$3*COS(AI6*PI()/180)</f>
        <v>0</v>
      </c>
      <c r="AK6" s="66">
        <f t="shared" ref="AK6:AK42" si="1">$AL$3+$AM$3*SIN(AI6*PI()/180)</f>
        <v>0</v>
      </c>
      <c r="AL6" s="51"/>
      <c r="AM6" s="58"/>
      <c r="AN6" s="51"/>
      <c r="AO6" s="51"/>
      <c r="AP6" s="51"/>
      <c r="AQ6" s="43">
        <v>0</v>
      </c>
      <c r="AR6" s="43">
        <f t="shared" ref="AR6:AR42" si="2">$AS$3+$AU$3*COS(AQ6*PI()/180)</f>
        <v>0</v>
      </c>
      <c r="AS6" s="43">
        <f t="shared" ref="AS6:AS42" si="3">$AT$3+$AU$3*SIN(AQ6*PI()/180)</f>
        <v>0</v>
      </c>
      <c r="AT6" s="51"/>
      <c r="AU6" s="58"/>
      <c r="AV6" s="51"/>
      <c r="AW6" s="51"/>
      <c r="AX6" s="51"/>
      <c r="AY6" s="43">
        <v>0</v>
      </c>
      <c r="AZ6" s="43">
        <f t="shared" ref="AZ6:AZ42" si="4">$BA$3+$BC$3*COS(AY6*PI()/180)</f>
        <v>0</v>
      </c>
      <c r="BA6" s="43">
        <f t="shared" ref="BA6:BA42" si="5">$BB$3+$BC$3*SIN(AY6*PI()/180)</f>
        <v>0</v>
      </c>
      <c r="BB6" s="51"/>
      <c r="BC6" s="58"/>
      <c r="BE6" s="67"/>
      <c r="BF6" s="67"/>
    </row>
    <row r="7" spans="1:58" ht="15" customHeight="1" x14ac:dyDescent="0.25">
      <c r="A7" s="153" t="s">
        <v>14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20"/>
      <c r="M7" s="153" t="s">
        <v>14</v>
      </c>
      <c r="N7" s="151"/>
      <c r="O7" s="151"/>
      <c r="P7" s="151"/>
      <c r="Q7" s="151"/>
      <c r="R7" s="151"/>
      <c r="S7" s="151"/>
      <c r="T7" s="151"/>
      <c r="U7" s="151"/>
      <c r="X7" s="51"/>
      <c r="Y7" s="51"/>
      <c r="Z7" s="51"/>
      <c r="AA7" s="43">
        <v>5</v>
      </c>
      <c r="AB7" s="66">
        <f t="shared" ref="AB7:AB42" si="6">$AC$3+$AE$3*COS(AA7*PI()/180)</f>
        <v>0</v>
      </c>
      <c r="AC7" s="66">
        <f t="shared" ref="AC7:AC42" si="7">$AD$3+$AE$3*SIN(AA7*PI()/180)</f>
        <v>0</v>
      </c>
      <c r="AD7" s="51"/>
      <c r="AE7" s="58"/>
      <c r="AF7" s="51"/>
      <c r="AG7" s="51"/>
      <c r="AH7" s="51"/>
      <c r="AI7" s="43">
        <v>5</v>
      </c>
      <c r="AJ7" s="66">
        <f t="shared" si="0"/>
        <v>0</v>
      </c>
      <c r="AK7" s="66">
        <f t="shared" si="1"/>
        <v>0</v>
      </c>
      <c r="AL7" s="51"/>
      <c r="AM7" s="58"/>
      <c r="AN7" s="51"/>
      <c r="AO7" s="51"/>
      <c r="AP7" s="51"/>
      <c r="AQ7" s="43">
        <v>5</v>
      </c>
      <c r="AR7" s="66">
        <f t="shared" si="2"/>
        <v>0</v>
      </c>
      <c r="AS7" s="66">
        <f t="shared" si="3"/>
        <v>0</v>
      </c>
      <c r="AT7" s="51"/>
      <c r="AU7" s="58"/>
      <c r="AV7" s="51"/>
      <c r="AW7" s="51"/>
      <c r="AX7" s="51"/>
      <c r="AY7" s="43">
        <v>5</v>
      </c>
      <c r="AZ7" s="66">
        <f t="shared" si="4"/>
        <v>0</v>
      </c>
      <c r="BA7" s="66">
        <f t="shared" si="5"/>
        <v>0</v>
      </c>
      <c r="BB7" s="51"/>
      <c r="BC7" s="58"/>
      <c r="BE7" s="68"/>
      <c r="BF7" s="69"/>
    </row>
    <row r="8" spans="1:58" ht="15" customHeight="1" x14ac:dyDescent="0.25">
      <c r="A8" s="2"/>
      <c r="B8" s="8"/>
      <c r="C8" s="8"/>
      <c r="D8" s="8"/>
      <c r="E8" s="8"/>
      <c r="F8" s="10"/>
      <c r="G8" s="10"/>
      <c r="H8" s="3"/>
      <c r="I8" s="4"/>
      <c r="J8" s="5"/>
      <c r="K8" s="6"/>
      <c r="L8" s="6"/>
      <c r="M8" s="2"/>
      <c r="N8" s="8"/>
      <c r="O8" s="8"/>
      <c r="P8" s="8"/>
      <c r="Q8" s="8"/>
      <c r="R8" s="10"/>
      <c r="S8" s="10"/>
      <c r="T8" s="3"/>
      <c r="U8" s="4"/>
      <c r="X8" s="51"/>
      <c r="Y8" s="51"/>
      <c r="Z8" s="51"/>
      <c r="AA8" s="43">
        <v>10</v>
      </c>
      <c r="AB8" s="66">
        <f t="shared" si="6"/>
        <v>0</v>
      </c>
      <c r="AC8" s="66">
        <f t="shared" si="7"/>
        <v>0</v>
      </c>
      <c r="AD8" s="51"/>
      <c r="AE8" s="58"/>
      <c r="AF8" s="51"/>
      <c r="AG8" s="51"/>
      <c r="AH8" s="51"/>
      <c r="AI8" s="43">
        <v>10</v>
      </c>
      <c r="AJ8" s="66">
        <f t="shared" si="0"/>
        <v>0</v>
      </c>
      <c r="AK8" s="66">
        <f t="shared" si="1"/>
        <v>0</v>
      </c>
      <c r="AL8" s="51"/>
      <c r="AM8" s="58"/>
      <c r="AN8" s="51"/>
      <c r="AO8" s="51"/>
      <c r="AP8" s="51"/>
      <c r="AQ8" s="43">
        <v>10</v>
      </c>
      <c r="AR8" s="66">
        <f t="shared" si="2"/>
        <v>0</v>
      </c>
      <c r="AS8" s="66">
        <f t="shared" si="3"/>
        <v>0</v>
      </c>
      <c r="AT8" s="51"/>
      <c r="AU8" s="58"/>
      <c r="AV8" s="51"/>
      <c r="AW8" s="51"/>
      <c r="AX8" s="51"/>
      <c r="AY8" s="43">
        <v>10</v>
      </c>
      <c r="AZ8" s="66">
        <f t="shared" si="4"/>
        <v>0</v>
      </c>
      <c r="BA8" s="66">
        <f t="shared" si="5"/>
        <v>0</v>
      </c>
      <c r="BB8" s="51"/>
      <c r="BC8" s="58"/>
      <c r="BE8" s="70"/>
      <c r="BF8" s="67"/>
    </row>
    <row r="9" spans="1:58" ht="15" customHeight="1" x14ac:dyDescent="0.25">
      <c r="A9" s="155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5"/>
      <c r="N9" s="151"/>
      <c r="O9" s="151"/>
      <c r="P9" s="151"/>
      <c r="Q9" s="151"/>
      <c r="R9" s="151"/>
      <c r="S9" s="151"/>
      <c r="T9" s="151"/>
      <c r="U9" s="151"/>
      <c r="V9" s="151"/>
      <c r="X9" s="51"/>
      <c r="Y9" s="51"/>
      <c r="Z9" s="51"/>
      <c r="AA9" s="43">
        <v>15</v>
      </c>
      <c r="AB9" s="66">
        <f t="shared" si="6"/>
        <v>0</v>
      </c>
      <c r="AC9" s="66">
        <f t="shared" si="7"/>
        <v>0</v>
      </c>
      <c r="AD9" s="51"/>
      <c r="AE9" s="58"/>
      <c r="AF9" s="51"/>
      <c r="AG9" s="51"/>
      <c r="AH9" s="51"/>
      <c r="AI9" s="43">
        <v>15</v>
      </c>
      <c r="AJ9" s="66">
        <f t="shared" si="0"/>
        <v>0</v>
      </c>
      <c r="AK9" s="66">
        <f t="shared" si="1"/>
        <v>0</v>
      </c>
      <c r="AL9" s="51"/>
      <c r="AM9" s="58"/>
      <c r="AN9" s="51"/>
      <c r="AO9" s="51"/>
      <c r="AP9" s="51"/>
      <c r="AQ9" s="43">
        <v>15</v>
      </c>
      <c r="AR9" s="66">
        <f t="shared" si="2"/>
        <v>0</v>
      </c>
      <c r="AS9" s="66">
        <f t="shared" si="3"/>
        <v>0</v>
      </c>
      <c r="AT9" s="51"/>
      <c r="AU9" s="58"/>
      <c r="AV9" s="51"/>
      <c r="AW9" s="51"/>
      <c r="AX9" s="51"/>
      <c r="AY9" s="43">
        <v>15</v>
      </c>
      <c r="AZ9" s="66">
        <f t="shared" si="4"/>
        <v>0</v>
      </c>
      <c r="BA9" s="66">
        <f t="shared" si="5"/>
        <v>0</v>
      </c>
      <c r="BB9" s="51"/>
      <c r="BC9" s="58"/>
      <c r="BE9" s="71"/>
      <c r="BF9" s="67"/>
    </row>
    <row r="10" spans="1:58" ht="15" customHeight="1" x14ac:dyDescent="0.25">
      <c r="A10" s="12"/>
      <c r="B10" s="13"/>
      <c r="C10" s="13"/>
      <c r="D10" s="13"/>
      <c r="E10" s="13"/>
      <c r="F10" s="21"/>
      <c r="G10" s="21"/>
      <c r="H10" s="14"/>
      <c r="I10" s="15"/>
      <c r="J10" s="16"/>
      <c r="K10" s="17"/>
      <c r="L10" s="17"/>
      <c r="M10" s="12"/>
      <c r="N10" s="13"/>
      <c r="O10" s="13"/>
      <c r="P10" s="13"/>
      <c r="Q10" s="13"/>
      <c r="R10" s="21"/>
      <c r="S10" s="21"/>
      <c r="T10" s="14"/>
      <c r="U10" s="15"/>
      <c r="X10" s="51"/>
      <c r="Y10" s="51"/>
      <c r="Z10" s="51"/>
      <c r="AA10" s="43">
        <v>20</v>
      </c>
      <c r="AB10" s="66">
        <f t="shared" si="6"/>
        <v>0</v>
      </c>
      <c r="AC10" s="66">
        <f t="shared" si="7"/>
        <v>0</v>
      </c>
      <c r="AD10" s="51"/>
      <c r="AE10" s="58"/>
      <c r="AF10" s="51"/>
      <c r="AG10" s="51"/>
      <c r="AH10" s="51"/>
      <c r="AI10" s="43">
        <v>20</v>
      </c>
      <c r="AJ10" s="66">
        <f t="shared" si="0"/>
        <v>0</v>
      </c>
      <c r="AK10" s="66">
        <f t="shared" si="1"/>
        <v>0</v>
      </c>
      <c r="AL10" s="51"/>
      <c r="AM10" s="58"/>
      <c r="AN10" s="51"/>
      <c r="AO10" s="51"/>
      <c r="AP10" s="51"/>
      <c r="AQ10" s="43">
        <v>20</v>
      </c>
      <c r="AR10" s="66">
        <f t="shared" si="2"/>
        <v>0</v>
      </c>
      <c r="AS10" s="66">
        <f t="shared" si="3"/>
        <v>0</v>
      </c>
      <c r="AT10" s="51"/>
      <c r="AU10" s="58"/>
      <c r="AV10" s="51"/>
      <c r="AW10" s="51"/>
      <c r="AX10" s="51"/>
      <c r="AY10" s="43">
        <v>20</v>
      </c>
      <c r="AZ10" s="66">
        <f t="shared" si="4"/>
        <v>0</v>
      </c>
      <c r="BA10" s="66">
        <f t="shared" si="5"/>
        <v>0</v>
      </c>
      <c r="BB10" s="51"/>
      <c r="BC10" s="58"/>
      <c r="BE10" s="72"/>
      <c r="BF10" s="67"/>
    </row>
    <row r="11" spans="1:58" ht="15" customHeight="1" x14ac:dyDescent="0.25">
      <c r="A11" s="18" t="str">
        <f>M11</f>
        <v>Наименование и адрес заказчика: Идиот</v>
      </c>
      <c r="B11" s="13"/>
      <c r="C11" s="13"/>
      <c r="D11" s="108"/>
      <c r="E11" s="13"/>
      <c r="F11" s="21"/>
      <c r="G11" s="21"/>
      <c r="H11" s="14"/>
      <c r="I11" s="15"/>
      <c r="J11" s="16"/>
      <c r="K11" s="17"/>
      <c r="L11" s="17"/>
      <c r="M11" s="18" t="s">
        <v>15</v>
      </c>
      <c r="N11" s="13"/>
      <c r="O11" s="13"/>
      <c r="P11" s="13"/>
      <c r="Q11" s="13"/>
      <c r="R11" s="21"/>
      <c r="S11" s="21"/>
      <c r="T11" s="14"/>
      <c r="U11" s="15"/>
      <c r="X11" s="51"/>
      <c r="Y11" s="51"/>
      <c r="Z11" s="51"/>
      <c r="AA11" s="43">
        <v>25</v>
      </c>
      <c r="AB11" s="66">
        <f t="shared" si="6"/>
        <v>0</v>
      </c>
      <c r="AC11" s="66">
        <f t="shared" si="7"/>
        <v>0</v>
      </c>
      <c r="AD11" s="51"/>
      <c r="AE11" s="58"/>
      <c r="AF11" s="51"/>
      <c r="AG11" s="51"/>
      <c r="AH11" s="51"/>
      <c r="AI11" s="43">
        <v>25</v>
      </c>
      <c r="AJ11" s="66">
        <f t="shared" si="0"/>
        <v>0</v>
      </c>
      <c r="AK11" s="66">
        <f t="shared" si="1"/>
        <v>0</v>
      </c>
      <c r="AL11" s="51"/>
      <c r="AM11" s="58"/>
      <c r="AN11" s="51"/>
      <c r="AO11" s="51"/>
      <c r="AP11" s="51"/>
      <c r="AQ11" s="43">
        <v>25</v>
      </c>
      <c r="AR11" s="66">
        <f t="shared" si="2"/>
        <v>0</v>
      </c>
      <c r="AS11" s="66">
        <f t="shared" si="3"/>
        <v>0</v>
      </c>
      <c r="AT11" s="51"/>
      <c r="AU11" s="58"/>
      <c r="AV11" s="51"/>
      <c r="AW11" s="51"/>
      <c r="AX11" s="51"/>
      <c r="AY11" s="43">
        <v>25</v>
      </c>
      <c r="AZ11" s="66">
        <f t="shared" si="4"/>
        <v>0</v>
      </c>
      <c r="BA11" s="66">
        <f t="shared" si="5"/>
        <v>0</v>
      </c>
      <c r="BB11" s="51"/>
      <c r="BC11" s="58"/>
      <c r="BE11" s="67"/>
      <c r="BF11" s="67"/>
    </row>
    <row r="12" spans="1:58" ht="15" customHeight="1" x14ac:dyDescent="0.25">
      <c r="A12" s="11" t="str">
        <f>M12</f>
        <v>Наименование объекта: Идиотский</v>
      </c>
      <c r="B12" s="19"/>
      <c r="C12" s="19"/>
      <c r="D12" s="11"/>
      <c r="E12" s="19"/>
      <c r="F12" s="19"/>
      <c r="G12" s="19"/>
      <c r="H12" s="19"/>
      <c r="I12" s="19"/>
      <c r="J12" s="19"/>
      <c r="K12" s="19"/>
      <c r="L12" s="19"/>
      <c r="M12" s="11" t="s">
        <v>16</v>
      </c>
      <c r="N12" s="19"/>
      <c r="O12" s="19"/>
      <c r="P12" s="19"/>
      <c r="Q12" s="19"/>
      <c r="R12" s="19"/>
      <c r="S12" s="19"/>
      <c r="T12" s="19"/>
      <c r="U12" s="19"/>
      <c r="V12" s="19"/>
      <c r="X12" s="51"/>
      <c r="Y12" s="51"/>
      <c r="Z12" s="51"/>
      <c r="AA12" s="43">
        <v>30</v>
      </c>
      <c r="AB12" s="66">
        <f t="shared" si="6"/>
        <v>0</v>
      </c>
      <c r="AC12" s="66">
        <f t="shared" si="7"/>
        <v>0</v>
      </c>
      <c r="AD12" s="51"/>
      <c r="AE12" s="58"/>
      <c r="AF12" s="51"/>
      <c r="AG12" s="51"/>
      <c r="AH12" s="51"/>
      <c r="AI12" s="43">
        <v>30</v>
      </c>
      <c r="AJ12" s="66">
        <f t="shared" si="0"/>
        <v>0</v>
      </c>
      <c r="AK12" s="66">
        <f t="shared" si="1"/>
        <v>0</v>
      </c>
      <c r="AL12" s="51"/>
      <c r="AM12" s="58"/>
      <c r="AN12" s="51"/>
      <c r="AO12" s="51"/>
      <c r="AP12" s="51"/>
      <c r="AQ12" s="43">
        <v>30</v>
      </c>
      <c r="AR12" s="66">
        <f t="shared" si="2"/>
        <v>0</v>
      </c>
      <c r="AS12" s="66">
        <f t="shared" si="3"/>
        <v>0</v>
      </c>
      <c r="AT12" s="51"/>
      <c r="AU12" s="58"/>
      <c r="AV12" s="51"/>
      <c r="AW12" s="51"/>
      <c r="AX12" s="51"/>
      <c r="AY12" s="43">
        <v>30</v>
      </c>
      <c r="AZ12" s="66">
        <f t="shared" si="4"/>
        <v>0</v>
      </c>
      <c r="BA12" s="66">
        <f t="shared" si="5"/>
        <v>0</v>
      </c>
      <c r="BB12" s="51"/>
      <c r="BC12" s="58"/>
    </row>
    <row r="13" spans="1:58" ht="15" customHeight="1" x14ac:dyDescent="0.25">
      <c r="A13" s="18" t="s">
        <v>17</v>
      </c>
      <c r="B13" s="13"/>
      <c r="C13" s="13"/>
      <c r="D13" s="13"/>
      <c r="E13" s="13"/>
      <c r="F13" s="21"/>
      <c r="G13" s="21"/>
      <c r="H13" s="20"/>
      <c r="I13" s="20"/>
      <c r="J13" s="20"/>
      <c r="K13" s="21"/>
      <c r="L13" s="21"/>
      <c r="M13" s="18" t="s">
        <v>18</v>
      </c>
      <c r="N13" s="13"/>
      <c r="O13" s="13"/>
      <c r="P13" s="13"/>
      <c r="Q13" s="13"/>
      <c r="R13" s="21"/>
      <c r="S13" s="21"/>
      <c r="T13" s="20"/>
      <c r="U13" s="20"/>
      <c r="X13" s="51"/>
      <c r="Y13" s="51"/>
      <c r="Z13" s="51"/>
      <c r="AA13" s="43">
        <v>35</v>
      </c>
      <c r="AB13" s="66">
        <f t="shared" si="6"/>
        <v>0</v>
      </c>
      <c r="AC13" s="66">
        <f t="shared" si="7"/>
        <v>0</v>
      </c>
      <c r="AD13" s="51"/>
      <c r="AE13" s="58"/>
      <c r="AF13" s="51"/>
      <c r="AG13" s="51"/>
      <c r="AH13" s="51"/>
      <c r="AI13" s="43">
        <v>35</v>
      </c>
      <c r="AJ13" s="66">
        <f t="shared" si="0"/>
        <v>0</v>
      </c>
      <c r="AK13" s="66">
        <f t="shared" si="1"/>
        <v>0</v>
      </c>
      <c r="AL13" s="51"/>
      <c r="AM13" s="58"/>
      <c r="AN13" s="51"/>
      <c r="AO13" s="51"/>
      <c r="AP13" s="51"/>
      <c r="AQ13" s="43">
        <v>35</v>
      </c>
      <c r="AR13" s="66">
        <f t="shared" si="2"/>
        <v>0</v>
      </c>
      <c r="AS13" s="66">
        <f t="shared" si="3"/>
        <v>0</v>
      </c>
      <c r="AT13" s="51"/>
      <c r="AU13" s="58"/>
      <c r="AV13" s="51"/>
      <c r="AW13" s="51"/>
      <c r="AX13" s="51"/>
      <c r="AY13" s="43">
        <v>35</v>
      </c>
      <c r="AZ13" s="66">
        <f t="shared" si="4"/>
        <v>0</v>
      </c>
      <c r="BA13" s="66">
        <f t="shared" si="5"/>
        <v>0</v>
      </c>
      <c r="BB13" s="51"/>
      <c r="BC13" s="58"/>
    </row>
    <row r="14" spans="1:58" ht="17.649999999999999" customHeight="1" x14ac:dyDescent="0.25">
      <c r="A14" s="18" t="s">
        <v>19</v>
      </c>
      <c r="B14" s="13"/>
      <c r="C14" s="13"/>
      <c r="D14" s="13"/>
      <c r="E14" s="13"/>
      <c r="F14" s="21"/>
      <c r="G14" s="21"/>
      <c r="H14" s="16"/>
      <c r="I14" s="16"/>
      <c r="J14" s="22"/>
      <c r="K14" s="20"/>
      <c r="L14" s="20"/>
      <c r="M14" s="18" t="s">
        <v>19</v>
      </c>
      <c r="N14" s="13"/>
      <c r="O14" s="13"/>
      <c r="P14" s="13"/>
      <c r="Q14" s="13"/>
      <c r="R14" s="21"/>
      <c r="S14" s="21"/>
      <c r="T14" s="16"/>
      <c r="U14" s="16"/>
      <c r="X14" s="51"/>
      <c r="Y14" s="51"/>
      <c r="Z14" s="51"/>
      <c r="AA14" s="43">
        <v>40</v>
      </c>
      <c r="AB14" s="66">
        <f t="shared" si="6"/>
        <v>0</v>
      </c>
      <c r="AC14" s="66">
        <f t="shared" si="7"/>
        <v>0</v>
      </c>
      <c r="AD14" s="51"/>
      <c r="AE14" s="58"/>
      <c r="AF14" s="51"/>
      <c r="AG14" s="51"/>
      <c r="AH14" s="51"/>
      <c r="AI14" s="43">
        <v>40</v>
      </c>
      <c r="AJ14" s="66">
        <f t="shared" si="0"/>
        <v>0</v>
      </c>
      <c r="AK14" s="66">
        <f t="shared" si="1"/>
        <v>0</v>
      </c>
      <c r="AL14" s="51"/>
      <c r="AM14" s="58"/>
      <c r="AN14" s="51"/>
      <c r="AO14" s="51"/>
      <c r="AP14" s="51"/>
      <c r="AQ14" s="43">
        <v>40</v>
      </c>
      <c r="AR14" s="66">
        <f t="shared" si="2"/>
        <v>0</v>
      </c>
      <c r="AS14" s="66">
        <f t="shared" si="3"/>
        <v>0</v>
      </c>
      <c r="AT14" s="51"/>
      <c r="AU14" s="58"/>
      <c r="AV14" s="51"/>
      <c r="AW14" s="51"/>
      <c r="AX14" s="51"/>
      <c r="AY14" s="43">
        <v>40</v>
      </c>
      <c r="AZ14" s="66">
        <f t="shared" si="4"/>
        <v>0</v>
      </c>
      <c r="BA14" s="66">
        <f t="shared" si="5"/>
        <v>0</v>
      </c>
      <c r="BB14" s="51"/>
      <c r="BC14" s="58"/>
    </row>
    <row r="15" spans="1:58" ht="15" customHeight="1" x14ac:dyDescent="0.25">
      <c r="A15" s="18" t="str">
        <f>M15</f>
        <v>Дата получение объекта подлежащего испытаниям: 07.04.2022</v>
      </c>
      <c r="B15" s="13"/>
      <c r="C15" s="13"/>
      <c r="D15" s="13"/>
      <c r="E15" s="13"/>
      <c r="F15" s="97"/>
      <c r="G15" s="21"/>
      <c r="H15" s="16"/>
      <c r="I15" s="16"/>
      <c r="J15" s="22"/>
      <c r="K15" s="20"/>
      <c r="L15" s="20"/>
      <c r="M15" s="18" t="s">
        <v>20</v>
      </c>
      <c r="N15" s="13"/>
      <c r="O15" s="13"/>
      <c r="P15" s="13"/>
      <c r="Q15" s="98"/>
      <c r="R15" s="21"/>
      <c r="S15" s="21"/>
      <c r="T15" s="16"/>
      <c r="U15" s="16"/>
      <c r="X15" s="51"/>
      <c r="Y15" s="51"/>
      <c r="Z15" s="51"/>
      <c r="AA15" s="43">
        <v>45</v>
      </c>
      <c r="AB15" s="66">
        <f t="shared" si="6"/>
        <v>0</v>
      </c>
      <c r="AC15" s="66">
        <f t="shared" si="7"/>
        <v>0</v>
      </c>
      <c r="AD15" s="51"/>
      <c r="AE15" s="58"/>
      <c r="AF15" s="51"/>
      <c r="AG15" s="51"/>
      <c r="AH15" s="51"/>
      <c r="AI15" s="43">
        <v>45</v>
      </c>
      <c r="AJ15" s="66">
        <f t="shared" si="0"/>
        <v>0</v>
      </c>
      <c r="AK15" s="66">
        <f t="shared" si="1"/>
        <v>0</v>
      </c>
      <c r="AL15" s="51"/>
      <c r="AM15" s="58"/>
      <c r="AN15" s="51"/>
      <c r="AO15" s="51"/>
      <c r="AP15" s="51"/>
      <c r="AQ15" s="43">
        <v>45</v>
      </c>
      <c r="AR15" s="66">
        <f t="shared" si="2"/>
        <v>0</v>
      </c>
      <c r="AS15" s="66">
        <f t="shared" si="3"/>
        <v>0</v>
      </c>
      <c r="AT15" s="51"/>
      <c r="AU15" s="58"/>
      <c r="AV15" s="51"/>
      <c r="AW15" s="51"/>
      <c r="AX15" s="51"/>
      <c r="AY15" s="43">
        <v>45</v>
      </c>
      <c r="AZ15" s="66">
        <f t="shared" si="4"/>
        <v>0</v>
      </c>
      <c r="BA15" s="66">
        <f t="shared" si="5"/>
        <v>0</v>
      </c>
      <c r="BB15" s="51"/>
      <c r="BC15" s="58"/>
      <c r="BE15" s="73"/>
    </row>
    <row r="16" spans="1:58" ht="15.6" customHeight="1" x14ac:dyDescent="0.25">
      <c r="A16" s="18" t="str">
        <f>M16</f>
        <v>Дата испытания: 07.04.2022-29.04.2022</v>
      </c>
      <c r="B16" s="13"/>
      <c r="C16" s="98"/>
      <c r="D16" s="13"/>
      <c r="G16" s="21"/>
      <c r="H16" s="125"/>
      <c r="I16" s="16"/>
      <c r="J16" s="17"/>
      <c r="K16" s="21"/>
      <c r="L16" s="21"/>
      <c r="M16" s="18" t="s">
        <v>21</v>
      </c>
      <c r="N16" s="13"/>
      <c r="O16" s="98"/>
      <c r="P16" s="13"/>
      <c r="Q16" s="13"/>
      <c r="R16" s="21"/>
      <c r="S16" s="21"/>
      <c r="T16" s="125"/>
      <c r="U16" s="16"/>
      <c r="X16" s="51"/>
      <c r="Y16" s="51"/>
      <c r="Z16" s="51"/>
      <c r="AA16" s="43">
        <v>50</v>
      </c>
      <c r="AB16" s="66">
        <f t="shared" si="6"/>
        <v>0</v>
      </c>
      <c r="AC16" s="66">
        <f t="shared" si="7"/>
        <v>0</v>
      </c>
      <c r="AD16" s="51"/>
      <c r="AE16" s="58"/>
      <c r="AF16" s="51"/>
      <c r="AG16" s="51"/>
      <c r="AH16" s="51"/>
      <c r="AI16" s="43">
        <v>50</v>
      </c>
      <c r="AJ16" s="66">
        <f t="shared" si="0"/>
        <v>0</v>
      </c>
      <c r="AK16" s="66">
        <f t="shared" si="1"/>
        <v>0</v>
      </c>
      <c r="AL16" s="51"/>
      <c r="AM16" s="58"/>
      <c r="AN16" s="51"/>
      <c r="AO16" s="51"/>
      <c r="AP16" s="51"/>
      <c r="AQ16" s="43">
        <v>50</v>
      </c>
      <c r="AR16" s="66">
        <f t="shared" si="2"/>
        <v>0</v>
      </c>
      <c r="AS16" s="66">
        <f t="shared" si="3"/>
        <v>0</v>
      </c>
      <c r="AT16" s="51"/>
      <c r="AU16" s="58"/>
      <c r="AV16" s="51"/>
      <c r="AW16" s="51"/>
      <c r="AX16" s="51"/>
      <c r="AY16" s="43">
        <v>50</v>
      </c>
      <c r="AZ16" s="66">
        <f t="shared" si="4"/>
        <v>0</v>
      </c>
      <c r="BA16" s="66">
        <f t="shared" si="5"/>
        <v>0</v>
      </c>
      <c r="BB16" s="51"/>
      <c r="BC16" s="58"/>
    </row>
    <row r="17" spans="1:55" ht="15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X17" s="51"/>
      <c r="Y17" s="51"/>
      <c r="Z17" s="51"/>
      <c r="AA17" s="43">
        <v>55</v>
      </c>
      <c r="AB17" s="66">
        <f t="shared" si="6"/>
        <v>0</v>
      </c>
      <c r="AC17" s="66">
        <f t="shared" si="7"/>
        <v>0</v>
      </c>
      <c r="AD17" s="51"/>
      <c r="AE17" s="58"/>
      <c r="AF17" s="51"/>
      <c r="AG17" s="51"/>
      <c r="AH17" s="51"/>
      <c r="AI17" s="43">
        <v>55</v>
      </c>
      <c r="AJ17" s="66">
        <f t="shared" si="0"/>
        <v>0</v>
      </c>
      <c r="AK17" s="66">
        <f t="shared" si="1"/>
        <v>0</v>
      </c>
      <c r="AL17" s="51"/>
      <c r="AM17" s="58"/>
      <c r="AN17" s="51"/>
      <c r="AO17" s="51"/>
      <c r="AP17" s="51"/>
      <c r="AQ17" s="43">
        <v>55</v>
      </c>
      <c r="AR17" s="66">
        <f t="shared" si="2"/>
        <v>0</v>
      </c>
      <c r="AS17" s="66">
        <f t="shared" si="3"/>
        <v>0</v>
      </c>
      <c r="AT17" s="51"/>
      <c r="AU17" s="58"/>
      <c r="AV17" s="51"/>
      <c r="AW17" s="51"/>
      <c r="AX17" s="51"/>
      <c r="AY17" s="43">
        <v>55</v>
      </c>
      <c r="AZ17" s="66">
        <f t="shared" si="4"/>
        <v>0</v>
      </c>
      <c r="BA17" s="66">
        <f t="shared" si="5"/>
        <v>0</v>
      </c>
      <c r="BB17" s="51"/>
      <c r="BC17" s="58"/>
    </row>
    <row r="18" spans="1:55" ht="15" customHeight="1" x14ac:dyDescent="0.2">
      <c r="A18" s="154" t="s">
        <v>22</v>
      </c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23"/>
      <c r="M18" s="154" t="s">
        <v>22</v>
      </c>
      <c r="N18" s="151"/>
      <c r="O18" s="151"/>
      <c r="P18" s="151"/>
      <c r="Q18" s="151"/>
      <c r="R18" s="151"/>
      <c r="S18" s="151"/>
      <c r="T18" s="151"/>
      <c r="U18" s="151"/>
      <c r="X18" s="51"/>
      <c r="Y18" s="51"/>
      <c r="Z18" s="51"/>
      <c r="AA18" s="43">
        <v>60</v>
      </c>
      <c r="AB18" s="66">
        <f t="shared" si="6"/>
        <v>0</v>
      </c>
      <c r="AC18" s="66">
        <f t="shared" si="7"/>
        <v>0</v>
      </c>
      <c r="AD18" s="51"/>
      <c r="AE18" s="58"/>
      <c r="AF18" s="51"/>
      <c r="AG18" s="51"/>
      <c r="AH18" s="51"/>
      <c r="AI18" s="43">
        <v>60</v>
      </c>
      <c r="AJ18" s="66">
        <f t="shared" si="0"/>
        <v>0</v>
      </c>
      <c r="AK18" s="66">
        <f t="shared" si="1"/>
        <v>0</v>
      </c>
      <c r="AL18" s="51"/>
      <c r="AM18" s="58"/>
      <c r="AN18" s="51"/>
      <c r="AO18" s="51"/>
      <c r="AP18" s="51"/>
      <c r="AQ18" s="43">
        <v>60</v>
      </c>
      <c r="AR18" s="66">
        <f t="shared" si="2"/>
        <v>0</v>
      </c>
      <c r="AS18" s="66">
        <f t="shared" si="3"/>
        <v>0</v>
      </c>
      <c r="AT18" s="51"/>
      <c r="AU18" s="58"/>
      <c r="AV18" s="51"/>
      <c r="AW18" s="51"/>
      <c r="AX18" s="51"/>
      <c r="AY18" s="43">
        <v>60</v>
      </c>
      <c r="AZ18" s="66">
        <f t="shared" si="4"/>
        <v>0</v>
      </c>
      <c r="BA18" s="66">
        <f t="shared" si="5"/>
        <v>0</v>
      </c>
      <c r="BB18" s="51"/>
      <c r="BC18" s="58"/>
    </row>
    <row r="19" spans="1:55" ht="1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X19" s="51"/>
      <c r="Y19" s="51"/>
      <c r="Z19" s="51"/>
      <c r="AA19" s="43">
        <v>65</v>
      </c>
      <c r="AB19" s="66">
        <f t="shared" si="6"/>
        <v>0</v>
      </c>
      <c r="AC19" s="66">
        <f t="shared" si="7"/>
        <v>0</v>
      </c>
      <c r="AD19" s="51"/>
      <c r="AE19" s="58"/>
      <c r="AF19" s="51"/>
      <c r="AG19" s="51"/>
      <c r="AH19" s="51"/>
      <c r="AI19" s="43">
        <v>65</v>
      </c>
      <c r="AJ19" s="66">
        <f t="shared" si="0"/>
        <v>0</v>
      </c>
      <c r="AK19" s="66">
        <f t="shared" si="1"/>
        <v>0</v>
      </c>
      <c r="AL19" s="51"/>
      <c r="AM19" s="58"/>
      <c r="AN19" s="51"/>
      <c r="AO19" s="51"/>
      <c r="AP19" s="51"/>
      <c r="AQ19" s="43">
        <v>65</v>
      </c>
      <c r="AR19" s="66">
        <f t="shared" si="2"/>
        <v>0</v>
      </c>
      <c r="AS19" s="66">
        <f t="shared" si="3"/>
        <v>0</v>
      </c>
      <c r="AT19" s="51"/>
      <c r="AU19" s="58"/>
      <c r="AV19" s="51"/>
      <c r="AW19" s="51"/>
      <c r="AX19" s="51"/>
      <c r="AY19" s="43">
        <v>65</v>
      </c>
      <c r="AZ19" s="66">
        <f t="shared" si="4"/>
        <v>0</v>
      </c>
      <c r="BA19" s="66">
        <f t="shared" si="5"/>
        <v>0</v>
      </c>
      <c r="BB19" s="51"/>
      <c r="BC19" s="58"/>
    </row>
    <row r="20" spans="1:55" ht="16.899999999999999" customHeight="1" x14ac:dyDescent="0.25">
      <c r="A20" s="24" t="s">
        <v>23</v>
      </c>
      <c r="B20" s="25"/>
      <c r="C20" s="35">
        <f>O20</f>
        <v>999</v>
      </c>
      <c r="D20" s="25"/>
      <c r="E20" s="25"/>
      <c r="F20" s="25"/>
      <c r="G20" s="25"/>
      <c r="H20" s="26" t="s">
        <v>24</v>
      </c>
      <c r="I20" s="126">
        <f>U20</f>
        <v>0</v>
      </c>
      <c r="J20" s="25"/>
      <c r="K20" s="25"/>
      <c r="L20" s="25"/>
      <c r="M20" s="24" t="s">
        <v>23</v>
      </c>
      <c r="N20" s="25"/>
      <c r="O20" s="35">
        <v>999</v>
      </c>
      <c r="P20" s="25"/>
      <c r="Q20" s="25"/>
      <c r="R20" s="25"/>
      <c r="S20" s="25"/>
      <c r="T20" s="26" t="s">
        <v>24</v>
      </c>
      <c r="U20" s="126"/>
      <c r="X20" s="51"/>
      <c r="Y20" s="51"/>
      <c r="Z20" s="51"/>
      <c r="AA20" s="43">
        <v>70</v>
      </c>
      <c r="AB20" s="66">
        <f t="shared" si="6"/>
        <v>0</v>
      </c>
      <c r="AC20" s="66">
        <f t="shared" si="7"/>
        <v>0</v>
      </c>
      <c r="AD20" s="51"/>
      <c r="AE20" s="58"/>
      <c r="AF20" s="51"/>
      <c r="AG20" s="51"/>
      <c r="AH20" s="51"/>
      <c r="AI20" s="43">
        <v>70</v>
      </c>
      <c r="AJ20" s="66">
        <f t="shared" si="0"/>
        <v>0</v>
      </c>
      <c r="AK20" s="66">
        <f t="shared" si="1"/>
        <v>0</v>
      </c>
      <c r="AL20" s="51"/>
      <c r="AM20" s="58"/>
      <c r="AN20" s="51"/>
      <c r="AO20" s="51"/>
      <c r="AP20" s="51"/>
      <c r="AQ20" s="43">
        <v>70</v>
      </c>
      <c r="AR20" s="66">
        <f t="shared" si="2"/>
        <v>0</v>
      </c>
      <c r="AS20" s="66">
        <f t="shared" si="3"/>
        <v>0</v>
      </c>
      <c r="AT20" s="51"/>
      <c r="AU20" s="58"/>
      <c r="AV20" s="51"/>
      <c r="AW20" s="51"/>
      <c r="AX20" s="51"/>
      <c r="AY20" s="43">
        <v>70</v>
      </c>
      <c r="AZ20" s="66">
        <f t="shared" si="4"/>
        <v>0</v>
      </c>
      <c r="BA20" s="66">
        <f t="shared" si="5"/>
        <v>0</v>
      </c>
      <c r="BB20" s="51"/>
      <c r="BC20" s="58"/>
    </row>
    <row r="21" spans="1:55" ht="15" customHeight="1" x14ac:dyDescent="0.25">
      <c r="A21" s="24" t="s">
        <v>25</v>
      </c>
      <c r="B21" s="25"/>
      <c r="C21" s="35" t="str">
        <f t="shared" ref="C21:C24" si="8">O21</f>
        <v>BH-95</v>
      </c>
      <c r="D21" s="25"/>
      <c r="E21" s="25"/>
      <c r="F21" s="25"/>
      <c r="G21" s="25"/>
      <c r="H21" s="26" t="s">
        <v>26</v>
      </c>
      <c r="I21" s="126">
        <f t="shared" ref="I21:I24" si="9">U21</f>
        <v>0</v>
      </c>
      <c r="J21" s="25"/>
      <c r="K21" s="25"/>
      <c r="L21" s="25"/>
      <c r="M21" s="24" t="s">
        <v>25</v>
      </c>
      <c r="N21" s="25"/>
      <c r="O21" s="35" t="s">
        <v>27</v>
      </c>
      <c r="P21" s="25"/>
      <c r="Q21" s="25"/>
      <c r="R21" s="25"/>
      <c r="S21" s="25"/>
      <c r="T21" s="26" t="s">
        <v>26</v>
      </c>
      <c r="U21" s="107"/>
      <c r="X21" s="51"/>
      <c r="Y21" s="51"/>
      <c r="Z21" s="51"/>
      <c r="AA21" s="43">
        <v>75</v>
      </c>
      <c r="AB21" s="66">
        <f t="shared" si="6"/>
        <v>0</v>
      </c>
      <c r="AC21" s="66">
        <f t="shared" si="7"/>
        <v>0</v>
      </c>
      <c r="AD21" s="51"/>
      <c r="AE21" s="58"/>
      <c r="AF21" s="51"/>
      <c r="AG21" s="51"/>
      <c r="AH21" s="51"/>
      <c r="AI21" s="43">
        <v>75</v>
      </c>
      <c r="AJ21" s="66">
        <f t="shared" si="0"/>
        <v>0</v>
      </c>
      <c r="AK21" s="66">
        <f t="shared" si="1"/>
        <v>0</v>
      </c>
      <c r="AL21" s="51"/>
      <c r="AM21" s="58"/>
      <c r="AN21" s="51"/>
      <c r="AO21" s="51"/>
      <c r="AP21" s="51"/>
      <c r="AQ21" s="43">
        <v>75</v>
      </c>
      <c r="AR21" s="66">
        <f t="shared" si="2"/>
        <v>0</v>
      </c>
      <c r="AS21" s="66">
        <f t="shared" si="3"/>
        <v>0</v>
      </c>
      <c r="AT21" s="51"/>
      <c r="AU21" s="58"/>
      <c r="AV21" s="51"/>
      <c r="AW21" s="51"/>
      <c r="AX21" s="51"/>
      <c r="AY21" s="43">
        <v>75</v>
      </c>
      <c r="AZ21" s="66">
        <f t="shared" si="4"/>
        <v>0</v>
      </c>
      <c r="BA21" s="66">
        <f t="shared" si="5"/>
        <v>0</v>
      </c>
      <c r="BB21" s="51"/>
      <c r="BC21" s="58"/>
    </row>
    <row r="22" spans="1:55" ht="16.899999999999999" customHeight="1" x14ac:dyDescent="0.25">
      <c r="A22" s="24" t="s">
        <v>28</v>
      </c>
      <c r="B22" s="25"/>
      <c r="C22" s="35">
        <f t="shared" si="8"/>
        <v>0.9</v>
      </c>
      <c r="D22" s="25"/>
      <c r="E22" s="25"/>
      <c r="F22" s="25"/>
      <c r="G22" s="25"/>
      <c r="H22" s="26" t="s">
        <v>29</v>
      </c>
      <c r="I22" s="126">
        <f t="shared" si="9"/>
        <v>0</v>
      </c>
      <c r="J22" s="25"/>
      <c r="K22" s="25"/>
      <c r="L22" s="25"/>
      <c r="M22" s="24" t="s">
        <v>28</v>
      </c>
      <c r="N22" s="25"/>
      <c r="O22" s="106">
        <v>0.9</v>
      </c>
      <c r="P22" s="25"/>
      <c r="Q22" s="25"/>
      <c r="R22" s="25"/>
      <c r="S22" s="25"/>
      <c r="T22" s="26" t="s">
        <v>29</v>
      </c>
      <c r="U22" s="107"/>
      <c r="X22" s="51"/>
      <c r="Y22" s="51"/>
      <c r="Z22" s="51"/>
      <c r="AA22" s="43">
        <v>80</v>
      </c>
      <c r="AB22" s="66">
        <f t="shared" si="6"/>
        <v>0</v>
      </c>
      <c r="AC22" s="66">
        <f t="shared" si="7"/>
        <v>0</v>
      </c>
      <c r="AD22" s="51"/>
      <c r="AE22" s="58"/>
      <c r="AF22" s="51"/>
      <c r="AG22" s="51"/>
      <c r="AH22" s="51"/>
      <c r="AI22" s="43">
        <v>80</v>
      </c>
      <c r="AJ22" s="66">
        <f t="shared" si="0"/>
        <v>0</v>
      </c>
      <c r="AK22" s="66">
        <f t="shared" si="1"/>
        <v>0</v>
      </c>
      <c r="AL22" s="51"/>
      <c r="AM22" s="58"/>
      <c r="AN22" s="51"/>
      <c r="AO22" s="51"/>
      <c r="AP22" s="51"/>
      <c r="AQ22" s="43">
        <v>80</v>
      </c>
      <c r="AR22" s="66">
        <f t="shared" si="2"/>
        <v>0</v>
      </c>
      <c r="AS22" s="66">
        <f t="shared" si="3"/>
        <v>0</v>
      </c>
      <c r="AT22" s="51"/>
      <c r="AU22" s="58"/>
      <c r="AV22" s="51"/>
      <c r="AW22" s="51"/>
      <c r="AX22" s="51"/>
      <c r="AY22" s="43">
        <v>80</v>
      </c>
      <c r="AZ22" s="66">
        <f t="shared" si="4"/>
        <v>0</v>
      </c>
      <c r="BA22" s="66">
        <f t="shared" si="5"/>
        <v>0</v>
      </c>
      <c r="BB22" s="51"/>
      <c r="BC22" s="58"/>
    </row>
    <row r="23" spans="1:55" ht="15.6" customHeight="1" x14ac:dyDescent="0.25">
      <c r="A23" s="24" t="s">
        <v>30</v>
      </c>
      <c r="B23" s="25"/>
      <c r="C23" s="35" t="str">
        <f t="shared" si="8"/>
        <v>Суглинок щебенистый, мягкопластичный, легкий пылеватый</v>
      </c>
      <c r="D23" s="25"/>
      <c r="E23" s="25"/>
      <c r="F23" s="25"/>
      <c r="G23" s="25"/>
      <c r="H23" s="26" t="s">
        <v>31</v>
      </c>
      <c r="I23" s="126">
        <f t="shared" si="9"/>
        <v>0</v>
      </c>
      <c r="J23" s="25"/>
      <c r="K23" s="25"/>
      <c r="L23" s="25"/>
      <c r="M23" s="24" t="s">
        <v>30</v>
      </c>
      <c r="N23" s="25"/>
      <c r="O23" s="35" t="s">
        <v>32</v>
      </c>
      <c r="P23" s="25"/>
      <c r="Q23" s="25"/>
      <c r="R23" s="25"/>
      <c r="S23" s="25"/>
      <c r="T23" s="26" t="s">
        <v>31</v>
      </c>
      <c r="U23" s="107"/>
      <c r="X23" s="51"/>
      <c r="Y23" s="51"/>
      <c r="Z23" s="51"/>
      <c r="AA23" s="43">
        <v>85</v>
      </c>
      <c r="AB23" s="66">
        <f t="shared" si="6"/>
        <v>0</v>
      </c>
      <c r="AC23" s="66">
        <f t="shared" si="7"/>
        <v>0</v>
      </c>
      <c r="AD23" s="51"/>
      <c r="AE23" s="58"/>
      <c r="AF23" s="51"/>
      <c r="AG23" s="51"/>
      <c r="AH23" s="51"/>
      <c r="AI23" s="43">
        <v>85</v>
      </c>
      <c r="AJ23" s="66">
        <f t="shared" si="0"/>
        <v>0</v>
      </c>
      <c r="AK23" s="66">
        <f t="shared" si="1"/>
        <v>0</v>
      </c>
      <c r="AL23" s="51"/>
      <c r="AM23" s="58"/>
      <c r="AN23" s="51"/>
      <c r="AO23" s="51"/>
      <c r="AP23" s="51"/>
      <c r="AQ23" s="43">
        <v>85</v>
      </c>
      <c r="AR23" s="66">
        <f t="shared" si="2"/>
        <v>0</v>
      </c>
      <c r="AS23" s="66">
        <f t="shared" si="3"/>
        <v>0</v>
      </c>
      <c r="AT23" s="51"/>
      <c r="AU23" s="58"/>
      <c r="AV23" s="51"/>
      <c r="AW23" s="51"/>
      <c r="AX23" s="51"/>
      <c r="AY23" s="43">
        <v>85</v>
      </c>
      <c r="AZ23" s="66">
        <f t="shared" si="4"/>
        <v>0</v>
      </c>
      <c r="BA23" s="66">
        <f t="shared" si="5"/>
        <v>0</v>
      </c>
      <c r="BB23" s="51"/>
      <c r="BC23" s="58"/>
    </row>
    <row r="24" spans="1:55" ht="16.899999999999999" customHeight="1" x14ac:dyDescent="0.25">
      <c r="A24" s="25" t="s">
        <v>33</v>
      </c>
      <c r="B24" s="25"/>
      <c r="C24" s="35" t="str">
        <f t="shared" si="8"/>
        <v>КД</v>
      </c>
      <c r="D24" s="25"/>
      <c r="E24" s="25"/>
      <c r="F24" s="25"/>
      <c r="G24" s="25"/>
      <c r="H24" s="26" t="s">
        <v>34</v>
      </c>
      <c r="I24" s="126">
        <f t="shared" si="9"/>
        <v>0</v>
      </c>
      <c r="J24" s="99"/>
      <c r="K24" s="25"/>
      <c r="L24" s="25"/>
      <c r="M24" s="25" t="s">
        <v>33</v>
      </c>
      <c r="N24" s="25"/>
      <c r="O24" s="35" t="s">
        <v>35</v>
      </c>
      <c r="P24" s="25"/>
      <c r="Q24" s="25"/>
      <c r="R24" s="25"/>
      <c r="S24" s="25"/>
      <c r="T24" s="26" t="s">
        <v>34</v>
      </c>
      <c r="U24" s="107"/>
      <c r="X24" s="51"/>
      <c r="Y24" s="51"/>
      <c r="Z24" s="51"/>
      <c r="AA24" s="43">
        <v>90</v>
      </c>
      <c r="AB24" s="66">
        <f t="shared" si="6"/>
        <v>0</v>
      </c>
      <c r="AC24" s="66">
        <f t="shared" si="7"/>
        <v>0</v>
      </c>
      <c r="AD24" s="51"/>
      <c r="AE24" s="58"/>
      <c r="AF24" s="51"/>
      <c r="AG24" s="51"/>
      <c r="AH24" s="51"/>
      <c r="AI24" s="43">
        <v>90</v>
      </c>
      <c r="AJ24" s="66">
        <f t="shared" si="0"/>
        <v>0</v>
      </c>
      <c r="AK24" s="66">
        <f t="shared" si="1"/>
        <v>0</v>
      </c>
      <c r="AL24" s="51"/>
      <c r="AM24" s="58"/>
      <c r="AN24" s="51"/>
      <c r="AO24" s="51"/>
      <c r="AP24" s="51"/>
      <c r="AQ24" s="43">
        <v>90</v>
      </c>
      <c r="AR24" s="66">
        <f t="shared" si="2"/>
        <v>0</v>
      </c>
      <c r="AS24" s="66">
        <f t="shared" si="3"/>
        <v>0</v>
      </c>
      <c r="AT24" s="51"/>
      <c r="AU24" s="58"/>
      <c r="AV24" s="51"/>
      <c r="AW24" s="51"/>
      <c r="AX24" s="51"/>
      <c r="AY24" s="43">
        <v>90</v>
      </c>
      <c r="AZ24" s="66">
        <f t="shared" si="4"/>
        <v>0</v>
      </c>
      <c r="BA24" s="66">
        <f t="shared" si="5"/>
        <v>0</v>
      </c>
      <c r="BB24" s="51"/>
      <c r="BC24" s="58"/>
    </row>
    <row r="25" spans="1:55" ht="15" customHeight="1" x14ac:dyDescent="0.25">
      <c r="A25" s="25"/>
      <c r="B25" s="25"/>
      <c r="C25" s="35"/>
      <c r="D25" s="25"/>
      <c r="E25" s="25"/>
      <c r="F25" s="25"/>
      <c r="G25" s="27"/>
      <c r="H25" s="25"/>
      <c r="I25" s="35"/>
      <c r="J25" s="25"/>
      <c r="K25" s="25"/>
      <c r="L25" s="25"/>
      <c r="M25" s="25"/>
      <c r="N25" s="25"/>
      <c r="O25" s="25"/>
      <c r="P25" s="25"/>
      <c r="Q25" s="25"/>
      <c r="R25" s="25"/>
      <c r="S25" s="27"/>
      <c r="T25" s="25"/>
      <c r="U25" s="25"/>
      <c r="X25" s="51"/>
      <c r="Y25" s="51"/>
      <c r="Z25" s="51"/>
      <c r="AA25" s="43">
        <v>95</v>
      </c>
      <c r="AB25" s="66">
        <f t="shared" si="6"/>
        <v>0</v>
      </c>
      <c r="AC25" s="66">
        <f t="shared" si="7"/>
        <v>0</v>
      </c>
      <c r="AD25" s="51"/>
      <c r="AE25" s="58"/>
      <c r="AF25" s="51"/>
      <c r="AG25" s="51"/>
      <c r="AH25" s="51"/>
      <c r="AI25" s="43">
        <v>95</v>
      </c>
      <c r="AJ25" s="66">
        <f t="shared" si="0"/>
        <v>0</v>
      </c>
      <c r="AK25" s="66">
        <f t="shared" si="1"/>
        <v>0</v>
      </c>
      <c r="AL25" s="51"/>
      <c r="AM25" s="58"/>
      <c r="AN25" s="51"/>
      <c r="AO25" s="51"/>
      <c r="AP25" s="51"/>
      <c r="AQ25" s="43">
        <v>95</v>
      </c>
      <c r="AR25" s="66">
        <f t="shared" si="2"/>
        <v>0</v>
      </c>
      <c r="AS25" s="66">
        <f t="shared" si="3"/>
        <v>0</v>
      </c>
      <c r="AT25" s="51"/>
      <c r="AU25" s="58"/>
      <c r="AV25" s="51"/>
      <c r="AW25" s="51"/>
      <c r="AX25" s="51"/>
      <c r="AY25" s="43">
        <v>95</v>
      </c>
      <c r="AZ25" s="66">
        <f t="shared" si="4"/>
        <v>0</v>
      </c>
      <c r="BA25" s="66">
        <f t="shared" si="5"/>
        <v>0</v>
      </c>
      <c r="BB25" s="51"/>
      <c r="BC25" s="58"/>
    </row>
    <row r="26" spans="1:55" ht="15" customHeight="1" x14ac:dyDescent="0.2">
      <c r="X26" s="51"/>
      <c r="Y26" s="51"/>
      <c r="Z26" s="51"/>
      <c r="AA26" s="43">
        <v>100</v>
      </c>
      <c r="AB26" s="66">
        <f t="shared" si="6"/>
        <v>0</v>
      </c>
      <c r="AC26" s="66">
        <f t="shared" si="7"/>
        <v>0</v>
      </c>
      <c r="AD26" s="51"/>
      <c r="AE26" s="58"/>
      <c r="AF26" s="51"/>
      <c r="AG26" s="51"/>
      <c r="AH26" s="51"/>
      <c r="AI26" s="43">
        <v>100</v>
      </c>
      <c r="AJ26" s="66">
        <f t="shared" si="0"/>
        <v>0</v>
      </c>
      <c r="AK26" s="66">
        <f t="shared" si="1"/>
        <v>0</v>
      </c>
      <c r="AL26" s="51"/>
      <c r="AM26" s="58"/>
      <c r="AN26" s="51"/>
      <c r="AO26" s="51"/>
      <c r="AP26" s="51"/>
      <c r="AQ26" s="43">
        <v>100</v>
      </c>
      <c r="AR26" s="66">
        <f t="shared" si="2"/>
        <v>0</v>
      </c>
      <c r="AS26" s="66">
        <f t="shared" si="3"/>
        <v>0</v>
      </c>
      <c r="AT26" s="51"/>
      <c r="AU26" s="58"/>
      <c r="AV26" s="51"/>
      <c r="AW26" s="51"/>
      <c r="AX26" s="51"/>
      <c r="AY26" s="43">
        <v>100</v>
      </c>
      <c r="AZ26" s="66">
        <f t="shared" si="4"/>
        <v>0</v>
      </c>
      <c r="BA26" s="66">
        <f t="shared" si="5"/>
        <v>0</v>
      </c>
      <c r="BB26" s="51"/>
      <c r="BC26" s="58"/>
    </row>
    <row r="27" spans="1:55" ht="15" customHeight="1" x14ac:dyDescent="0.2">
      <c r="A27" s="154" t="s">
        <v>36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23"/>
      <c r="M27" s="154" t="s">
        <v>36</v>
      </c>
      <c r="N27" s="151"/>
      <c r="O27" s="151"/>
      <c r="P27" s="151"/>
      <c r="Q27" s="151"/>
      <c r="R27" s="151"/>
      <c r="S27" s="151"/>
      <c r="T27" s="151"/>
      <c r="U27" s="151"/>
      <c r="X27" s="51"/>
      <c r="Y27" s="51"/>
      <c r="Z27" s="51"/>
      <c r="AA27" s="43">
        <v>105</v>
      </c>
      <c r="AB27" s="66">
        <f t="shared" si="6"/>
        <v>0</v>
      </c>
      <c r="AC27" s="66">
        <f t="shared" si="7"/>
        <v>0</v>
      </c>
      <c r="AD27" s="51"/>
      <c r="AE27" s="58"/>
      <c r="AF27" s="51"/>
      <c r="AG27" s="51"/>
      <c r="AH27" s="51"/>
      <c r="AI27" s="43">
        <v>105</v>
      </c>
      <c r="AJ27" s="66">
        <f t="shared" si="0"/>
        <v>0</v>
      </c>
      <c r="AK27" s="66">
        <f t="shared" si="1"/>
        <v>0</v>
      </c>
      <c r="AL27" s="51"/>
      <c r="AM27" s="58"/>
      <c r="AN27" s="51"/>
      <c r="AO27" s="51"/>
      <c r="AP27" s="51"/>
      <c r="AQ27" s="43">
        <v>105</v>
      </c>
      <c r="AR27" s="66">
        <f t="shared" si="2"/>
        <v>0</v>
      </c>
      <c r="AS27" s="66">
        <f t="shared" si="3"/>
        <v>0</v>
      </c>
      <c r="AT27" s="51"/>
      <c r="AU27" s="58"/>
      <c r="AV27" s="51"/>
      <c r="AW27" s="51"/>
      <c r="AX27" s="51"/>
      <c r="AY27" s="43">
        <v>105</v>
      </c>
      <c r="AZ27" s="66">
        <f t="shared" si="4"/>
        <v>0</v>
      </c>
      <c r="BA27" s="66">
        <f t="shared" si="5"/>
        <v>0</v>
      </c>
      <c r="BB27" s="51"/>
      <c r="BC27" s="58"/>
    </row>
    <row r="28" spans="1:55" ht="15" customHeight="1" x14ac:dyDescent="0.2">
      <c r="X28" s="51"/>
      <c r="Y28" s="51"/>
      <c r="Z28" s="51"/>
      <c r="AA28" s="43">
        <v>110</v>
      </c>
      <c r="AB28" s="66">
        <f t="shared" si="6"/>
        <v>0</v>
      </c>
      <c r="AC28" s="66">
        <f t="shared" si="7"/>
        <v>0</v>
      </c>
      <c r="AD28" s="51"/>
      <c r="AE28" s="58"/>
      <c r="AF28" s="51"/>
      <c r="AG28" s="51"/>
      <c r="AH28" s="51"/>
      <c r="AI28" s="43">
        <v>110</v>
      </c>
      <c r="AJ28" s="66">
        <f t="shared" si="0"/>
        <v>0</v>
      </c>
      <c r="AK28" s="66">
        <f t="shared" si="1"/>
        <v>0</v>
      </c>
      <c r="AL28" s="51"/>
      <c r="AM28" s="58"/>
      <c r="AN28" s="51"/>
      <c r="AO28" s="51"/>
      <c r="AP28" s="51"/>
      <c r="AQ28" s="43">
        <v>110</v>
      </c>
      <c r="AR28" s="66">
        <f t="shared" si="2"/>
        <v>0</v>
      </c>
      <c r="AS28" s="66">
        <f t="shared" si="3"/>
        <v>0</v>
      </c>
      <c r="AT28" s="51"/>
      <c r="AU28" s="58"/>
      <c r="AV28" s="51"/>
      <c r="AW28" s="51"/>
      <c r="AX28" s="51"/>
      <c r="AY28" s="43">
        <v>110</v>
      </c>
      <c r="AZ28" s="66">
        <f t="shared" si="4"/>
        <v>0</v>
      </c>
      <c r="BA28" s="66">
        <f t="shared" si="5"/>
        <v>0</v>
      </c>
      <c r="BB28" s="51"/>
      <c r="BC28" s="58"/>
    </row>
    <row r="29" spans="1:55" ht="15" customHeight="1" x14ac:dyDescent="0.2">
      <c r="X29" s="51"/>
      <c r="Y29" s="51"/>
      <c r="Z29" s="51"/>
      <c r="AA29" s="43">
        <v>115</v>
      </c>
      <c r="AB29" s="66">
        <f t="shared" si="6"/>
        <v>0</v>
      </c>
      <c r="AC29" s="66">
        <f t="shared" si="7"/>
        <v>0</v>
      </c>
      <c r="AD29" s="51"/>
      <c r="AE29" s="58"/>
      <c r="AF29" s="51"/>
      <c r="AG29" s="51"/>
      <c r="AH29" s="51"/>
      <c r="AI29" s="43">
        <v>115</v>
      </c>
      <c r="AJ29" s="66">
        <f t="shared" si="0"/>
        <v>0</v>
      </c>
      <c r="AK29" s="66">
        <f t="shared" si="1"/>
        <v>0</v>
      </c>
      <c r="AL29" s="51"/>
      <c r="AM29" s="58"/>
      <c r="AN29" s="51"/>
      <c r="AO29" s="51"/>
      <c r="AP29" s="51"/>
      <c r="AQ29" s="43">
        <v>115</v>
      </c>
      <c r="AR29" s="66">
        <f t="shared" si="2"/>
        <v>0</v>
      </c>
      <c r="AS29" s="66">
        <f t="shared" si="3"/>
        <v>0</v>
      </c>
      <c r="AT29" s="51"/>
      <c r="AU29" s="58"/>
      <c r="AV29" s="51"/>
      <c r="AW29" s="51"/>
      <c r="AX29" s="51"/>
      <c r="AY29" s="43">
        <v>115</v>
      </c>
      <c r="AZ29" s="66">
        <f t="shared" si="4"/>
        <v>0</v>
      </c>
      <c r="BA29" s="66">
        <f t="shared" si="5"/>
        <v>0</v>
      </c>
      <c r="BB29" s="51"/>
      <c r="BC29" s="58"/>
    </row>
    <row r="30" spans="1:55" ht="15.6" customHeight="1" x14ac:dyDescent="0.2">
      <c r="X30" s="51"/>
      <c r="Y30" s="51"/>
      <c r="Z30" s="51"/>
      <c r="AA30" s="43">
        <v>120</v>
      </c>
      <c r="AB30" s="66">
        <f t="shared" si="6"/>
        <v>0</v>
      </c>
      <c r="AC30" s="66">
        <f t="shared" si="7"/>
        <v>0</v>
      </c>
      <c r="AD30" s="51"/>
      <c r="AE30" s="58"/>
      <c r="AF30" s="51"/>
      <c r="AG30" s="51"/>
      <c r="AH30" s="51"/>
      <c r="AI30" s="43">
        <v>120</v>
      </c>
      <c r="AJ30" s="66">
        <f t="shared" si="0"/>
        <v>0</v>
      </c>
      <c r="AK30" s="66">
        <f t="shared" si="1"/>
        <v>0</v>
      </c>
      <c r="AL30" s="51"/>
      <c r="AM30" s="58"/>
      <c r="AN30" s="51"/>
      <c r="AO30" s="51"/>
      <c r="AP30" s="51"/>
      <c r="AQ30" s="43">
        <v>120</v>
      </c>
      <c r="AR30" s="66">
        <f t="shared" si="2"/>
        <v>0</v>
      </c>
      <c r="AS30" s="66">
        <f t="shared" si="3"/>
        <v>0</v>
      </c>
      <c r="AT30" s="51"/>
      <c r="AU30" s="58"/>
      <c r="AV30" s="51"/>
      <c r="AW30" s="51"/>
      <c r="AX30" s="51"/>
      <c r="AY30" s="43">
        <v>120</v>
      </c>
      <c r="AZ30" s="66">
        <f t="shared" si="4"/>
        <v>0</v>
      </c>
      <c r="BA30" s="66">
        <f t="shared" si="5"/>
        <v>0</v>
      </c>
      <c r="BB30" s="51"/>
      <c r="BC30" s="58"/>
    </row>
    <row r="31" spans="1:55" ht="15" customHeight="1" x14ac:dyDescent="0.2">
      <c r="X31" s="51"/>
      <c r="Y31" s="51"/>
      <c r="Z31" s="51"/>
      <c r="AA31" s="43">
        <v>125</v>
      </c>
      <c r="AB31" s="66">
        <f t="shared" si="6"/>
        <v>0</v>
      </c>
      <c r="AC31" s="66">
        <f t="shared" si="7"/>
        <v>0</v>
      </c>
      <c r="AD31" s="51"/>
      <c r="AE31" s="58"/>
      <c r="AF31" s="51"/>
      <c r="AG31" s="51"/>
      <c r="AH31" s="51"/>
      <c r="AI31" s="43">
        <v>125</v>
      </c>
      <c r="AJ31" s="66">
        <f t="shared" si="0"/>
        <v>0</v>
      </c>
      <c r="AK31" s="66">
        <f t="shared" si="1"/>
        <v>0</v>
      </c>
      <c r="AL31" s="51"/>
      <c r="AM31" s="58"/>
      <c r="AN31" s="51"/>
      <c r="AO31" s="51"/>
      <c r="AP31" s="51"/>
      <c r="AQ31" s="43">
        <v>125</v>
      </c>
      <c r="AR31" s="66">
        <f t="shared" si="2"/>
        <v>0</v>
      </c>
      <c r="AS31" s="66">
        <f t="shared" si="3"/>
        <v>0</v>
      </c>
      <c r="AT31" s="51"/>
      <c r="AU31" s="58"/>
      <c r="AV31" s="51"/>
      <c r="AW31" s="51"/>
      <c r="AX31" s="51"/>
      <c r="AY31" s="43">
        <v>125</v>
      </c>
      <c r="AZ31" s="66">
        <f t="shared" si="4"/>
        <v>0</v>
      </c>
      <c r="BA31" s="66">
        <f t="shared" si="5"/>
        <v>0</v>
      </c>
      <c r="BB31" s="51"/>
      <c r="BC31" s="58"/>
    </row>
    <row r="32" spans="1:55" ht="15" customHeight="1" x14ac:dyDescent="0.2">
      <c r="X32" s="51"/>
      <c r="Y32" s="51"/>
      <c r="Z32" s="51"/>
      <c r="AA32" s="43">
        <v>130</v>
      </c>
      <c r="AB32" s="66">
        <f t="shared" si="6"/>
        <v>0</v>
      </c>
      <c r="AC32" s="66">
        <f t="shared" si="7"/>
        <v>0</v>
      </c>
      <c r="AD32" s="51"/>
      <c r="AE32" s="58"/>
      <c r="AF32" s="51"/>
      <c r="AG32" s="51"/>
      <c r="AH32" s="51"/>
      <c r="AI32" s="43">
        <v>130</v>
      </c>
      <c r="AJ32" s="66">
        <f t="shared" si="0"/>
        <v>0</v>
      </c>
      <c r="AK32" s="66">
        <f t="shared" si="1"/>
        <v>0</v>
      </c>
      <c r="AL32" s="51"/>
      <c r="AM32" s="58"/>
      <c r="AN32" s="51"/>
      <c r="AO32" s="51"/>
      <c r="AP32" s="51"/>
      <c r="AQ32" s="43">
        <v>130</v>
      </c>
      <c r="AR32" s="66">
        <f t="shared" si="2"/>
        <v>0</v>
      </c>
      <c r="AS32" s="66">
        <f t="shared" si="3"/>
        <v>0</v>
      </c>
      <c r="AT32" s="51"/>
      <c r="AU32" s="58"/>
      <c r="AV32" s="51"/>
      <c r="AW32" s="51"/>
      <c r="AX32" s="51"/>
      <c r="AY32" s="43">
        <v>130</v>
      </c>
      <c r="AZ32" s="66">
        <f t="shared" si="4"/>
        <v>0</v>
      </c>
      <c r="BA32" s="66">
        <f t="shared" si="5"/>
        <v>0</v>
      </c>
      <c r="BB32" s="51"/>
      <c r="BC32" s="58"/>
    </row>
    <row r="33" spans="1:55" ht="15" customHeight="1" x14ac:dyDescent="0.2">
      <c r="X33" s="51"/>
      <c r="Y33" s="51"/>
      <c r="Z33" s="51"/>
      <c r="AA33" s="43">
        <v>135</v>
      </c>
      <c r="AB33" s="66">
        <f t="shared" si="6"/>
        <v>0</v>
      </c>
      <c r="AC33" s="66">
        <f t="shared" si="7"/>
        <v>0</v>
      </c>
      <c r="AD33" s="51"/>
      <c r="AE33" s="58"/>
      <c r="AF33" s="51"/>
      <c r="AG33" s="51"/>
      <c r="AH33" s="51"/>
      <c r="AI33" s="43">
        <v>135</v>
      </c>
      <c r="AJ33" s="66">
        <f t="shared" si="0"/>
        <v>0</v>
      </c>
      <c r="AK33" s="66">
        <f t="shared" si="1"/>
        <v>0</v>
      </c>
      <c r="AL33" s="51"/>
      <c r="AM33" s="58"/>
      <c r="AN33" s="51"/>
      <c r="AO33" s="51"/>
      <c r="AP33" s="51"/>
      <c r="AQ33" s="43">
        <v>135</v>
      </c>
      <c r="AR33" s="66">
        <f t="shared" si="2"/>
        <v>0</v>
      </c>
      <c r="AS33" s="66">
        <f t="shared" si="3"/>
        <v>0</v>
      </c>
      <c r="AT33" s="51"/>
      <c r="AU33" s="58"/>
      <c r="AV33" s="51"/>
      <c r="AW33" s="51"/>
      <c r="AX33" s="51"/>
      <c r="AY33" s="43">
        <v>135</v>
      </c>
      <c r="AZ33" s="66">
        <f t="shared" si="4"/>
        <v>0</v>
      </c>
      <c r="BA33" s="66">
        <f t="shared" si="5"/>
        <v>0</v>
      </c>
      <c r="BB33" s="51"/>
      <c r="BC33" s="58"/>
    </row>
    <row r="34" spans="1:55" ht="15" customHeight="1" x14ac:dyDescent="0.2">
      <c r="X34" s="51"/>
      <c r="Y34" s="51"/>
      <c r="Z34" s="51"/>
      <c r="AA34" s="43">
        <v>140</v>
      </c>
      <c r="AB34" s="66">
        <f t="shared" si="6"/>
        <v>0</v>
      </c>
      <c r="AC34" s="66">
        <f t="shared" si="7"/>
        <v>0</v>
      </c>
      <c r="AD34" s="51"/>
      <c r="AE34" s="58"/>
      <c r="AF34" s="51"/>
      <c r="AG34" s="51"/>
      <c r="AH34" s="51"/>
      <c r="AI34" s="43">
        <v>140</v>
      </c>
      <c r="AJ34" s="66">
        <f t="shared" si="0"/>
        <v>0</v>
      </c>
      <c r="AK34" s="66">
        <f t="shared" si="1"/>
        <v>0</v>
      </c>
      <c r="AL34" s="51"/>
      <c r="AM34" s="58"/>
      <c r="AN34" s="51"/>
      <c r="AO34" s="51"/>
      <c r="AP34" s="51"/>
      <c r="AQ34" s="43">
        <v>140</v>
      </c>
      <c r="AR34" s="66">
        <f t="shared" si="2"/>
        <v>0</v>
      </c>
      <c r="AS34" s="66">
        <f t="shared" si="3"/>
        <v>0</v>
      </c>
      <c r="AT34" s="51"/>
      <c r="AU34" s="58"/>
      <c r="AV34" s="51"/>
      <c r="AW34" s="51"/>
      <c r="AX34" s="51"/>
      <c r="AY34" s="43">
        <v>140</v>
      </c>
      <c r="AZ34" s="66">
        <f t="shared" si="4"/>
        <v>0</v>
      </c>
      <c r="BA34" s="66">
        <f t="shared" si="5"/>
        <v>0</v>
      </c>
      <c r="BB34" s="51"/>
      <c r="BC34" s="58"/>
    </row>
    <row r="35" spans="1:55" ht="15" customHeight="1" x14ac:dyDescent="0.2">
      <c r="X35" s="51"/>
      <c r="Y35" s="51"/>
      <c r="Z35" s="51"/>
      <c r="AA35" s="43">
        <v>145</v>
      </c>
      <c r="AB35" s="66">
        <f t="shared" si="6"/>
        <v>0</v>
      </c>
      <c r="AC35" s="66">
        <f t="shared" si="7"/>
        <v>0</v>
      </c>
      <c r="AD35" s="51"/>
      <c r="AE35" s="58"/>
      <c r="AF35" s="51"/>
      <c r="AG35" s="51"/>
      <c r="AH35" s="51"/>
      <c r="AI35" s="43">
        <v>145</v>
      </c>
      <c r="AJ35" s="66">
        <f t="shared" si="0"/>
        <v>0</v>
      </c>
      <c r="AK35" s="66">
        <f t="shared" si="1"/>
        <v>0</v>
      </c>
      <c r="AL35" s="51"/>
      <c r="AM35" s="58"/>
      <c r="AN35" s="51"/>
      <c r="AO35" s="51"/>
      <c r="AP35" s="51"/>
      <c r="AQ35" s="43">
        <v>145</v>
      </c>
      <c r="AR35" s="66">
        <f t="shared" si="2"/>
        <v>0</v>
      </c>
      <c r="AS35" s="66">
        <f t="shared" si="3"/>
        <v>0</v>
      </c>
      <c r="AT35" s="51"/>
      <c r="AU35" s="58"/>
      <c r="AV35" s="51"/>
      <c r="AW35" s="51"/>
      <c r="AX35" s="51"/>
      <c r="AY35" s="43">
        <v>145</v>
      </c>
      <c r="AZ35" s="66">
        <f t="shared" si="4"/>
        <v>0</v>
      </c>
      <c r="BA35" s="66">
        <f t="shared" si="5"/>
        <v>0</v>
      </c>
      <c r="BB35" s="51"/>
      <c r="BC35" s="58"/>
    </row>
    <row r="36" spans="1:55" ht="15" customHeight="1" x14ac:dyDescent="0.2">
      <c r="X36" s="51"/>
      <c r="Y36" s="51"/>
      <c r="Z36" s="51"/>
      <c r="AA36" s="43">
        <v>150</v>
      </c>
      <c r="AB36" s="66">
        <f t="shared" si="6"/>
        <v>0</v>
      </c>
      <c r="AC36" s="66">
        <f t="shared" si="7"/>
        <v>0</v>
      </c>
      <c r="AD36" s="51"/>
      <c r="AE36" s="58"/>
      <c r="AF36" s="51"/>
      <c r="AG36" s="51"/>
      <c r="AH36" s="51"/>
      <c r="AI36" s="43">
        <v>150</v>
      </c>
      <c r="AJ36" s="66">
        <f t="shared" si="0"/>
        <v>0</v>
      </c>
      <c r="AK36" s="66">
        <f t="shared" si="1"/>
        <v>0</v>
      </c>
      <c r="AL36" s="51"/>
      <c r="AM36" s="58"/>
      <c r="AN36" s="51"/>
      <c r="AO36" s="51"/>
      <c r="AP36" s="51"/>
      <c r="AQ36" s="43">
        <v>150</v>
      </c>
      <c r="AR36" s="66">
        <f t="shared" si="2"/>
        <v>0</v>
      </c>
      <c r="AS36" s="66">
        <f t="shared" si="3"/>
        <v>0</v>
      </c>
      <c r="AT36" s="51"/>
      <c r="AU36" s="58"/>
      <c r="AV36" s="51"/>
      <c r="AW36" s="51"/>
      <c r="AX36" s="51"/>
      <c r="AY36" s="43">
        <v>150</v>
      </c>
      <c r="AZ36" s="66">
        <f t="shared" si="4"/>
        <v>0</v>
      </c>
      <c r="BA36" s="66">
        <f t="shared" si="5"/>
        <v>0</v>
      </c>
      <c r="BB36" s="51"/>
      <c r="BC36" s="58"/>
    </row>
    <row r="37" spans="1:55" ht="15" customHeight="1" x14ac:dyDescent="0.2">
      <c r="X37" s="51"/>
      <c r="Y37" s="51"/>
      <c r="Z37" s="51"/>
      <c r="AA37" s="43">
        <v>155</v>
      </c>
      <c r="AB37" s="66">
        <f t="shared" si="6"/>
        <v>0</v>
      </c>
      <c r="AC37" s="66">
        <f t="shared" si="7"/>
        <v>0</v>
      </c>
      <c r="AD37" s="51"/>
      <c r="AE37" s="58"/>
      <c r="AF37" s="51"/>
      <c r="AG37" s="51"/>
      <c r="AH37" s="51"/>
      <c r="AI37" s="43">
        <v>155</v>
      </c>
      <c r="AJ37" s="66">
        <f t="shared" si="0"/>
        <v>0</v>
      </c>
      <c r="AK37" s="66">
        <f t="shared" si="1"/>
        <v>0</v>
      </c>
      <c r="AL37" s="51"/>
      <c r="AM37" s="58"/>
      <c r="AN37" s="51"/>
      <c r="AO37" s="51"/>
      <c r="AP37" s="51"/>
      <c r="AQ37" s="43">
        <v>155</v>
      </c>
      <c r="AR37" s="66">
        <f t="shared" si="2"/>
        <v>0</v>
      </c>
      <c r="AS37" s="66">
        <f t="shared" si="3"/>
        <v>0</v>
      </c>
      <c r="AT37" s="51"/>
      <c r="AU37" s="58"/>
      <c r="AV37" s="51"/>
      <c r="AW37" s="51"/>
      <c r="AX37" s="51"/>
      <c r="AY37" s="43">
        <v>155</v>
      </c>
      <c r="AZ37" s="66">
        <f t="shared" si="4"/>
        <v>0</v>
      </c>
      <c r="BA37" s="66">
        <f t="shared" si="5"/>
        <v>0</v>
      </c>
      <c r="BB37" s="51"/>
      <c r="BC37" s="58"/>
    </row>
    <row r="38" spans="1:55" ht="15" customHeight="1" x14ac:dyDescent="0.2">
      <c r="X38" s="51"/>
      <c r="Y38" s="51"/>
      <c r="Z38" s="51"/>
      <c r="AA38" s="43">
        <v>160</v>
      </c>
      <c r="AB38" s="66">
        <f t="shared" si="6"/>
        <v>0</v>
      </c>
      <c r="AC38" s="66">
        <f t="shared" si="7"/>
        <v>0</v>
      </c>
      <c r="AD38" s="51"/>
      <c r="AE38" s="58"/>
      <c r="AF38" s="51"/>
      <c r="AG38" s="51"/>
      <c r="AH38" s="51"/>
      <c r="AI38" s="43">
        <v>160</v>
      </c>
      <c r="AJ38" s="66">
        <f t="shared" si="0"/>
        <v>0</v>
      </c>
      <c r="AK38" s="66">
        <f t="shared" si="1"/>
        <v>0</v>
      </c>
      <c r="AL38" s="51"/>
      <c r="AM38" s="58"/>
      <c r="AN38" s="51"/>
      <c r="AO38" s="51"/>
      <c r="AP38" s="51"/>
      <c r="AQ38" s="43">
        <v>160</v>
      </c>
      <c r="AR38" s="66">
        <f t="shared" si="2"/>
        <v>0</v>
      </c>
      <c r="AS38" s="66">
        <f t="shared" si="3"/>
        <v>0</v>
      </c>
      <c r="AT38" s="51"/>
      <c r="AU38" s="58"/>
      <c r="AV38" s="51"/>
      <c r="AW38" s="51"/>
      <c r="AX38" s="51"/>
      <c r="AY38" s="43">
        <v>160</v>
      </c>
      <c r="AZ38" s="66">
        <f t="shared" si="4"/>
        <v>0</v>
      </c>
      <c r="BA38" s="66">
        <f t="shared" si="5"/>
        <v>0</v>
      </c>
      <c r="BB38" s="51"/>
      <c r="BC38" s="58"/>
    </row>
    <row r="39" spans="1:55" ht="15" customHeight="1" x14ac:dyDescent="0.2">
      <c r="X39" s="51"/>
      <c r="Y39" s="51"/>
      <c r="Z39" s="51"/>
      <c r="AA39" s="43">
        <v>165</v>
      </c>
      <c r="AB39" s="66">
        <f t="shared" si="6"/>
        <v>0</v>
      </c>
      <c r="AC39" s="66">
        <f t="shared" si="7"/>
        <v>0</v>
      </c>
      <c r="AD39" s="51"/>
      <c r="AE39" s="58"/>
      <c r="AF39" s="51"/>
      <c r="AG39" s="51"/>
      <c r="AH39" s="51"/>
      <c r="AI39" s="43">
        <v>165</v>
      </c>
      <c r="AJ39" s="66">
        <f t="shared" si="0"/>
        <v>0</v>
      </c>
      <c r="AK39" s="66">
        <f t="shared" si="1"/>
        <v>0</v>
      </c>
      <c r="AL39" s="51"/>
      <c r="AM39" s="58"/>
      <c r="AN39" s="51"/>
      <c r="AO39" s="51"/>
      <c r="AP39" s="51"/>
      <c r="AQ39" s="43">
        <v>165</v>
      </c>
      <c r="AR39" s="66">
        <f t="shared" si="2"/>
        <v>0</v>
      </c>
      <c r="AS39" s="66">
        <f t="shared" si="3"/>
        <v>0</v>
      </c>
      <c r="AT39" s="51"/>
      <c r="AU39" s="58"/>
      <c r="AV39" s="51"/>
      <c r="AW39" s="51"/>
      <c r="AX39" s="51"/>
      <c r="AY39" s="43">
        <v>165</v>
      </c>
      <c r="AZ39" s="66">
        <f t="shared" si="4"/>
        <v>0</v>
      </c>
      <c r="BA39" s="66">
        <f t="shared" si="5"/>
        <v>0</v>
      </c>
      <c r="BB39" s="51"/>
      <c r="BC39" s="58"/>
    </row>
    <row r="40" spans="1:55" ht="15" customHeight="1" x14ac:dyDescent="0.2">
      <c r="X40" s="51"/>
      <c r="Y40" s="51"/>
      <c r="Z40" s="51"/>
      <c r="AA40" s="43">
        <v>170</v>
      </c>
      <c r="AB40" s="66">
        <f t="shared" si="6"/>
        <v>0</v>
      </c>
      <c r="AC40" s="66">
        <f t="shared" si="7"/>
        <v>0</v>
      </c>
      <c r="AD40" s="51"/>
      <c r="AE40" s="58"/>
      <c r="AF40" s="51"/>
      <c r="AG40" s="51"/>
      <c r="AH40" s="51"/>
      <c r="AI40" s="43">
        <v>170</v>
      </c>
      <c r="AJ40" s="66">
        <f t="shared" si="0"/>
        <v>0</v>
      </c>
      <c r="AK40" s="66">
        <f t="shared" si="1"/>
        <v>0</v>
      </c>
      <c r="AL40" s="51"/>
      <c r="AM40" s="58"/>
      <c r="AN40" s="51"/>
      <c r="AO40" s="51"/>
      <c r="AP40" s="51"/>
      <c r="AQ40" s="43">
        <v>170</v>
      </c>
      <c r="AR40" s="66">
        <f t="shared" si="2"/>
        <v>0</v>
      </c>
      <c r="AS40" s="66">
        <f t="shared" si="3"/>
        <v>0</v>
      </c>
      <c r="AT40" s="51"/>
      <c r="AU40" s="58"/>
      <c r="AV40" s="51"/>
      <c r="AW40" s="51"/>
      <c r="AX40" s="51"/>
      <c r="AY40" s="43">
        <v>170</v>
      </c>
      <c r="AZ40" s="66">
        <f t="shared" si="4"/>
        <v>0</v>
      </c>
      <c r="BA40" s="66">
        <f t="shared" si="5"/>
        <v>0</v>
      </c>
      <c r="BB40" s="51"/>
      <c r="BC40" s="58"/>
    </row>
    <row r="41" spans="1:55" ht="15" customHeight="1" x14ac:dyDescent="0.2">
      <c r="X41" s="51"/>
      <c r="Y41" s="51"/>
      <c r="Z41" s="51"/>
      <c r="AA41" s="43">
        <v>175</v>
      </c>
      <c r="AB41" s="66">
        <f t="shared" si="6"/>
        <v>0</v>
      </c>
      <c r="AC41" s="66">
        <f t="shared" si="7"/>
        <v>0</v>
      </c>
      <c r="AD41" s="51"/>
      <c r="AE41" s="58"/>
      <c r="AF41" s="51"/>
      <c r="AG41" s="51"/>
      <c r="AH41" s="51"/>
      <c r="AI41" s="43">
        <v>175</v>
      </c>
      <c r="AJ41" s="66">
        <f t="shared" si="0"/>
        <v>0</v>
      </c>
      <c r="AK41" s="66">
        <f t="shared" si="1"/>
        <v>0</v>
      </c>
      <c r="AL41" s="51"/>
      <c r="AM41" s="58"/>
      <c r="AN41" s="51"/>
      <c r="AO41" s="51"/>
      <c r="AP41" s="51"/>
      <c r="AQ41" s="43">
        <v>175</v>
      </c>
      <c r="AR41" s="66">
        <f t="shared" si="2"/>
        <v>0</v>
      </c>
      <c r="AS41" s="66">
        <f t="shared" si="3"/>
        <v>0</v>
      </c>
      <c r="AT41" s="51"/>
      <c r="AU41" s="58"/>
      <c r="AV41" s="51"/>
      <c r="AW41" s="51"/>
      <c r="AX41" s="51"/>
      <c r="AY41" s="43">
        <v>175</v>
      </c>
      <c r="AZ41" s="66">
        <f t="shared" si="4"/>
        <v>0</v>
      </c>
      <c r="BA41" s="66">
        <f t="shared" si="5"/>
        <v>0</v>
      </c>
      <c r="BB41" s="51"/>
      <c r="BC41" s="58"/>
    </row>
    <row r="42" spans="1:55" ht="15" customHeight="1" x14ac:dyDescent="0.2">
      <c r="X42" s="51"/>
      <c r="Y42" s="51"/>
      <c r="Z42" s="51"/>
      <c r="AA42" s="43">
        <v>180</v>
      </c>
      <c r="AB42" s="66">
        <f t="shared" si="6"/>
        <v>0</v>
      </c>
      <c r="AC42" s="66">
        <f t="shared" si="7"/>
        <v>0</v>
      </c>
      <c r="AD42" s="51"/>
      <c r="AE42" s="58"/>
      <c r="AF42" s="51"/>
      <c r="AG42" s="51"/>
      <c r="AH42" s="51"/>
      <c r="AI42" s="43">
        <v>180</v>
      </c>
      <c r="AJ42" s="66">
        <f t="shared" si="0"/>
        <v>0</v>
      </c>
      <c r="AK42" s="66">
        <f t="shared" si="1"/>
        <v>0</v>
      </c>
      <c r="AL42" s="51"/>
      <c r="AM42" s="58"/>
      <c r="AN42" s="51"/>
      <c r="AO42" s="51"/>
      <c r="AP42" s="51"/>
      <c r="AQ42" s="43">
        <v>180</v>
      </c>
      <c r="AR42" s="66">
        <f t="shared" si="2"/>
        <v>0</v>
      </c>
      <c r="AS42" s="66">
        <f t="shared" si="3"/>
        <v>0</v>
      </c>
      <c r="AT42" s="51"/>
      <c r="AU42" s="58"/>
      <c r="AV42" s="51"/>
      <c r="AW42" s="51"/>
      <c r="AX42" s="51"/>
      <c r="AY42" s="43">
        <v>180</v>
      </c>
      <c r="AZ42" s="66">
        <f t="shared" si="4"/>
        <v>0</v>
      </c>
      <c r="BA42" s="66">
        <f t="shared" si="5"/>
        <v>0</v>
      </c>
      <c r="BB42" s="51"/>
      <c r="BC42" s="58"/>
    </row>
    <row r="43" spans="1:55" x14ac:dyDescent="0.2">
      <c r="X43" s="51"/>
      <c r="Y43" s="51"/>
      <c r="Z43" s="51"/>
      <c r="AA43" s="51"/>
      <c r="AB43" s="51"/>
      <c r="AC43" s="51"/>
      <c r="AD43" s="51"/>
      <c r="AE43" s="58"/>
      <c r="AF43" s="51"/>
      <c r="AG43" s="51"/>
      <c r="AH43" s="51"/>
      <c r="AI43" s="51"/>
      <c r="AJ43" s="51"/>
      <c r="AK43" s="51"/>
      <c r="AL43" s="51"/>
      <c r="AM43" s="58"/>
      <c r="AN43" s="51"/>
      <c r="AO43" s="51"/>
      <c r="AP43" s="51"/>
      <c r="AQ43" s="51"/>
      <c r="AR43" s="51"/>
      <c r="AS43" s="51"/>
      <c r="AT43" s="51"/>
      <c r="AU43" s="58"/>
      <c r="AV43" s="51"/>
      <c r="AW43" s="51"/>
      <c r="AX43" s="51"/>
      <c r="AY43" s="51"/>
      <c r="AZ43" s="51"/>
      <c r="BA43" s="51"/>
      <c r="BB43" s="51"/>
      <c r="BC43" s="58"/>
    </row>
    <row r="44" spans="1:55" x14ac:dyDescent="0.2">
      <c r="X44" s="51"/>
      <c r="Y44" s="51"/>
      <c r="Z44" s="51"/>
      <c r="AA44" s="51"/>
      <c r="AB44" s="51"/>
      <c r="AC44" s="51"/>
      <c r="AD44" s="51"/>
      <c r="AE44" s="58"/>
      <c r="AF44" s="51"/>
      <c r="AG44" s="51"/>
      <c r="AH44" s="51"/>
      <c r="AI44" s="51"/>
      <c r="AJ44" s="51"/>
      <c r="AK44" s="51"/>
      <c r="AL44" s="51"/>
      <c r="AM44" s="58"/>
      <c r="AN44" s="51"/>
      <c r="AO44" s="51"/>
      <c r="AP44" s="51"/>
      <c r="AQ44" s="51"/>
      <c r="AR44" s="51"/>
      <c r="AS44" s="51"/>
      <c r="AT44" s="51"/>
      <c r="AU44" s="58"/>
      <c r="AV44" s="51"/>
      <c r="AW44" s="51"/>
      <c r="AX44" s="51"/>
      <c r="AY44" s="51"/>
      <c r="AZ44" s="51"/>
      <c r="BA44" s="51"/>
      <c r="BB44" s="51"/>
      <c r="BC44" s="58"/>
    </row>
    <row r="46" spans="1:55" ht="38.25" customHeight="1" thickBot="1" x14ac:dyDescent="0.3">
      <c r="B46" s="7"/>
      <c r="C46" s="7"/>
      <c r="N46" s="30" t="s">
        <v>37</v>
      </c>
      <c r="O46" s="30" t="s">
        <v>38</v>
      </c>
      <c r="P46" s="30" t="s">
        <v>39</v>
      </c>
      <c r="AU46" s="79"/>
    </row>
    <row r="47" spans="1:55" ht="16.5" customHeight="1" x14ac:dyDescent="0.25">
      <c r="A47" s="144"/>
      <c r="B47" s="144"/>
      <c r="C47" s="144"/>
      <c r="D47" s="144"/>
      <c r="E47" s="144"/>
      <c r="F47" s="144"/>
      <c r="G47" s="144"/>
      <c r="H47" s="144" t="s">
        <v>112</v>
      </c>
      <c r="I47" s="144"/>
      <c r="J47" s="144" t="e">
        <f>(C48+B70)/C48</f>
        <v>#DIV/0!</v>
      </c>
      <c r="K47" s="144"/>
      <c r="L47" s="144"/>
      <c r="N47" s="127"/>
      <c r="O47" s="127"/>
      <c r="P47" s="128"/>
      <c r="W47" s="75">
        <v>1</v>
      </c>
      <c r="AF47" s="109" t="s">
        <v>40</v>
      </c>
      <c r="AG47" s="109" t="s">
        <v>41</v>
      </c>
      <c r="AH47" s="109" t="s">
        <v>42</v>
      </c>
      <c r="AL47">
        <v>4</v>
      </c>
      <c r="AM47" s="91"/>
      <c r="AN47" s="92"/>
      <c r="AO47" s="92"/>
      <c r="AP47" s="93"/>
      <c r="AQ47" s="94"/>
      <c r="AR47" s="95"/>
      <c r="AS47" s="96"/>
      <c r="AU47" s="79"/>
      <c r="AV47" s="129"/>
    </row>
    <row r="48" spans="1:55" ht="16.5" customHeight="1" x14ac:dyDescent="0.25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N48" s="127"/>
      <c r="O48" s="127"/>
      <c r="P48" s="128"/>
      <c r="Q48" s="28"/>
      <c r="AF48" s="110">
        <f t="shared" ref="AF48:AH50" si="10">N47*1000</f>
        <v>0</v>
      </c>
      <c r="AG48" s="110">
        <f t="shared" si="10"/>
        <v>0</v>
      </c>
      <c r="AH48" s="130">
        <f t="shared" si="10"/>
        <v>0</v>
      </c>
      <c r="AM48" s="76"/>
      <c r="AN48" s="77"/>
      <c r="AO48" s="77"/>
      <c r="AP48" s="78"/>
      <c r="AQ48" s="80"/>
      <c r="AR48" s="81"/>
      <c r="AS48" s="82"/>
      <c r="AU48" s="79"/>
      <c r="AV48" s="83" t="s">
        <v>43</v>
      </c>
      <c r="AW48" s="83" t="s">
        <v>44</v>
      </c>
      <c r="AX48" s="83" t="s">
        <v>45</v>
      </c>
      <c r="AY48" s="83" t="s">
        <v>46</v>
      </c>
    </row>
    <row r="49" spans="1:52" ht="16.5" customHeight="1" x14ac:dyDescent="0.25">
      <c r="A49" s="144"/>
      <c r="B49" s="144"/>
      <c r="C49" s="144"/>
      <c r="D49" s="145" t="s">
        <v>47</v>
      </c>
      <c r="E49" s="144"/>
      <c r="F49" s="144"/>
      <c r="G49" s="144"/>
      <c r="H49" s="144"/>
      <c r="I49" s="144"/>
      <c r="J49" s="144"/>
      <c r="K49" s="144"/>
      <c r="L49" s="144"/>
      <c r="N49" s="127"/>
      <c r="O49" s="127"/>
      <c r="P49" s="128"/>
      <c r="Q49" s="29"/>
      <c r="AF49" s="111">
        <f t="shared" si="10"/>
        <v>0</v>
      </c>
      <c r="AG49" s="111">
        <f t="shared" si="10"/>
        <v>0</v>
      </c>
      <c r="AH49" s="130">
        <f t="shared" si="10"/>
        <v>0</v>
      </c>
      <c r="AJ49" s="100"/>
      <c r="AK49" s="100"/>
      <c r="AM49" s="76"/>
      <c r="AN49" s="77"/>
      <c r="AO49" s="77"/>
      <c r="AP49" s="78" t="s">
        <v>48</v>
      </c>
      <c r="AQ49" s="131">
        <f>O54</f>
        <v>0</v>
      </c>
      <c r="AR49" s="81"/>
      <c r="AS49" s="82"/>
      <c r="AU49" t="str">
        <f>CONCATENATE(ROUND(AV49,2)," МПа")</f>
        <v>0 МПа</v>
      </c>
      <c r="AV49" s="132">
        <f>N47</f>
        <v>0</v>
      </c>
      <c r="AW49" s="132" t="e">
        <f ca="1">2*(AV49+AQ49/TAN(RADIANS(AQ50)))*SIN(RADIANS(AQ50))/(1-SIN(RADIANS(AQ50)))+AZ49</f>
        <v>#DIV/0!</v>
      </c>
      <c r="AX49" s="132" t="e">
        <f ca="1">AW49+AV49</f>
        <v>#DIV/0!</v>
      </c>
      <c r="AY49" s="84" t="e">
        <f ca="1">AX49*1000</f>
        <v>#DIV/0!</v>
      </c>
      <c r="AZ49">
        <f ca="1">-AZ50-AZ51</f>
        <v>0</v>
      </c>
    </row>
    <row r="50" spans="1:52" ht="16.5" customHeight="1" x14ac:dyDescent="0.25">
      <c r="A50" s="144"/>
      <c r="B50" s="144"/>
      <c r="C50" s="144"/>
      <c r="D50" s="145" t="s">
        <v>111</v>
      </c>
      <c r="E50" s="146" t="e">
        <f>B70/A70</f>
        <v>#DIV/0!</v>
      </c>
      <c r="F50" s="144"/>
      <c r="G50" s="144"/>
      <c r="H50" s="144"/>
      <c r="I50" s="144"/>
      <c r="J50" s="144"/>
      <c r="K50" s="144"/>
      <c r="L50" s="144"/>
      <c r="N50" s="148">
        <f>J50</f>
        <v>0</v>
      </c>
      <c r="O50" s="149">
        <f>MAX(F65:F533)+N50</f>
        <v>0</v>
      </c>
      <c r="Q50" s="29"/>
      <c r="AF50" s="112">
        <f t="shared" si="10"/>
        <v>0</v>
      </c>
      <c r="AG50" s="112">
        <f t="shared" si="10"/>
        <v>0</v>
      </c>
      <c r="AH50" s="130">
        <f t="shared" si="10"/>
        <v>0</v>
      </c>
      <c r="AJ50" s="59"/>
      <c r="AK50" s="133"/>
      <c r="AM50" s="76"/>
      <c r="AN50" s="77"/>
      <c r="AO50" s="77"/>
      <c r="AP50" s="85" t="s">
        <v>49</v>
      </c>
      <c r="AQ50" s="119">
        <f>O53</f>
        <v>0</v>
      </c>
      <c r="AR50" s="81"/>
      <c r="AS50" s="82"/>
      <c r="AU50" t="str">
        <f>CONCATENATE(ROUND(AV50,2)," МПа")</f>
        <v>0 МПа</v>
      </c>
      <c r="AV50" s="132">
        <f>N48</f>
        <v>0</v>
      </c>
      <c r="AW50" s="132" t="e">
        <f ca="1">2*(AV50+AQ49/TAN(RADIANS(AQ50)))*SIN(RADIANS(AQ50))/(1-SIN(RADIANS(AQ50)))+AZ50</f>
        <v>#DIV/0!</v>
      </c>
      <c r="AX50" s="132" t="e">
        <f ca="1">AW50+AV50</f>
        <v>#DIV/0!</v>
      </c>
      <c r="AY50" s="84" t="e">
        <f ca="1">AX50*1000</f>
        <v>#DIV/0!</v>
      </c>
      <c r="AZ50">
        <f ca="1">RANDBETWEEN(-3,3)*0.01</f>
        <v>-0.01</v>
      </c>
    </row>
    <row r="51" spans="1:52" ht="16.5" customHeight="1" thickBot="1" x14ac:dyDescent="0.3">
      <c r="A51" s="144"/>
      <c r="B51" s="144"/>
      <c r="C51" s="144"/>
      <c r="D51" s="145" t="s">
        <v>50</v>
      </c>
      <c r="E51" s="146" t="e">
        <f>A65/B65</f>
        <v>#DIV/0!</v>
      </c>
      <c r="F51" s="144"/>
      <c r="G51" s="144"/>
      <c r="H51" s="144"/>
      <c r="I51" s="144"/>
      <c r="J51" s="144"/>
      <c r="K51" s="144"/>
      <c r="L51" s="144"/>
      <c r="M51" s="1"/>
      <c r="N51" s="1"/>
      <c r="O51" s="1"/>
      <c r="P51" s="1"/>
      <c r="Q51" s="33"/>
      <c r="R51" s="1"/>
      <c r="S51" s="1"/>
      <c r="T51" s="1"/>
      <c r="U51" s="1"/>
      <c r="AF51" s="112">
        <f t="shared" ref="AF51:AH51" si="11">N50*1000</f>
        <v>0</v>
      </c>
      <c r="AG51" s="112">
        <f t="shared" si="11"/>
        <v>0</v>
      </c>
      <c r="AH51" s="130">
        <f t="shared" si="11"/>
        <v>0</v>
      </c>
      <c r="AM51" s="86"/>
      <c r="AN51" s="87"/>
      <c r="AO51" s="87"/>
      <c r="AP51" s="88" t="s">
        <v>51</v>
      </c>
      <c r="AQ51" s="143" t="e">
        <f>E50</f>
        <v>#DIV/0!</v>
      </c>
      <c r="AR51" s="89"/>
      <c r="AS51" s="90"/>
      <c r="AU51" t="str">
        <f>CONCATENATE(ROUND(AV51,2)," МПа")</f>
        <v>0 МПа</v>
      </c>
      <c r="AV51" s="132">
        <f>N49</f>
        <v>0</v>
      </c>
      <c r="AW51" s="132" t="e">
        <f ca="1">2*(AV51+AQ49/TAN(RADIANS(AQ50)))*SIN(RADIANS(AQ50))/(1-SIN(RADIANS(AQ50)))+AZ51</f>
        <v>#DIV/0!</v>
      </c>
      <c r="AX51" s="132" t="e">
        <f ca="1">AW51+AV51</f>
        <v>#DIV/0!</v>
      </c>
      <c r="AY51" s="84" t="e">
        <f ca="1">AX51*1000</f>
        <v>#DIV/0!</v>
      </c>
      <c r="AZ51">
        <f ca="1">RANDBETWEEN(-3,3)*0.01</f>
        <v>0.01</v>
      </c>
    </row>
    <row r="52" spans="1:52" ht="16.5" customHeight="1" thickBot="1" x14ac:dyDescent="0.3">
      <c r="A52" s="144"/>
      <c r="B52" s="144"/>
      <c r="C52" s="144"/>
      <c r="D52" s="145" t="s">
        <v>52</v>
      </c>
      <c r="E52" s="147"/>
      <c r="F52" s="144"/>
      <c r="G52" s="144"/>
      <c r="H52" s="144"/>
      <c r="I52" s="144"/>
      <c r="J52" s="144"/>
      <c r="K52" s="144"/>
      <c r="L52" s="144"/>
      <c r="M52" s="1"/>
      <c r="N52" s="31" t="s">
        <v>53</v>
      </c>
      <c r="O52" s="1"/>
      <c r="P52" s="1"/>
      <c r="Q52" s="1"/>
      <c r="R52" s="1"/>
      <c r="S52" s="1"/>
      <c r="T52" s="1"/>
      <c r="U52" s="1"/>
      <c r="AF52" s="101" t="s">
        <v>54</v>
      </c>
      <c r="AG52" s="102">
        <v>0</v>
      </c>
      <c r="AH52" s="134">
        <f>AG50</f>
        <v>0</v>
      </c>
    </row>
    <row r="53" spans="1:52" ht="16.5" customHeight="1" thickBot="1" x14ac:dyDescent="0.3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"/>
      <c r="N53" s="32" t="s">
        <v>55</v>
      </c>
      <c r="O53" s="34"/>
      <c r="P53" s="1"/>
      <c r="Q53" s="1"/>
      <c r="R53" s="1"/>
      <c r="S53" s="1"/>
      <c r="T53" s="1"/>
      <c r="U53" s="1"/>
      <c r="AF53" s="103" t="s">
        <v>56</v>
      </c>
      <c r="AG53" s="104">
        <f>AQ49*1000</f>
        <v>0</v>
      </c>
      <c r="AH53" s="105">
        <f>((AH52)*TAN(RADIANS(AQ50))+AQ49*1000)</f>
        <v>0</v>
      </c>
      <c r="AJ53" s="60" t="s">
        <v>57</v>
      </c>
      <c r="AK53" s="61" t="s">
        <v>58</v>
      </c>
    </row>
    <row r="54" spans="1:52" ht="16.5" customHeight="1" thickBot="1" x14ac:dyDescent="0.3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"/>
      <c r="N54" s="32" t="s">
        <v>59</v>
      </c>
      <c r="O54" s="135"/>
      <c r="P54" s="1"/>
      <c r="Q54" s="1"/>
      <c r="R54" s="1"/>
      <c r="S54" s="1"/>
      <c r="T54" s="1"/>
      <c r="U54" s="1"/>
      <c r="AG54" s="136"/>
      <c r="AH54" s="62"/>
      <c r="AJ54" s="63">
        <f>AQ49*1000</f>
        <v>0</v>
      </c>
      <c r="AK54" s="64">
        <f>AQ50</f>
        <v>0</v>
      </c>
    </row>
    <row r="55" spans="1:52" ht="15" customHeight="1" x14ac:dyDescent="0.25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</row>
    <row r="56" spans="1:52" ht="15" customHeight="1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</row>
    <row r="57" spans="1:52" ht="15" customHeight="1" x14ac:dyDescent="0.2">
      <c r="A57" s="10"/>
      <c r="B57" s="8" t="s">
        <v>60</v>
      </c>
      <c r="C57" s="9"/>
      <c r="D57" s="8"/>
      <c r="E57" s="8"/>
      <c r="F57" s="8"/>
      <c r="G57" s="8"/>
      <c r="H57" s="8"/>
      <c r="I57" s="10" t="s">
        <v>61</v>
      </c>
      <c r="J57" s="10"/>
      <c r="K57" s="6"/>
      <c r="L57" s="6"/>
      <c r="M57" s="10"/>
      <c r="N57" s="8" t="s">
        <v>60</v>
      </c>
      <c r="O57" s="9"/>
      <c r="P57" s="8"/>
      <c r="Q57" s="8"/>
      <c r="R57" s="8"/>
      <c r="S57" s="8"/>
      <c r="T57" s="10" t="s">
        <v>61</v>
      </c>
    </row>
    <row r="58" spans="1:52" x14ac:dyDescent="0.2">
      <c r="A58" s="10"/>
      <c r="B58" s="8" t="s">
        <v>62</v>
      </c>
      <c r="C58" s="9"/>
      <c r="D58" s="8"/>
      <c r="E58" s="8"/>
      <c r="F58" s="8"/>
      <c r="G58" s="8"/>
      <c r="H58" s="8"/>
      <c r="I58" s="8" t="s">
        <v>63</v>
      </c>
      <c r="J58" s="10"/>
      <c r="K58" s="6"/>
      <c r="L58" s="6"/>
      <c r="M58" s="10"/>
      <c r="N58" s="8" t="s">
        <v>62</v>
      </c>
      <c r="O58" s="9"/>
      <c r="P58" s="8"/>
      <c r="Q58" s="8"/>
      <c r="R58" s="8"/>
      <c r="S58" s="8"/>
      <c r="T58" s="8" t="s">
        <v>63</v>
      </c>
    </row>
    <row r="59" spans="1:52" x14ac:dyDescent="0.2">
      <c r="A59" s="10"/>
      <c r="B59" s="10"/>
      <c r="C59" s="8"/>
      <c r="D59" s="8"/>
      <c r="E59" s="8"/>
      <c r="F59" s="8"/>
      <c r="G59" s="8"/>
      <c r="H59" s="8"/>
      <c r="I59" s="10"/>
      <c r="J59" s="10"/>
      <c r="K59" s="10"/>
      <c r="L59" s="10"/>
      <c r="M59" s="10"/>
      <c r="N59" s="10"/>
      <c r="O59" s="8"/>
      <c r="P59" s="8"/>
      <c r="Q59" s="8"/>
      <c r="R59" s="8"/>
      <c r="S59" s="8"/>
      <c r="T59" s="8"/>
      <c r="U59" s="10"/>
    </row>
    <row r="60" spans="1:52" x14ac:dyDescent="0.2">
      <c r="A60" s="156" t="s">
        <v>64</v>
      </c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24"/>
      <c r="M60" s="156" t="s">
        <v>65</v>
      </c>
      <c r="N60" s="151"/>
      <c r="O60" s="151"/>
      <c r="P60" s="151"/>
      <c r="Q60" s="151"/>
      <c r="R60" s="151"/>
      <c r="S60" s="151"/>
      <c r="T60" s="151"/>
      <c r="U60" s="151"/>
    </row>
    <row r="61" spans="1:52" x14ac:dyDescent="0.2">
      <c r="A61" s="150" t="s">
        <v>66</v>
      </c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22"/>
      <c r="M61" s="150" t="s">
        <v>66</v>
      </c>
      <c r="N61" s="151"/>
      <c r="O61" s="151"/>
      <c r="P61" s="151"/>
      <c r="Q61" s="151"/>
      <c r="R61" s="151"/>
      <c r="S61" s="151"/>
      <c r="T61" s="151"/>
      <c r="U61" s="151"/>
    </row>
    <row r="63" spans="1:52" ht="28.9" customHeight="1" x14ac:dyDescent="0.2">
      <c r="F63" s="36" t="s">
        <v>67</v>
      </c>
      <c r="H63" s="36" t="s">
        <v>68</v>
      </c>
      <c r="S63" s="75" t="s">
        <v>69</v>
      </c>
    </row>
    <row r="64" spans="1:52" x14ac:dyDescent="0.2">
      <c r="A64" s="75" t="s">
        <v>70</v>
      </c>
      <c r="B64" s="75" t="s">
        <v>71</v>
      </c>
      <c r="C64" s="75" t="s">
        <v>72</v>
      </c>
      <c r="D64" s="75" t="s">
        <v>73</v>
      </c>
      <c r="E64" s="75" t="s">
        <v>74</v>
      </c>
      <c r="F64" s="75" t="s">
        <v>75</v>
      </c>
      <c r="G64" s="75" t="s">
        <v>76</v>
      </c>
      <c r="H64" s="75" t="s">
        <v>77</v>
      </c>
      <c r="J64" s="118" t="s">
        <v>78</v>
      </c>
      <c r="K64" s="118" t="s">
        <v>79</v>
      </c>
      <c r="L64" s="118" t="s">
        <v>80</v>
      </c>
      <c r="M64" s="118" t="s">
        <v>81</v>
      </c>
      <c r="N64" s="118" t="s">
        <v>82</v>
      </c>
      <c r="O64" s="118" t="s">
        <v>83</v>
      </c>
      <c r="Q64" s="75" t="s">
        <v>84</v>
      </c>
    </row>
    <row r="65" spans="1:19" x14ac:dyDescent="0.2">
      <c r="C65" s="75" t="e">
        <f>MATCH(A65,F65:F1000,1)-A67</f>
        <v>#N/A</v>
      </c>
      <c r="D65" s="75">
        <f>B70</f>
        <v>0</v>
      </c>
      <c r="E65" s="75">
        <f>A70</f>
        <v>0</v>
      </c>
      <c r="F65" s="140"/>
      <c r="G65" s="141"/>
      <c r="H65" s="141"/>
      <c r="J65" s="140"/>
      <c r="K65" s="141"/>
      <c r="L65" s="137"/>
      <c r="M65" s="140"/>
      <c r="N65" s="141"/>
      <c r="O65" s="137"/>
      <c r="Q65" s="75" t="s">
        <v>85</v>
      </c>
      <c r="S65" s="75" t="s">
        <v>86</v>
      </c>
    </row>
    <row r="66" spans="1:19" x14ac:dyDescent="0.2">
      <c r="A66" s="75" t="s">
        <v>72</v>
      </c>
      <c r="F66" s="140"/>
      <c r="G66" s="141"/>
      <c r="H66" s="141"/>
      <c r="J66" s="140"/>
      <c r="K66" s="141"/>
      <c r="L66" s="137"/>
      <c r="M66" s="140"/>
      <c r="N66" s="141"/>
      <c r="O66" s="137"/>
      <c r="Q66" s="75" t="s">
        <v>87</v>
      </c>
      <c r="S66" s="75" t="s">
        <v>88</v>
      </c>
    </row>
    <row r="67" spans="1:19" x14ac:dyDescent="0.2">
      <c r="A67" s="75">
        <v>2</v>
      </c>
      <c r="F67" s="140"/>
      <c r="G67" s="141"/>
      <c r="H67" s="141"/>
      <c r="J67" s="140"/>
      <c r="K67" s="141"/>
      <c r="L67" s="137"/>
      <c r="M67" s="140"/>
      <c r="N67" s="141"/>
      <c r="O67" s="137"/>
      <c r="Q67" s="75" t="s">
        <v>89</v>
      </c>
      <c r="S67" s="75" t="s">
        <v>90</v>
      </c>
    </row>
    <row r="68" spans="1:19" x14ac:dyDescent="0.2">
      <c r="A68" s="75" t="s">
        <v>91</v>
      </c>
      <c r="F68" s="140"/>
      <c r="G68" s="141"/>
      <c r="H68" s="141"/>
      <c r="J68" s="140"/>
      <c r="K68" s="141"/>
      <c r="L68" s="137"/>
      <c r="M68" s="140"/>
      <c r="N68" s="141"/>
      <c r="O68" s="137"/>
      <c r="Q68" s="75" t="s">
        <v>92</v>
      </c>
      <c r="S68" s="75" t="s">
        <v>93</v>
      </c>
    </row>
    <row r="69" spans="1:19" x14ac:dyDescent="0.2">
      <c r="A69" s="75" t="s">
        <v>74</v>
      </c>
      <c r="B69" s="75" t="s">
        <v>73</v>
      </c>
      <c r="F69" s="140"/>
      <c r="G69" s="141"/>
      <c r="H69" s="141"/>
      <c r="J69" s="140"/>
      <c r="K69" s="141"/>
      <c r="L69" s="137"/>
      <c r="M69" s="140"/>
      <c r="N69" s="141"/>
      <c r="O69" s="137"/>
      <c r="Q69" s="75" t="s">
        <v>94</v>
      </c>
      <c r="S69" s="75" t="s">
        <v>95</v>
      </c>
    </row>
    <row r="70" spans="1:19" ht="15" customHeight="1" x14ac:dyDescent="0.25">
      <c r="A70"/>
      <c r="B70"/>
      <c r="F70" s="140"/>
      <c r="G70" s="141"/>
      <c r="H70" s="141"/>
      <c r="J70" s="140"/>
      <c r="K70" s="141"/>
      <c r="L70" s="137"/>
      <c r="M70" s="140"/>
      <c r="N70" s="141"/>
      <c r="O70" s="137"/>
    </row>
    <row r="71" spans="1:19" x14ac:dyDescent="0.2">
      <c r="F71" s="140"/>
      <c r="G71" s="141"/>
      <c r="H71" s="141"/>
      <c r="J71" s="140"/>
      <c r="K71" s="141"/>
      <c r="L71" s="137"/>
      <c r="M71" s="140"/>
      <c r="N71" s="141"/>
      <c r="O71" s="137"/>
    </row>
    <row r="72" spans="1:19" x14ac:dyDescent="0.2">
      <c r="A72" s="75" t="s">
        <v>96</v>
      </c>
      <c r="C72" s="75" t="s">
        <v>97</v>
      </c>
      <c r="F72" s="140"/>
      <c r="G72" s="141"/>
      <c r="H72" s="141"/>
      <c r="J72" s="140"/>
      <c r="K72" s="141"/>
      <c r="L72" s="137"/>
      <c r="M72" s="140"/>
      <c r="N72" s="141"/>
      <c r="O72" s="137"/>
    </row>
    <row r="73" spans="1:19" x14ac:dyDescent="0.2">
      <c r="A73" s="139" t="s">
        <v>76</v>
      </c>
      <c r="B73" s="139" t="s">
        <v>98</v>
      </c>
      <c r="C73" s="75" t="s">
        <v>77</v>
      </c>
      <c r="D73" s="138">
        <f>B70</f>
        <v>0</v>
      </c>
      <c r="F73" s="140"/>
      <c r="G73" s="141"/>
      <c r="H73" s="141"/>
      <c r="J73" s="140"/>
      <c r="K73" s="141"/>
      <c r="L73" s="137"/>
      <c r="M73" s="140"/>
      <c r="N73" s="141"/>
      <c r="O73" s="137"/>
    </row>
    <row r="74" spans="1:19" x14ac:dyDescent="0.2">
      <c r="A74" s="75" t="s">
        <v>99</v>
      </c>
      <c r="C74" s="75" t="s">
        <v>100</v>
      </c>
      <c r="F74" s="140"/>
      <c r="G74" s="141"/>
      <c r="H74" s="141"/>
      <c r="J74" s="140"/>
      <c r="K74" s="141"/>
      <c r="L74" s="137"/>
      <c r="M74" s="140"/>
      <c r="N74" s="141"/>
      <c r="O74" s="137"/>
    </row>
    <row r="75" spans="1:19" x14ac:dyDescent="0.2">
      <c r="A75" s="75">
        <v>0</v>
      </c>
      <c r="B75" s="75">
        <f>A65</f>
        <v>0</v>
      </c>
      <c r="C75" s="75" t="s">
        <v>101</v>
      </c>
      <c r="D75" s="75" t="s">
        <v>102</v>
      </c>
      <c r="F75" s="140"/>
      <c r="G75" s="141"/>
      <c r="H75" s="141"/>
      <c r="J75" s="140"/>
      <c r="K75" s="141"/>
      <c r="L75" s="137"/>
      <c r="M75" s="140"/>
      <c r="N75" s="141"/>
      <c r="O75" s="137"/>
    </row>
    <row r="76" spans="1:19" x14ac:dyDescent="0.2">
      <c r="A76" s="138">
        <f>B65</f>
        <v>0</v>
      </c>
      <c r="B76" s="75">
        <f>B75</f>
        <v>0</v>
      </c>
      <c r="C76" s="142" t="e">
        <f>E50</f>
        <v>#DIV/0!</v>
      </c>
      <c r="D76" s="75">
        <v>0</v>
      </c>
      <c r="F76" s="140"/>
      <c r="G76" s="141"/>
      <c r="H76" s="141"/>
      <c r="J76" s="140"/>
      <c r="K76" s="141"/>
      <c r="L76" s="137"/>
      <c r="M76" s="140"/>
      <c r="N76" s="141"/>
      <c r="O76" s="137"/>
    </row>
    <row r="77" spans="1:19" ht="15" customHeight="1" x14ac:dyDescent="0.25">
      <c r="A77" s="75" t="s">
        <v>103</v>
      </c>
      <c r="C77" s="75" t="s">
        <v>104</v>
      </c>
      <c r="F77"/>
      <c r="G77"/>
      <c r="J77"/>
      <c r="K77"/>
      <c r="L77"/>
      <c r="M77"/>
      <c r="N77"/>
      <c r="O77"/>
    </row>
    <row r="78" spans="1:19" ht="15" customHeight="1" x14ac:dyDescent="0.25">
      <c r="A78" s="138">
        <f>A76</f>
        <v>0</v>
      </c>
      <c r="B78" s="75">
        <v>0</v>
      </c>
      <c r="C78" s="75">
        <v>0</v>
      </c>
      <c r="D78" s="75">
        <f>D76</f>
        <v>0</v>
      </c>
      <c r="F78"/>
      <c r="G78"/>
      <c r="J78"/>
      <c r="K78"/>
      <c r="L78"/>
      <c r="M78"/>
      <c r="N78"/>
      <c r="O78"/>
    </row>
    <row r="79" spans="1:19" ht="15" customHeight="1" x14ac:dyDescent="0.25">
      <c r="A79" s="138">
        <f>A76</f>
        <v>0</v>
      </c>
      <c r="B79" s="75">
        <f>B76</f>
        <v>0</v>
      </c>
      <c r="C79" s="75" t="e">
        <f>(D79-D76)/C76</f>
        <v>#DIV/0!</v>
      </c>
      <c r="D79" s="137">
        <f>B89+0.2*B89</f>
        <v>0</v>
      </c>
      <c r="F79"/>
      <c r="G79"/>
      <c r="J79"/>
      <c r="K79"/>
      <c r="L79"/>
      <c r="M79"/>
      <c r="N79"/>
      <c r="O79"/>
    </row>
    <row r="80" spans="1:19" ht="15" customHeight="1" x14ac:dyDescent="0.25">
      <c r="A80" s="75" t="s">
        <v>105</v>
      </c>
      <c r="F80"/>
      <c r="G80"/>
      <c r="J80"/>
      <c r="K80"/>
      <c r="L80"/>
      <c r="M80"/>
      <c r="N80"/>
      <c r="O80"/>
    </row>
    <row r="81" spans="1:15" ht="15" customHeight="1" x14ac:dyDescent="0.25">
      <c r="A81" s="75">
        <v>0</v>
      </c>
      <c r="B81" s="75">
        <v>0</v>
      </c>
      <c r="C81" s="75" t="s">
        <v>106</v>
      </c>
      <c r="F81"/>
      <c r="G81"/>
      <c r="J81"/>
      <c r="K81"/>
      <c r="L81"/>
      <c r="M81"/>
      <c r="N81"/>
      <c r="O81"/>
    </row>
    <row r="82" spans="1:15" ht="15" customHeight="1" x14ac:dyDescent="0.25">
      <c r="A82" s="138" t="e">
        <f>B82/(B76/A76)</f>
        <v>#DIV/0!</v>
      </c>
      <c r="B82" s="138">
        <f>B79+(B86-B79)*0.8</f>
        <v>0</v>
      </c>
      <c r="F82"/>
      <c r="G82"/>
      <c r="J82"/>
      <c r="K82"/>
      <c r="L82"/>
      <c r="M82"/>
      <c r="N82"/>
      <c r="O82"/>
    </row>
    <row r="83" spans="1:15" ht="15" customHeight="1" x14ac:dyDescent="0.25">
      <c r="A83" s="75" t="s">
        <v>107</v>
      </c>
      <c r="F83"/>
      <c r="G83"/>
      <c r="J83"/>
      <c r="K83"/>
      <c r="L83"/>
      <c r="M83"/>
      <c r="N83"/>
      <c r="O83"/>
    </row>
    <row r="84" spans="1:15" ht="15" customHeight="1" x14ac:dyDescent="0.25">
      <c r="A84" s="75" t="s">
        <v>108</v>
      </c>
      <c r="C84" s="75" t="s">
        <v>109</v>
      </c>
      <c r="F84"/>
      <c r="G84"/>
      <c r="J84"/>
      <c r="K84"/>
      <c r="L84"/>
      <c r="M84"/>
      <c r="N84"/>
      <c r="O84"/>
    </row>
    <row r="85" spans="1:15" ht="15" customHeight="1" x14ac:dyDescent="0.25">
      <c r="A85" s="137">
        <v>0</v>
      </c>
      <c r="B85" s="137">
        <f>MAX(F65:F1000)</f>
        <v>0</v>
      </c>
      <c r="C85" s="75">
        <v>0</v>
      </c>
      <c r="D85" s="138">
        <f>D73</f>
        <v>0</v>
      </c>
      <c r="F85"/>
      <c r="G85"/>
      <c r="J85"/>
      <c r="K85"/>
      <c r="L85"/>
      <c r="M85"/>
      <c r="N85"/>
      <c r="O85"/>
    </row>
    <row r="86" spans="1:15" ht="15" customHeight="1" x14ac:dyDescent="0.25">
      <c r="A86" s="137" t="e">
        <f>INDEX(G65:G1000,MATCH(B86,F65:F1000,0),)</f>
        <v>#N/A</v>
      </c>
      <c r="B86" s="137">
        <f>MAX(F65:F1000)</f>
        <v>0</v>
      </c>
      <c r="C86" s="75" t="e">
        <f>(D86-D76)/C76</f>
        <v>#DIV/0!</v>
      </c>
      <c r="D86" s="138">
        <f>D73</f>
        <v>0</v>
      </c>
      <c r="F86"/>
      <c r="G86"/>
      <c r="J86"/>
      <c r="K86"/>
      <c r="L86"/>
      <c r="M86"/>
      <c r="N86"/>
      <c r="O86"/>
    </row>
    <row r="87" spans="1:15" ht="15" customHeight="1" x14ac:dyDescent="0.25">
      <c r="A87" s="75" t="s">
        <v>110</v>
      </c>
      <c r="F87"/>
      <c r="G87"/>
      <c r="J87"/>
      <c r="K87"/>
      <c r="L87"/>
      <c r="M87"/>
      <c r="N87"/>
      <c r="O87"/>
    </row>
    <row r="88" spans="1:15" ht="15" customHeight="1" x14ac:dyDescent="0.25">
      <c r="A88" s="137" t="e">
        <f>A86</f>
        <v>#N/A</v>
      </c>
      <c r="B88" s="75">
        <v>0</v>
      </c>
      <c r="C88" s="139"/>
      <c r="D88" s="139"/>
      <c r="F88"/>
      <c r="G88"/>
      <c r="J88"/>
      <c r="K88"/>
      <c r="L88"/>
      <c r="M88"/>
      <c r="N88"/>
      <c r="O88"/>
    </row>
    <row r="89" spans="1:15" ht="15" customHeight="1" x14ac:dyDescent="0.25">
      <c r="A89" s="137" t="e">
        <f>A86</f>
        <v>#N/A</v>
      </c>
      <c r="B89" s="137">
        <f>B86</f>
        <v>0</v>
      </c>
      <c r="F89"/>
      <c r="G89"/>
      <c r="J89"/>
      <c r="K89"/>
      <c r="L89"/>
      <c r="M89"/>
      <c r="N89"/>
      <c r="O89"/>
    </row>
    <row r="90" spans="1:15" ht="15" customHeight="1" x14ac:dyDescent="0.25">
      <c r="F90"/>
      <c r="G90"/>
      <c r="J90"/>
      <c r="K90"/>
      <c r="L90"/>
      <c r="M90"/>
      <c r="N90"/>
      <c r="O90"/>
    </row>
    <row r="91" spans="1:15" ht="15" customHeight="1" x14ac:dyDescent="0.25">
      <c r="F91"/>
      <c r="G91"/>
      <c r="J91"/>
      <c r="K91"/>
      <c r="L91"/>
      <c r="M91"/>
      <c r="N91"/>
      <c r="O91"/>
    </row>
    <row r="92" spans="1:15" ht="15" customHeight="1" x14ac:dyDescent="0.25">
      <c r="F92"/>
      <c r="G92"/>
      <c r="J92"/>
      <c r="K92"/>
      <c r="L92"/>
      <c r="M92"/>
      <c r="N92"/>
      <c r="O92"/>
    </row>
    <row r="93" spans="1:15" ht="15" customHeight="1" x14ac:dyDescent="0.25">
      <c r="F93"/>
      <c r="G93"/>
      <c r="J93"/>
      <c r="K93"/>
      <c r="L93"/>
      <c r="M93"/>
      <c r="N93"/>
      <c r="O93"/>
    </row>
    <row r="94" spans="1:15" ht="15" customHeight="1" x14ac:dyDescent="0.25">
      <c r="F94"/>
      <c r="G94"/>
      <c r="J94"/>
      <c r="K94"/>
      <c r="L94"/>
      <c r="M94"/>
      <c r="N94"/>
      <c r="O94"/>
    </row>
    <row r="95" spans="1:15" ht="15" customHeight="1" x14ac:dyDescent="0.25">
      <c r="F95"/>
      <c r="G95"/>
      <c r="J95"/>
      <c r="K95"/>
      <c r="L95"/>
      <c r="M95"/>
      <c r="N95"/>
      <c r="O95"/>
    </row>
    <row r="96" spans="1:15" ht="15" customHeight="1" x14ac:dyDescent="0.25">
      <c r="F96"/>
      <c r="G96"/>
      <c r="J96"/>
      <c r="K96"/>
      <c r="L96"/>
      <c r="M96"/>
      <c r="N96"/>
      <c r="O96"/>
    </row>
    <row r="97" spans="6:15" ht="15" customHeight="1" x14ac:dyDescent="0.25">
      <c r="F97"/>
      <c r="G97"/>
      <c r="J97"/>
      <c r="K97"/>
      <c r="L97"/>
      <c r="M97"/>
      <c r="N97"/>
      <c r="O97"/>
    </row>
    <row r="98" spans="6:15" ht="15" customHeight="1" x14ac:dyDescent="0.25">
      <c r="F98"/>
      <c r="G98"/>
      <c r="J98"/>
      <c r="K98"/>
      <c r="L98"/>
      <c r="M98"/>
      <c r="N98"/>
      <c r="O98"/>
    </row>
    <row r="99" spans="6:15" ht="15" customHeight="1" x14ac:dyDescent="0.25">
      <c r="F99"/>
      <c r="G99"/>
      <c r="J99"/>
      <c r="K99"/>
      <c r="L99"/>
      <c r="M99"/>
      <c r="N99"/>
      <c r="O99"/>
    </row>
    <row r="100" spans="6:15" ht="15" customHeight="1" x14ac:dyDescent="0.25">
      <c r="F100"/>
      <c r="G100"/>
      <c r="J100"/>
      <c r="K100"/>
      <c r="L100"/>
      <c r="M100"/>
      <c r="N100"/>
      <c r="O100"/>
    </row>
    <row r="101" spans="6:15" ht="15" customHeight="1" x14ac:dyDescent="0.25">
      <c r="F101"/>
      <c r="G101"/>
      <c r="J101"/>
      <c r="K101"/>
      <c r="L101"/>
      <c r="M101"/>
      <c r="N101"/>
      <c r="O101"/>
    </row>
    <row r="102" spans="6:15" ht="15" customHeight="1" x14ac:dyDescent="0.25">
      <c r="F102"/>
      <c r="G102"/>
      <c r="J102"/>
      <c r="K102"/>
      <c r="L102"/>
      <c r="M102"/>
      <c r="N102"/>
      <c r="O102"/>
    </row>
    <row r="103" spans="6:15" ht="15" customHeight="1" x14ac:dyDescent="0.25">
      <c r="F103"/>
      <c r="G103"/>
      <c r="J103"/>
      <c r="K103"/>
      <c r="L103"/>
      <c r="M103"/>
      <c r="N103"/>
      <c r="O103"/>
    </row>
    <row r="104" spans="6:15" ht="15" customHeight="1" x14ac:dyDescent="0.25">
      <c r="F104"/>
      <c r="G104"/>
      <c r="J104"/>
      <c r="K104"/>
      <c r="L104"/>
      <c r="M104"/>
      <c r="N104"/>
      <c r="O104"/>
    </row>
    <row r="105" spans="6:15" ht="15" customHeight="1" x14ac:dyDescent="0.25">
      <c r="F105"/>
      <c r="G105"/>
      <c r="J105"/>
      <c r="K105"/>
      <c r="L105"/>
      <c r="M105"/>
      <c r="N105"/>
      <c r="O105"/>
    </row>
    <row r="106" spans="6:15" ht="15" customHeight="1" x14ac:dyDescent="0.25">
      <c r="F106"/>
      <c r="G106"/>
      <c r="J106"/>
      <c r="K106"/>
      <c r="L106"/>
      <c r="M106"/>
      <c r="N106"/>
      <c r="O106"/>
    </row>
    <row r="107" spans="6:15" ht="15" customHeight="1" x14ac:dyDescent="0.25">
      <c r="F107"/>
      <c r="G107"/>
      <c r="J107"/>
      <c r="K107"/>
      <c r="L107"/>
      <c r="M107"/>
      <c r="N107"/>
      <c r="O107"/>
    </row>
    <row r="108" spans="6:15" ht="15" customHeight="1" x14ac:dyDescent="0.25">
      <c r="F108"/>
      <c r="G108"/>
      <c r="J108"/>
      <c r="K108"/>
      <c r="L108"/>
      <c r="M108"/>
      <c r="N108"/>
      <c r="O108"/>
    </row>
    <row r="109" spans="6:15" ht="15" customHeight="1" x14ac:dyDescent="0.25">
      <c r="F109"/>
      <c r="G109"/>
      <c r="J109"/>
      <c r="K109"/>
      <c r="L109"/>
      <c r="M109"/>
      <c r="N109"/>
      <c r="O109"/>
    </row>
    <row r="110" spans="6:15" ht="15" customHeight="1" x14ac:dyDescent="0.25">
      <c r="F110"/>
      <c r="G110"/>
      <c r="J110"/>
      <c r="K110"/>
      <c r="L110"/>
      <c r="M110"/>
      <c r="N110"/>
      <c r="O110"/>
    </row>
    <row r="111" spans="6:15" ht="15" customHeight="1" x14ac:dyDescent="0.25">
      <c r="F111"/>
      <c r="G111"/>
      <c r="J111"/>
      <c r="K111"/>
      <c r="L111"/>
      <c r="M111"/>
      <c r="N111"/>
      <c r="O111"/>
    </row>
    <row r="112" spans="6:15" ht="15" customHeight="1" x14ac:dyDescent="0.25">
      <c r="F112"/>
      <c r="G112"/>
      <c r="J112"/>
      <c r="K112"/>
      <c r="L112"/>
      <c r="M112"/>
      <c r="N112"/>
      <c r="O112"/>
    </row>
    <row r="113" spans="6:15" ht="15" customHeight="1" x14ac:dyDescent="0.25">
      <c r="F113"/>
      <c r="G113"/>
      <c r="J113"/>
      <c r="K113"/>
      <c r="L113"/>
      <c r="M113"/>
      <c r="N113"/>
      <c r="O113"/>
    </row>
    <row r="114" spans="6:15" ht="15" customHeight="1" x14ac:dyDescent="0.25">
      <c r="F114"/>
      <c r="G114"/>
      <c r="J114"/>
      <c r="K114"/>
      <c r="L114"/>
      <c r="M114"/>
      <c r="N114"/>
      <c r="O114"/>
    </row>
    <row r="115" spans="6:15" ht="15" customHeight="1" x14ac:dyDescent="0.25">
      <c r="F115"/>
      <c r="G115"/>
      <c r="J115"/>
      <c r="K115"/>
      <c r="L115"/>
      <c r="M115"/>
      <c r="N115"/>
      <c r="O115"/>
    </row>
    <row r="116" spans="6:15" ht="15" customHeight="1" x14ac:dyDescent="0.25">
      <c r="F116"/>
      <c r="G116"/>
      <c r="J116"/>
      <c r="K116"/>
      <c r="L116"/>
      <c r="M116"/>
      <c r="N116"/>
      <c r="O116"/>
    </row>
    <row r="117" spans="6:15" ht="15" customHeight="1" x14ac:dyDescent="0.25">
      <c r="F117"/>
      <c r="G117"/>
      <c r="J117"/>
      <c r="K117"/>
      <c r="L117"/>
      <c r="M117"/>
      <c r="N117"/>
      <c r="O117"/>
    </row>
    <row r="118" spans="6:15" ht="15" customHeight="1" x14ac:dyDescent="0.25">
      <c r="F118"/>
      <c r="G118"/>
      <c r="J118"/>
      <c r="K118"/>
      <c r="L118"/>
      <c r="M118"/>
      <c r="N118"/>
      <c r="O118"/>
    </row>
    <row r="119" spans="6:15" ht="15" customHeight="1" x14ac:dyDescent="0.25">
      <c r="F119"/>
      <c r="G119"/>
      <c r="J119"/>
      <c r="K119"/>
      <c r="L119"/>
      <c r="M119"/>
      <c r="N119"/>
      <c r="O119"/>
    </row>
    <row r="120" spans="6:15" ht="15" customHeight="1" x14ac:dyDescent="0.25">
      <c r="F120"/>
      <c r="G120"/>
      <c r="J120"/>
      <c r="K120"/>
      <c r="L120"/>
      <c r="M120"/>
      <c r="N120"/>
      <c r="O120"/>
    </row>
    <row r="121" spans="6:15" ht="15" customHeight="1" x14ac:dyDescent="0.25">
      <c r="F121"/>
      <c r="G121"/>
      <c r="J121"/>
      <c r="K121"/>
      <c r="L121"/>
      <c r="M121"/>
      <c r="N121"/>
      <c r="O121"/>
    </row>
    <row r="122" spans="6:15" ht="15" customHeight="1" x14ac:dyDescent="0.25">
      <c r="F122"/>
      <c r="G122"/>
      <c r="J122"/>
      <c r="K122"/>
      <c r="L122"/>
      <c r="M122"/>
      <c r="N122"/>
      <c r="O122"/>
    </row>
    <row r="123" spans="6:15" ht="15" customHeight="1" x14ac:dyDescent="0.25">
      <c r="F123"/>
      <c r="G123"/>
      <c r="J123"/>
      <c r="K123"/>
      <c r="L123"/>
      <c r="M123"/>
      <c r="N123"/>
      <c r="O123"/>
    </row>
    <row r="124" spans="6:15" ht="15" customHeight="1" x14ac:dyDescent="0.25">
      <c r="F124"/>
      <c r="G124"/>
      <c r="J124"/>
      <c r="K124"/>
      <c r="L124"/>
      <c r="M124"/>
      <c r="N124"/>
      <c r="O124"/>
    </row>
    <row r="125" spans="6:15" ht="15" customHeight="1" x14ac:dyDescent="0.25">
      <c r="F125"/>
      <c r="G125"/>
      <c r="J125"/>
      <c r="K125"/>
      <c r="L125"/>
      <c r="M125"/>
      <c r="N125"/>
      <c r="O125"/>
    </row>
    <row r="126" spans="6:15" ht="15" customHeight="1" x14ac:dyDescent="0.25">
      <c r="F126"/>
      <c r="G126"/>
      <c r="J126"/>
      <c r="K126"/>
      <c r="L126"/>
      <c r="M126"/>
      <c r="N126"/>
      <c r="O126"/>
    </row>
    <row r="127" spans="6:15" ht="15" customHeight="1" x14ac:dyDescent="0.25">
      <c r="F127"/>
      <c r="G127"/>
      <c r="J127"/>
      <c r="K127"/>
      <c r="L127"/>
      <c r="M127"/>
      <c r="N127"/>
      <c r="O127"/>
    </row>
    <row r="128" spans="6:15" ht="15" customHeight="1" x14ac:dyDescent="0.25">
      <c r="F128"/>
      <c r="G128"/>
      <c r="J128"/>
      <c r="K128"/>
      <c r="L128"/>
      <c r="M128"/>
      <c r="N128"/>
      <c r="O128"/>
    </row>
    <row r="129" spans="6:15" ht="15" customHeight="1" x14ac:dyDescent="0.25">
      <c r="F129"/>
      <c r="G129"/>
      <c r="J129"/>
      <c r="K129"/>
      <c r="L129"/>
      <c r="M129"/>
      <c r="N129"/>
      <c r="O129"/>
    </row>
    <row r="130" spans="6:15" ht="15" customHeight="1" x14ac:dyDescent="0.25">
      <c r="F130"/>
      <c r="G130"/>
      <c r="J130"/>
      <c r="K130"/>
      <c r="L130"/>
      <c r="M130"/>
      <c r="N130"/>
      <c r="O130"/>
    </row>
    <row r="131" spans="6:15" ht="15" customHeight="1" x14ac:dyDescent="0.25">
      <c r="F131"/>
      <c r="G131"/>
      <c r="J131"/>
      <c r="K131"/>
      <c r="L131"/>
      <c r="M131"/>
      <c r="N131"/>
      <c r="O131"/>
    </row>
    <row r="132" spans="6:15" ht="15" customHeight="1" x14ac:dyDescent="0.25">
      <c r="F132"/>
      <c r="G132"/>
      <c r="J132"/>
      <c r="K132"/>
      <c r="L132"/>
      <c r="M132"/>
      <c r="N132"/>
      <c r="O132"/>
    </row>
    <row r="133" spans="6:15" ht="15" customHeight="1" x14ac:dyDescent="0.25">
      <c r="F133"/>
      <c r="G133"/>
      <c r="J133"/>
      <c r="K133"/>
      <c r="L133"/>
      <c r="M133"/>
      <c r="N133"/>
      <c r="O133"/>
    </row>
    <row r="134" spans="6:15" ht="15" customHeight="1" x14ac:dyDescent="0.25">
      <c r="F134"/>
      <c r="G134"/>
      <c r="J134"/>
      <c r="K134"/>
      <c r="L134"/>
      <c r="M134"/>
      <c r="N134"/>
      <c r="O134"/>
    </row>
    <row r="135" spans="6:15" ht="15" customHeight="1" x14ac:dyDescent="0.25">
      <c r="F135"/>
      <c r="G135"/>
      <c r="J135"/>
      <c r="K135"/>
      <c r="L135"/>
      <c r="M135"/>
      <c r="N135"/>
      <c r="O135"/>
    </row>
    <row r="136" spans="6:15" ht="15" customHeight="1" x14ac:dyDescent="0.25">
      <c r="F136"/>
      <c r="G136"/>
      <c r="J136"/>
      <c r="K136"/>
      <c r="L136"/>
      <c r="M136"/>
      <c r="N136"/>
      <c r="O136"/>
    </row>
    <row r="137" spans="6:15" ht="15" customHeight="1" x14ac:dyDescent="0.25">
      <c r="F137"/>
      <c r="G137"/>
      <c r="J137"/>
      <c r="K137"/>
      <c r="L137"/>
      <c r="M137"/>
      <c r="N137"/>
      <c r="O137"/>
    </row>
    <row r="138" spans="6:15" ht="15" customHeight="1" x14ac:dyDescent="0.25">
      <c r="F138"/>
      <c r="G138"/>
      <c r="J138"/>
      <c r="K138"/>
      <c r="L138"/>
      <c r="M138"/>
      <c r="N138"/>
      <c r="O138"/>
    </row>
    <row r="139" spans="6:15" ht="15" customHeight="1" x14ac:dyDescent="0.25">
      <c r="F139"/>
      <c r="G139"/>
      <c r="J139"/>
      <c r="K139"/>
      <c r="L139"/>
      <c r="M139"/>
      <c r="N139"/>
      <c r="O139"/>
    </row>
    <row r="140" spans="6:15" ht="15" customHeight="1" x14ac:dyDescent="0.25">
      <c r="F140"/>
      <c r="G140"/>
      <c r="J140"/>
      <c r="K140"/>
      <c r="L140"/>
      <c r="M140"/>
      <c r="N140"/>
      <c r="O140"/>
    </row>
    <row r="141" spans="6:15" ht="15" customHeight="1" x14ac:dyDescent="0.25">
      <c r="F141"/>
      <c r="G141"/>
      <c r="J141"/>
      <c r="K141"/>
      <c r="L141"/>
      <c r="M141"/>
      <c r="N141"/>
      <c r="O141"/>
    </row>
    <row r="142" spans="6:15" ht="15" customHeight="1" x14ac:dyDescent="0.25">
      <c r="F142"/>
      <c r="G142"/>
      <c r="J142"/>
      <c r="K142"/>
      <c r="L142"/>
      <c r="M142"/>
      <c r="N142"/>
      <c r="O142"/>
    </row>
    <row r="143" spans="6:15" ht="15" customHeight="1" x14ac:dyDescent="0.25">
      <c r="F143"/>
      <c r="G143"/>
      <c r="J143"/>
      <c r="K143"/>
      <c r="L143"/>
      <c r="M143"/>
      <c r="N143"/>
      <c r="O143"/>
    </row>
    <row r="144" spans="6:15" ht="15" customHeight="1" x14ac:dyDescent="0.25">
      <c r="F144"/>
      <c r="G144"/>
      <c r="J144"/>
      <c r="K144"/>
      <c r="L144"/>
      <c r="M144"/>
      <c r="N144"/>
      <c r="O144"/>
    </row>
    <row r="145" spans="6:15" ht="15" customHeight="1" x14ac:dyDescent="0.25">
      <c r="F145"/>
      <c r="G145"/>
      <c r="J145"/>
      <c r="K145"/>
      <c r="L145"/>
      <c r="M145"/>
      <c r="N145"/>
      <c r="O145"/>
    </row>
    <row r="146" spans="6:15" ht="15" x14ac:dyDescent="0.25">
      <c r="F146"/>
      <c r="G146"/>
      <c r="J146"/>
      <c r="K146"/>
      <c r="L146"/>
      <c r="M146"/>
      <c r="N146"/>
      <c r="O146"/>
    </row>
    <row r="147" spans="6:15" ht="15" x14ac:dyDescent="0.25">
      <c r="F147"/>
      <c r="G147"/>
      <c r="J147"/>
      <c r="K147"/>
      <c r="L147"/>
      <c r="M147"/>
      <c r="N147"/>
      <c r="O147"/>
    </row>
    <row r="148" spans="6:15" ht="15" x14ac:dyDescent="0.25">
      <c r="F148"/>
      <c r="G148"/>
      <c r="J148"/>
      <c r="K148"/>
      <c r="L148"/>
      <c r="M148"/>
      <c r="N148"/>
      <c r="O148"/>
    </row>
    <row r="149" spans="6:15" ht="15" x14ac:dyDescent="0.25">
      <c r="F149"/>
      <c r="G149"/>
      <c r="J149"/>
      <c r="K149"/>
      <c r="L149"/>
      <c r="M149"/>
      <c r="N149"/>
      <c r="O149"/>
    </row>
    <row r="150" spans="6:15" ht="15" x14ac:dyDescent="0.25">
      <c r="F150"/>
      <c r="G150"/>
      <c r="J150"/>
      <c r="K150"/>
      <c r="L150"/>
      <c r="M150"/>
      <c r="N150"/>
      <c r="O150"/>
    </row>
    <row r="151" spans="6:15" ht="15" x14ac:dyDescent="0.25">
      <c r="F151"/>
      <c r="G151"/>
      <c r="J151"/>
      <c r="K151"/>
      <c r="L151"/>
      <c r="M151"/>
      <c r="N151"/>
      <c r="O151"/>
    </row>
    <row r="152" spans="6:15" ht="15" x14ac:dyDescent="0.25">
      <c r="F152"/>
      <c r="G152"/>
      <c r="J152"/>
      <c r="K152"/>
      <c r="L152"/>
      <c r="M152"/>
      <c r="N152"/>
      <c r="O152"/>
    </row>
    <row r="153" spans="6:15" ht="15" x14ac:dyDescent="0.25">
      <c r="F153"/>
      <c r="G153"/>
      <c r="J153"/>
      <c r="K153"/>
      <c r="L153"/>
      <c r="M153"/>
      <c r="N153"/>
      <c r="O153"/>
    </row>
    <row r="154" spans="6:15" ht="15" x14ac:dyDescent="0.25">
      <c r="F154"/>
      <c r="G154"/>
      <c r="J154"/>
      <c r="K154"/>
      <c r="L154"/>
      <c r="M154"/>
      <c r="N154"/>
      <c r="O154"/>
    </row>
    <row r="155" spans="6:15" ht="15" x14ac:dyDescent="0.25">
      <c r="F155"/>
      <c r="G155"/>
      <c r="J155"/>
      <c r="K155"/>
      <c r="L155"/>
      <c r="M155"/>
      <c r="N155"/>
      <c r="O155"/>
    </row>
    <row r="156" spans="6:15" ht="15" x14ac:dyDescent="0.25">
      <c r="F156"/>
      <c r="G156"/>
      <c r="J156"/>
      <c r="K156"/>
      <c r="L156"/>
      <c r="M156"/>
      <c r="N156"/>
      <c r="O156"/>
    </row>
    <row r="157" spans="6:15" ht="15" x14ac:dyDescent="0.25">
      <c r="F157"/>
      <c r="G157"/>
      <c r="J157"/>
      <c r="K157"/>
      <c r="L157"/>
      <c r="M157"/>
      <c r="N157"/>
      <c r="O157"/>
    </row>
    <row r="158" spans="6:15" ht="15" x14ac:dyDescent="0.25">
      <c r="F158"/>
      <c r="G158"/>
      <c r="J158"/>
      <c r="K158"/>
      <c r="L158"/>
      <c r="M158"/>
      <c r="N158"/>
      <c r="O158"/>
    </row>
    <row r="159" spans="6:15" ht="15" x14ac:dyDescent="0.25">
      <c r="F159"/>
      <c r="G159"/>
      <c r="J159"/>
      <c r="K159"/>
      <c r="L159"/>
      <c r="M159"/>
      <c r="N159"/>
      <c r="O159"/>
    </row>
    <row r="160" spans="6:15" ht="15" x14ac:dyDescent="0.25">
      <c r="F160"/>
      <c r="G160"/>
      <c r="J160"/>
      <c r="K160"/>
      <c r="L160"/>
      <c r="M160"/>
      <c r="N160"/>
      <c r="O160"/>
    </row>
    <row r="161" spans="6:15" ht="15" x14ac:dyDescent="0.25">
      <c r="F161"/>
      <c r="G161"/>
      <c r="J161"/>
      <c r="K161"/>
      <c r="L161"/>
      <c r="M161"/>
      <c r="N161"/>
      <c r="O161"/>
    </row>
    <row r="162" spans="6:15" ht="15" x14ac:dyDescent="0.25">
      <c r="F162"/>
      <c r="G162"/>
      <c r="J162"/>
      <c r="K162"/>
      <c r="L162"/>
      <c r="M162"/>
      <c r="N162"/>
      <c r="O162"/>
    </row>
    <row r="163" spans="6:15" ht="15" x14ac:dyDescent="0.25">
      <c r="F163"/>
      <c r="G163"/>
      <c r="J163"/>
      <c r="K163"/>
      <c r="L163"/>
      <c r="M163"/>
      <c r="N163"/>
      <c r="O163"/>
    </row>
    <row r="164" spans="6:15" ht="15" x14ac:dyDescent="0.25">
      <c r="F164"/>
      <c r="G164"/>
      <c r="J164"/>
      <c r="K164"/>
      <c r="L164"/>
      <c r="M164"/>
      <c r="N164"/>
      <c r="O164"/>
    </row>
    <row r="165" spans="6:15" ht="15" x14ac:dyDescent="0.25">
      <c r="F165"/>
      <c r="G165"/>
      <c r="J165"/>
      <c r="K165"/>
      <c r="L165"/>
      <c r="M165"/>
      <c r="N165"/>
      <c r="O165"/>
    </row>
    <row r="166" spans="6:15" ht="15" x14ac:dyDescent="0.25">
      <c r="F166"/>
      <c r="G166"/>
      <c r="J166"/>
      <c r="K166"/>
      <c r="L166"/>
      <c r="M166"/>
      <c r="N166"/>
      <c r="O166"/>
    </row>
    <row r="167" spans="6:15" ht="15" x14ac:dyDescent="0.25">
      <c r="F167"/>
      <c r="G167"/>
      <c r="J167"/>
      <c r="K167"/>
      <c r="L167"/>
      <c r="M167"/>
      <c r="N167"/>
      <c r="O167"/>
    </row>
    <row r="168" spans="6:15" ht="15" x14ac:dyDescent="0.25">
      <c r="F168"/>
      <c r="G168"/>
      <c r="J168"/>
      <c r="K168"/>
      <c r="L168"/>
      <c r="M168"/>
      <c r="N168"/>
      <c r="O168"/>
    </row>
    <row r="169" spans="6:15" ht="15" x14ac:dyDescent="0.25">
      <c r="F169"/>
      <c r="G169"/>
      <c r="J169"/>
      <c r="K169"/>
      <c r="L169"/>
      <c r="M169"/>
      <c r="N169"/>
      <c r="O169"/>
    </row>
    <row r="170" spans="6:15" ht="15" x14ac:dyDescent="0.25">
      <c r="F170"/>
      <c r="G170"/>
      <c r="J170"/>
      <c r="K170"/>
      <c r="L170"/>
      <c r="M170"/>
      <c r="N170"/>
      <c r="O170"/>
    </row>
    <row r="171" spans="6:15" ht="15" x14ac:dyDescent="0.25">
      <c r="F171"/>
      <c r="G171"/>
      <c r="J171"/>
      <c r="K171"/>
      <c r="L171"/>
      <c r="M171"/>
      <c r="N171"/>
      <c r="O171"/>
    </row>
    <row r="172" spans="6:15" ht="15" x14ac:dyDescent="0.25">
      <c r="F172"/>
      <c r="G172"/>
      <c r="J172"/>
      <c r="K172"/>
      <c r="L172"/>
      <c r="M172"/>
      <c r="N172"/>
      <c r="O172"/>
    </row>
    <row r="173" spans="6:15" ht="15" x14ac:dyDescent="0.25">
      <c r="F173"/>
      <c r="G173"/>
      <c r="J173"/>
      <c r="K173"/>
      <c r="L173"/>
      <c r="M173"/>
      <c r="N173"/>
      <c r="O173"/>
    </row>
    <row r="174" spans="6:15" ht="15" x14ac:dyDescent="0.25">
      <c r="F174"/>
      <c r="G174"/>
      <c r="J174"/>
      <c r="K174"/>
      <c r="L174"/>
      <c r="M174"/>
      <c r="N174"/>
      <c r="O174"/>
    </row>
    <row r="175" spans="6:15" ht="15" x14ac:dyDescent="0.25">
      <c r="F175"/>
      <c r="G175"/>
      <c r="J175"/>
      <c r="K175"/>
      <c r="L175"/>
      <c r="M175"/>
      <c r="N175"/>
      <c r="O175"/>
    </row>
    <row r="176" spans="6:15" ht="15" x14ac:dyDescent="0.25">
      <c r="F176"/>
      <c r="G176"/>
      <c r="J176"/>
      <c r="K176"/>
      <c r="L176"/>
      <c r="M176"/>
      <c r="N176"/>
      <c r="O176"/>
    </row>
    <row r="177" spans="6:15" ht="15" x14ac:dyDescent="0.25">
      <c r="F177"/>
      <c r="G177"/>
      <c r="J177"/>
      <c r="K177"/>
      <c r="L177"/>
      <c r="M177"/>
      <c r="N177"/>
      <c r="O177"/>
    </row>
    <row r="178" spans="6:15" ht="15" x14ac:dyDescent="0.25">
      <c r="F178"/>
      <c r="G178"/>
      <c r="J178"/>
      <c r="K178"/>
      <c r="L178"/>
      <c r="M178"/>
      <c r="N178"/>
      <c r="O178"/>
    </row>
    <row r="179" spans="6:15" ht="15" x14ac:dyDescent="0.25">
      <c r="F179"/>
      <c r="G179"/>
      <c r="J179"/>
      <c r="K179"/>
      <c r="L179"/>
      <c r="M179"/>
      <c r="N179"/>
      <c r="O179"/>
    </row>
    <row r="180" spans="6:15" ht="15" x14ac:dyDescent="0.25">
      <c r="F180"/>
      <c r="G180"/>
      <c r="J180"/>
      <c r="K180"/>
      <c r="L180"/>
      <c r="M180"/>
      <c r="N180"/>
      <c r="O180"/>
    </row>
    <row r="181" spans="6:15" ht="15" x14ac:dyDescent="0.25">
      <c r="F181"/>
      <c r="G181"/>
      <c r="J181"/>
      <c r="K181"/>
      <c r="L181"/>
      <c r="M181"/>
      <c r="N181"/>
      <c r="O181"/>
    </row>
    <row r="182" spans="6:15" ht="15" x14ac:dyDescent="0.25">
      <c r="F182"/>
      <c r="G182"/>
      <c r="J182"/>
      <c r="K182"/>
      <c r="L182"/>
      <c r="M182"/>
      <c r="N182"/>
      <c r="O182"/>
    </row>
    <row r="183" spans="6:15" ht="15" x14ac:dyDescent="0.25">
      <c r="F183"/>
      <c r="G183"/>
      <c r="J183"/>
      <c r="K183"/>
      <c r="L183"/>
      <c r="M183"/>
      <c r="N183"/>
      <c r="O183"/>
    </row>
    <row r="184" spans="6:15" ht="15" x14ac:dyDescent="0.25">
      <c r="F184"/>
      <c r="G184"/>
      <c r="J184"/>
      <c r="K184"/>
      <c r="L184"/>
      <c r="M184"/>
      <c r="N184"/>
      <c r="O184"/>
    </row>
    <row r="185" spans="6:15" ht="15" x14ac:dyDescent="0.25">
      <c r="F185"/>
      <c r="G185"/>
      <c r="J185"/>
      <c r="K185"/>
      <c r="L185"/>
      <c r="M185"/>
      <c r="N185"/>
      <c r="O185"/>
    </row>
    <row r="186" spans="6:15" ht="15" x14ac:dyDescent="0.25">
      <c r="F186"/>
      <c r="G186"/>
      <c r="J186"/>
      <c r="K186"/>
      <c r="L186"/>
      <c r="M186"/>
      <c r="N186"/>
      <c r="O186"/>
    </row>
    <row r="187" spans="6:15" ht="15" x14ac:dyDescent="0.25">
      <c r="F187"/>
      <c r="G187"/>
      <c r="J187"/>
      <c r="K187"/>
      <c r="L187"/>
      <c r="M187"/>
      <c r="N187"/>
      <c r="O187"/>
    </row>
    <row r="188" spans="6:15" ht="15" x14ac:dyDescent="0.25">
      <c r="F188"/>
      <c r="G188"/>
      <c r="J188"/>
      <c r="K188"/>
      <c r="L188"/>
      <c r="M188"/>
      <c r="N188"/>
      <c r="O188"/>
    </row>
    <row r="189" spans="6:15" ht="15" x14ac:dyDescent="0.25">
      <c r="F189"/>
      <c r="G189"/>
      <c r="J189"/>
      <c r="K189"/>
      <c r="L189"/>
      <c r="M189"/>
      <c r="N189"/>
      <c r="O189"/>
    </row>
    <row r="190" spans="6:15" ht="15" x14ac:dyDescent="0.25">
      <c r="F190"/>
      <c r="G190"/>
      <c r="J190"/>
      <c r="K190"/>
      <c r="L190"/>
      <c r="M190"/>
      <c r="N190"/>
      <c r="O190"/>
    </row>
    <row r="191" spans="6:15" ht="15" x14ac:dyDescent="0.25">
      <c r="F191"/>
      <c r="G191"/>
      <c r="J191"/>
      <c r="K191"/>
      <c r="L191"/>
      <c r="M191"/>
      <c r="N191"/>
      <c r="O191"/>
    </row>
    <row r="192" spans="6:15" ht="15" x14ac:dyDescent="0.25">
      <c r="F192"/>
      <c r="G192"/>
      <c r="J192"/>
      <c r="K192"/>
      <c r="L192"/>
      <c r="M192"/>
      <c r="N192"/>
      <c r="O192"/>
    </row>
    <row r="193" spans="6:15" ht="15" x14ac:dyDescent="0.25">
      <c r="F193"/>
      <c r="G193"/>
      <c r="J193"/>
      <c r="K193"/>
      <c r="L193"/>
      <c r="M193"/>
      <c r="N193"/>
      <c r="O193"/>
    </row>
    <row r="194" spans="6:15" ht="15" x14ac:dyDescent="0.25">
      <c r="F194"/>
      <c r="G194"/>
      <c r="J194"/>
      <c r="K194"/>
      <c r="L194"/>
      <c r="M194"/>
      <c r="N194"/>
      <c r="O194"/>
    </row>
    <row r="195" spans="6:15" ht="15" x14ac:dyDescent="0.25">
      <c r="F195"/>
      <c r="G195"/>
      <c r="J195"/>
      <c r="K195"/>
      <c r="L195"/>
      <c r="M195"/>
      <c r="N195"/>
      <c r="O195"/>
    </row>
    <row r="196" spans="6:15" ht="15" x14ac:dyDescent="0.25">
      <c r="F196"/>
      <c r="G196"/>
      <c r="J196"/>
      <c r="K196"/>
      <c r="L196"/>
      <c r="M196"/>
      <c r="N196"/>
      <c r="O196"/>
    </row>
    <row r="197" spans="6:15" ht="15" x14ac:dyDescent="0.25">
      <c r="F197"/>
      <c r="G197"/>
      <c r="J197"/>
      <c r="K197"/>
      <c r="L197"/>
      <c r="M197"/>
      <c r="N197"/>
      <c r="O197"/>
    </row>
    <row r="198" spans="6:15" ht="15" x14ac:dyDescent="0.25">
      <c r="F198"/>
      <c r="G198"/>
      <c r="J198"/>
      <c r="K198"/>
      <c r="L198"/>
      <c r="M198"/>
      <c r="N198"/>
      <c r="O198"/>
    </row>
    <row r="199" spans="6:15" ht="15" x14ac:dyDescent="0.25">
      <c r="F199"/>
      <c r="G199"/>
      <c r="J199"/>
      <c r="K199"/>
      <c r="L199"/>
      <c r="M199"/>
      <c r="N199"/>
      <c r="O199"/>
    </row>
    <row r="200" spans="6:15" ht="15" x14ac:dyDescent="0.25">
      <c r="F200"/>
      <c r="G200"/>
      <c r="J200"/>
      <c r="K200"/>
      <c r="L200"/>
      <c r="M200"/>
      <c r="N200"/>
      <c r="O200"/>
    </row>
    <row r="201" spans="6:15" ht="15" x14ac:dyDescent="0.25">
      <c r="F201"/>
      <c r="G201"/>
      <c r="J201"/>
      <c r="K201"/>
      <c r="L201"/>
      <c r="M201"/>
      <c r="N201"/>
      <c r="O201"/>
    </row>
    <row r="202" spans="6:15" ht="15" x14ac:dyDescent="0.25">
      <c r="F202"/>
      <c r="G202"/>
      <c r="J202"/>
      <c r="K202"/>
      <c r="L202"/>
      <c r="M202"/>
      <c r="N202"/>
      <c r="O202"/>
    </row>
    <row r="203" spans="6:15" ht="15" x14ac:dyDescent="0.25">
      <c r="F203"/>
      <c r="G203"/>
      <c r="J203"/>
      <c r="K203"/>
      <c r="L203"/>
      <c r="M203"/>
      <c r="N203"/>
      <c r="O203"/>
    </row>
    <row r="204" spans="6:15" ht="15" x14ac:dyDescent="0.25">
      <c r="F204"/>
      <c r="G204"/>
      <c r="J204"/>
      <c r="K204"/>
      <c r="L204"/>
      <c r="M204"/>
      <c r="N204"/>
      <c r="O204"/>
    </row>
    <row r="205" spans="6:15" ht="15" x14ac:dyDescent="0.25">
      <c r="F205"/>
      <c r="G205"/>
      <c r="J205"/>
      <c r="K205"/>
      <c r="L205"/>
      <c r="M205"/>
      <c r="N205"/>
      <c r="O205"/>
    </row>
    <row r="206" spans="6:15" ht="15" x14ac:dyDescent="0.25">
      <c r="F206"/>
      <c r="G206"/>
      <c r="J206"/>
      <c r="K206"/>
      <c r="L206"/>
      <c r="M206"/>
      <c r="N206"/>
      <c r="O206"/>
    </row>
    <row r="207" spans="6:15" ht="15" x14ac:dyDescent="0.25">
      <c r="F207"/>
      <c r="G207"/>
      <c r="J207"/>
      <c r="K207"/>
      <c r="L207"/>
      <c r="M207"/>
      <c r="N207"/>
      <c r="O207"/>
    </row>
    <row r="208" spans="6:15" ht="15" x14ac:dyDescent="0.25">
      <c r="F208"/>
      <c r="G208"/>
      <c r="J208"/>
      <c r="K208"/>
      <c r="L208"/>
      <c r="M208"/>
      <c r="N208"/>
      <c r="O208"/>
    </row>
    <row r="209" spans="6:15" ht="15" x14ac:dyDescent="0.25">
      <c r="F209"/>
      <c r="G209"/>
      <c r="J209"/>
      <c r="K209"/>
      <c r="L209"/>
      <c r="M209"/>
      <c r="N209"/>
      <c r="O209"/>
    </row>
    <row r="210" spans="6:15" ht="15" x14ac:dyDescent="0.25">
      <c r="F210"/>
      <c r="G210"/>
      <c r="J210"/>
      <c r="K210"/>
      <c r="L210"/>
      <c r="M210"/>
      <c r="N210"/>
      <c r="O210"/>
    </row>
    <row r="211" spans="6:15" ht="15" x14ac:dyDescent="0.25">
      <c r="F211"/>
      <c r="G211"/>
      <c r="J211"/>
      <c r="K211"/>
      <c r="L211"/>
      <c r="M211"/>
      <c r="N211"/>
      <c r="O211"/>
    </row>
    <row r="212" spans="6:15" ht="15" x14ac:dyDescent="0.25">
      <c r="F212"/>
      <c r="G212"/>
      <c r="J212"/>
      <c r="K212"/>
      <c r="L212"/>
      <c r="M212"/>
      <c r="N212"/>
      <c r="O212"/>
    </row>
    <row r="213" spans="6:15" ht="15" x14ac:dyDescent="0.25">
      <c r="F213"/>
      <c r="G213"/>
      <c r="J213"/>
      <c r="K213"/>
      <c r="L213"/>
      <c r="M213"/>
      <c r="N213"/>
      <c r="O213"/>
    </row>
    <row r="214" spans="6:15" ht="15" x14ac:dyDescent="0.25">
      <c r="F214"/>
      <c r="G214"/>
      <c r="J214"/>
      <c r="K214"/>
      <c r="L214"/>
      <c r="M214"/>
      <c r="N214"/>
      <c r="O214"/>
    </row>
    <row r="215" spans="6:15" ht="15" x14ac:dyDescent="0.25">
      <c r="F215"/>
      <c r="G215"/>
      <c r="J215"/>
      <c r="K215"/>
      <c r="L215"/>
      <c r="M215"/>
      <c r="N215"/>
      <c r="O215"/>
    </row>
    <row r="216" spans="6:15" ht="15" x14ac:dyDescent="0.25">
      <c r="F216"/>
      <c r="G216"/>
      <c r="J216"/>
      <c r="K216"/>
      <c r="L216"/>
      <c r="M216"/>
      <c r="N216"/>
      <c r="O216"/>
    </row>
    <row r="217" spans="6:15" ht="15" x14ac:dyDescent="0.25">
      <c r="F217"/>
      <c r="G217"/>
      <c r="J217"/>
      <c r="K217"/>
      <c r="L217"/>
      <c r="M217"/>
      <c r="N217"/>
      <c r="O217"/>
    </row>
    <row r="218" spans="6:15" ht="15" x14ac:dyDescent="0.25">
      <c r="F218"/>
      <c r="G218"/>
      <c r="J218"/>
      <c r="K218"/>
      <c r="L218"/>
      <c r="M218"/>
      <c r="N218"/>
      <c r="O218"/>
    </row>
    <row r="219" spans="6:15" ht="15" x14ac:dyDescent="0.25">
      <c r="F219"/>
      <c r="G219"/>
      <c r="J219"/>
      <c r="K219"/>
      <c r="L219"/>
      <c r="M219"/>
      <c r="N219"/>
      <c r="O219"/>
    </row>
    <row r="220" spans="6:15" ht="15" x14ac:dyDescent="0.25">
      <c r="F220"/>
      <c r="G220"/>
      <c r="J220"/>
      <c r="K220"/>
      <c r="L220"/>
      <c r="M220"/>
      <c r="N220"/>
      <c r="O220"/>
    </row>
    <row r="221" spans="6:15" ht="15" x14ac:dyDescent="0.25">
      <c r="F221"/>
      <c r="G221"/>
      <c r="J221"/>
      <c r="K221"/>
      <c r="L221"/>
      <c r="M221"/>
      <c r="N221"/>
      <c r="O221"/>
    </row>
    <row r="222" spans="6:15" ht="15" x14ac:dyDescent="0.25">
      <c r="F222"/>
      <c r="G222"/>
      <c r="J222"/>
      <c r="K222"/>
      <c r="L222"/>
      <c r="M222"/>
      <c r="N222"/>
      <c r="O222"/>
    </row>
    <row r="223" spans="6:15" ht="15" x14ac:dyDescent="0.25">
      <c r="F223"/>
      <c r="G223"/>
      <c r="J223"/>
      <c r="K223"/>
      <c r="L223"/>
      <c r="M223"/>
      <c r="N223"/>
      <c r="O223"/>
    </row>
    <row r="224" spans="6:15" ht="15" x14ac:dyDescent="0.25">
      <c r="F224"/>
      <c r="G224"/>
      <c r="J224"/>
      <c r="K224"/>
      <c r="L224"/>
      <c r="M224"/>
      <c r="N224"/>
      <c r="O224"/>
    </row>
    <row r="225" spans="6:15" ht="15" x14ac:dyDescent="0.25">
      <c r="F225"/>
      <c r="G225"/>
      <c r="J225"/>
      <c r="K225"/>
      <c r="L225"/>
      <c r="M225"/>
      <c r="N225"/>
      <c r="O225"/>
    </row>
    <row r="226" spans="6:15" ht="15" x14ac:dyDescent="0.25">
      <c r="F226"/>
      <c r="G226"/>
      <c r="J226"/>
      <c r="K226"/>
      <c r="L226"/>
      <c r="M226"/>
      <c r="N226"/>
      <c r="O226"/>
    </row>
    <row r="227" spans="6:15" ht="15" x14ac:dyDescent="0.25">
      <c r="F227"/>
      <c r="G227"/>
      <c r="J227"/>
      <c r="K227"/>
      <c r="L227"/>
      <c r="M227"/>
      <c r="N227"/>
      <c r="O227"/>
    </row>
    <row r="228" spans="6:15" ht="15" x14ac:dyDescent="0.25">
      <c r="F228"/>
      <c r="G228"/>
      <c r="J228"/>
      <c r="K228"/>
      <c r="L228"/>
      <c r="M228"/>
      <c r="N228"/>
      <c r="O228"/>
    </row>
    <row r="229" spans="6:15" ht="15" x14ac:dyDescent="0.25">
      <c r="F229"/>
      <c r="G229"/>
      <c r="J229"/>
      <c r="K229"/>
      <c r="L229"/>
      <c r="M229"/>
      <c r="N229"/>
      <c r="O229"/>
    </row>
    <row r="230" spans="6:15" ht="15" x14ac:dyDescent="0.25">
      <c r="F230"/>
      <c r="G230"/>
      <c r="J230"/>
      <c r="K230"/>
      <c r="L230"/>
      <c r="M230"/>
      <c r="N230"/>
      <c r="O230"/>
    </row>
    <row r="231" spans="6:15" ht="15" x14ac:dyDescent="0.25">
      <c r="F231"/>
      <c r="G231"/>
      <c r="J231"/>
      <c r="K231"/>
      <c r="L231"/>
      <c r="M231"/>
      <c r="N231"/>
      <c r="O231"/>
    </row>
    <row r="232" spans="6:15" ht="15" x14ac:dyDescent="0.25">
      <c r="F232"/>
      <c r="G232"/>
      <c r="J232"/>
      <c r="K232"/>
      <c r="L232"/>
      <c r="M232"/>
      <c r="N232"/>
      <c r="O232"/>
    </row>
    <row r="233" spans="6:15" ht="15" x14ac:dyDescent="0.25">
      <c r="F233"/>
      <c r="G233"/>
      <c r="J233"/>
      <c r="K233"/>
      <c r="L233"/>
      <c r="M233"/>
      <c r="N233"/>
      <c r="O233"/>
    </row>
    <row r="234" spans="6:15" ht="15" x14ac:dyDescent="0.25">
      <c r="F234"/>
      <c r="G234"/>
      <c r="J234"/>
      <c r="K234"/>
      <c r="L234"/>
      <c r="M234"/>
      <c r="N234"/>
      <c r="O234"/>
    </row>
    <row r="235" spans="6:15" ht="15" x14ac:dyDescent="0.25">
      <c r="F235"/>
      <c r="G235"/>
      <c r="J235"/>
      <c r="K235"/>
      <c r="L235"/>
      <c r="M235"/>
      <c r="N235"/>
      <c r="O235"/>
    </row>
    <row r="236" spans="6:15" ht="15" x14ac:dyDescent="0.25">
      <c r="F236"/>
      <c r="G236"/>
      <c r="J236"/>
      <c r="K236"/>
      <c r="L236"/>
      <c r="M236"/>
      <c r="N236"/>
      <c r="O236"/>
    </row>
    <row r="237" spans="6:15" ht="15" x14ac:dyDescent="0.25">
      <c r="F237"/>
      <c r="G237"/>
      <c r="J237"/>
      <c r="K237"/>
      <c r="L237"/>
      <c r="M237"/>
      <c r="N237"/>
      <c r="O237"/>
    </row>
    <row r="238" spans="6:15" ht="15" x14ac:dyDescent="0.25">
      <c r="F238"/>
      <c r="G238"/>
      <c r="J238"/>
      <c r="K238"/>
      <c r="L238"/>
      <c r="M238"/>
      <c r="N238"/>
      <c r="O238"/>
    </row>
    <row r="239" spans="6:15" ht="15" x14ac:dyDescent="0.25">
      <c r="F239"/>
      <c r="G239"/>
      <c r="J239"/>
      <c r="K239"/>
      <c r="L239"/>
      <c r="M239"/>
      <c r="N239"/>
      <c r="O239"/>
    </row>
    <row r="240" spans="6:15" ht="15" x14ac:dyDescent="0.25">
      <c r="F240"/>
      <c r="G240"/>
      <c r="J240"/>
      <c r="K240"/>
      <c r="L240"/>
      <c r="M240"/>
      <c r="N240"/>
      <c r="O240"/>
    </row>
    <row r="241" spans="6:15" ht="15" x14ac:dyDescent="0.25">
      <c r="F241"/>
      <c r="G241"/>
      <c r="J241"/>
      <c r="K241"/>
      <c r="L241"/>
      <c r="M241"/>
      <c r="N241"/>
      <c r="O241"/>
    </row>
    <row r="242" spans="6:15" ht="15" x14ac:dyDescent="0.25">
      <c r="F242"/>
      <c r="G242"/>
      <c r="J242"/>
      <c r="K242"/>
      <c r="L242"/>
      <c r="M242"/>
      <c r="N242"/>
      <c r="O242"/>
    </row>
    <row r="243" spans="6:15" ht="15" x14ac:dyDescent="0.25">
      <c r="F243"/>
      <c r="G243"/>
      <c r="J243"/>
      <c r="K243"/>
      <c r="L243"/>
      <c r="M243"/>
      <c r="N243"/>
      <c r="O243"/>
    </row>
    <row r="244" spans="6:15" ht="15" x14ac:dyDescent="0.25">
      <c r="F244"/>
      <c r="G244"/>
      <c r="J244"/>
      <c r="K244"/>
      <c r="L244"/>
      <c r="M244"/>
      <c r="N244"/>
      <c r="O244"/>
    </row>
    <row r="245" spans="6:15" ht="15" x14ac:dyDescent="0.25">
      <c r="F245"/>
      <c r="G245"/>
      <c r="J245"/>
      <c r="K245"/>
      <c r="L245"/>
      <c r="M245"/>
      <c r="N245"/>
      <c r="O245"/>
    </row>
    <row r="246" spans="6:15" ht="15" x14ac:dyDescent="0.25">
      <c r="F246"/>
      <c r="G246"/>
      <c r="J246"/>
      <c r="K246"/>
      <c r="L246"/>
      <c r="M246"/>
      <c r="N246"/>
      <c r="O246"/>
    </row>
    <row r="247" spans="6:15" ht="15" x14ac:dyDescent="0.25">
      <c r="F247"/>
      <c r="G247"/>
      <c r="J247"/>
      <c r="K247"/>
      <c r="L247"/>
      <c r="M247"/>
      <c r="N247"/>
      <c r="O247"/>
    </row>
    <row r="248" spans="6:15" ht="15" x14ac:dyDescent="0.25">
      <c r="F248"/>
      <c r="G248"/>
      <c r="J248"/>
      <c r="K248"/>
      <c r="L248"/>
      <c r="M248"/>
      <c r="N248"/>
      <c r="O248"/>
    </row>
    <row r="249" spans="6:15" ht="15" x14ac:dyDescent="0.25">
      <c r="F249"/>
      <c r="G249"/>
      <c r="J249"/>
      <c r="K249"/>
      <c r="L249"/>
      <c r="M249"/>
      <c r="N249"/>
      <c r="O249"/>
    </row>
    <row r="250" spans="6:15" ht="15" x14ac:dyDescent="0.25">
      <c r="F250"/>
      <c r="G250"/>
      <c r="J250"/>
      <c r="K250"/>
      <c r="L250"/>
      <c r="M250"/>
      <c r="N250"/>
      <c r="O250"/>
    </row>
    <row r="251" spans="6:15" ht="15" x14ac:dyDescent="0.25">
      <c r="F251"/>
      <c r="G251"/>
      <c r="J251"/>
      <c r="K251"/>
      <c r="L251"/>
      <c r="M251"/>
      <c r="N251"/>
      <c r="O251"/>
    </row>
    <row r="252" spans="6:15" ht="15" x14ac:dyDescent="0.25">
      <c r="F252"/>
      <c r="G252"/>
      <c r="J252"/>
      <c r="K252"/>
      <c r="L252"/>
      <c r="M252"/>
      <c r="N252"/>
      <c r="O252"/>
    </row>
    <row r="253" spans="6:15" ht="15" x14ac:dyDescent="0.25">
      <c r="F253"/>
      <c r="G253"/>
      <c r="J253"/>
      <c r="K253"/>
      <c r="L253"/>
      <c r="M253"/>
      <c r="N253"/>
      <c r="O253"/>
    </row>
    <row r="254" spans="6:15" ht="15" x14ac:dyDescent="0.25">
      <c r="F254"/>
      <c r="G254"/>
      <c r="J254"/>
      <c r="K254"/>
      <c r="L254"/>
      <c r="M254"/>
      <c r="N254"/>
      <c r="O254"/>
    </row>
    <row r="255" spans="6:15" ht="15" x14ac:dyDescent="0.25">
      <c r="F255"/>
      <c r="G255"/>
      <c r="J255"/>
      <c r="K255"/>
      <c r="L255"/>
      <c r="M255"/>
      <c r="N255"/>
      <c r="O255"/>
    </row>
    <row r="256" spans="6:15" ht="15" x14ac:dyDescent="0.25">
      <c r="F256"/>
      <c r="G256"/>
      <c r="J256"/>
      <c r="K256"/>
      <c r="L256"/>
      <c r="M256"/>
      <c r="N256"/>
      <c r="O256"/>
    </row>
    <row r="257" spans="6:15" ht="15" x14ac:dyDescent="0.25">
      <c r="F257"/>
      <c r="G257"/>
      <c r="J257"/>
      <c r="K257"/>
      <c r="L257"/>
      <c r="M257"/>
      <c r="N257"/>
      <c r="O257"/>
    </row>
    <row r="258" spans="6:15" ht="15" x14ac:dyDescent="0.25">
      <c r="F258"/>
      <c r="G258"/>
      <c r="J258"/>
      <c r="K258"/>
      <c r="L258"/>
      <c r="M258"/>
      <c r="N258"/>
      <c r="O258"/>
    </row>
    <row r="259" spans="6:15" ht="15" x14ac:dyDescent="0.25">
      <c r="F259"/>
      <c r="G259"/>
      <c r="J259"/>
      <c r="K259"/>
      <c r="L259"/>
      <c r="M259"/>
      <c r="N259"/>
      <c r="O259"/>
    </row>
    <row r="260" spans="6:15" ht="15" x14ac:dyDescent="0.25">
      <c r="F260"/>
      <c r="G260"/>
      <c r="J260"/>
      <c r="K260"/>
      <c r="L260"/>
      <c r="M260"/>
      <c r="N260"/>
      <c r="O260"/>
    </row>
    <row r="261" spans="6:15" ht="15" x14ac:dyDescent="0.25">
      <c r="F261"/>
      <c r="G261"/>
      <c r="J261"/>
      <c r="K261"/>
      <c r="L261"/>
      <c r="M261"/>
      <c r="N261"/>
      <c r="O261"/>
    </row>
    <row r="262" spans="6:15" ht="15" x14ac:dyDescent="0.25">
      <c r="F262"/>
      <c r="G262"/>
      <c r="J262"/>
      <c r="K262"/>
      <c r="L262"/>
      <c r="M262"/>
      <c r="N262"/>
      <c r="O262"/>
    </row>
    <row r="263" spans="6:15" ht="15" x14ac:dyDescent="0.25">
      <c r="F263"/>
      <c r="G263"/>
      <c r="J263"/>
      <c r="K263"/>
      <c r="L263"/>
      <c r="M263"/>
      <c r="N263"/>
      <c r="O263"/>
    </row>
    <row r="264" spans="6:15" ht="15" x14ac:dyDescent="0.25">
      <c r="F264"/>
      <c r="G264"/>
      <c r="J264"/>
      <c r="K264"/>
      <c r="L264"/>
      <c r="M264"/>
      <c r="N264"/>
      <c r="O264"/>
    </row>
    <row r="265" spans="6:15" ht="15" x14ac:dyDescent="0.25">
      <c r="F265"/>
      <c r="G265"/>
      <c r="J265"/>
      <c r="K265"/>
      <c r="L265"/>
      <c r="M265"/>
      <c r="N265"/>
      <c r="O265"/>
    </row>
    <row r="266" spans="6:15" ht="15" x14ac:dyDescent="0.25">
      <c r="F266"/>
      <c r="G266"/>
      <c r="J266"/>
      <c r="K266"/>
      <c r="L266"/>
      <c r="M266"/>
      <c r="N266"/>
      <c r="O266"/>
    </row>
    <row r="267" spans="6:15" ht="15" x14ac:dyDescent="0.25">
      <c r="F267"/>
      <c r="G267"/>
      <c r="J267"/>
      <c r="K267"/>
      <c r="L267"/>
      <c r="M267"/>
      <c r="N267"/>
      <c r="O267"/>
    </row>
    <row r="268" spans="6:15" ht="15" x14ac:dyDescent="0.25">
      <c r="F268"/>
      <c r="G268"/>
      <c r="J268"/>
      <c r="K268"/>
      <c r="L268"/>
      <c r="M268"/>
      <c r="N268"/>
      <c r="O268"/>
    </row>
    <row r="269" spans="6:15" ht="15" x14ac:dyDescent="0.25">
      <c r="F269"/>
      <c r="G269"/>
      <c r="J269"/>
      <c r="K269"/>
      <c r="L269"/>
      <c r="M269"/>
      <c r="N269"/>
      <c r="O269"/>
    </row>
    <row r="270" spans="6:15" ht="15" x14ac:dyDescent="0.25">
      <c r="F270"/>
      <c r="G270"/>
      <c r="J270"/>
      <c r="K270"/>
      <c r="L270"/>
      <c r="M270"/>
      <c r="N270"/>
      <c r="O270"/>
    </row>
    <row r="271" spans="6:15" ht="15" x14ac:dyDescent="0.25">
      <c r="F271"/>
      <c r="G271"/>
      <c r="J271"/>
      <c r="K271"/>
      <c r="L271"/>
      <c r="M271"/>
      <c r="N271"/>
      <c r="O271"/>
    </row>
    <row r="272" spans="6:15" ht="15" x14ac:dyDescent="0.25">
      <c r="F272"/>
      <c r="G272"/>
      <c r="J272"/>
      <c r="K272"/>
      <c r="L272"/>
      <c r="M272"/>
      <c r="N272"/>
      <c r="O272"/>
    </row>
    <row r="273" spans="6:15" ht="15" x14ac:dyDescent="0.25">
      <c r="F273"/>
      <c r="G273"/>
      <c r="J273"/>
      <c r="K273"/>
      <c r="L273"/>
      <c r="M273"/>
      <c r="N273"/>
      <c r="O273"/>
    </row>
    <row r="274" spans="6:15" ht="15" x14ac:dyDescent="0.25">
      <c r="F274"/>
      <c r="G274"/>
      <c r="J274"/>
      <c r="K274"/>
      <c r="L274"/>
      <c r="M274"/>
      <c r="N274"/>
      <c r="O274"/>
    </row>
    <row r="275" spans="6:15" ht="15" x14ac:dyDescent="0.25">
      <c r="F275"/>
      <c r="G275"/>
      <c r="J275"/>
      <c r="K275"/>
      <c r="L275"/>
      <c r="M275"/>
      <c r="N275"/>
      <c r="O275"/>
    </row>
    <row r="276" spans="6:15" ht="15" x14ac:dyDescent="0.25">
      <c r="F276"/>
      <c r="G276"/>
      <c r="J276"/>
      <c r="K276"/>
      <c r="L276"/>
      <c r="M276"/>
      <c r="N276"/>
      <c r="O276"/>
    </row>
    <row r="277" spans="6:15" ht="15" x14ac:dyDescent="0.25">
      <c r="F277"/>
      <c r="G277"/>
      <c r="J277"/>
      <c r="K277"/>
      <c r="L277"/>
      <c r="M277"/>
      <c r="N277"/>
      <c r="O277"/>
    </row>
    <row r="278" spans="6:15" ht="15" x14ac:dyDescent="0.25">
      <c r="F278"/>
      <c r="G278"/>
      <c r="J278"/>
      <c r="K278"/>
      <c r="L278"/>
      <c r="M278"/>
      <c r="N278"/>
      <c r="O278"/>
    </row>
    <row r="279" spans="6:15" ht="15" x14ac:dyDescent="0.25">
      <c r="F279"/>
      <c r="G279"/>
      <c r="J279"/>
      <c r="K279"/>
      <c r="L279"/>
      <c r="M279"/>
      <c r="N279"/>
      <c r="O279"/>
    </row>
    <row r="280" spans="6:15" ht="15" x14ac:dyDescent="0.25">
      <c r="F280"/>
      <c r="G280"/>
      <c r="J280"/>
      <c r="K280"/>
      <c r="L280"/>
      <c r="M280"/>
      <c r="N280"/>
      <c r="O280"/>
    </row>
    <row r="281" spans="6:15" ht="15" x14ac:dyDescent="0.25">
      <c r="F281"/>
      <c r="G281"/>
      <c r="J281"/>
      <c r="K281"/>
      <c r="L281"/>
      <c r="M281"/>
      <c r="N281"/>
      <c r="O281"/>
    </row>
    <row r="282" spans="6:15" ht="15" x14ac:dyDescent="0.25">
      <c r="F282"/>
      <c r="G282"/>
      <c r="J282"/>
      <c r="K282"/>
      <c r="L282"/>
      <c r="M282"/>
      <c r="N282"/>
      <c r="O282"/>
    </row>
    <row r="283" spans="6:15" ht="15" x14ac:dyDescent="0.25">
      <c r="F283"/>
      <c r="G283"/>
      <c r="J283"/>
      <c r="K283"/>
      <c r="L283"/>
      <c r="M283"/>
      <c r="N283"/>
      <c r="O283"/>
    </row>
    <row r="284" spans="6:15" ht="15" x14ac:dyDescent="0.25">
      <c r="F284"/>
      <c r="G284"/>
      <c r="J284"/>
      <c r="K284"/>
      <c r="L284"/>
      <c r="M284"/>
      <c r="N284"/>
      <c r="O284"/>
    </row>
    <row r="285" spans="6:15" ht="15" x14ac:dyDescent="0.25">
      <c r="F285"/>
      <c r="G285"/>
      <c r="J285"/>
      <c r="K285"/>
      <c r="L285"/>
      <c r="M285"/>
      <c r="N285"/>
      <c r="O285"/>
    </row>
    <row r="286" spans="6:15" ht="15" x14ac:dyDescent="0.25">
      <c r="F286"/>
      <c r="G286"/>
      <c r="J286"/>
      <c r="K286"/>
      <c r="L286"/>
      <c r="M286"/>
      <c r="N286"/>
      <c r="O286"/>
    </row>
    <row r="287" spans="6:15" ht="15" x14ac:dyDescent="0.25">
      <c r="F287"/>
      <c r="G287"/>
      <c r="J287"/>
      <c r="K287"/>
      <c r="L287"/>
      <c r="M287"/>
      <c r="N287"/>
      <c r="O287"/>
    </row>
    <row r="288" spans="6:15" ht="15" x14ac:dyDescent="0.25">
      <c r="F288"/>
      <c r="G288"/>
      <c r="J288"/>
      <c r="K288"/>
      <c r="L288"/>
      <c r="M288"/>
      <c r="N288"/>
      <c r="O288"/>
    </row>
    <row r="289" spans="6:15" ht="15" x14ac:dyDescent="0.25">
      <c r="F289"/>
      <c r="G289"/>
      <c r="J289"/>
      <c r="K289"/>
      <c r="L289"/>
      <c r="M289"/>
      <c r="N289"/>
      <c r="O289"/>
    </row>
    <row r="290" spans="6:15" ht="15" x14ac:dyDescent="0.25">
      <c r="F290"/>
      <c r="G290"/>
      <c r="J290"/>
      <c r="K290"/>
      <c r="L290"/>
      <c r="M290"/>
      <c r="N290"/>
      <c r="O290"/>
    </row>
    <row r="291" spans="6:15" ht="15" x14ac:dyDescent="0.25">
      <c r="F291"/>
      <c r="G291"/>
      <c r="J291"/>
      <c r="K291"/>
      <c r="L291"/>
      <c r="M291"/>
      <c r="N291"/>
      <c r="O291"/>
    </row>
    <row r="292" spans="6:15" ht="15" x14ac:dyDescent="0.25">
      <c r="F292"/>
      <c r="G292"/>
      <c r="J292"/>
      <c r="K292"/>
      <c r="L292"/>
      <c r="M292"/>
      <c r="N292"/>
      <c r="O292"/>
    </row>
    <row r="293" spans="6:15" ht="15" x14ac:dyDescent="0.25">
      <c r="F293"/>
      <c r="G293"/>
      <c r="J293"/>
      <c r="K293"/>
      <c r="L293"/>
      <c r="M293"/>
      <c r="N293"/>
      <c r="O293"/>
    </row>
    <row r="294" spans="6:15" ht="15" x14ac:dyDescent="0.25">
      <c r="F294"/>
      <c r="G294"/>
      <c r="J294"/>
      <c r="K294"/>
      <c r="L294"/>
      <c r="M294"/>
      <c r="N294"/>
      <c r="O294"/>
    </row>
    <row r="295" spans="6:15" ht="15" x14ac:dyDescent="0.25">
      <c r="F295"/>
      <c r="G295"/>
      <c r="J295"/>
      <c r="K295"/>
      <c r="L295"/>
      <c r="M295"/>
      <c r="N295"/>
      <c r="O295"/>
    </row>
    <row r="296" spans="6:15" ht="15" x14ac:dyDescent="0.25">
      <c r="F296"/>
      <c r="G296"/>
      <c r="J296"/>
      <c r="K296"/>
      <c r="L296"/>
      <c r="M296"/>
      <c r="N296"/>
      <c r="O296"/>
    </row>
    <row r="297" spans="6:15" ht="15" x14ac:dyDescent="0.25">
      <c r="F297"/>
      <c r="G297"/>
      <c r="J297"/>
      <c r="K297"/>
      <c r="L297"/>
      <c r="M297"/>
      <c r="N297"/>
      <c r="O297"/>
    </row>
    <row r="298" spans="6:15" ht="15" x14ac:dyDescent="0.25">
      <c r="F298"/>
      <c r="G298"/>
      <c r="J298"/>
      <c r="K298"/>
      <c r="L298"/>
      <c r="M298"/>
      <c r="N298"/>
      <c r="O298"/>
    </row>
    <row r="299" spans="6:15" ht="15" x14ac:dyDescent="0.25">
      <c r="F299"/>
      <c r="G299"/>
      <c r="J299"/>
      <c r="K299"/>
      <c r="L299"/>
      <c r="M299"/>
      <c r="N299"/>
      <c r="O299"/>
    </row>
    <row r="300" spans="6:15" ht="15" x14ac:dyDescent="0.25">
      <c r="F300"/>
      <c r="G300"/>
      <c r="J300"/>
      <c r="K300"/>
      <c r="L300"/>
      <c r="M300"/>
      <c r="N300"/>
      <c r="O300"/>
    </row>
    <row r="301" spans="6:15" ht="15" x14ac:dyDescent="0.25">
      <c r="F301"/>
      <c r="G301"/>
      <c r="J301"/>
      <c r="K301"/>
      <c r="L301"/>
      <c r="M301"/>
      <c r="N301"/>
      <c r="O301"/>
    </row>
    <row r="302" spans="6:15" ht="15" x14ac:dyDescent="0.25">
      <c r="F302"/>
      <c r="G302"/>
      <c r="J302"/>
      <c r="K302"/>
      <c r="L302"/>
      <c r="M302"/>
      <c r="N302"/>
      <c r="O302"/>
    </row>
    <row r="303" spans="6:15" ht="15" x14ac:dyDescent="0.25">
      <c r="F303"/>
      <c r="G303"/>
      <c r="J303"/>
      <c r="K303"/>
      <c r="L303"/>
      <c r="M303"/>
      <c r="N303"/>
      <c r="O303"/>
    </row>
    <row r="304" spans="6:15" ht="15" x14ac:dyDescent="0.25">
      <c r="F304"/>
      <c r="G304"/>
      <c r="J304"/>
      <c r="K304"/>
      <c r="L304"/>
      <c r="M304"/>
      <c r="N304"/>
      <c r="O304"/>
    </row>
    <row r="305" spans="6:15" ht="15" x14ac:dyDescent="0.25">
      <c r="F305"/>
      <c r="G305"/>
      <c r="J305"/>
      <c r="K305"/>
      <c r="L305"/>
      <c r="M305"/>
      <c r="N305"/>
      <c r="O305"/>
    </row>
    <row r="306" spans="6:15" ht="15" x14ac:dyDescent="0.25">
      <c r="F306"/>
      <c r="G306"/>
      <c r="J306"/>
      <c r="K306"/>
      <c r="L306"/>
      <c r="M306"/>
      <c r="N306"/>
      <c r="O306"/>
    </row>
    <row r="307" spans="6:15" ht="15" x14ac:dyDescent="0.25">
      <c r="F307"/>
      <c r="G307"/>
      <c r="J307"/>
      <c r="K307"/>
      <c r="L307"/>
      <c r="M307"/>
      <c r="N307"/>
      <c r="O307"/>
    </row>
    <row r="308" spans="6:15" ht="15" x14ac:dyDescent="0.25">
      <c r="F308"/>
      <c r="G308"/>
      <c r="J308"/>
      <c r="K308"/>
      <c r="L308"/>
      <c r="M308"/>
      <c r="N308"/>
      <c r="O308"/>
    </row>
    <row r="309" spans="6:15" ht="15" x14ac:dyDescent="0.25">
      <c r="F309"/>
      <c r="G309"/>
      <c r="J309"/>
      <c r="K309"/>
      <c r="L309"/>
      <c r="M309"/>
      <c r="N309"/>
      <c r="O309"/>
    </row>
    <row r="310" spans="6:15" ht="15" x14ac:dyDescent="0.25">
      <c r="F310"/>
      <c r="G310"/>
      <c r="J310"/>
      <c r="K310"/>
      <c r="L310"/>
      <c r="M310"/>
      <c r="N310"/>
      <c r="O310"/>
    </row>
    <row r="311" spans="6:15" ht="15" x14ac:dyDescent="0.25">
      <c r="F311"/>
      <c r="G311"/>
      <c r="J311"/>
      <c r="K311"/>
      <c r="L311"/>
      <c r="M311"/>
      <c r="N311"/>
      <c r="O311"/>
    </row>
    <row r="312" spans="6:15" ht="15" x14ac:dyDescent="0.25">
      <c r="F312"/>
      <c r="G312"/>
      <c r="J312"/>
      <c r="K312"/>
      <c r="L312"/>
      <c r="M312"/>
      <c r="N312"/>
      <c r="O312"/>
    </row>
    <row r="313" spans="6:15" ht="15" x14ac:dyDescent="0.25">
      <c r="F313"/>
      <c r="G313"/>
      <c r="J313"/>
      <c r="K313"/>
      <c r="L313"/>
      <c r="M313"/>
      <c r="N313"/>
      <c r="O313"/>
    </row>
    <row r="314" spans="6:15" ht="15" x14ac:dyDescent="0.25">
      <c r="F314"/>
      <c r="G314"/>
      <c r="J314"/>
      <c r="K314"/>
      <c r="L314"/>
      <c r="M314"/>
      <c r="N314"/>
      <c r="O314"/>
    </row>
    <row r="315" spans="6:15" ht="15" x14ac:dyDescent="0.25">
      <c r="F315"/>
      <c r="G315"/>
      <c r="J315"/>
      <c r="K315"/>
      <c r="L315"/>
      <c r="M315"/>
      <c r="N315"/>
      <c r="O315"/>
    </row>
    <row r="316" spans="6:15" ht="15" x14ac:dyDescent="0.25">
      <c r="F316"/>
      <c r="G316"/>
      <c r="J316"/>
      <c r="K316"/>
      <c r="L316"/>
      <c r="M316"/>
      <c r="N316"/>
      <c r="O316"/>
    </row>
    <row r="317" spans="6:15" ht="15" x14ac:dyDescent="0.25">
      <c r="F317"/>
      <c r="G317"/>
      <c r="J317"/>
      <c r="K317"/>
      <c r="L317"/>
      <c r="M317"/>
      <c r="N317"/>
      <c r="O317"/>
    </row>
    <row r="318" spans="6:15" ht="15" x14ac:dyDescent="0.25">
      <c r="F318"/>
      <c r="G318"/>
      <c r="J318"/>
      <c r="K318"/>
      <c r="L318"/>
      <c r="M318"/>
      <c r="N318"/>
      <c r="O318"/>
    </row>
    <row r="319" spans="6:15" ht="15" x14ac:dyDescent="0.25">
      <c r="F319"/>
      <c r="G319"/>
      <c r="J319"/>
      <c r="K319"/>
      <c r="L319"/>
      <c r="M319"/>
      <c r="N319"/>
      <c r="O319"/>
    </row>
    <row r="320" spans="6:15" ht="15" x14ac:dyDescent="0.25">
      <c r="F320"/>
      <c r="G320"/>
      <c r="J320"/>
      <c r="K320"/>
      <c r="L320"/>
      <c r="M320"/>
      <c r="N320"/>
      <c r="O320"/>
    </row>
    <row r="321" spans="6:15" ht="15" x14ac:dyDescent="0.25">
      <c r="F321"/>
      <c r="G321"/>
      <c r="J321"/>
      <c r="K321"/>
      <c r="L321"/>
      <c r="M321"/>
      <c r="N321"/>
      <c r="O321"/>
    </row>
    <row r="322" spans="6:15" ht="15" x14ac:dyDescent="0.25">
      <c r="F322"/>
      <c r="G322"/>
      <c r="J322"/>
      <c r="K322"/>
      <c r="L322"/>
      <c r="M322"/>
      <c r="N322"/>
      <c r="O322"/>
    </row>
    <row r="323" spans="6:15" ht="15" x14ac:dyDescent="0.25">
      <c r="F323"/>
      <c r="G323"/>
      <c r="J323"/>
      <c r="K323"/>
      <c r="L323"/>
      <c r="M323"/>
      <c r="N323"/>
      <c r="O323"/>
    </row>
    <row r="324" spans="6:15" ht="15" x14ac:dyDescent="0.25">
      <c r="F324"/>
      <c r="G324"/>
      <c r="J324"/>
      <c r="K324"/>
      <c r="L324"/>
      <c r="M324"/>
      <c r="N324"/>
      <c r="O324"/>
    </row>
    <row r="325" spans="6:15" ht="15" x14ac:dyDescent="0.25">
      <c r="F325"/>
      <c r="G325"/>
      <c r="J325"/>
      <c r="K325"/>
      <c r="L325"/>
      <c r="M325"/>
      <c r="N325"/>
      <c r="O325"/>
    </row>
    <row r="326" spans="6:15" ht="15" x14ac:dyDescent="0.25">
      <c r="F326"/>
      <c r="G326"/>
      <c r="J326"/>
      <c r="K326"/>
      <c r="L326"/>
      <c r="M326"/>
      <c r="N326"/>
      <c r="O326"/>
    </row>
    <row r="327" spans="6:15" ht="15" x14ac:dyDescent="0.25">
      <c r="F327"/>
      <c r="G327"/>
      <c r="J327"/>
      <c r="K327"/>
      <c r="L327"/>
      <c r="M327"/>
      <c r="N327"/>
      <c r="O327"/>
    </row>
    <row r="328" spans="6:15" ht="15" x14ac:dyDescent="0.25">
      <c r="F328"/>
      <c r="G328"/>
      <c r="J328"/>
      <c r="K328"/>
      <c r="L328"/>
      <c r="M328"/>
      <c r="N328"/>
      <c r="O328"/>
    </row>
    <row r="329" spans="6:15" ht="15" x14ac:dyDescent="0.25">
      <c r="F329"/>
      <c r="G329"/>
      <c r="J329"/>
      <c r="K329"/>
      <c r="L329"/>
      <c r="M329"/>
      <c r="N329"/>
      <c r="O329"/>
    </row>
    <row r="330" spans="6:15" ht="15" x14ac:dyDescent="0.25">
      <c r="F330"/>
      <c r="G330"/>
      <c r="J330"/>
      <c r="K330"/>
      <c r="L330"/>
      <c r="M330"/>
      <c r="N330"/>
      <c r="O330"/>
    </row>
    <row r="331" spans="6:15" ht="15" x14ac:dyDescent="0.25">
      <c r="F331"/>
      <c r="G331"/>
      <c r="J331"/>
      <c r="K331"/>
      <c r="L331"/>
      <c r="M331"/>
      <c r="N331"/>
      <c r="O331"/>
    </row>
    <row r="332" spans="6:15" ht="15" x14ac:dyDescent="0.25">
      <c r="F332"/>
      <c r="G332"/>
      <c r="J332"/>
      <c r="K332"/>
      <c r="L332"/>
      <c r="M332"/>
      <c r="N332"/>
      <c r="O332"/>
    </row>
    <row r="333" spans="6:15" ht="15" x14ac:dyDescent="0.25">
      <c r="F333"/>
      <c r="G333"/>
      <c r="J333"/>
      <c r="K333"/>
      <c r="L333"/>
      <c r="M333"/>
      <c r="N333"/>
      <c r="O333"/>
    </row>
    <row r="334" spans="6:15" ht="15" x14ac:dyDescent="0.25">
      <c r="F334"/>
      <c r="G334"/>
      <c r="J334"/>
      <c r="K334"/>
      <c r="L334"/>
      <c r="M334"/>
      <c r="N334"/>
      <c r="O334"/>
    </row>
    <row r="335" spans="6:15" ht="15" x14ac:dyDescent="0.25">
      <c r="F335"/>
      <c r="G335"/>
      <c r="J335"/>
      <c r="K335"/>
      <c r="L335"/>
      <c r="M335"/>
      <c r="N335"/>
      <c r="O335"/>
    </row>
    <row r="336" spans="6:15" ht="15" x14ac:dyDescent="0.25">
      <c r="F336"/>
      <c r="G336"/>
      <c r="J336"/>
      <c r="K336"/>
      <c r="L336"/>
      <c r="M336"/>
      <c r="N336"/>
      <c r="O336"/>
    </row>
    <row r="337" spans="6:15" ht="15" x14ac:dyDescent="0.25">
      <c r="F337"/>
      <c r="G337"/>
      <c r="J337"/>
      <c r="K337"/>
      <c r="L337"/>
      <c r="M337"/>
      <c r="N337"/>
      <c r="O337"/>
    </row>
    <row r="338" spans="6:15" ht="15" x14ac:dyDescent="0.25">
      <c r="F338"/>
      <c r="G338"/>
      <c r="J338"/>
      <c r="K338"/>
      <c r="L338"/>
      <c r="M338"/>
      <c r="N338"/>
      <c r="O338"/>
    </row>
    <row r="339" spans="6:15" ht="15" x14ac:dyDescent="0.25">
      <c r="F339"/>
      <c r="G339"/>
      <c r="J339"/>
      <c r="K339"/>
      <c r="L339"/>
      <c r="M339"/>
      <c r="N339"/>
      <c r="O339"/>
    </row>
    <row r="340" spans="6:15" ht="15" x14ac:dyDescent="0.25">
      <c r="F340"/>
      <c r="G340"/>
      <c r="J340"/>
      <c r="K340"/>
      <c r="L340"/>
      <c r="M340"/>
      <c r="N340"/>
      <c r="O340"/>
    </row>
    <row r="341" spans="6:15" ht="15" x14ac:dyDescent="0.25">
      <c r="F341"/>
      <c r="G341"/>
      <c r="J341"/>
      <c r="K341"/>
      <c r="L341"/>
      <c r="M341"/>
      <c r="N341"/>
      <c r="O341"/>
    </row>
    <row r="342" spans="6:15" ht="15" x14ac:dyDescent="0.25">
      <c r="F342"/>
      <c r="G342"/>
      <c r="J342"/>
      <c r="K342"/>
      <c r="L342"/>
      <c r="M342"/>
      <c r="N342"/>
      <c r="O342"/>
    </row>
    <row r="343" spans="6:15" ht="15" x14ac:dyDescent="0.25">
      <c r="F343"/>
      <c r="G343"/>
      <c r="J343"/>
      <c r="K343"/>
      <c r="L343"/>
      <c r="M343"/>
      <c r="N343"/>
      <c r="O343"/>
    </row>
    <row r="344" spans="6:15" ht="15" x14ac:dyDescent="0.25">
      <c r="F344"/>
      <c r="G344"/>
      <c r="J344"/>
      <c r="K344"/>
      <c r="L344"/>
      <c r="M344"/>
      <c r="N344"/>
      <c r="O344"/>
    </row>
    <row r="345" spans="6:15" ht="15" x14ac:dyDescent="0.25">
      <c r="F345"/>
      <c r="G345"/>
      <c r="J345"/>
      <c r="K345"/>
      <c r="L345"/>
      <c r="M345"/>
      <c r="N345"/>
      <c r="O345"/>
    </row>
    <row r="346" spans="6:15" ht="15" x14ac:dyDescent="0.25">
      <c r="F346"/>
      <c r="G346"/>
      <c r="J346"/>
      <c r="K346"/>
      <c r="L346"/>
      <c r="M346"/>
      <c r="N346"/>
      <c r="O346"/>
    </row>
    <row r="347" spans="6:15" ht="15" x14ac:dyDescent="0.25">
      <c r="F347"/>
      <c r="G347"/>
      <c r="J347"/>
      <c r="K347"/>
      <c r="L347"/>
      <c r="M347"/>
      <c r="N347"/>
      <c r="O347"/>
    </row>
    <row r="348" spans="6:15" ht="15" x14ac:dyDescent="0.25">
      <c r="F348"/>
      <c r="G348"/>
      <c r="J348"/>
      <c r="K348"/>
      <c r="L348"/>
      <c r="M348"/>
      <c r="N348"/>
      <c r="O348"/>
    </row>
    <row r="349" spans="6:15" ht="15" x14ac:dyDescent="0.25">
      <c r="F349"/>
      <c r="G349"/>
      <c r="J349"/>
      <c r="K349"/>
      <c r="L349"/>
      <c r="M349"/>
      <c r="N349"/>
      <c r="O349"/>
    </row>
    <row r="350" spans="6:15" ht="15" x14ac:dyDescent="0.25">
      <c r="F350"/>
      <c r="G350"/>
      <c r="J350"/>
      <c r="K350"/>
      <c r="L350"/>
      <c r="M350"/>
      <c r="N350"/>
      <c r="O350"/>
    </row>
    <row r="351" spans="6:15" ht="15" x14ac:dyDescent="0.25">
      <c r="F351"/>
      <c r="G351"/>
      <c r="J351"/>
      <c r="K351"/>
      <c r="L351"/>
      <c r="M351"/>
      <c r="N351"/>
      <c r="O351"/>
    </row>
    <row r="352" spans="6:15" ht="15" x14ac:dyDescent="0.25">
      <c r="F352"/>
      <c r="G352"/>
      <c r="J352"/>
      <c r="K352"/>
      <c r="L352"/>
      <c r="M352"/>
      <c r="N352"/>
      <c r="O352"/>
    </row>
    <row r="353" spans="6:15" ht="15" x14ac:dyDescent="0.25">
      <c r="F353"/>
      <c r="G353"/>
      <c r="J353"/>
      <c r="K353"/>
      <c r="L353"/>
      <c r="M353"/>
      <c r="N353"/>
      <c r="O353"/>
    </row>
    <row r="354" spans="6:15" ht="15" x14ac:dyDescent="0.25">
      <c r="F354"/>
      <c r="G354"/>
      <c r="J354"/>
      <c r="K354"/>
      <c r="L354"/>
      <c r="M354"/>
      <c r="N354"/>
      <c r="O354"/>
    </row>
    <row r="355" spans="6:15" ht="15" x14ac:dyDescent="0.25">
      <c r="F355"/>
      <c r="G355"/>
      <c r="J355"/>
      <c r="K355"/>
      <c r="L355"/>
      <c r="M355"/>
      <c r="N355"/>
      <c r="O355"/>
    </row>
    <row r="356" spans="6:15" ht="15" x14ac:dyDescent="0.25">
      <c r="F356"/>
      <c r="G356"/>
      <c r="J356"/>
      <c r="K356"/>
      <c r="L356"/>
      <c r="M356"/>
      <c r="N356"/>
      <c r="O356"/>
    </row>
    <row r="357" spans="6:15" ht="15" x14ac:dyDescent="0.25">
      <c r="F357"/>
      <c r="G357"/>
      <c r="J357"/>
      <c r="K357"/>
      <c r="L357"/>
      <c r="M357"/>
      <c r="N357"/>
      <c r="O357"/>
    </row>
    <row r="358" spans="6:15" ht="15" x14ac:dyDescent="0.25">
      <c r="F358"/>
      <c r="G358"/>
      <c r="J358"/>
      <c r="K358"/>
      <c r="L358"/>
      <c r="M358"/>
      <c r="N358"/>
      <c r="O358"/>
    </row>
    <row r="359" spans="6:15" ht="15" x14ac:dyDescent="0.25">
      <c r="F359"/>
      <c r="G359"/>
      <c r="J359"/>
      <c r="K359"/>
      <c r="L359"/>
      <c r="M359"/>
      <c r="N359"/>
      <c r="O359"/>
    </row>
    <row r="360" spans="6:15" ht="15" x14ac:dyDescent="0.25">
      <c r="F360"/>
      <c r="G360"/>
      <c r="J360"/>
      <c r="K360"/>
      <c r="L360"/>
      <c r="M360"/>
      <c r="N360"/>
      <c r="O360"/>
    </row>
    <row r="361" spans="6:15" ht="15" x14ac:dyDescent="0.25">
      <c r="F361"/>
      <c r="G361"/>
      <c r="J361"/>
      <c r="K361"/>
      <c r="L361"/>
      <c r="M361"/>
      <c r="N361"/>
      <c r="O361"/>
    </row>
    <row r="362" spans="6:15" ht="15" x14ac:dyDescent="0.25">
      <c r="F362"/>
      <c r="G362"/>
      <c r="J362"/>
      <c r="K362"/>
      <c r="L362"/>
      <c r="M362"/>
      <c r="N362"/>
      <c r="O362"/>
    </row>
    <row r="363" spans="6:15" ht="15" x14ac:dyDescent="0.25">
      <c r="F363"/>
      <c r="G363"/>
      <c r="J363"/>
      <c r="K363"/>
      <c r="L363"/>
      <c r="M363"/>
      <c r="N363"/>
      <c r="O363"/>
    </row>
    <row r="364" spans="6:15" ht="15" x14ac:dyDescent="0.25">
      <c r="F364"/>
      <c r="G364"/>
      <c r="J364"/>
      <c r="K364"/>
      <c r="L364"/>
      <c r="M364"/>
      <c r="N364"/>
      <c r="O364"/>
    </row>
    <row r="365" spans="6:15" ht="15" x14ac:dyDescent="0.25">
      <c r="F365"/>
      <c r="G365"/>
      <c r="J365"/>
      <c r="K365"/>
      <c r="L365"/>
      <c r="M365"/>
      <c r="N365"/>
      <c r="O365"/>
    </row>
    <row r="366" spans="6:15" ht="15" x14ac:dyDescent="0.25">
      <c r="F366"/>
      <c r="G366"/>
      <c r="J366"/>
      <c r="K366"/>
      <c r="L366"/>
      <c r="M366"/>
      <c r="N366"/>
      <c r="O366"/>
    </row>
    <row r="367" spans="6:15" ht="15" x14ac:dyDescent="0.25">
      <c r="F367"/>
      <c r="G367"/>
      <c r="J367"/>
      <c r="K367"/>
      <c r="L367"/>
      <c r="M367"/>
      <c r="N367"/>
      <c r="O367"/>
    </row>
    <row r="368" spans="6:15" ht="15" x14ac:dyDescent="0.25">
      <c r="F368"/>
      <c r="G368"/>
      <c r="J368"/>
      <c r="K368"/>
      <c r="L368"/>
      <c r="M368"/>
      <c r="N368"/>
      <c r="O368"/>
    </row>
    <row r="369" spans="6:15" ht="15" x14ac:dyDescent="0.25">
      <c r="F369"/>
      <c r="G369"/>
      <c r="J369"/>
      <c r="K369"/>
      <c r="L369"/>
      <c r="M369"/>
      <c r="N369"/>
      <c r="O369"/>
    </row>
    <row r="370" spans="6:15" ht="15" x14ac:dyDescent="0.25">
      <c r="F370"/>
      <c r="G370"/>
      <c r="J370"/>
      <c r="K370"/>
      <c r="L370"/>
      <c r="M370"/>
      <c r="N370"/>
      <c r="O370"/>
    </row>
    <row r="371" spans="6:15" ht="15" x14ac:dyDescent="0.25">
      <c r="F371"/>
      <c r="G371"/>
      <c r="J371"/>
      <c r="K371"/>
      <c r="L371"/>
      <c r="M371"/>
      <c r="N371"/>
      <c r="O371"/>
    </row>
    <row r="372" spans="6:15" ht="15" x14ac:dyDescent="0.25">
      <c r="F372"/>
      <c r="G372"/>
      <c r="J372"/>
      <c r="K372"/>
      <c r="L372"/>
      <c r="M372"/>
      <c r="N372"/>
      <c r="O372"/>
    </row>
    <row r="373" spans="6:15" ht="15" x14ac:dyDescent="0.25">
      <c r="F373"/>
      <c r="G373"/>
      <c r="J373"/>
      <c r="K373"/>
      <c r="L373"/>
      <c r="M373"/>
      <c r="N373"/>
      <c r="O373"/>
    </row>
    <row r="374" spans="6:15" ht="15" x14ac:dyDescent="0.25">
      <c r="F374"/>
      <c r="G374"/>
      <c r="J374"/>
      <c r="K374"/>
      <c r="L374"/>
      <c r="M374"/>
      <c r="N374"/>
      <c r="O374"/>
    </row>
    <row r="375" spans="6:15" ht="15" x14ac:dyDescent="0.25">
      <c r="F375"/>
      <c r="G375"/>
      <c r="J375"/>
      <c r="K375"/>
      <c r="L375"/>
      <c r="M375"/>
      <c r="N375"/>
      <c r="O375"/>
    </row>
    <row r="376" spans="6:15" ht="15" x14ac:dyDescent="0.25">
      <c r="F376"/>
      <c r="G376"/>
      <c r="J376"/>
      <c r="K376"/>
      <c r="L376"/>
      <c r="M376"/>
      <c r="N376"/>
      <c r="O376"/>
    </row>
    <row r="377" spans="6:15" ht="15" x14ac:dyDescent="0.25">
      <c r="F377"/>
      <c r="G377"/>
      <c r="J377"/>
      <c r="K377"/>
      <c r="L377"/>
      <c r="M377"/>
      <c r="N377"/>
      <c r="O377"/>
    </row>
    <row r="378" spans="6:15" ht="15" x14ac:dyDescent="0.25">
      <c r="F378"/>
      <c r="G378"/>
      <c r="J378"/>
      <c r="K378"/>
      <c r="L378"/>
      <c r="M378"/>
      <c r="N378"/>
      <c r="O378"/>
    </row>
    <row r="379" spans="6:15" ht="15" x14ac:dyDescent="0.25">
      <c r="F379"/>
      <c r="G379"/>
      <c r="J379"/>
      <c r="K379"/>
      <c r="L379"/>
      <c r="M379"/>
      <c r="N379"/>
      <c r="O379"/>
    </row>
    <row r="380" spans="6:15" ht="15" x14ac:dyDescent="0.25">
      <c r="F380"/>
      <c r="G380"/>
      <c r="J380"/>
      <c r="K380"/>
      <c r="L380"/>
      <c r="M380"/>
      <c r="N380"/>
      <c r="O380"/>
    </row>
    <row r="381" spans="6:15" ht="15" x14ac:dyDescent="0.25">
      <c r="F381"/>
      <c r="G381"/>
      <c r="J381"/>
      <c r="K381"/>
      <c r="L381"/>
      <c r="M381"/>
      <c r="N381"/>
      <c r="O381"/>
    </row>
    <row r="382" spans="6:15" ht="15" x14ac:dyDescent="0.25">
      <c r="F382"/>
      <c r="G382"/>
      <c r="J382"/>
      <c r="K382"/>
      <c r="L382"/>
      <c r="M382"/>
      <c r="N382"/>
      <c r="O382"/>
    </row>
    <row r="383" spans="6:15" ht="15" x14ac:dyDescent="0.25">
      <c r="F383"/>
      <c r="G383"/>
      <c r="J383"/>
      <c r="K383"/>
      <c r="L383"/>
      <c r="M383"/>
      <c r="N383"/>
      <c r="O383"/>
    </row>
    <row r="384" spans="6:15" ht="15" x14ac:dyDescent="0.25">
      <c r="F384"/>
      <c r="G384"/>
      <c r="J384"/>
      <c r="K384"/>
      <c r="L384"/>
      <c r="M384"/>
      <c r="N384"/>
      <c r="O384"/>
    </row>
    <row r="385" spans="6:15" ht="15" x14ac:dyDescent="0.25">
      <c r="F385"/>
      <c r="G385"/>
      <c r="J385"/>
      <c r="K385"/>
      <c r="L385"/>
      <c r="M385"/>
      <c r="N385"/>
      <c r="O385"/>
    </row>
    <row r="386" spans="6:15" ht="15" x14ac:dyDescent="0.25">
      <c r="F386"/>
      <c r="G386"/>
      <c r="J386"/>
      <c r="K386"/>
      <c r="L386"/>
      <c r="M386"/>
      <c r="N386"/>
      <c r="O386"/>
    </row>
    <row r="387" spans="6:15" ht="15" x14ac:dyDescent="0.25">
      <c r="F387"/>
      <c r="G387"/>
      <c r="J387"/>
      <c r="K387"/>
      <c r="L387"/>
      <c r="M387"/>
      <c r="N387"/>
      <c r="O387"/>
    </row>
    <row r="388" spans="6:15" ht="15" x14ac:dyDescent="0.25">
      <c r="F388"/>
      <c r="G388"/>
      <c r="J388"/>
      <c r="K388"/>
      <c r="L388"/>
      <c r="M388"/>
      <c r="N388"/>
      <c r="O388"/>
    </row>
    <row r="389" spans="6:15" ht="15" x14ac:dyDescent="0.25">
      <c r="F389"/>
      <c r="G389"/>
      <c r="J389"/>
      <c r="K389"/>
      <c r="L389"/>
      <c r="M389"/>
      <c r="N389"/>
      <c r="O389"/>
    </row>
    <row r="390" spans="6:15" ht="15" x14ac:dyDescent="0.25">
      <c r="F390"/>
      <c r="G390"/>
      <c r="J390"/>
      <c r="K390"/>
      <c r="L390"/>
      <c r="M390"/>
      <c r="N390"/>
      <c r="O390"/>
    </row>
    <row r="391" spans="6:15" ht="15" x14ac:dyDescent="0.25">
      <c r="F391"/>
      <c r="G391"/>
      <c r="J391"/>
      <c r="K391"/>
      <c r="L391"/>
      <c r="M391"/>
      <c r="N391"/>
      <c r="O391"/>
    </row>
    <row r="392" spans="6:15" ht="15" x14ac:dyDescent="0.25">
      <c r="F392"/>
      <c r="G392"/>
      <c r="J392"/>
      <c r="K392"/>
      <c r="L392"/>
      <c r="M392"/>
      <c r="N392"/>
      <c r="O392"/>
    </row>
    <row r="393" spans="6:15" ht="15" x14ac:dyDescent="0.25">
      <c r="F393"/>
      <c r="G393"/>
      <c r="J393"/>
      <c r="K393"/>
      <c r="L393"/>
      <c r="M393"/>
      <c r="N393"/>
      <c r="O393"/>
    </row>
    <row r="394" spans="6:15" ht="15" x14ac:dyDescent="0.25">
      <c r="F394"/>
      <c r="G394"/>
      <c r="J394"/>
      <c r="K394"/>
      <c r="L394"/>
      <c r="M394"/>
      <c r="N394"/>
      <c r="O394"/>
    </row>
    <row r="395" spans="6:15" ht="15" x14ac:dyDescent="0.25">
      <c r="F395"/>
      <c r="G395"/>
      <c r="J395"/>
      <c r="K395"/>
      <c r="L395"/>
      <c r="M395"/>
      <c r="N395"/>
      <c r="O395"/>
    </row>
    <row r="396" spans="6:15" ht="15" x14ac:dyDescent="0.25">
      <c r="F396"/>
      <c r="G396"/>
      <c r="J396"/>
      <c r="K396"/>
      <c r="L396"/>
      <c r="M396"/>
      <c r="N396"/>
      <c r="O396"/>
    </row>
    <row r="397" spans="6:15" ht="15" x14ac:dyDescent="0.25">
      <c r="F397"/>
      <c r="G397"/>
      <c r="J397"/>
      <c r="K397"/>
      <c r="L397"/>
      <c r="M397"/>
      <c r="N397"/>
      <c r="O397"/>
    </row>
    <row r="398" spans="6:15" ht="15" x14ac:dyDescent="0.25">
      <c r="F398"/>
      <c r="G398"/>
      <c r="J398"/>
      <c r="K398"/>
      <c r="L398"/>
      <c r="M398"/>
      <c r="N398"/>
      <c r="O398"/>
    </row>
    <row r="399" spans="6:15" ht="15" x14ac:dyDescent="0.25">
      <c r="F399"/>
      <c r="G399"/>
      <c r="J399"/>
      <c r="K399"/>
      <c r="L399"/>
      <c r="M399"/>
      <c r="N399"/>
      <c r="O399"/>
    </row>
    <row r="400" spans="6:15" ht="15" x14ac:dyDescent="0.25">
      <c r="F400"/>
      <c r="G400"/>
      <c r="J400"/>
      <c r="K400"/>
      <c r="L400"/>
      <c r="M400"/>
      <c r="N400"/>
      <c r="O400"/>
    </row>
    <row r="401" spans="6:15" ht="15" x14ac:dyDescent="0.25">
      <c r="F401"/>
      <c r="G401"/>
      <c r="J401"/>
      <c r="K401"/>
      <c r="L401"/>
      <c r="M401"/>
      <c r="N401"/>
      <c r="O401"/>
    </row>
    <row r="402" spans="6:15" ht="15" x14ac:dyDescent="0.25">
      <c r="F402"/>
      <c r="G402"/>
      <c r="J402"/>
      <c r="K402"/>
      <c r="L402"/>
      <c r="M402"/>
      <c r="N402"/>
      <c r="O402"/>
    </row>
    <row r="403" spans="6:15" ht="15" x14ac:dyDescent="0.25">
      <c r="F403"/>
      <c r="G403"/>
      <c r="J403"/>
      <c r="K403"/>
      <c r="L403"/>
      <c r="M403"/>
      <c r="N403"/>
      <c r="O403"/>
    </row>
    <row r="404" spans="6:15" ht="15" x14ac:dyDescent="0.25">
      <c r="F404"/>
      <c r="G404"/>
      <c r="J404"/>
      <c r="K404"/>
      <c r="L404"/>
      <c r="M404"/>
      <c r="N404"/>
      <c r="O404"/>
    </row>
    <row r="405" spans="6:15" ht="15" x14ac:dyDescent="0.25">
      <c r="F405"/>
      <c r="G405"/>
      <c r="J405"/>
      <c r="K405"/>
      <c r="L405"/>
      <c r="M405"/>
      <c r="N405"/>
      <c r="O405"/>
    </row>
    <row r="406" spans="6:15" ht="15" x14ac:dyDescent="0.25">
      <c r="F406"/>
      <c r="G406"/>
      <c r="J406"/>
      <c r="K406"/>
      <c r="L406"/>
      <c r="M406"/>
      <c r="N406"/>
      <c r="O406"/>
    </row>
    <row r="407" spans="6:15" ht="15" x14ac:dyDescent="0.25">
      <c r="F407"/>
      <c r="G407"/>
      <c r="J407"/>
      <c r="K407"/>
      <c r="L407"/>
      <c r="M407"/>
      <c r="N407"/>
      <c r="O407"/>
    </row>
    <row r="408" spans="6:15" ht="15" x14ac:dyDescent="0.25">
      <c r="F408"/>
      <c r="G408"/>
      <c r="J408"/>
      <c r="K408"/>
      <c r="L408"/>
      <c r="M408"/>
      <c r="N408"/>
      <c r="O408"/>
    </row>
    <row r="409" spans="6:15" ht="15" x14ac:dyDescent="0.25">
      <c r="F409"/>
      <c r="G409"/>
      <c r="J409"/>
      <c r="K409"/>
      <c r="L409"/>
      <c r="M409"/>
      <c r="N409"/>
      <c r="O409"/>
    </row>
    <row r="410" spans="6:15" ht="15" x14ac:dyDescent="0.25">
      <c r="F410"/>
      <c r="G410"/>
      <c r="J410"/>
      <c r="K410"/>
      <c r="L410"/>
      <c r="M410"/>
      <c r="N410"/>
      <c r="O410"/>
    </row>
    <row r="411" spans="6:15" ht="15" x14ac:dyDescent="0.25">
      <c r="F411"/>
      <c r="G411"/>
      <c r="J411"/>
      <c r="K411"/>
      <c r="L411"/>
      <c r="M411"/>
      <c r="N411"/>
      <c r="O411"/>
    </row>
    <row r="412" spans="6:15" ht="15" x14ac:dyDescent="0.25">
      <c r="F412"/>
      <c r="G412"/>
      <c r="J412"/>
      <c r="K412"/>
      <c r="L412"/>
      <c r="M412"/>
      <c r="N412"/>
      <c r="O412"/>
    </row>
    <row r="413" spans="6:15" ht="15" x14ac:dyDescent="0.25">
      <c r="F413"/>
      <c r="G413"/>
      <c r="J413"/>
      <c r="K413"/>
      <c r="L413"/>
      <c r="M413"/>
      <c r="N413"/>
      <c r="O413"/>
    </row>
    <row r="414" spans="6:15" ht="15" x14ac:dyDescent="0.25">
      <c r="F414"/>
      <c r="G414"/>
      <c r="J414"/>
      <c r="K414"/>
      <c r="L414"/>
      <c r="M414"/>
      <c r="N414"/>
      <c r="O414"/>
    </row>
    <row r="415" spans="6:15" ht="15" x14ac:dyDescent="0.25">
      <c r="F415"/>
      <c r="G415"/>
      <c r="J415"/>
      <c r="K415"/>
      <c r="L415"/>
      <c r="M415"/>
      <c r="N415"/>
      <c r="O415"/>
    </row>
    <row r="416" spans="6:15" ht="15" x14ac:dyDescent="0.25">
      <c r="F416"/>
      <c r="G416"/>
      <c r="J416"/>
      <c r="K416"/>
      <c r="L416"/>
      <c r="M416"/>
      <c r="N416"/>
      <c r="O416"/>
    </row>
    <row r="417" spans="6:15" ht="15" x14ac:dyDescent="0.25">
      <c r="F417"/>
      <c r="G417"/>
      <c r="J417"/>
      <c r="K417"/>
      <c r="L417"/>
      <c r="M417"/>
      <c r="N417"/>
      <c r="O417"/>
    </row>
    <row r="418" spans="6:15" ht="15" x14ac:dyDescent="0.25">
      <c r="F418"/>
      <c r="G418"/>
      <c r="J418"/>
      <c r="K418"/>
      <c r="L418"/>
      <c r="M418"/>
      <c r="N418"/>
      <c r="O418"/>
    </row>
    <row r="419" spans="6:15" ht="15" x14ac:dyDescent="0.25">
      <c r="F419"/>
      <c r="G419"/>
      <c r="J419"/>
      <c r="K419"/>
      <c r="L419"/>
      <c r="M419"/>
      <c r="N419"/>
      <c r="O419"/>
    </row>
    <row r="420" spans="6:15" ht="15" x14ac:dyDescent="0.25">
      <c r="F420"/>
      <c r="G420"/>
      <c r="J420"/>
      <c r="K420"/>
      <c r="L420"/>
      <c r="M420"/>
      <c r="N420"/>
      <c r="O420"/>
    </row>
    <row r="421" spans="6:15" ht="15" x14ac:dyDescent="0.25">
      <c r="F421"/>
      <c r="G421"/>
      <c r="J421"/>
      <c r="K421"/>
      <c r="L421"/>
      <c r="M421"/>
      <c r="N421"/>
      <c r="O421"/>
    </row>
    <row r="422" spans="6:15" ht="15" x14ac:dyDescent="0.25">
      <c r="F422"/>
      <c r="G422"/>
      <c r="J422"/>
      <c r="K422"/>
      <c r="L422"/>
      <c r="M422"/>
      <c r="N422"/>
      <c r="O422"/>
    </row>
    <row r="423" spans="6:15" ht="15" x14ac:dyDescent="0.25">
      <c r="F423"/>
      <c r="G423"/>
      <c r="J423"/>
      <c r="K423"/>
      <c r="L423"/>
      <c r="M423"/>
      <c r="N423"/>
      <c r="O423"/>
    </row>
    <row r="424" spans="6:15" ht="15" x14ac:dyDescent="0.25">
      <c r="F424"/>
      <c r="G424"/>
      <c r="J424"/>
      <c r="K424"/>
      <c r="L424"/>
      <c r="M424"/>
      <c r="N424"/>
      <c r="O424"/>
    </row>
    <row r="425" spans="6:15" ht="15" x14ac:dyDescent="0.25">
      <c r="F425"/>
      <c r="G425"/>
      <c r="J425"/>
      <c r="K425"/>
      <c r="L425"/>
      <c r="M425"/>
      <c r="N425"/>
      <c r="O425"/>
    </row>
    <row r="426" spans="6:15" ht="15" x14ac:dyDescent="0.25">
      <c r="F426"/>
      <c r="G426"/>
      <c r="J426"/>
      <c r="K426"/>
      <c r="L426"/>
      <c r="M426"/>
      <c r="N426"/>
      <c r="O426"/>
    </row>
    <row r="427" spans="6:15" ht="15" x14ac:dyDescent="0.25">
      <c r="F427"/>
      <c r="G427"/>
      <c r="J427"/>
      <c r="K427"/>
      <c r="L427"/>
      <c r="M427"/>
      <c r="N427"/>
      <c r="O427"/>
    </row>
    <row r="428" spans="6:15" ht="15" x14ac:dyDescent="0.25">
      <c r="F428"/>
      <c r="G428"/>
      <c r="J428"/>
      <c r="K428"/>
      <c r="L428"/>
      <c r="M428"/>
      <c r="N428"/>
      <c r="O428"/>
    </row>
    <row r="429" spans="6:15" ht="15" x14ac:dyDescent="0.25">
      <c r="F429"/>
      <c r="G429"/>
      <c r="J429"/>
      <c r="K429"/>
      <c r="L429"/>
      <c r="M429"/>
      <c r="N429"/>
      <c r="O429"/>
    </row>
    <row r="430" spans="6:15" ht="15" x14ac:dyDescent="0.25">
      <c r="F430"/>
      <c r="G430"/>
      <c r="J430"/>
      <c r="K430"/>
      <c r="L430"/>
      <c r="M430"/>
      <c r="N430"/>
      <c r="O430"/>
    </row>
    <row r="431" spans="6:15" ht="15" x14ac:dyDescent="0.25">
      <c r="F431"/>
      <c r="G431"/>
      <c r="J431"/>
      <c r="K431"/>
      <c r="L431"/>
      <c r="M431"/>
      <c r="N431"/>
      <c r="O431"/>
    </row>
    <row r="432" spans="6:15" ht="15" x14ac:dyDescent="0.25">
      <c r="F432"/>
      <c r="G432"/>
      <c r="J432"/>
      <c r="K432"/>
      <c r="L432"/>
      <c r="M432"/>
      <c r="N432"/>
      <c r="O432"/>
    </row>
    <row r="433" spans="6:15" ht="15" x14ac:dyDescent="0.25">
      <c r="F433"/>
      <c r="G433"/>
      <c r="J433"/>
      <c r="K433"/>
      <c r="L433"/>
      <c r="M433"/>
      <c r="N433"/>
      <c r="O433"/>
    </row>
    <row r="434" spans="6:15" ht="15" x14ac:dyDescent="0.25">
      <c r="F434"/>
      <c r="G434"/>
      <c r="J434"/>
      <c r="K434"/>
      <c r="L434"/>
      <c r="M434"/>
      <c r="N434"/>
      <c r="O434"/>
    </row>
    <row r="435" spans="6:15" ht="15" x14ac:dyDescent="0.25">
      <c r="F435"/>
      <c r="G435"/>
      <c r="J435"/>
      <c r="K435"/>
      <c r="L435"/>
      <c r="M435"/>
      <c r="N435"/>
      <c r="O435"/>
    </row>
    <row r="436" spans="6:15" ht="15" x14ac:dyDescent="0.25">
      <c r="F436"/>
      <c r="G436"/>
      <c r="J436"/>
      <c r="K436"/>
      <c r="L436"/>
      <c r="M436"/>
      <c r="N436"/>
      <c r="O436"/>
    </row>
    <row r="437" spans="6:15" ht="15" x14ac:dyDescent="0.25">
      <c r="F437"/>
      <c r="G437"/>
      <c r="J437"/>
      <c r="K437"/>
      <c r="L437"/>
      <c r="M437"/>
      <c r="N437"/>
      <c r="O437"/>
    </row>
    <row r="438" spans="6:15" ht="15" x14ac:dyDescent="0.25">
      <c r="F438"/>
      <c r="G438"/>
      <c r="J438"/>
      <c r="K438"/>
      <c r="L438"/>
      <c r="M438"/>
      <c r="N438"/>
      <c r="O438"/>
    </row>
    <row r="439" spans="6:15" ht="15" x14ac:dyDescent="0.25">
      <c r="F439"/>
      <c r="G439"/>
      <c r="J439"/>
      <c r="K439"/>
      <c r="L439"/>
      <c r="M439"/>
      <c r="N439"/>
      <c r="O439"/>
    </row>
    <row r="440" spans="6:15" ht="15" x14ac:dyDescent="0.25">
      <c r="F440"/>
      <c r="G440"/>
      <c r="J440"/>
      <c r="K440"/>
      <c r="L440"/>
      <c r="M440"/>
      <c r="N440"/>
      <c r="O440"/>
    </row>
    <row r="441" spans="6:15" ht="15" x14ac:dyDescent="0.25">
      <c r="F441"/>
      <c r="G441"/>
      <c r="J441"/>
      <c r="K441"/>
      <c r="L441"/>
      <c r="M441"/>
      <c r="N441"/>
      <c r="O441"/>
    </row>
    <row r="442" spans="6:15" ht="15" x14ac:dyDescent="0.25">
      <c r="F442"/>
      <c r="G442"/>
      <c r="J442"/>
      <c r="K442"/>
      <c r="L442"/>
      <c r="M442"/>
      <c r="N442"/>
      <c r="O442"/>
    </row>
    <row r="443" spans="6:15" ht="15" x14ac:dyDescent="0.25">
      <c r="F443"/>
      <c r="G443"/>
      <c r="J443"/>
      <c r="K443"/>
      <c r="L443"/>
      <c r="M443"/>
      <c r="N443"/>
      <c r="O443"/>
    </row>
    <row r="444" spans="6:15" ht="15" x14ac:dyDescent="0.25">
      <c r="F444"/>
      <c r="G444"/>
      <c r="J444"/>
      <c r="K444"/>
      <c r="L444"/>
      <c r="M444"/>
      <c r="N444"/>
      <c r="O444"/>
    </row>
    <row r="445" spans="6:15" ht="15" x14ac:dyDescent="0.25">
      <c r="F445"/>
      <c r="G445"/>
      <c r="J445"/>
      <c r="K445"/>
      <c r="L445"/>
      <c r="M445"/>
      <c r="N445"/>
      <c r="O445"/>
    </row>
    <row r="446" spans="6:15" ht="15" x14ac:dyDescent="0.25">
      <c r="F446"/>
      <c r="G446"/>
      <c r="J446"/>
      <c r="K446"/>
      <c r="L446"/>
      <c r="M446"/>
      <c r="N446"/>
      <c r="O446"/>
    </row>
    <row r="447" spans="6:15" ht="15" x14ac:dyDescent="0.25">
      <c r="F447"/>
      <c r="G447"/>
      <c r="J447"/>
      <c r="K447"/>
      <c r="L447"/>
      <c r="M447"/>
      <c r="N447"/>
      <c r="O447"/>
    </row>
    <row r="448" spans="6:15" ht="15" x14ac:dyDescent="0.25">
      <c r="F448"/>
      <c r="G448"/>
      <c r="J448"/>
      <c r="K448"/>
      <c r="L448"/>
      <c r="M448"/>
      <c r="N448"/>
      <c r="O448"/>
    </row>
    <row r="449" spans="6:15" ht="15" x14ac:dyDescent="0.25">
      <c r="F449"/>
      <c r="G449"/>
      <c r="J449"/>
      <c r="K449"/>
      <c r="L449"/>
      <c r="M449"/>
      <c r="N449"/>
      <c r="O449"/>
    </row>
    <row r="450" spans="6:15" ht="15" x14ac:dyDescent="0.25">
      <c r="F450"/>
      <c r="G450"/>
      <c r="J450"/>
      <c r="K450"/>
      <c r="L450"/>
      <c r="M450"/>
      <c r="N450"/>
      <c r="O450"/>
    </row>
    <row r="451" spans="6:15" ht="15" x14ac:dyDescent="0.25">
      <c r="F451"/>
      <c r="G451"/>
      <c r="J451"/>
      <c r="K451"/>
      <c r="L451"/>
      <c r="M451"/>
      <c r="N451"/>
      <c r="O451"/>
    </row>
    <row r="452" spans="6:15" ht="15" x14ac:dyDescent="0.25">
      <c r="F452"/>
      <c r="G452"/>
      <c r="J452"/>
      <c r="K452"/>
      <c r="L452"/>
      <c r="M452"/>
      <c r="N452"/>
      <c r="O452"/>
    </row>
    <row r="453" spans="6:15" ht="15" x14ac:dyDescent="0.25">
      <c r="F453"/>
      <c r="G453"/>
      <c r="J453"/>
      <c r="K453"/>
      <c r="L453"/>
      <c r="M453"/>
      <c r="N453"/>
      <c r="O453"/>
    </row>
    <row r="454" spans="6:15" ht="15" x14ac:dyDescent="0.25">
      <c r="F454"/>
      <c r="G454"/>
      <c r="J454"/>
      <c r="K454"/>
      <c r="L454"/>
      <c r="M454"/>
      <c r="N454"/>
      <c r="O454"/>
    </row>
    <row r="455" spans="6:15" ht="15" x14ac:dyDescent="0.25">
      <c r="F455"/>
      <c r="G455"/>
      <c r="J455"/>
      <c r="K455"/>
      <c r="L455"/>
      <c r="M455"/>
      <c r="N455"/>
      <c r="O455"/>
    </row>
    <row r="456" spans="6:15" ht="15" x14ac:dyDescent="0.25">
      <c r="F456"/>
      <c r="G456"/>
      <c r="J456"/>
      <c r="K456"/>
      <c r="L456"/>
      <c r="M456"/>
      <c r="N456"/>
      <c r="O456"/>
    </row>
    <row r="457" spans="6:15" ht="15" x14ac:dyDescent="0.25">
      <c r="F457"/>
      <c r="G457"/>
      <c r="J457"/>
      <c r="K457"/>
      <c r="L457"/>
      <c r="M457"/>
      <c r="N457"/>
      <c r="O457"/>
    </row>
    <row r="458" spans="6:15" ht="15" x14ac:dyDescent="0.25">
      <c r="F458"/>
      <c r="G458"/>
      <c r="J458"/>
      <c r="K458"/>
      <c r="L458"/>
      <c r="M458"/>
      <c r="N458"/>
      <c r="O458"/>
    </row>
    <row r="459" spans="6:15" ht="15" x14ac:dyDescent="0.25">
      <c r="F459"/>
      <c r="G459"/>
      <c r="J459"/>
      <c r="K459"/>
      <c r="L459"/>
      <c r="M459"/>
      <c r="N459"/>
      <c r="O459"/>
    </row>
    <row r="460" spans="6:15" ht="15" x14ac:dyDescent="0.25">
      <c r="F460"/>
      <c r="G460"/>
      <c r="J460"/>
      <c r="K460"/>
      <c r="L460"/>
      <c r="M460"/>
      <c r="N460"/>
      <c r="O460"/>
    </row>
    <row r="461" spans="6:15" ht="15" x14ac:dyDescent="0.25">
      <c r="F461"/>
      <c r="G461"/>
      <c r="J461"/>
      <c r="K461"/>
      <c r="L461"/>
      <c r="M461"/>
      <c r="N461"/>
      <c r="O461"/>
    </row>
    <row r="462" spans="6:15" ht="15" x14ac:dyDescent="0.25">
      <c r="F462"/>
      <c r="G462"/>
      <c r="J462"/>
      <c r="K462"/>
      <c r="L462"/>
      <c r="M462"/>
      <c r="N462"/>
      <c r="O462"/>
    </row>
    <row r="463" spans="6:15" ht="15" x14ac:dyDescent="0.25">
      <c r="F463"/>
      <c r="G463"/>
      <c r="J463"/>
      <c r="K463"/>
      <c r="L463"/>
      <c r="M463"/>
      <c r="N463"/>
      <c r="O463"/>
    </row>
    <row r="464" spans="6:15" ht="15" x14ac:dyDescent="0.25">
      <c r="F464"/>
      <c r="G464"/>
      <c r="J464"/>
      <c r="K464"/>
      <c r="L464"/>
      <c r="M464"/>
      <c r="N464"/>
      <c r="O464"/>
    </row>
    <row r="465" spans="6:15" ht="15" x14ac:dyDescent="0.25">
      <c r="F465"/>
      <c r="G465"/>
      <c r="J465"/>
      <c r="K465"/>
      <c r="L465"/>
      <c r="M465"/>
      <c r="N465"/>
      <c r="O465"/>
    </row>
    <row r="466" spans="6:15" ht="15" x14ac:dyDescent="0.25">
      <c r="F466"/>
      <c r="G466"/>
      <c r="J466"/>
      <c r="K466"/>
      <c r="L466"/>
      <c r="M466"/>
      <c r="N466"/>
      <c r="O466"/>
    </row>
    <row r="467" spans="6:15" ht="15" x14ac:dyDescent="0.25">
      <c r="F467"/>
      <c r="G467"/>
      <c r="J467"/>
      <c r="K467"/>
      <c r="L467"/>
      <c r="M467"/>
      <c r="N467"/>
      <c r="O467"/>
    </row>
    <row r="468" spans="6:15" ht="15" x14ac:dyDescent="0.25">
      <c r="F468"/>
      <c r="G468"/>
      <c r="J468"/>
      <c r="K468"/>
      <c r="L468"/>
      <c r="M468"/>
      <c r="N468"/>
      <c r="O468"/>
    </row>
    <row r="469" spans="6:15" ht="15" x14ac:dyDescent="0.25">
      <c r="F469"/>
      <c r="G469"/>
      <c r="J469"/>
      <c r="K469"/>
      <c r="L469"/>
      <c r="M469"/>
      <c r="N469"/>
      <c r="O469"/>
    </row>
    <row r="470" spans="6:15" ht="15" x14ac:dyDescent="0.25">
      <c r="F470"/>
      <c r="G470"/>
      <c r="J470"/>
      <c r="K470"/>
      <c r="L470"/>
      <c r="M470"/>
      <c r="N470"/>
      <c r="O470"/>
    </row>
    <row r="471" spans="6:15" ht="15" x14ac:dyDescent="0.25">
      <c r="F471"/>
      <c r="G471"/>
      <c r="J471"/>
      <c r="K471"/>
      <c r="L471"/>
      <c r="M471"/>
      <c r="N471"/>
      <c r="O471"/>
    </row>
    <row r="472" spans="6:15" ht="15" x14ac:dyDescent="0.25">
      <c r="F472"/>
      <c r="G472"/>
      <c r="J472"/>
      <c r="K472"/>
      <c r="L472"/>
      <c r="M472"/>
      <c r="N472"/>
      <c r="O472"/>
    </row>
    <row r="473" spans="6:15" ht="15" x14ac:dyDescent="0.25">
      <c r="F473"/>
      <c r="G473"/>
      <c r="J473"/>
      <c r="K473"/>
      <c r="L473"/>
      <c r="M473"/>
      <c r="N473"/>
      <c r="O473"/>
    </row>
    <row r="474" spans="6:15" ht="15" x14ac:dyDescent="0.25">
      <c r="F474"/>
      <c r="G474"/>
      <c r="J474"/>
      <c r="K474"/>
      <c r="L474"/>
      <c r="M474"/>
      <c r="N474"/>
      <c r="O474"/>
    </row>
    <row r="475" spans="6:15" ht="15" x14ac:dyDescent="0.25">
      <c r="F475"/>
      <c r="G475"/>
      <c r="J475"/>
      <c r="K475"/>
      <c r="L475"/>
      <c r="M475"/>
      <c r="N475"/>
      <c r="O475"/>
    </row>
    <row r="476" spans="6:15" ht="15" x14ac:dyDescent="0.25">
      <c r="F476"/>
      <c r="G476"/>
      <c r="J476"/>
      <c r="K476"/>
      <c r="L476"/>
      <c r="M476"/>
      <c r="N476"/>
      <c r="O476"/>
    </row>
    <row r="477" spans="6:15" ht="15" x14ac:dyDescent="0.25">
      <c r="F477"/>
      <c r="G477"/>
      <c r="J477"/>
      <c r="K477"/>
      <c r="L477"/>
      <c r="M477"/>
      <c r="N477"/>
      <c r="O477"/>
    </row>
    <row r="478" spans="6:15" ht="15" x14ac:dyDescent="0.25">
      <c r="F478"/>
      <c r="G478"/>
      <c r="J478"/>
      <c r="K478"/>
      <c r="L478"/>
      <c r="M478"/>
      <c r="N478"/>
      <c r="O478"/>
    </row>
    <row r="479" spans="6:15" ht="15" x14ac:dyDescent="0.25">
      <c r="F479"/>
      <c r="G479"/>
      <c r="J479"/>
      <c r="K479"/>
      <c r="L479"/>
      <c r="M479"/>
      <c r="N479"/>
      <c r="O479"/>
    </row>
    <row r="480" spans="6:15" ht="15" x14ac:dyDescent="0.25">
      <c r="F480"/>
      <c r="G480"/>
      <c r="J480"/>
      <c r="K480"/>
      <c r="L480"/>
      <c r="M480"/>
      <c r="N480"/>
      <c r="O480"/>
    </row>
    <row r="481" spans="6:15" ht="15" x14ac:dyDescent="0.25">
      <c r="F481"/>
      <c r="G481"/>
      <c r="J481"/>
      <c r="K481"/>
      <c r="L481"/>
      <c r="M481"/>
      <c r="N481"/>
      <c r="O481"/>
    </row>
    <row r="482" spans="6:15" ht="15" x14ac:dyDescent="0.25">
      <c r="F482"/>
      <c r="G482"/>
      <c r="J482"/>
      <c r="K482"/>
      <c r="L482"/>
      <c r="M482"/>
      <c r="N482"/>
      <c r="O482"/>
    </row>
    <row r="483" spans="6:15" ht="15" x14ac:dyDescent="0.25">
      <c r="F483"/>
      <c r="G483"/>
      <c r="J483"/>
      <c r="K483"/>
      <c r="L483"/>
      <c r="M483"/>
      <c r="N483"/>
      <c r="O483"/>
    </row>
    <row r="484" spans="6:15" ht="15" x14ac:dyDescent="0.25">
      <c r="F484"/>
      <c r="G484"/>
      <c r="J484"/>
      <c r="K484"/>
      <c r="L484"/>
      <c r="M484"/>
      <c r="N484"/>
      <c r="O484"/>
    </row>
    <row r="485" spans="6:15" ht="15" x14ac:dyDescent="0.25">
      <c r="F485"/>
      <c r="G485"/>
      <c r="J485"/>
      <c r="K485"/>
      <c r="L485"/>
      <c r="M485"/>
      <c r="N485"/>
      <c r="O485"/>
    </row>
    <row r="486" spans="6:15" ht="15" x14ac:dyDescent="0.25">
      <c r="F486"/>
      <c r="G486"/>
      <c r="J486"/>
      <c r="K486"/>
      <c r="L486"/>
      <c r="M486"/>
      <c r="N486"/>
      <c r="O486"/>
    </row>
    <row r="487" spans="6:15" ht="15" x14ac:dyDescent="0.25">
      <c r="F487"/>
      <c r="G487"/>
      <c r="J487"/>
      <c r="K487"/>
      <c r="L487"/>
      <c r="M487"/>
      <c r="N487"/>
      <c r="O487"/>
    </row>
    <row r="488" spans="6:15" ht="15" x14ac:dyDescent="0.25">
      <c r="F488"/>
      <c r="G488"/>
      <c r="J488"/>
      <c r="K488"/>
      <c r="L488"/>
      <c r="M488"/>
      <c r="N488"/>
      <c r="O488"/>
    </row>
    <row r="489" spans="6:15" ht="15" x14ac:dyDescent="0.25">
      <c r="F489"/>
      <c r="G489"/>
      <c r="J489"/>
      <c r="K489"/>
      <c r="L489"/>
      <c r="M489"/>
      <c r="N489"/>
      <c r="O489"/>
    </row>
    <row r="490" spans="6:15" ht="15" x14ac:dyDescent="0.25">
      <c r="F490"/>
      <c r="G490"/>
      <c r="J490"/>
      <c r="K490"/>
      <c r="L490"/>
      <c r="M490"/>
      <c r="N490"/>
      <c r="O490"/>
    </row>
    <row r="491" spans="6:15" ht="15" x14ac:dyDescent="0.25">
      <c r="F491"/>
      <c r="G491"/>
      <c r="J491"/>
      <c r="K491"/>
      <c r="L491"/>
      <c r="M491"/>
      <c r="N491"/>
      <c r="O491"/>
    </row>
    <row r="492" spans="6:15" ht="15" x14ac:dyDescent="0.25">
      <c r="F492"/>
      <c r="G492"/>
      <c r="J492"/>
      <c r="K492"/>
      <c r="L492"/>
      <c r="M492"/>
      <c r="N492"/>
      <c r="O492"/>
    </row>
    <row r="493" spans="6:15" ht="15" x14ac:dyDescent="0.25">
      <c r="F493"/>
      <c r="G493"/>
      <c r="J493"/>
      <c r="K493"/>
      <c r="L493"/>
      <c r="M493"/>
      <c r="N493"/>
      <c r="O493"/>
    </row>
    <row r="494" spans="6:15" ht="15" x14ac:dyDescent="0.25">
      <c r="F494"/>
      <c r="G494"/>
      <c r="J494"/>
      <c r="K494"/>
      <c r="L494"/>
      <c r="M494"/>
      <c r="N494"/>
      <c r="O494"/>
    </row>
    <row r="495" spans="6:15" ht="15" x14ac:dyDescent="0.25">
      <c r="F495"/>
      <c r="G495"/>
      <c r="J495"/>
      <c r="K495"/>
      <c r="L495"/>
      <c r="M495"/>
      <c r="N495"/>
      <c r="O495"/>
    </row>
    <row r="496" spans="6:15" ht="15" x14ac:dyDescent="0.25">
      <c r="F496"/>
      <c r="G496"/>
      <c r="J496"/>
      <c r="K496"/>
      <c r="L496"/>
      <c r="M496"/>
      <c r="N496"/>
      <c r="O496"/>
    </row>
    <row r="497" spans="6:15" ht="15" x14ac:dyDescent="0.25">
      <c r="F497"/>
      <c r="G497"/>
      <c r="J497"/>
      <c r="K497"/>
      <c r="L497"/>
      <c r="M497"/>
      <c r="N497"/>
      <c r="O497"/>
    </row>
    <row r="498" spans="6:15" ht="15" x14ac:dyDescent="0.25">
      <c r="F498"/>
      <c r="G498"/>
      <c r="J498"/>
      <c r="K498"/>
      <c r="L498"/>
      <c r="M498"/>
      <c r="N498"/>
      <c r="O498"/>
    </row>
    <row r="499" spans="6:15" ht="15" x14ac:dyDescent="0.25">
      <c r="F499"/>
      <c r="G499"/>
      <c r="J499"/>
      <c r="K499"/>
      <c r="L499"/>
      <c r="M499"/>
      <c r="N499"/>
      <c r="O499"/>
    </row>
    <row r="500" spans="6:15" ht="15" x14ac:dyDescent="0.25">
      <c r="F500"/>
      <c r="G500"/>
      <c r="J500"/>
      <c r="K500"/>
      <c r="L500"/>
      <c r="M500"/>
      <c r="N500"/>
      <c r="O500"/>
    </row>
    <row r="501" spans="6:15" ht="15" x14ac:dyDescent="0.25">
      <c r="F501"/>
      <c r="G501"/>
      <c r="J501"/>
      <c r="K501"/>
      <c r="L501"/>
      <c r="M501"/>
      <c r="N501"/>
      <c r="O501"/>
    </row>
    <row r="502" spans="6:15" ht="15" x14ac:dyDescent="0.25">
      <c r="F502"/>
      <c r="G502"/>
      <c r="J502"/>
      <c r="K502"/>
      <c r="L502"/>
      <c r="M502"/>
      <c r="N502"/>
      <c r="O502"/>
    </row>
    <row r="503" spans="6:15" ht="15" x14ac:dyDescent="0.25">
      <c r="F503"/>
      <c r="G503"/>
      <c r="J503"/>
      <c r="K503"/>
      <c r="L503"/>
      <c r="M503"/>
      <c r="N503"/>
      <c r="O503"/>
    </row>
    <row r="504" spans="6:15" ht="15" x14ac:dyDescent="0.25">
      <c r="F504"/>
      <c r="G504"/>
      <c r="J504"/>
      <c r="K504"/>
      <c r="L504"/>
      <c r="M504"/>
      <c r="N504"/>
      <c r="O504"/>
    </row>
    <row r="505" spans="6:15" ht="15" x14ac:dyDescent="0.25">
      <c r="F505"/>
      <c r="G505"/>
      <c r="J505"/>
      <c r="K505"/>
      <c r="L505"/>
      <c r="M505"/>
      <c r="N505"/>
      <c r="O505"/>
    </row>
    <row r="506" spans="6:15" ht="15" x14ac:dyDescent="0.25">
      <c r="F506"/>
      <c r="G506"/>
      <c r="J506"/>
      <c r="K506"/>
      <c r="L506"/>
      <c r="M506"/>
      <c r="N506"/>
      <c r="O506"/>
    </row>
    <row r="507" spans="6:15" ht="15" x14ac:dyDescent="0.25">
      <c r="F507"/>
      <c r="G507"/>
      <c r="J507"/>
      <c r="K507"/>
      <c r="L507"/>
      <c r="M507"/>
      <c r="N507"/>
      <c r="O507"/>
    </row>
    <row r="508" spans="6:15" ht="15" x14ac:dyDescent="0.25">
      <c r="F508"/>
      <c r="G508"/>
      <c r="J508"/>
      <c r="K508"/>
      <c r="L508"/>
      <c r="M508"/>
      <c r="N508"/>
      <c r="O508"/>
    </row>
    <row r="509" spans="6:15" ht="15" x14ac:dyDescent="0.25">
      <c r="F509"/>
      <c r="G509"/>
      <c r="J509"/>
      <c r="K509"/>
      <c r="L509"/>
      <c r="M509"/>
      <c r="N509"/>
      <c r="O509"/>
    </row>
    <row r="510" spans="6:15" ht="15" x14ac:dyDescent="0.25">
      <c r="F510"/>
      <c r="G510"/>
      <c r="J510"/>
      <c r="K510"/>
      <c r="L510"/>
      <c r="M510"/>
      <c r="N510"/>
      <c r="O510"/>
    </row>
    <row r="511" spans="6:15" ht="15" x14ac:dyDescent="0.25">
      <c r="F511"/>
      <c r="G511"/>
      <c r="J511"/>
      <c r="K511"/>
      <c r="L511"/>
      <c r="M511"/>
      <c r="N511"/>
      <c r="O511"/>
    </row>
    <row r="512" spans="6:15" ht="15" x14ac:dyDescent="0.25">
      <c r="F512"/>
      <c r="G512"/>
      <c r="J512"/>
      <c r="K512"/>
      <c r="L512"/>
      <c r="M512"/>
      <c r="N512"/>
      <c r="O512"/>
    </row>
    <row r="513" spans="6:15" ht="15" x14ac:dyDescent="0.25">
      <c r="F513"/>
      <c r="G513"/>
      <c r="J513"/>
      <c r="K513"/>
      <c r="L513"/>
      <c r="M513"/>
      <c r="N513"/>
      <c r="O513"/>
    </row>
    <row r="514" spans="6:15" ht="15" x14ac:dyDescent="0.25">
      <c r="F514"/>
      <c r="G514"/>
      <c r="J514"/>
      <c r="K514"/>
      <c r="L514"/>
      <c r="M514"/>
      <c r="N514"/>
      <c r="O514"/>
    </row>
    <row r="515" spans="6:15" ht="15" x14ac:dyDescent="0.25">
      <c r="F515"/>
      <c r="G515"/>
      <c r="J515"/>
      <c r="K515"/>
      <c r="L515"/>
      <c r="M515"/>
      <c r="N515"/>
      <c r="O515"/>
    </row>
    <row r="516" spans="6:15" ht="15" x14ac:dyDescent="0.25">
      <c r="F516"/>
      <c r="G516"/>
      <c r="J516"/>
      <c r="K516"/>
      <c r="L516"/>
      <c r="M516"/>
      <c r="N516"/>
      <c r="O516"/>
    </row>
    <row r="517" spans="6:15" ht="15" x14ac:dyDescent="0.25">
      <c r="F517"/>
      <c r="G517"/>
      <c r="J517"/>
      <c r="K517"/>
      <c r="L517"/>
      <c r="M517"/>
      <c r="N517"/>
      <c r="O517"/>
    </row>
    <row r="518" spans="6:15" ht="15" x14ac:dyDescent="0.25">
      <c r="F518"/>
      <c r="G518"/>
      <c r="J518"/>
      <c r="K518"/>
      <c r="L518"/>
      <c r="M518"/>
      <c r="N518"/>
      <c r="O518"/>
    </row>
    <row r="519" spans="6:15" ht="15" x14ac:dyDescent="0.25">
      <c r="F519"/>
      <c r="G519"/>
      <c r="J519"/>
      <c r="K519"/>
      <c r="L519"/>
      <c r="M519"/>
      <c r="N519"/>
      <c r="O519"/>
    </row>
    <row r="520" spans="6:15" ht="15" x14ac:dyDescent="0.25">
      <c r="F520"/>
      <c r="G520"/>
      <c r="J520"/>
      <c r="K520"/>
      <c r="L520"/>
      <c r="M520"/>
      <c r="N520"/>
      <c r="O520"/>
    </row>
    <row r="521" spans="6:15" ht="15" x14ac:dyDescent="0.25">
      <c r="F521"/>
      <c r="G521"/>
      <c r="J521"/>
      <c r="K521"/>
      <c r="L521"/>
      <c r="M521"/>
      <c r="N521"/>
      <c r="O521"/>
    </row>
    <row r="522" spans="6:15" ht="15" x14ac:dyDescent="0.25">
      <c r="F522"/>
      <c r="G522"/>
      <c r="J522"/>
      <c r="K522"/>
      <c r="L522"/>
      <c r="M522"/>
      <c r="N522"/>
      <c r="O522"/>
    </row>
    <row r="523" spans="6:15" ht="15" x14ac:dyDescent="0.25">
      <c r="F523"/>
      <c r="G523"/>
      <c r="J523"/>
      <c r="K523"/>
      <c r="L523"/>
      <c r="M523"/>
      <c r="N523"/>
      <c r="O523"/>
    </row>
    <row r="524" spans="6:15" ht="15" x14ac:dyDescent="0.25">
      <c r="F524"/>
      <c r="G524"/>
      <c r="J524"/>
      <c r="K524"/>
      <c r="L524"/>
      <c r="M524"/>
      <c r="N524"/>
      <c r="O524"/>
    </row>
    <row r="525" spans="6:15" ht="15" x14ac:dyDescent="0.25">
      <c r="F525"/>
      <c r="G525"/>
      <c r="J525"/>
      <c r="K525"/>
      <c r="L525"/>
      <c r="M525"/>
      <c r="N525"/>
      <c r="O525"/>
    </row>
    <row r="526" spans="6:15" ht="15" x14ac:dyDescent="0.25">
      <c r="F526"/>
      <c r="G526"/>
      <c r="J526"/>
      <c r="K526"/>
      <c r="L526"/>
      <c r="M526"/>
      <c r="N526"/>
      <c r="O526"/>
    </row>
    <row r="527" spans="6:15" ht="15" x14ac:dyDescent="0.25">
      <c r="F527"/>
      <c r="G527"/>
      <c r="J527"/>
      <c r="K527"/>
      <c r="L527"/>
      <c r="M527"/>
      <c r="N527"/>
      <c r="O527"/>
    </row>
    <row r="528" spans="6:15" ht="15" x14ac:dyDescent="0.25">
      <c r="F528"/>
      <c r="G528"/>
      <c r="J528"/>
      <c r="K528"/>
      <c r="L528"/>
      <c r="M528"/>
      <c r="N528"/>
      <c r="O528"/>
    </row>
    <row r="529" spans="6:15" ht="15" x14ac:dyDescent="0.25">
      <c r="F529"/>
      <c r="G529"/>
      <c r="J529"/>
      <c r="K529"/>
      <c r="L529"/>
      <c r="M529"/>
      <c r="N529"/>
      <c r="O529"/>
    </row>
    <row r="530" spans="6:15" ht="15" x14ac:dyDescent="0.25">
      <c r="F530"/>
      <c r="G530"/>
      <c r="J530"/>
      <c r="K530"/>
      <c r="L530"/>
      <c r="M530"/>
      <c r="N530"/>
      <c r="O530"/>
    </row>
    <row r="531" spans="6:15" ht="15" x14ac:dyDescent="0.25">
      <c r="F531"/>
      <c r="G531"/>
      <c r="J531"/>
      <c r="K531"/>
      <c r="L531"/>
      <c r="M531"/>
      <c r="N531"/>
      <c r="O531"/>
    </row>
    <row r="532" spans="6:15" ht="15" x14ac:dyDescent="0.25">
      <c r="F532"/>
      <c r="G532"/>
      <c r="J532"/>
      <c r="K532"/>
      <c r="L532"/>
      <c r="M532"/>
      <c r="N532"/>
      <c r="O532"/>
    </row>
    <row r="533" spans="6:15" ht="15" x14ac:dyDescent="0.25">
      <c r="F533"/>
      <c r="G533"/>
      <c r="J533"/>
      <c r="K533"/>
      <c r="L533"/>
      <c r="M533"/>
      <c r="N533"/>
      <c r="O533"/>
    </row>
    <row r="534" spans="6:15" ht="15" x14ac:dyDescent="0.25">
      <c r="F534"/>
      <c r="G534"/>
      <c r="J534"/>
      <c r="K534"/>
      <c r="L534"/>
      <c r="M534"/>
      <c r="N534"/>
      <c r="O534"/>
    </row>
    <row r="535" spans="6:15" ht="15" x14ac:dyDescent="0.25">
      <c r="F535"/>
      <c r="G535"/>
      <c r="J535"/>
      <c r="K535"/>
      <c r="L535"/>
      <c r="M535"/>
      <c r="N535"/>
      <c r="O535"/>
    </row>
    <row r="536" spans="6:15" ht="15" x14ac:dyDescent="0.25">
      <c r="F536"/>
      <c r="G536"/>
      <c r="J536"/>
      <c r="K536"/>
      <c r="L536"/>
      <c r="M536"/>
      <c r="N536"/>
      <c r="O536"/>
    </row>
    <row r="537" spans="6:15" ht="15" x14ac:dyDescent="0.25">
      <c r="F537"/>
      <c r="G537"/>
      <c r="J537"/>
      <c r="K537"/>
      <c r="L537"/>
      <c r="M537"/>
      <c r="N537"/>
      <c r="O537"/>
    </row>
    <row r="538" spans="6:15" ht="15" x14ac:dyDescent="0.25">
      <c r="F538"/>
      <c r="G538"/>
      <c r="J538"/>
      <c r="K538"/>
      <c r="L538"/>
      <c r="M538"/>
      <c r="N538"/>
      <c r="O538"/>
    </row>
    <row r="539" spans="6:15" ht="15" x14ac:dyDescent="0.25">
      <c r="F539"/>
      <c r="G539"/>
      <c r="J539"/>
      <c r="K539"/>
      <c r="L539"/>
      <c r="M539"/>
      <c r="N539"/>
      <c r="O539"/>
    </row>
    <row r="540" spans="6:15" ht="15" x14ac:dyDescent="0.25">
      <c r="F540"/>
      <c r="G540"/>
      <c r="J540"/>
      <c r="K540"/>
      <c r="L540"/>
      <c r="M540"/>
      <c r="N540"/>
      <c r="O540"/>
    </row>
    <row r="541" spans="6:15" ht="15" x14ac:dyDescent="0.25">
      <c r="F541"/>
      <c r="G541"/>
      <c r="J541"/>
      <c r="K541"/>
      <c r="L541"/>
      <c r="M541"/>
      <c r="N541"/>
      <c r="O541"/>
    </row>
    <row r="542" spans="6:15" ht="15" x14ac:dyDescent="0.25">
      <c r="F542"/>
      <c r="G542"/>
      <c r="J542"/>
      <c r="K542"/>
      <c r="L542"/>
      <c r="M542"/>
      <c r="N542"/>
      <c r="O542"/>
    </row>
    <row r="543" spans="6:15" ht="15" x14ac:dyDescent="0.25">
      <c r="F543"/>
      <c r="G543"/>
      <c r="J543"/>
      <c r="K543"/>
      <c r="L543"/>
      <c r="M543"/>
      <c r="N543"/>
      <c r="O543"/>
    </row>
    <row r="544" spans="6:15" ht="15" x14ac:dyDescent="0.25">
      <c r="F544"/>
      <c r="G544"/>
      <c r="J544"/>
      <c r="K544"/>
      <c r="L544"/>
      <c r="M544"/>
      <c r="N544"/>
      <c r="O544"/>
    </row>
    <row r="545" spans="6:15" ht="15" x14ac:dyDescent="0.25">
      <c r="F545"/>
      <c r="G545"/>
      <c r="J545"/>
      <c r="K545"/>
      <c r="L545"/>
      <c r="M545"/>
      <c r="N545"/>
      <c r="O545"/>
    </row>
    <row r="546" spans="6:15" ht="15" x14ac:dyDescent="0.25">
      <c r="F546"/>
      <c r="G546"/>
      <c r="J546"/>
      <c r="K546"/>
      <c r="L546"/>
      <c r="M546"/>
      <c r="N546"/>
      <c r="O546"/>
    </row>
    <row r="547" spans="6:15" ht="15" x14ac:dyDescent="0.25">
      <c r="F547"/>
      <c r="G547"/>
      <c r="J547"/>
      <c r="K547"/>
      <c r="L547"/>
      <c r="M547"/>
      <c r="N547"/>
      <c r="O547"/>
    </row>
    <row r="548" spans="6:15" ht="15" x14ac:dyDescent="0.25">
      <c r="F548"/>
      <c r="G548"/>
      <c r="J548"/>
      <c r="K548"/>
      <c r="L548"/>
      <c r="M548"/>
      <c r="N548"/>
      <c r="O548"/>
    </row>
    <row r="549" spans="6:15" ht="15" x14ac:dyDescent="0.25">
      <c r="F549"/>
      <c r="G549"/>
      <c r="J549"/>
      <c r="K549"/>
      <c r="L549"/>
      <c r="M549"/>
      <c r="N549"/>
      <c r="O549"/>
    </row>
    <row r="550" spans="6:15" ht="15" x14ac:dyDescent="0.25">
      <c r="F550"/>
      <c r="G550"/>
      <c r="J550"/>
      <c r="K550"/>
      <c r="L550"/>
      <c r="M550"/>
      <c r="N550"/>
      <c r="O550"/>
    </row>
    <row r="551" spans="6:15" ht="15" x14ac:dyDescent="0.25">
      <c r="F551"/>
      <c r="G551"/>
      <c r="J551"/>
      <c r="K551"/>
      <c r="L551"/>
      <c r="M551"/>
      <c r="N551"/>
      <c r="O551"/>
    </row>
    <row r="552" spans="6:15" ht="15" x14ac:dyDescent="0.25">
      <c r="F552"/>
      <c r="G552"/>
      <c r="J552"/>
      <c r="K552"/>
      <c r="L552"/>
      <c r="M552"/>
      <c r="N552"/>
      <c r="O552"/>
    </row>
    <row r="553" spans="6:15" ht="15" x14ac:dyDescent="0.25">
      <c r="F553"/>
      <c r="G553"/>
      <c r="J553"/>
      <c r="K553"/>
      <c r="L553"/>
      <c r="M553"/>
      <c r="N553"/>
      <c r="O553"/>
    </row>
    <row r="554" spans="6:15" ht="15" x14ac:dyDescent="0.25">
      <c r="F554"/>
      <c r="G554"/>
      <c r="J554"/>
      <c r="K554"/>
      <c r="L554"/>
      <c r="M554"/>
      <c r="N554"/>
      <c r="O554"/>
    </row>
    <row r="555" spans="6:15" ht="15" x14ac:dyDescent="0.25">
      <c r="F555"/>
      <c r="G555"/>
      <c r="J555"/>
      <c r="K555"/>
      <c r="L555"/>
      <c r="M555"/>
      <c r="N555"/>
      <c r="O555"/>
    </row>
    <row r="556" spans="6:15" ht="15" x14ac:dyDescent="0.25">
      <c r="F556"/>
      <c r="G556"/>
      <c r="J556"/>
      <c r="K556"/>
      <c r="L556"/>
      <c r="M556"/>
      <c r="N556"/>
      <c r="O556"/>
    </row>
    <row r="557" spans="6:15" ht="15" x14ac:dyDescent="0.25">
      <c r="F557"/>
      <c r="G557"/>
      <c r="J557"/>
      <c r="K557"/>
      <c r="L557"/>
      <c r="M557"/>
      <c r="N557"/>
      <c r="O557"/>
    </row>
    <row r="558" spans="6:15" ht="15" x14ac:dyDescent="0.25">
      <c r="F558"/>
      <c r="G558"/>
      <c r="J558"/>
      <c r="K558"/>
      <c r="L558"/>
      <c r="M558"/>
      <c r="N558"/>
      <c r="O558"/>
    </row>
    <row r="559" spans="6:15" ht="15" x14ac:dyDescent="0.25">
      <c r="F559"/>
      <c r="G559"/>
      <c r="J559"/>
      <c r="K559"/>
      <c r="L559"/>
      <c r="M559"/>
      <c r="N559"/>
      <c r="O559"/>
    </row>
    <row r="560" spans="6:15" ht="15" x14ac:dyDescent="0.25">
      <c r="F560"/>
      <c r="G560"/>
      <c r="J560"/>
      <c r="K560"/>
      <c r="L560"/>
      <c r="M560"/>
      <c r="N560"/>
      <c r="O560"/>
    </row>
    <row r="561" spans="6:15" ht="15" x14ac:dyDescent="0.25">
      <c r="F561"/>
      <c r="G561"/>
      <c r="J561"/>
      <c r="K561"/>
      <c r="L561"/>
      <c r="M561"/>
      <c r="N561"/>
      <c r="O561"/>
    </row>
    <row r="562" spans="6:15" ht="15" x14ac:dyDescent="0.25">
      <c r="F562"/>
      <c r="G562"/>
      <c r="J562"/>
      <c r="K562"/>
      <c r="L562"/>
      <c r="M562"/>
      <c r="N562"/>
      <c r="O562"/>
    </row>
    <row r="563" spans="6:15" ht="15" x14ac:dyDescent="0.25">
      <c r="F563"/>
      <c r="G563"/>
      <c r="J563"/>
      <c r="K563"/>
      <c r="L563"/>
      <c r="M563"/>
      <c r="N563"/>
      <c r="O563"/>
    </row>
    <row r="564" spans="6:15" ht="15" x14ac:dyDescent="0.25">
      <c r="F564"/>
      <c r="G564"/>
      <c r="J564"/>
      <c r="K564"/>
      <c r="L564"/>
      <c r="M564"/>
      <c r="N564"/>
      <c r="O564"/>
    </row>
  </sheetData>
  <mergeCells count="22">
    <mergeCell ref="M2:U2"/>
    <mergeCell ref="A60:K60"/>
    <mergeCell ref="A1:K1"/>
    <mergeCell ref="M7:U7"/>
    <mergeCell ref="M3:U3"/>
    <mergeCell ref="A3:K3"/>
    <mergeCell ref="A2:K2"/>
    <mergeCell ref="A5:K5"/>
    <mergeCell ref="M5:U5"/>
    <mergeCell ref="M1:U1"/>
    <mergeCell ref="A61:K61"/>
    <mergeCell ref="A6:K6"/>
    <mergeCell ref="M6:U6"/>
    <mergeCell ref="A7:K7"/>
    <mergeCell ref="M18:U18"/>
    <mergeCell ref="M27:U27"/>
    <mergeCell ref="M61:U61"/>
    <mergeCell ref="A27:K27"/>
    <mergeCell ref="A18:K18"/>
    <mergeCell ref="M9:V9"/>
    <mergeCell ref="A9:L9"/>
    <mergeCell ref="M60:U60"/>
  </mergeCells>
  <pageMargins left="0.7" right="0.7" top="0.75" bottom="0.75" header="0.3" footer="0.3"/>
  <pageSetup paperSize="9" scale="62" fitToWidth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2015-06-05T18:19:34Z</dcterms:created>
  <dcterms:modified xsi:type="dcterms:W3CDTF">2023-08-02T17:29:51Z</dcterms:modified>
</cp:coreProperties>
</file>