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'1'!$A$1:$V$82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0.000000"/>
    <numFmt numFmtId="165" formatCode="0.0"/>
    <numFmt numFmtId="166" formatCode="General_)"/>
    <numFmt numFmtId="167" formatCode="0.000"/>
    <numFmt numFmtId="168" formatCode="0.0000"/>
  </numFmts>
  <fonts count="15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  <font>
      <name val="Times New Roman"/>
      <charset val="204"/>
      <family val="1"/>
      <b val="1"/>
      <color theme="1"/>
      <sz val="8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7" fillId="0" borderId="0"/>
    <xf numFmtId="0" fontId="1" fillId="0" borderId="0"/>
  </cellStyleXfs>
  <cellXfs count="84">
    <xf numFmtId="0" fontId="0" fillId="0" borderId="0" pivotButton="0" quotePrefix="0" xfId="0"/>
    <xf numFmtId="0" fontId="3" fillId="0" borderId="0" pivotButton="0" quotePrefix="0" xfId="0"/>
    <xf numFmtId="0" fontId="6" fillId="0" borderId="0" pivotButton="0" quotePrefix="0" xfId="1"/>
    <xf numFmtId="0" fontId="5" fillId="0" borderId="0" applyAlignment="1" pivotButton="0" quotePrefix="1" xfId="2">
      <alignment horizontal="left"/>
    </xf>
    <xf numFmtId="0" fontId="6" fillId="0" borderId="0" applyAlignment="1" pivotButton="0" quotePrefix="1" xfId="2">
      <alignment horizontal="left"/>
    </xf>
    <xf numFmtId="0" fontId="5" fillId="0" borderId="0" applyAlignment="1" pivotButton="0" quotePrefix="0" xfId="2">
      <alignment horizontal="left"/>
    </xf>
    <xf numFmtId="0" fontId="6" fillId="0" borderId="0" applyAlignment="1" pivotButton="0" quotePrefix="0" xfId="2">
      <alignment horizontal="left"/>
    </xf>
    <xf numFmtId="0" fontId="6" fillId="0" borderId="0" applyProtection="1" pivotButton="0" quotePrefix="0" xfId="2">
      <protection locked="0" hidden="0"/>
    </xf>
    <xf numFmtId="0" fontId="6" fillId="0" borderId="0" pivotButton="0" quotePrefix="0" xfId="0"/>
    <xf numFmtId="0" fontId="6" fillId="0" borderId="0" pivotButton="0" quotePrefix="0" xfId="2"/>
    <xf numFmtId="0" fontId="8" fillId="0" borderId="0" pivotButton="0" quotePrefix="0" xfId="1"/>
    <xf numFmtId="0" fontId="10" fillId="0" borderId="0" applyProtection="1" pivotButton="0" quotePrefix="0" xfId="2">
      <protection locked="0" hidden="0"/>
    </xf>
    <xf numFmtId="0" fontId="8" fillId="0" borderId="0" applyAlignment="1" pivotButton="0" quotePrefix="1" xfId="2">
      <alignment horizontal="left"/>
    </xf>
    <xf numFmtId="0" fontId="10" fillId="0" borderId="0" applyAlignment="1" pivotButton="0" quotePrefix="1" xfId="2">
      <alignment horizontal="left"/>
    </xf>
    <xf numFmtId="0" fontId="8" fillId="0" borderId="0" applyAlignment="1" pivotButton="0" quotePrefix="0" xfId="2">
      <alignment horizontal="left"/>
    </xf>
    <xf numFmtId="0" fontId="10" fillId="0" borderId="0" applyAlignment="1" pivotButton="0" quotePrefix="0" xfId="2">
      <alignment horizontal="left"/>
    </xf>
    <xf numFmtId="0" fontId="8" fillId="0" borderId="0" applyAlignment="1" pivotButton="0" quotePrefix="0" xfId="1">
      <alignment horizontal="left"/>
    </xf>
    <xf numFmtId="0" fontId="8" fillId="0" borderId="0" applyAlignment="1" pivotButton="0" quotePrefix="0" xfId="1">
      <alignment wrapText="1"/>
    </xf>
    <xf numFmtId="0" fontId="8" fillId="0" borderId="0" pivotButton="0" quotePrefix="0" xfId="2"/>
    <xf numFmtId="0" fontId="10" fillId="0" borderId="0" pivotButton="0" quotePrefix="0" xfId="2"/>
    <xf numFmtId="0" fontId="8" fillId="0" borderId="0" applyAlignment="1" pivotButton="0" quotePrefix="0" xfId="2">
      <alignment horizontal="right"/>
    </xf>
    <xf numFmtId="0" fontId="10" fillId="0" borderId="0" pivotButton="0" quotePrefix="0" xfId="0"/>
    <xf numFmtId="0" fontId="8" fillId="0" borderId="0" applyAlignment="1" applyProtection="1" pivotButton="0" quotePrefix="0" xfId="0">
      <alignment horizontal="left"/>
      <protection locked="0" hidden="0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0" fontId="8" fillId="0" borderId="0" applyAlignment="1" pivotButton="0" quotePrefix="1" xfId="0">
      <alignment horizontal="left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164" fontId="11" fillId="0" borderId="0" pivotButton="0" quotePrefix="0" xfId="0"/>
    <xf numFmtId="1" fontId="4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0" fillId="2" borderId="0" pivotButton="0" quotePrefix="0" xfId="0"/>
    <xf numFmtId="0" fontId="0" fillId="2" borderId="0" applyAlignment="1" pivotButton="0" quotePrefix="0" xfId="0">
      <alignment horizontal="left"/>
    </xf>
    <xf numFmtId="0" fontId="9" fillId="0" borderId="0" pivotButton="0" quotePrefix="0" xfId="0"/>
    <xf numFmtId="14" fontId="10" fillId="0" borderId="0" pivotButton="0" quotePrefix="0" xfId="2"/>
    <xf numFmtId="14" fontId="10" fillId="0" borderId="0" applyProtection="1" pivotButton="0" quotePrefix="0" xfId="2">
      <protection locked="0" hidden="0"/>
    </xf>
    <xf numFmtId="1" fontId="8" fillId="0" borderId="0" pivotButton="0" quotePrefix="0" xfId="0"/>
    <xf numFmtId="165" fontId="8" fillId="0" borderId="0" applyAlignment="1" pivotButton="0" quotePrefix="0" xfId="0">
      <alignment horizontal="left"/>
    </xf>
    <xf numFmtId="2" fontId="8" fillId="0" borderId="0" pivotButton="0" quotePrefix="0" xfId="0"/>
    <xf numFmtId="0" fontId="8" fillId="0" borderId="0" applyProtection="1" pivotButton="0" quotePrefix="0" xfId="2">
      <protection locked="0" hidden="0"/>
    </xf>
    <xf numFmtId="0" fontId="5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vertical="center"/>
    </xf>
    <xf numFmtId="0" fontId="8" fillId="0" borderId="0" applyAlignment="1" pivotButton="0" quotePrefix="0" xfId="0">
      <alignment horizontal="center" vertical="center"/>
    </xf>
    <xf numFmtId="0" fontId="6" fillId="0" borderId="0" applyAlignment="1" pivotButton="0" quotePrefix="0" xfId="1">
      <alignment horizontal="right" vertical="center"/>
    </xf>
    <xf numFmtId="166" fontId="8" fillId="0" borderId="0" pivotButton="0" quotePrefix="0" xfId="2"/>
    <xf numFmtId="167" fontId="8" fillId="0" borderId="0" pivotButton="0" quotePrefix="0" xfId="0"/>
    <xf numFmtId="167" fontId="0" fillId="0" borderId="1" applyAlignment="1" pivotButton="0" quotePrefix="0" xfId="0">
      <alignment horizontal="center" vertical="center"/>
    </xf>
    <xf numFmtId="167" fontId="4" fillId="0" borderId="0" applyAlignment="1" pivotButton="0" quotePrefix="0" xfId="0">
      <alignment horizontal="left"/>
    </xf>
    <xf numFmtId="167" fontId="9" fillId="0" borderId="0" pivotButton="0" quotePrefix="0" xfId="0"/>
    <xf numFmtId="168" fontId="9" fillId="0" borderId="0" pivotButton="0" quotePrefix="0" xfId="0"/>
    <xf numFmtId="0" fontId="9" fillId="0" borderId="0" applyAlignment="1" pivotButton="0" quotePrefix="0" xfId="0">
      <alignment horizontal="right" vertical="center"/>
    </xf>
    <xf numFmtId="0" fontId="12" fillId="0" borderId="0" pivotButton="0" quotePrefix="0" xfId="0"/>
    <xf numFmtId="0" fontId="12" fillId="0" borderId="0" applyAlignment="1" pivotButton="0" quotePrefix="0" xfId="0">
      <alignment horizontal="right"/>
    </xf>
    <xf numFmtId="2" fontId="12" fillId="0" borderId="0" applyAlignment="1" pivotButton="0" quotePrefix="0" xfId="0">
      <alignment horizontal="left"/>
    </xf>
    <xf numFmtId="0" fontId="13" fillId="0" borderId="0" pivotButton="0" quotePrefix="0" xfId="0"/>
    <xf numFmtId="167" fontId="13" fillId="0" borderId="0" pivotButton="0" quotePrefix="0" xfId="0"/>
    <xf numFmtId="2" fontId="12" fillId="0" borderId="0" applyAlignment="1" pivotButton="0" quotePrefix="0" xfId="0">
      <alignment horizontal="center"/>
    </xf>
    <xf numFmtId="165" fontId="12" fillId="0" borderId="0" applyAlignment="1" pivotButton="0" quotePrefix="0" xfId="0">
      <alignment horizontal="center"/>
    </xf>
    <xf numFmtId="167" fontId="12" fillId="0" borderId="0" applyAlignment="1" pivotButton="0" quotePrefix="0" xfId="0">
      <alignment horizontal="center"/>
    </xf>
    <xf numFmtId="167" fontId="9" fillId="0" borderId="0" applyAlignment="1" pivotButton="0" quotePrefix="0" xfId="0">
      <alignment horizontal="center"/>
    </xf>
    <xf numFmtId="165" fontId="8" fillId="0" borderId="0" pivotButton="0" quotePrefix="0" xfId="0"/>
    <xf numFmtId="0" fontId="6" fillId="0" borderId="0" applyAlignment="1" pivotButton="0" quotePrefix="0" xfId="1">
      <alignment horizontal="center" vertical="center"/>
    </xf>
    <xf numFmtId="0" fontId="5" fillId="0" borderId="0" applyAlignment="1" pivotButton="0" quotePrefix="0" xfId="1">
      <alignment horizontal="center"/>
    </xf>
    <xf numFmtId="0" fontId="9" fillId="0" borderId="0" pivotButton="0" quotePrefix="0" xfId="0"/>
    <xf numFmtId="167" fontId="2" fillId="0" borderId="1" applyAlignment="1" pivotButton="0" quotePrefix="0" xfId="0">
      <alignment horizontal="center" vertical="center" wrapText="1"/>
    </xf>
    <xf numFmtId="0" fontId="8" fillId="0" borderId="0" applyAlignment="1" pivotButton="0" quotePrefix="0" xfId="1">
      <alignment horizontal="center"/>
    </xf>
    <xf numFmtId="0" fontId="9" fillId="0" borderId="0" applyAlignment="1" pivotButton="0" quotePrefix="0" xfId="0">
      <alignment horizontal="center"/>
    </xf>
    <xf numFmtId="0" fontId="5" fillId="0" borderId="0" applyAlignment="1" pivotButton="0" quotePrefix="0" xfId="1">
      <alignment horizontal="center" wrapText="1"/>
    </xf>
    <xf numFmtId="0" fontId="8" fillId="0" borderId="0" applyAlignment="1" pivotButton="0" quotePrefix="0" xfId="0">
      <alignment horizontal="center" vertical="center"/>
    </xf>
    <xf numFmtId="0" fontId="6" fillId="0" borderId="0" applyAlignment="1" pivotButton="0" quotePrefix="0" xfId="1">
      <alignment horizontal="right" vertical="center"/>
    </xf>
    <xf numFmtId="0" fontId="2" fillId="0" borderId="1" applyAlignment="1" pivotButton="0" quotePrefix="0" xfId="0">
      <alignment horizontal="center" vertical="center" wrapText="1"/>
    </xf>
    <xf numFmtId="166" fontId="8" fillId="0" borderId="0" pivotButton="0" quotePrefix="0" xfId="2"/>
    <xf numFmtId="167" fontId="8" fillId="0" borderId="0" pivotButton="0" quotePrefix="0" xfId="0"/>
    <xf numFmtId="0" fontId="0" fillId="0" borderId="4" pivotButton="0" quotePrefix="0" xfId="0"/>
    <xf numFmtId="167" fontId="0" fillId="0" borderId="1" applyAlignment="1" pivotButton="0" quotePrefix="0" xfId="0">
      <alignment horizontal="center" vertical="center"/>
    </xf>
    <xf numFmtId="167" fontId="2" fillId="0" borderId="1" applyAlignment="1" pivotButton="0" quotePrefix="0" xfId="0">
      <alignment horizontal="center" vertical="center" wrapText="1"/>
    </xf>
    <xf numFmtId="167" fontId="13" fillId="0" borderId="0" pivotButton="0" quotePrefix="0" xfId="0"/>
    <xf numFmtId="167" fontId="4" fillId="0" borderId="0" applyAlignment="1" pivotButton="0" quotePrefix="0" xfId="0">
      <alignment horizontal="left"/>
    </xf>
    <xf numFmtId="167" fontId="12" fillId="0" borderId="0" applyAlignment="1" pivotButton="0" quotePrefix="0" xfId="0">
      <alignment horizontal="center"/>
    </xf>
    <xf numFmtId="167" fontId="9" fillId="0" borderId="0" applyAlignment="1" pivotButton="0" quotePrefix="0" xfId="0">
      <alignment horizontal="center"/>
    </xf>
    <xf numFmtId="168" fontId="9" fillId="0" borderId="0" pivotButton="0" quotePrefix="0" xfId="0"/>
    <xf numFmtId="167" fontId="9" fillId="0" borderId="0" pivotButton="0" quotePrefix="0" xfId="0"/>
  </cellXfs>
  <cellStyles count="4">
    <cellStyle name="Обычный" xfId="0" builtinId="0"/>
    <cellStyle name="Обычный 2 2" xfId="1"/>
    <cellStyle name="Обычный 2" xfId="2"/>
    <cellStyle name="Обычный 2 4" xf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General</formatCode>
                <ptCount val="37"/>
                <pt idx="0">
                  <v>42.17827674798846</v>
                </pt>
                <pt idx="1">
                  <v>42.17827674798846</v>
                </pt>
                <pt idx="2">
                  <v>42.17827674798846</v>
                </pt>
                <pt idx="3">
                  <v>42.17827674798846</v>
                </pt>
                <pt idx="4">
                  <v>42.17827674798846</v>
                </pt>
                <pt idx="5">
                  <v>42.17827674798846</v>
                </pt>
                <pt idx="6">
                  <v>42.17827674798846</v>
                </pt>
                <pt idx="7">
                  <v>42.17827674798846</v>
                </pt>
                <pt idx="8">
                  <v>42.17827674798846</v>
                </pt>
                <pt idx="9">
                  <v>42.17827674798846</v>
                </pt>
                <pt idx="10">
                  <v>42.17827674798846</v>
                </pt>
                <pt idx="11">
                  <v>42.17827674798846</v>
                </pt>
                <pt idx="12">
                  <v>42.17827674798846</v>
                </pt>
                <pt idx="13">
                  <v>42.17827674798846</v>
                </pt>
                <pt idx="14">
                  <v>42.17827674798846</v>
                </pt>
                <pt idx="15">
                  <v>42.17827674798846</v>
                </pt>
                <pt idx="16">
                  <v>42.17827674798846</v>
                </pt>
                <pt idx="17">
                  <v>42.17827674798846</v>
                </pt>
                <pt idx="18">
                  <v>42.17827674798846</v>
                </pt>
                <pt idx="19">
                  <v>42.17827674798846</v>
                </pt>
                <pt idx="20">
                  <v>42.17827674798846</v>
                </pt>
                <pt idx="21">
                  <v>42.17827674798846</v>
                </pt>
                <pt idx="22">
                  <v>42.17827674798846</v>
                </pt>
                <pt idx="23">
                  <v>42.17827674798846</v>
                </pt>
                <pt idx="24">
                  <v>42.17827674798846</v>
                </pt>
                <pt idx="25">
                  <v>42.17827674798846</v>
                </pt>
                <pt idx="26">
                  <v>42.17827674798846</v>
                </pt>
                <pt idx="27">
                  <v>42.17827674798846</v>
                </pt>
                <pt idx="28">
                  <v>42.17827674798846</v>
                </pt>
                <pt idx="29">
                  <v>42.17827674798846</v>
                </pt>
                <pt idx="30">
                  <v>42.17827674798846</v>
                </pt>
                <pt idx="31">
                  <v>42.17827674798846</v>
                </pt>
                <pt idx="32">
                  <v>42.17827674798846</v>
                </pt>
                <pt idx="33">
                  <v>42.17827674798846</v>
                </pt>
                <pt idx="34">
                  <v>42.17827674798846</v>
                </pt>
                <pt idx="35">
                  <v>42.17827674798846</v>
                </pt>
                <pt idx="36">
                  <v>42.17827674798846</v>
                </pt>
              </numCache>
            </numRef>
          </xVal>
          <yVal>
            <numRef>
              <f>'1'!$AC$6:$AC$42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Первая прочность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'1'!$K$85:$K$20000</f>
              <numCache>
                <formatCode>General</formatCode>
                <ptCount val="19916"/>
              </numCache>
            </numRef>
          </xVal>
          <yVal>
            <numRef>
              <f>'1'!$J$85:$J$20000</f>
              <numCache>
                <formatCode>General</formatCode>
                <ptCount val="19916"/>
              </numCache>
            </numRef>
          </yVal>
          <smooth val="1"/>
        </ser>
        <ser>
          <idx val="1"/>
          <order val="1"/>
          <tx>
            <v>Вторая прочность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'1'!$N$85:$N$20000</f>
              <numCache>
                <formatCode>General</formatCode>
                <ptCount val="19916"/>
              </numCache>
            </numRef>
          </xVal>
          <yVal>
            <numRef>
              <f>'1'!$M$85:$M$20000</f>
              <numCache>
                <formatCode>General</formatCode>
                <ptCount val="19916"/>
              </numCache>
            </numRef>
          </yVal>
          <smooth val="1"/>
        </ser>
        <ser>
          <idx val="2"/>
          <order val="2"/>
          <tx>
            <v>Третья прочность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'1'!$Q$85:$Q$20000</f>
              <numCache>
                <formatCode>General</formatCode>
                <ptCount val="19916"/>
              </numCache>
            </numRef>
          </xVal>
          <yVal>
            <numRef>
              <f>'1'!$P$85:$P$20000</f>
              <numCache>
                <formatCode>General</formatCode>
                <ptCount val="1991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1000">
                <a:latin typeface="Times New Roman" panose="02020603050405020304" pitchFamily="18" charset="0"/>
                <a:cs typeface="Times New Roman" panose="02020603050405020304" pitchFamily="18" charset="0"/>
              </a:rPr>
              <a:t>Графическое определение  модулей Е0,</a:t>
            </a:r>
            <a:r>
              <a:rPr lang="ru-RU" sz="10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 xml:space="preserve"> Е50</a:t>
            </a:r>
            <a:endParaRPr lang="ru-RU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rich>
      </tx>
      <layout>
        <manualLayout>
          <xMode val="edge"/>
          <yMode val="edge"/>
          <wMode val="factor"/>
          <hMode val="factor"/>
          <x val="0.3502157422790747"/>
          <y val="0.03258017540779785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170513888888889"/>
          <w val="0.7740818658280924"/>
          <h val="0.7338191666666667"/>
        </manualLayout>
      </layout>
      <scatterChart>
        <scatterStyle val="smoothMarker"/>
        <varyColors val="0"/>
        <ser>
          <idx val="0"/>
          <order val="0"/>
          <tx>
            <v>q max, МПа</v>
          </tx>
          <spPr>
            <a:ln w="12700">
              <a:solidFill>
                <a:srgbClr val="00B0F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>
                <a:prstDash val="solid"/>
              </a:ln>
            </spPr>
          </dPt>
          <xVal>
            <numRef>
              <f>'1'!$E$88:$E$89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'1'!$D$88:$D$89</f>
              <numCache>
                <formatCode>General</formatCode>
                <ptCount val="2"/>
                <pt idx="0">
                  <v>0.1006139320975862</v>
                </pt>
                <pt idx="1">
                  <v>0.1006139320975862</v>
                </pt>
              </numCache>
            </numRef>
          </yVal>
          <smooth val="1"/>
        </ser>
        <ser>
          <idx val="1"/>
          <order val="1"/>
          <tx>
            <v>0,5 q max, МПа</v>
          </tx>
          <spPr>
            <a:ln cmpd="sng">
              <a:solidFill>
                <a:srgbClr val="00B05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19050" cmpd="sng">
                <a:solidFill>
                  <a:srgbClr val="00B050"/>
                </a:solidFill>
                <a:prstDash val="sysDash"/>
              </a:ln>
            </spPr>
          </dPt>
          <xVal>
            <numRef>
              <f>'1'!$E$92:$E$93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'1'!$D$92:$D$93</f>
              <numCache>
                <formatCode>General</formatCode>
                <ptCount val="2"/>
                <pt idx="0">
                  <v>0.0503069660487931</v>
                </pt>
                <pt idx="1">
                  <v>0.0503069660487931</v>
                </pt>
              </numCache>
            </numRef>
          </yVal>
          <smooth val="1"/>
        </ser>
        <ser>
          <idx val="2"/>
          <order val="2"/>
          <tx>
            <v>Трехосное испытание</v>
          </tx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'1'!$G$85:$G$200020</f>
              <numCache>
                <formatCode>General</formatCode>
                <ptCount val="199936"/>
              </numCache>
            </numRef>
          </xVal>
          <yVal>
            <numRef>
              <f>'1'!$F$85:$F$200020</f>
              <numCache>
                <formatCode>General</formatCode>
                <ptCount val="199936"/>
              </numCache>
            </numRef>
          </yVal>
          <smooth val="1"/>
        </ser>
        <ser>
          <idx val="3"/>
          <order val="3"/>
          <tx>
            <v>Секущая модуля Е0</v>
          </tx>
          <spPr>
            <a:ln w="12700"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'1'!$B$88:$B$90</f>
              <numCache>
                <formatCode>General</formatCode>
                <ptCount val="3"/>
                <pt idx="0">
                  <v>0</v>
                </pt>
                <pt idx="1">
                  <v>0.0017</v>
                </pt>
                <pt idx="2">
                  <v>0.00608288310074405</v>
                </pt>
              </numCache>
            </numRef>
          </xVal>
          <yVal>
            <numRef>
              <f>'1'!$A$88:$A$90</f>
              <numCache>
                <formatCode>General</formatCode>
                <ptCount val="3"/>
                <pt idx="0">
                  <v>0</v>
                </pt>
                <pt idx="1">
                  <v>0.02530696604879309</v>
                </pt>
                <pt idx="2">
                  <v>0.09055253888782759</v>
                </pt>
              </numCache>
            </numRef>
          </yVal>
          <smooth val="1"/>
        </ser>
        <ser>
          <idx val="4"/>
          <order val="4"/>
          <tx>
            <v>Первая точка Е0, МПа</v>
          </tx>
          <spPr>
            <a:ln>
              <a:noFill/>
              <a:prstDash val="solid"/>
            </a:ln>
          </spPr>
          <marker>
            <symbol val="circle"/>
            <size val="6"/>
            <spPr>
              <a:solidFill>
                <a:schemeClr val="accent2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xVal>
            <numRef>
              <f>'1'!$B$88</f>
              <numCache>
                <formatCode>General</formatCode>
                <ptCount val="1"/>
                <pt idx="0">
                  <v>0</v>
                </pt>
              </numCache>
            </numRef>
          </xVal>
          <yVal>
            <numRef>
              <f>'1'!$A$88</f>
              <numCache>
                <formatCode>General</formatCode>
                <ptCount val="1"/>
                <pt idx="0">
                  <v>0</v>
                </pt>
              </numCache>
            </numRef>
          </yVal>
          <smooth val="1"/>
        </ser>
        <ser>
          <idx val="5"/>
          <order val="5"/>
          <tx>
            <v>Вторая точка Е0, МПа</v>
          </tx>
          <spPr>
            <a:ln>
              <a:noFill/>
              <a:prstDash val="solid"/>
            </a:ln>
          </spPr>
          <marker>
            <symbol val="circle"/>
            <size val="7"/>
            <spPr>
              <a:solidFill>
                <a:srgbClr val="FF0000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xVal>
            <numRef>
              <f>'1'!$B$89</f>
              <numCache>
                <formatCode>General</formatCode>
                <ptCount val="1"/>
                <pt idx="0">
                  <v>0.0017</v>
                </pt>
              </numCache>
            </numRef>
          </xVal>
          <yVal>
            <numRef>
              <f>'1'!$A$89</f>
              <numCache>
                <formatCode>General</formatCode>
                <ptCount val="1"/>
                <pt idx="0">
                  <v>0.02530696604879309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legend>
      <legendPos val="r"/>
      <legendEntry>
        <idx val="2"/>
        <delete val="1"/>
      </legendEntry>
      <legendEntry>
        <idx val="6"/>
        <delete val="1"/>
      </legendEntry>
      <layout>
        <manualLayout>
          <xMode val="edge"/>
          <yMode val="edge"/>
          <wMode val="factor"/>
          <hMode val="factor"/>
          <x val="0.8185323899371069"/>
          <y val="0.2285116666666667"/>
          <w val="0.1748114255765199"/>
          <h val="0.5729624999999999"/>
        </manualLayout>
      </layout>
      <overlay val="0"/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1000"/>
            </a:pPr>
            <a:r>
              <a:rPr lang="ru-RU" sz="1000">
                <a:latin typeface="Times New Roman" panose="02020603050405020304" pitchFamily="18" charset="0"/>
                <a:cs typeface="Times New Roman" panose="02020603050405020304" pitchFamily="18" charset="0"/>
              </a:rPr>
              <a:t>Объемные</a:t>
            </a:r>
            <a:r>
              <a:rPr lang="ru-RU" sz="10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 xml:space="preserve"> деформации образца</a:t>
            </a:r>
            <a:endParaRPr lang="ru-RU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rich>
      </tx>
      <layout>
        <manualLayout>
          <xMode val="edge"/>
          <yMode val="edge"/>
          <wMode val="factor"/>
          <hMode val="factor"/>
          <x val="0.3899392209923467"/>
          <y val="0.04853376177715415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484980546360085"/>
          <w val="0.7713908805031446"/>
          <h val="0.7023726563066757"/>
        </manualLayout>
      </layout>
      <scatterChart>
        <scatterStyle val="smoothMarker"/>
        <varyColors val="0"/>
        <ser>
          <idx val="0"/>
          <order val="0"/>
          <tx>
            <v>Объемные деформации</v>
          </tx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'1'!$G$85:$G$20000</f>
              <numCache>
                <formatCode>General</formatCode>
                <ptCount val="19916"/>
              </numCache>
            </numRef>
          </xVal>
          <yVal>
            <numRef>
              <f>'1'!$H$85:$H$20000</f>
              <numCache>
                <formatCode>General</formatCode>
                <ptCount val="1991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11</col>
      <colOff>86044</colOff>
      <row>22</row>
      <rowOff>31619</rowOff>
    </from>
    <to>
      <col>15</col>
      <colOff>761999</colOff>
      <row>43</row>
      <rowOff>22411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15</col>
      <colOff>826032</colOff>
      <row>22</row>
      <rowOff>27215</rowOff>
    </from>
    <to>
      <col>21</col>
      <colOff>851646</colOff>
      <row>43</row>
      <rowOff>22410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0</col>
      <colOff>79371</colOff>
      <row>22</row>
      <rowOff>54261</rowOff>
    </from>
    <to>
      <col>10</col>
      <colOff>766724</colOff>
      <row>41</row>
      <rowOff>12349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78440</colOff>
      <row>41</row>
      <rowOff>56029</rowOff>
    </from>
    <to>
      <col>10</col>
      <colOff>765793</colOff>
      <row>57</row>
      <rowOff>103764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3</col>
      <colOff>564370</colOff>
      <row>72</row>
      <rowOff>170441</rowOff>
    </from>
    <to>
      <col>5</col>
      <colOff>576688</colOff>
      <row>75</row>
      <rowOff>183818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3668399" y="11813353"/>
          <a:ext cx="1782848" cy="618495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4</col>
      <colOff>692680</colOff>
      <row>68</row>
      <rowOff>115115</rowOff>
    </from>
    <to>
      <col>6</col>
      <colOff>799647</colOff>
      <row>77</row>
      <rowOff>140160</rowOff>
    </to>
    <pic>
      <nvPicPr>
        <cNvPr id="10" name="Рисунок 9"/>
        <cNvPicPr>
          <a:picLocks noChangeAspect="1"/>
        </cNvPicPr>
      </nvPicPr>
      <blipFill>
        <a:blip cstate="print" r:embed="rId6"/>
        <a:stretch>
          <a:fillRect/>
        </a:stretch>
      </blipFill>
      <spPr>
        <a:xfrm>
          <a:off x="4233739" y="13685439"/>
          <a:ext cx="1877496" cy="172833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15</col>
      <colOff>527696</colOff>
      <row>72</row>
      <rowOff>163310</rowOff>
    </from>
    <to>
      <col>17</col>
      <colOff>537978</colOff>
      <row>75</row>
      <rowOff>176687</rowOff>
    </to>
    <pic>
      <nvPicPr>
        <cNvPr id="11" name="image1-4.png"/>
        <cNvPicPr/>
      </nvPicPr>
      <blipFill rotWithShape="1">
        <a:blip cstate="print" r:embed="rId7"/>
        <a:srcRect l="66382" t="40700" r="-3101" b="46296"/>
        <a:stretch>
          <a:fillRect/>
        </a:stretch>
      </blipFill>
      <spPr bwMode="auto">
        <a:xfrm>
          <a:off x="13806667" y="14518045"/>
          <a:ext cx="1780811" cy="618495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689625</colOff>
      <row>68</row>
      <rowOff>51956</rowOff>
    </from>
    <to>
      <col>18</col>
      <colOff>795571</colOff>
      <row>77</row>
      <rowOff>77001</rowOff>
    </to>
    <pic>
      <nvPicPr>
        <cNvPr id="13" name="Рисунок 12"/>
        <cNvPicPr>
          <a:picLocks noChangeAspect="1"/>
        </cNvPicPr>
      </nvPicPr>
      <blipFill>
        <a:blip cstate="print" r:embed="rId8"/>
        <a:stretch>
          <a:fillRect/>
        </a:stretch>
      </blipFill>
      <spPr>
        <a:xfrm>
          <a:off x="14853860" y="13689515"/>
          <a:ext cx="1876476" cy="1728339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F284"/>
  <sheetViews>
    <sheetView tabSelected="1" view="pageBreakPreview" zoomScale="85" zoomScaleNormal="40" zoomScaleSheetLayoutView="85" workbookViewId="0">
      <selection activeCell="K12" sqref="K12"/>
    </sheetView>
  </sheetViews>
  <sheetFormatPr baseColWidth="8" defaultColWidth="9.140625" defaultRowHeight="14.25"/>
  <cols>
    <col width="13.28515625" customWidth="1" style="65" min="1" max="22"/>
    <col width="9.140625" customWidth="1" style="65" min="23" max="39"/>
    <col width="9.140625" customWidth="1" style="65" min="40" max="16384"/>
  </cols>
  <sheetData>
    <row r="1" ht="15" customHeight="1">
      <c r="A1" s="64" t="inlineStr">
        <is>
          <t>Общество с ограниченной ответственностью "Инженерная геология" (ООО "ИнжГео")</t>
        </is>
      </c>
      <c r="L1" s="64" t="inlineStr">
        <is>
          <t>Общество с ограниченной ответственностью "Инженерная геология" (ООО "ИнжГео")</t>
        </is>
      </c>
      <c r="X1" s="65">
        <f>AF51-AH51</f>
        <v/>
      </c>
      <c r="AF1" s="65">
        <f>AF48-AH48</f>
        <v/>
      </c>
      <c r="AN1" s="65">
        <f>AF49-AH49</f>
        <v/>
      </c>
      <c r="AV1" s="65">
        <f>AF50-AH50</f>
        <v/>
      </c>
    </row>
    <row r="2" ht="15" customHeight="1">
      <c r="A2" s="64" t="inlineStr">
        <is>
          <t>Юр. адрес: 117279, г. Москва, ул. Миклухо-Маклая, 36 а, этаж 5, пом. XXIII к. 76-84</t>
        </is>
      </c>
      <c r="L2" s="64" t="inlineStr">
        <is>
          <t>Юр. адрес: 117279, г. Москва, ул. Миклухо-Маклая, 36 а, этаж 5, пом. XXIII к. 76-84</t>
        </is>
      </c>
      <c r="X2" s="65">
        <f>AG51-AH51</f>
        <v/>
      </c>
      <c r="Y2" s="65" t="inlineStr">
        <is>
          <t>нагр</t>
        </is>
      </c>
      <c r="AC2" s="65" t="inlineStr">
        <is>
          <t>X0</t>
        </is>
      </c>
      <c r="AD2" s="65" t="inlineStr">
        <is>
          <t>Y0</t>
        </is>
      </c>
      <c r="AE2" s="65" t="inlineStr">
        <is>
          <t>R</t>
        </is>
      </c>
      <c r="AF2" s="65">
        <f>AG48-AH48</f>
        <v/>
      </c>
      <c r="AG2" s="65" t="inlineStr">
        <is>
          <t>нагр</t>
        </is>
      </c>
      <c r="AK2" s="65" t="inlineStr">
        <is>
          <t>X0</t>
        </is>
      </c>
      <c r="AL2" s="65" t="inlineStr">
        <is>
          <t>Y0</t>
        </is>
      </c>
      <c r="AM2" s="65" t="inlineStr">
        <is>
          <t>R</t>
        </is>
      </c>
      <c r="AN2" s="65">
        <f>AG49-AH49</f>
        <v/>
      </c>
      <c r="AO2" s="65" t="inlineStr">
        <is>
          <t>нагр</t>
        </is>
      </c>
      <c r="AS2" s="65" t="inlineStr">
        <is>
          <t>X0</t>
        </is>
      </c>
      <c r="AT2" s="65" t="inlineStr">
        <is>
          <t>Y0</t>
        </is>
      </c>
      <c r="AU2" s="65" t="inlineStr">
        <is>
          <t>R</t>
        </is>
      </c>
      <c r="AV2" s="65">
        <f>AG50-AH50</f>
        <v/>
      </c>
      <c r="AW2" s="65" t="inlineStr">
        <is>
          <t>нагр</t>
        </is>
      </c>
      <c r="BA2" s="65" t="inlineStr">
        <is>
          <t>X0</t>
        </is>
      </c>
      <c r="BB2" s="65" t="inlineStr">
        <is>
          <t>Y0</t>
        </is>
      </c>
      <c r="BC2" s="65" t="inlineStr">
        <is>
          <t>R</t>
        </is>
      </c>
    </row>
    <row r="3" ht="15" customHeight="1">
      <c r="A3" s="64" t="inlineStr">
        <is>
          <t>Телефон/факс +7 (495) 132-30-00,  Адрес электронной почты inbox@inj-geo.ru</t>
        </is>
      </c>
      <c r="L3" s="64" t="inlineStr">
        <is>
          <t>Телефон/факс +7 (495) 132-30-00,  Адрес электронной почты inbox@inj-geo.ru</t>
        </is>
      </c>
      <c r="AC3" s="65">
        <f>X5</f>
        <v/>
      </c>
      <c r="AD3" s="65" t="n">
        <v>0</v>
      </c>
      <c r="AE3" s="65">
        <f>X4/2</f>
        <v/>
      </c>
      <c r="AK3" s="65">
        <f>AF5</f>
        <v/>
      </c>
      <c r="AL3" s="65" t="n">
        <v>0</v>
      </c>
      <c r="AM3" s="65">
        <f>AF4/2</f>
        <v/>
      </c>
      <c r="AS3" s="65">
        <f>AN5</f>
        <v/>
      </c>
      <c r="AT3" s="65" t="n">
        <v>0</v>
      </c>
      <c r="AU3" s="65">
        <f>AN4/2</f>
        <v/>
      </c>
      <c r="BA3" s="65">
        <f>AV5</f>
        <v/>
      </c>
      <c r="BB3" s="65" t="n">
        <v>0</v>
      </c>
      <c r="BC3" s="65">
        <f>AV4/2</f>
        <v/>
      </c>
    </row>
    <row r="4" ht="15" customHeight="1">
      <c r="A4" s="64" t="n"/>
      <c r="B4" s="64" t="n"/>
      <c r="C4" s="64" t="n"/>
      <c r="D4" s="64" t="n"/>
      <c r="E4" s="64" t="n"/>
      <c r="F4" s="64" t="n"/>
      <c r="G4" s="64" t="n"/>
      <c r="H4" s="64" t="n"/>
      <c r="I4" s="64" t="n"/>
      <c r="J4" s="64" t="n"/>
      <c r="K4" s="64" t="n"/>
      <c r="L4" s="64" t="n"/>
      <c r="M4" s="64" t="n"/>
      <c r="N4" s="64" t="n"/>
      <c r="O4" s="64" t="n"/>
      <c r="P4" s="64" t="n"/>
      <c r="Q4" s="64" t="n"/>
      <c r="R4" s="64" t="n"/>
      <c r="S4" s="64" t="n"/>
      <c r="T4" s="64" t="n"/>
      <c r="U4" s="64" t="n"/>
      <c r="X4" s="65">
        <f>X2-X1</f>
        <v/>
      </c>
      <c r="Y4" s="65" t="inlineStr">
        <is>
          <t>девиатор</t>
        </is>
      </c>
      <c r="AF4" s="65">
        <f>AF2-AF1</f>
        <v/>
      </c>
      <c r="AG4" s="65" t="inlineStr">
        <is>
          <t>девиатор</t>
        </is>
      </c>
      <c r="AN4" s="65">
        <f>AN2-AN1</f>
        <v/>
      </c>
      <c r="AO4" s="65" t="inlineStr">
        <is>
          <t>девиатор</t>
        </is>
      </c>
      <c r="AV4" s="65">
        <f>AV2-AV1</f>
        <v/>
      </c>
      <c r="AW4" s="65" t="inlineStr">
        <is>
          <t>девиатор</t>
        </is>
      </c>
    </row>
    <row r="5" ht="15" customHeight="1">
      <c r="A5" s="64" t="inlineStr">
        <is>
          <t>Испытательная лаборатория ООО «ИнжГео»</t>
        </is>
      </c>
      <c r="L5" s="64" t="inlineStr">
        <is>
          <t>Испытательная лаборатория ООО «ИнжГео»</t>
        </is>
      </c>
      <c r="X5" s="65">
        <f>X4/2+X1</f>
        <v/>
      </c>
      <c r="Y5" s="65" t="inlineStr">
        <is>
          <t>x0</t>
        </is>
      </c>
      <c r="AA5" s="65" t="inlineStr">
        <is>
          <t>Угол</t>
        </is>
      </c>
      <c r="AB5" s="65" t="inlineStr">
        <is>
          <t>X</t>
        </is>
      </c>
      <c r="AC5" s="65" t="inlineStr">
        <is>
          <t>Y</t>
        </is>
      </c>
      <c r="AF5" s="65">
        <f>AF4/2+AF1</f>
        <v/>
      </c>
      <c r="AG5" s="65" t="inlineStr">
        <is>
          <t>x0</t>
        </is>
      </c>
      <c r="AI5" s="65" t="inlineStr">
        <is>
          <t>Угол</t>
        </is>
      </c>
      <c r="AJ5" s="65" t="inlineStr">
        <is>
          <t>X</t>
        </is>
      </c>
      <c r="AK5" s="65" t="inlineStr">
        <is>
          <t>Y</t>
        </is>
      </c>
      <c r="AN5" s="65">
        <f>AN4/2+AN1</f>
        <v/>
      </c>
      <c r="AO5" s="65" t="inlineStr">
        <is>
          <t>x0</t>
        </is>
      </c>
      <c r="AQ5" s="65" t="inlineStr">
        <is>
          <t>Угол</t>
        </is>
      </c>
      <c r="AR5" s="65" t="inlineStr">
        <is>
          <t>X</t>
        </is>
      </c>
      <c r="AS5" s="65" t="inlineStr">
        <is>
          <t>Y</t>
        </is>
      </c>
      <c r="AV5" s="65">
        <f>AV4/2+AV1</f>
        <v/>
      </c>
      <c r="AW5" s="65" t="inlineStr">
        <is>
          <t>x0</t>
        </is>
      </c>
      <c r="AY5" s="65" t="inlineStr">
        <is>
          <t>Угол</t>
        </is>
      </c>
      <c r="AZ5" s="65" t="inlineStr">
        <is>
          <t>X</t>
        </is>
      </c>
      <c r="BA5" s="65" t="inlineStr">
        <is>
          <t>Y</t>
        </is>
      </c>
    </row>
    <row r="6" ht="15" customHeight="1">
      <c r="A6" s="69" t="inlineStr">
        <is>
          <t>Адрес места осуществления деятельности лаборатории: г. Москва, просп. Вернадского, д. 51, стр. 1</t>
        </is>
      </c>
      <c r="L6" s="69" t="inlineStr">
        <is>
          <t>Адрес места осуществления деятельности лаборатории: г. Москва, просп. Вернадского, д. 51, стр. 1</t>
        </is>
      </c>
      <c r="AA6" s="65" t="n">
        <v>0</v>
      </c>
      <c r="AB6" s="65">
        <f>$AC$3+$AE$3*COS(AA6*PI()/180)</f>
        <v/>
      </c>
      <c r="AC6" s="65">
        <f>$AD$3+$AE$3*SIN(AA6*PI()/180)</f>
        <v/>
      </c>
      <c r="AI6" s="65" t="n">
        <v>0</v>
      </c>
      <c r="AJ6" s="65">
        <f>$AK$3+$AM$3*COS(AI6*PI()/180)</f>
        <v/>
      </c>
      <c r="AK6" s="65">
        <f>$AL$3+$AM$3*SIN(AI6*PI()/180)</f>
        <v/>
      </c>
      <c r="AQ6" s="65" t="n">
        <v>0</v>
      </c>
      <c r="AR6" s="65">
        <f>$AS$3+$AU$3*COS(AQ6*PI()/180)</f>
        <v/>
      </c>
      <c r="AS6" s="65">
        <f>$AT$3+$AU$3*SIN(AQ6*PI()/180)</f>
        <v/>
      </c>
      <c r="AY6" s="65" t="n">
        <v>0</v>
      </c>
      <c r="AZ6" s="65">
        <f>$BA$3+$BC$3*COS(AY6*PI()/180)</f>
        <v/>
      </c>
      <c r="BA6" s="65">
        <f>$BB$3+$BC$3*SIN(AY6*PI()/180)</f>
        <v/>
      </c>
      <c r="BF6" s="33" t="n"/>
    </row>
    <row r="7" ht="15" customHeight="1">
      <c r="A7" s="64" t="inlineStr">
        <is>
          <t>Телефон +7(910)4557682, E-mail: slg85@mail.ru</t>
        </is>
      </c>
      <c r="L7" s="64" t="inlineStr">
        <is>
          <t>Телефон +7(910)4557682, E-mail: slg85@mail.ru</t>
        </is>
      </c>
      <c r="AA7" s="65" t="n">
        <v>5</v>
      </c>
      <c r="AB7" s="65">
        <f>$AC$3+$AE$3*COS(AA7*PI()/180)</f>
        <v/>
      </c>
      <c r="AC7" s="65">
        <f>$AD$3+$AE$3*SIN(AA7*PI()/180)</f>
        <v/>
      </c>
      <c r="AI7" s="65" t="n">
        <v>5</v>
      </c>
      <c r="AJ7" s="65">
        <f>$AK$3+$AM$3*COS(AI7*PI()/180)</f>
        <v/>
      </c>
      <c r="AK7" s="65">
        <f>$AL$3+$AM$3*SIN(AI7*PI()/180)</f>
        <v/>
      </c>
      <c r="AQ7" s="65" t="n">
        <v>5</v>
      </c>
      <c r="AR7" s="65">
        <f>$AS$3+$AU$3*COS(AQ7*PI()/180)</f>
        <v/>
      </c>
      <c r="AS7" s="65">
        <f>$AT$3+$AU$3*SIN(AQ7*PI()/180)</f>
        <v/>
      </c>
      <c r="AY7" s="65" t="n">
        <v>5</v>
      </c>
      <c r="AZ7" s="65">
        <f>$BA$3+$BC$3*COS(AY7*PI()/180)</f>
        <v/>
      </c>
      <c r="BA7" s="65">
        <f>$BB$3+$BC$3*SIN(AY7*PI()/180)</f>
        <v/>
      </c>
      <c r="BF7" s="34" t="n"/>
    </row>
    <row r="8" ht="15" customHeight="1">
      <c r="A8" s="2" t="n"/>
      <c r="B8" s="7" t="n"/>
      <c r="C8" s="7" t="n"/>
      <c r="D8" s="7" t="n"/>
      <c r="E8" s="7" t="n"/>
      <c r="F8" s="9" t="n"/>
      <c r="G8" s="9" t="n"/>
      <c r="H8" s="3" t="n"/>
      <c r="I8" s="4" t="n"/>
      <c r="J8" s="5" t="n"/>
      <c r="K8" s="6" t="n"/>
      <c r="L8" s="6" t="n"/>
      <c r="M8" s="2" t="n"/>
      <c r="N8" s="7" t="n"/>
      <c r="O8" s="7" t="n"/>
      <c r="P8" s="7" t="n"/>
      <c r="Q8" s="7" t="n"/>
      <c r="R8" s="9" t="n"/>
      <c r="S8" s="9" t="n"/>
      <c r="T8" s="3" t="n"/>
      <c r="U8" s="4" t="n"/>
      <c r="AA8" s="65" t="n">
        <v>10</v>
      </c>
      <c r="AB8" s="65">
        <f>$AC$3+$AE$3*COS(AA8*PI()/180)</f>
        <v/>
      </c>
      <c r="AC8" s="65">
        <f>$AD$3+$AE$3*SIN(AA8*PI()/180)</f>
        <v/>
      </c>
      <c r="AI8" s="65" t="n">
        <v>10</v>
      </c>
      <c r="AJ8" s="65">
        <f>$AK$3+$AM$3*COS(AI8*PI()/180)</f>
        <v/>
      </c>
      <c r="AK8" s="65">
        <f>$AL$3+$AM$3*SIN(AI8*PI()/180)</f>
        <v/>
      </c>
      <c r="AQ8" s="65" t="n">
        <v>10</v>
      </c>
      <c r="AR8" s="65">
        <f>$AS$3+$AU$3*COS(AQ8*PI()/180)</f>
        <v/>
      </c>
      <c r="AS8" s="65">
        <f>$AT$3+$AU$3*SIN(AQ8*PI()/180)</f>
        <v/>
      </c>
      <c r="AY8" s="65" t="n">
        <v>10</v>
      </c>
      <c r="AZ8" s="65">
        <f>$BA$3+$BC$3*COS(AY8*PI()/180)</f>
        <v/>
      </c>
      <c r="BA8" s="65">
        <f>$BB$3+$BC$3*SIN(AY8*PI()/180)</f>
        <v/>
      </c>
      <c r="BF8" s="33" t="n"/>
    </row>
    <row r="9" ht="15" customHeight="1">
      <c r="A9" s="67" t="inlineStr">
        <is>
          <t>Протокол испытаний № 13-63/23 от 21-11-2022</t>
        </is>
      </c>
      <c r="L9" s="68" t="n"/>
      <c r="AA9" s="65" t="n">
        <v>15</v>
      </c>
      <c r="AB9" s="65">
        <f>$AC$3+$AE$3*COS(AA9*PI()/180)</f>
        <v/>
      </c>
      <c r="AC9" s="65">
        <f>$AD$3+$AE$3*SIN(AA9*PI()/180)</f>
        <v/>
      </c>
      <c r="AI9" s="65" t="n">
        <v>15</v>
      </c>
      <c r="AJ9" s="65">
        <f>$AK$3+$AM$3*COS(AI9*PI()/180)</f>
        <v/>
      </c>
      <c r="AK9" s="65">
        <f>$AL$3+$AM$3*SIN(AI9*PI()/180)</f>
        <v/>
      </c>
      <c r="AQ9" s="65" t="n">
        <v>15</v>
      </c>
      <c r="AR9" s="65">
        <f>$AS$3+$AU$3*COS(AQ9*PI()/180)</f>
        <v/>
      </c>
      <c r="AS9" s="65">
        <f>$AT$3+$AU$3*SIN(AQ9*PI()/180)</f>
        <v/>
      </c>
      <c r="AY9" s="65" t="n">
        <v>15</v>
      </c>
      <c r="AZ9" s="65">
        <f>$BA$3+$BC$3*COS(AY9*PI()/180)</f>
        <v/>
      </c>
      <c r="BA9" s="65">
        <f>$BB$3+$BC$3*SIN(AY9*PI()/180)</f>
        <v/>
      </c>
      <c r="BF9" s="33" t="n"/>
    </row>
    <row r="10" ht="15" customHeight="1">
      <c r="A10" s="16" t="inlineStr">
        <is>
          <t>Наименование и адрес заказчика: ООО Регионстрой</t>
        </is>
      </c>
      <c r="B10" s="11" t="n"/>
      <c r="C10" s="11" t="n"/>
      <c r="D10" s="11" t="n"/>
      <c r="E10" s="11" t="n"/>
      <c r="F10" s="19" t="n"/>
      <c r="G10" s="19" t="n"/>
      <c r="H10" s="12" t="n"/>
      <c r="I10" s="13" t="n"/>
      <c r="J10" s="14" t="n"/>
      <c r="K10" s="15" t="n"/>
      <c r="L10" s="16">
        <f>A10</f>
        <v/>
      </c>
      <c r="M10" s="11" t="n"/>
      <c r="N10" s="11" t="n"/>
      <c r="O10" s="11" t="n"/>
      <c r="P10" s="11" t="n"/>
      <c r="Q10" s="19" t="n"/>
      <c r="R10" s="19" t="n"/>
      <c r="S10" s="12" t="n"/>
      <c r="T10" s="13" t="n"/>
      <c r="U10" s="13" t="n"/>
      <c r="AA10" s="65" t="n">
        <v>20</v>
      </c>
      <c r="AB10" s="65">
        <f>$AC$3+$AE$3*COS(AA10*PI()/180)</f>
        <v/>
      </c>
      <c r="AC10" s="65">
        <f>$AD$3+$AE$3*SIN(AA10*PI()/180)</f>
        <v/>
      </c>
      <c r="AI10" s="65" t="n">
        <v>20</v>
      </c>
      <c r="AJ10" s="65">
        <f>$AK$3+$AM$3*COS(AI10*PI()/180)</f>
        <v/>
      </c>
      <c r="AK10" s="65">
        <f>$AL$3+$AM$3*SIN(AI10*PI()/180)</f>
        <v/>
      </c>
      <c r="AQ10" s="65" t="n">
        <v>20</v>
      </c>
      <c r="AR10" s="65">
        <f>$AS$3+$AU$3*COS(AQ10*PI()/180)</f>
        <v/>
      </c>
      <c r="AS10" s="65">
        <f>$AT$3+$AU$3*SIN(AQ10*PI()/180)</f>
        <v/>
      </c>
      <c r="AY10" s="65" t="n">
        <v>20</v>
      </c>
      <c r="AZ10" s="65">
        <f>$BA$3+$BC$3*COS(AY10*PI()/180)</f>
        <v/>
      </c>
      <c r="BA10" s="65">
        <f>$BB$3+$BC$3*SIN(AY10*PI()/180)</f>
        <v/>
      </c>
      <c r="BF10" s="33" t="n"/>
    </row>
    <row r="11" ht="15" customHeight="1">
      <c r="A11" s="10" t="inlineStr">
        <is>
          <t>Наименование объекта: Переход трубопровода через р. Енисей</t>
        </is>
      </c>
      <c r="B11" s="11" t="n"/>
      <c r="C11" s="11" t="n"/>
      <c r="D11" s="41" t="n"/>
      <c r="E11" s="11" t="n"/>
      <c r="F11" s="19" t="n"/>
      <c r="G11" s="19" t="n"/>
      <c r="H11" s="12" t="n"/>
      <c r="I11" s="13" t="n"/>
      <c r="J11" s="14" t="n"/>
      <c r="K11" s="15" t="n"/>
      <c r="L11" s="16">
        <f>A11</f>
        <v/>
      </c>
      <c r="M11" s="17" t="n"/>
      <c r="N11" s="17" t="n"/>
      <c r="O11" s="17" t="n"/>
      <c r="P11" s="17" t="n"/>
      <c r="Q11" s="17" t="n"/>
      <c r="R11" s="17" t="n"/>
      <c r="S11" s="17" t="n"/>
      <c r="T11" s="17" t="n"/>
      <c r="AA11" s="65" t="n">
        <v>25</v>
      </c>
      <c r="AB11" s="65">
        <f>$AC$3+$AE$3*COS(AA11*PI()/180)</f>
        <v/>
      </c>
      <c r="AC11" s="65">
        <f>$AD$3+$AE$3*SIN(AA11*PI()/180)</f>
        <v/>
      </c>
      <c r="AI11" s="65" t="n">
        <v>25</v>
      </c>
      <c r="AJ11" s="65">
        <f>$AK$3+$AM$3*COS(AI11*PI()/180)</f>
        <v/>
      </c>
      <c r="AK11" s="65">
        <f>$AL$3+$AM$3*SIN(AI11*PI()/180)</f>
        <v/>
      </c>
      <c r="AQ11" s="65" t="n">
        <v>25</v>
      </c>
      <c r="AR11" s="65">
        <f>$AS$3+$AU$3*COS(AQ11*PI()/180)</f>
        <v/>
      </c>
      <c r="AS11" s="65">
        <f>$AT$3+$AU$3*SIN(AQ11*PI()/180)</f>
        <v/>
      </c>
      <c r="AY11" s="65" t="n">
        <v>25</v>
      </c>
      <c r="AZ11" s="65">
        <f>$BA$3+$BC$3*COS(AY11*PI()/180)</f>
        <v/>
      </c>
      <c r="BA11" s="65">
        <f>$BB$3+$BC$3*SIN(AY11*PI()/180)</f>
        <v/>
      </c>
      <c r="BF11" s="33" t="n"/>
    </row>
    <row r="12" ht="15" customHeight="1">
      <c r="A12" s="16" t="inlineStr">
        <is>
          <t xml:space="preserve">Наименование используемого метода/методики: ГОСТ 12248.4-2020 </t>
        </is>
      </c>
      <c r="B12" s="17" t="n"/>
      <c r="C12" s="17" t="n"/>
      <c r="D12" s="10" t="n"/>
      <c r="E12" s="17" t="n"/>
      <c r="F12" s="17" t="n"/>
      <c r="G12" s="17" t="n"/>
      <c r="H12" s="17" t="n"/>
      <c r="I12" s="17" t="n"/>
      <c r="J12" s="17" t="n"/>
      <c r="K12" s="17" t="n"/>
      <c r="L12" s="16">
        <f>A12</f>
        <v/>
      </c>
      <c r="M12" s="11" t="n"/>
      <c r="N12" s="11" t="n"/>
      <c r="O12" s="11" t="n"/>
      <c r="P12" s="11" t="n"/>
      <c r="Q12" s="19" t="n"/>
      <c r="R12" s="19" t="n"/>
      <c r="S12" s="18" t="n"/>
      <c r="T12" s="18" t="n"/>
      <c r="V12" s="17" t="n"/>
      <c r="AA12" s="65" t="n">
        <v>30</v>
      </c>
      <c r="AB12" s="65">
        <f>$AC$3+$AE$3*COS(AA12*PI()/180)</f>
        <v/>
      </c>
      <c r="AC12" s="65">
        <f>$AD$3+$AE$3*SIN(AA12*PI()/180)</f>
        <v/>
      </c>
      <c r="AI12" s="65" t="n">
        <v>30</v>
      </c>
      <c r="AJ12" s="65">
        <f>$AK$3+$AM$3*COS(AI12*PI()/180)</f>
        <v/>
      </c>
      <c r="AK12" s="65">
        <f>$AL$3+$AM$3*SIN(AI12*PI()/180)</f>
        <v/>
      </c>
      <c r="AQ12" s="65" t="n">
        <v>30</v>
      </c>
      <c r="AR12" s="65">
        <f>$AS$3+$AU$3*COS(AQ12*PI()/180)</f>
        <v/>
      </c>
      <c r="AS12" s="65">
        <f>$AT$3+$AU$3*SIN(AQ12*PI()/180)</f>
        <v/>
      </c>
      <c r="AY12" s="65" t="n">
        <v>30</v>
      </c>
      <c r="AZ12" s="65">
        <f>$BA$3+$BC$3*COS(AY12*PI()/180)</f>
        <v/>
      </c>
      <c r="BA12" s="65">
        <f>$BB$3+$BC$3*SIN(AY12*PI()/180)</f>
        <v/>
      </c>
    </row>
    <row r="13" ht="15" customHeight="1">
      <c r="A13" s="16" t="inlineStr">
        <is>
          <t>Условия проведения испытания: температура окружающей среды (18 - 25)0С, влажность воздуха (40 - 75)%</t>
        </is>
      </c>
      <c r="B13" s="11" t="n"/>
      <c r="C13" s="11" t="n"/>
      <c r="D13" s="11" t="n"/>
      <c r="E13" s="11" t="n"/>
      <c r="F13" s="19" t="n"/>
      <c r="G13" s="19" t="n"/>
      <c r="H13" s="18" t="n"/>
      <c r="I13" s="18" t="n"/>
      <c r="J13" s="18" t="n"/>
      <c r="K13" s="19" t="n"/>
      <c r="L13" s="16">
        <f>A13</f>
        <v/>
      </c>
      <c r="M13" s="11" t="n"/>
      <c r="N13" s="11" t="n"/>
      <c r="O13" s="11" t="n"/>
      <c r="P13" s="11" t="n"/>
      <c r="Q13" s="19" t="n"/>
      <c r="R13" s="19" t="n"/>
      <c r="S13" s="14" t="n"/>
      <c r="T13" s="14" t="n"/>
      <c r="AA13" s="65" t="n">
        <v>35</v>
      </c>
      <c r="AB13" s="65">
        <f>$AC$3+$AE$3*COS(AA13*PI()/180)</f>
        <v/>
      </c>
      <c r="AC13" s="65">
        <f>$AD$3+$AE$3*SIN(AA13*PI()/180)</f>
        <v/>
      </c>
      <c r="AI13" s="65" t="n">
        <v>35</v>
      </c>
      <c r="AJ13" s="65">
        <f>$AK$3+$AM$3*COS(AI13*PI()/180)</f>
        <v/>
      </c>
      <c r="AK13" s="65">
        <f>$AL$3+$AM$3*SIN(AI13*PI()/180)</f>
        <v/>
      </c>
      <c r="AQ13" s="65" t="n">
        <v>35</v>
      </c>
      <c r="AR13" s="65">
        <f>$AS$3+$AU$3*COS(AQ13*PI()/180)</f>
        <v/>
      </c>
      <c r="AS13" s="65">
        <f>$AT$3+$AU$3*SIN(AQ13*PI()/180)</f>
        <v/>
      </c>
      <c r="AY13" s="65" t="n">
        <v>35</v>
      </c>
      <c r="AZ13" s="65">
        <f>$BA$3+$BC$3*COS(AY13*PI()/180)</f>
        <v/>
      </c>
      <c r="BA13" s="65">
        <f>$BB$3+$BC$3*SIN(AY13*PI()/180)</f>
        <v/>
      </c>
    </row>
    <row r="14" ht="17.65" customHeight="1">
      <c r="A14" s="16" t="inlineStr">
        <is>
          <t>Дата получение объекта подлежащего испытаниям: 25.10.2022</t>
        </is>
      </c>
      <c r="B14" s="11" t="n"/>
      <c r="C14" s="11" t="n"/>
      <c r="D14" s="11" t="n"/>
      <c r="E14" s="11" t="n"/>
      <c r="F14" s="19" t="n"/>
      <c r="G14" s="19" t="n"/>
      <c r="H14" s="14" t="n"/>
      <c r="I14" s="14" t="n"/>
      <c r="J14" s="20" t="n"/>
      <c r="K14" s="18" t="n"/>
      <c r="L14" s="16">
        <f>A14</f>
        <v/>
      </c>
      <c r="M14" s="11" t="n"/>
      <c r="N14" s="11" t="n"/>
      <c r="O14" s="11" t="n"/>
      <c r="P14" s="37" t="n"/>
      <c r="Q14" s="19" t="n"/>
      <c r="R14" s="19" t="n"/>
      <c r="S14" s="14" t="n"/>
      <c r="T14" s="14" t="n"/>
      <c r="AA14" s="65" t="n">
        <v>40</v>
      </c>
      <c r="AB14" s="65">
        <f>$AC$3+$AE$3*COS(AA14*PI()/180)</f>
        <v/>
      </c>
      <c r="AC14" s="65">
        <f>$AD$3+$AE$3*SIN(AA14*PI()/180)</f>
        <v/>
      </c>
      <c r="AI14" s="65" t="n">
        <v>40</v>
      </c>
      <c r="AJ14" s="65">
        <f>$AK$3+$AM$3*COS(AI14*PI()/180)</f>
        <v/>
      </c>
      <c r="AK14" s="65">
        <f>$AL$3+$AM$3*SIN(AI14*PI()/180)</f>
        <v/>
      </c>
      <c r="AQ14" s="65" t="n">
        <v>40</v>
      </c>
      <c r="AR14" s="65">
        <f>$AS$3+$AU$3*COS(AQ14*PI()/180)</f>
        <v/>
      </c>
      <c r="AS14" s="65">
        <f>$AT$3+$AU$3*SIN(AQ14*PI()/180)</f>
        <v/>
      </c>
      <c r="AY14" s="65" t="n">
        <v>40</v>
      </c>
      <c r="AZ14" s="65">
        <f>$BA$3+$BC$3*COS(AY14*PI()/180)</f>
        <v/>
      </c>
      <c r="BA14" s="65">
        <f>$BB$3+$BC$3*SIN(AY14*PI()/180)</f>
        <v/>
      </c>
    </row>
    <row r="15" ht="15" customHeight="1">
      <c r="A15" s="16" t="inlineStr">
        <is>
          <t>Дата испытания: 25.10.2022-19.11.2023</t>
        </is>
      </c>
      <c r="B15" s="11" t="n"/>
      <c r="C15" s="11" t="n"/>
      <c r="D15" s="11" t="n"/>
      <c r="E15" s="11" t="n"/>
      <c r="F15" s="36" t="n"/>
      <c r="G15" s="19" t="n"/>
      <c r="H15" s="14" t="n"/>
      <c r="I15" s="14" t="n"/>
      <c r="J15" s="20" t="n"/>
      <c r="K15" s="18" t="n"/>
      <c r="L15" s="16">
        <f>A15</f>
        <v/>
      </c>
      <c r="M15" s="11" t="n"/>
      <c r="N15" s="37" t="n"/>
      <c r="O15" s="11" t="n"/>
      <c r="P15" s="11" t="n"/>
      <c r="Q15" s="19" t="n"/>
      <c r="R15" s="19" t="n"/>
      <c r="S15" s="73" t="n"/>
      <c r="T15" s="14" t="n"/>
      <c r="AA15" s="65" t="n">
        <v>45</v>
      </c>
      <c r="AB15" s="65">
        <f>$AC$3+$AE$3*COS(AA15*PI()/180)</f>
        <v/>
      </c>
      <c r="AC15" s="65">
        <f>$AD$3+$AE$3*SIN(AA15*PI()/180)</f>
        <v/>
      </c>
      <c r="AI15" s="65" t="n">
        <v>45</v>
      </c>
      <c r="AJ15" s="65">
        <f>$AK$3+$AM$3*COS(AI15*PI()/180)</f>
        <v/>
      </c>
      <c r="AK15" s="65">
        <f>$AL$3+$AM$3*SIN(AI15*PI()/180)</f>
        <v/>
      </c>
      <c r="AQ15" s="65" t="n">
        <v>45</v>
      </c>
      <c r="AR15" s="65">
        <f>$AS$3+$AU$3*COS(AQ15*PI()/180)</f>
        <v/>
      </c>
      <c r="AS15" s="65">
        <f>$AT$3+$AU$3*SIN(AQ15*PI()/180)</f>
        <v/>
      </c>
      <c r="AY15" s="65" t="n">
        <v>45</v>
      </c>
      <c r="AZ15" s="65">
        <f>$BA$3+$BC$3*COS(AY15*PI()/180)</f>
        <v/>
      </c>
      <c r="BA15" s="65">
        <f>$BB$3+$BC$3*SIN(AY15*PI()/180)</f>
        <v/>
      </c>
    </row>
    <row r="16" ht="15.6" customHeight="1">
      <c r="A16" s="70" t="inlineStr">
        <is>
          <t>Испытание грунтов методом трехосного сжатия</t>
        </is>
      </c>
      <c r="L16" s="70" t="inlineStr">
        <is>
          <t>Испытание грунтов методом трехосного сжатия</t>
        </is>
      </c>
      <c r="AA16" s="65" t="n">
        <v>50</v>
      </c>
      <c r="AB16" s="65">
        <f>$AC$3+$AE$3*COS(AA16*PI()/180)</f>
        <v/>
      </c>
      <c r="AC16" s="65">
        <f>$AD$3+$AE$3*SIN(AA16*PI()/180)</f>
        <v/>
      </c>
      <c r="AI16" s="65" t="n">
        <v>50</v>
      </c>
      <c r="AJ16" s="65">
        <f>$AK$3+$AM$3*COS(AI16*PI()/180)</f>
        <v/>
      </c>
      <c r="AK16" s="65">
        <f>$AL$3+$AM$3*SIN(AI16*PI()/180)</f>
        <v/>
      </c>
      <c r="AQ16" s="65" t="n">
        <v>50</v>
      </c>
      <c r="AR16" s="65">
        <f>$AS$3+$AU$3*COS(AQ16*PI()/180)</f>
        <v/>
      </c>
      <c r="AS16" s="65">
        <f>$AT$3+$AU$3*SIN(AQ16*PI()/180)</f>
        <v/>
      </c>
      <c r="AY16" s="65" t="n">
        <v>50</v>
      </c>
      <c r="AZ16" s="65">
        <f>$BA$3+$BC$3*COS(AY16*PI()/180)</f>
        <v/>
      </c>
      <c r="BA16" s="65">
        <f>$BB$3+$BC$3*SIN(AY16*PI()/180)</f>
        <v/>
      </c>
    </row>
    <row r="17" ht="15" customHeight="1">
      <c r="A17" s="22" t="inlineStr">
        <is>
          <t xml:space="preserve">Лабораторный номер: </t>
        </is>
      </c>
      <c r="B17" s="23" t="n"/>
      <c r="C17" s="32" t="inlineStr">
        <is>
          <t>1058</t>
        </is>
      </c>
      <c r="D17" s="23" t="n"/>
      <c r="E17" s="23" t="n"/>
      <c r="F17" s="23" t="n"/>
      <c r="G17" s="23" t="n"/>
      <c r="H17" s="18" t="n"/>
      <c r="I17" s="24" t="inlineStr">
        <is>
          <t>We, % =</t>
        </is>
      </c>
      <c r="J17" s="62" t="n">
        <v>0.322890956</v>
      </c>
      <c r="K17" s="21" t="n"/>
      <c r="L17" s="22" t="inlineStr">
        <is>
          <t xml:space="preserve">Лабораторный номер: </t>
        </is>
      </c>
      <c r="M17" s="23" t="n"/>
      <c r="N17" s="32">
        <f>C17</f>
        <v/>
      </c>
      <c r="O17" s="23" t="n"/>
      <c r="P17" s="23" t="n"/>
      <c r="Q17" s="23" t="n"/>
      <c r="R17" s="23" t="n"/>
      <c r="T17" s="24" t="inlineStr">
        <is>
          <t>We, % =</t>
        </is>
      </c>
      <c r="U17" s="62">
        <f>J17</f>
        <v/>
      </c>
      <c r="AA17" s="65" t="n">
        <v>55</v>
      </c>
      <c r="AB17" s="65">
        <f>$AC$3+$AE$3*COS(AA17*PI()/180)</f>
        <v/>
      </c>
      <c r="AC17" s="65">
        <f>$AD$3+$AE$3*SIN(AA17*PI()/180)</f>
        <v/>
      </c>
      <c r="AI17" s="65" t="n">
        <v>55</v>
      </c>
      <c r="AJ17" s="65">
        <f>$AK$3+$AM$3*COS(AI17*PI()/180)</f>
        <v/>
      </c>
      <c r="AK17" s="65">
        <f>$AL$3+$AM$3*SIN(AI17*PI()/180)</f>
        <v/>
      </c>
      <c r="AQ17" s="65" t="n">
        <v>55</v>
      </c>
      <c r="AR17" s="65">
        <f>$AS$3+$AU$3*COS(AQ17*PI()/180)</f>
        <v/>
      </c>
      <c r="AS17" s="65">
        <f>$AT$3+$AU$3*SIN(AQ17*PI()/180)</f>
        <v/>
      </c>
      <c r="AY17" s="65" t="n">
        <v>55</v>
      </c>
      <c r="AZ17" s="65">
        <f>$BA$3+$BC$3*COS(AY17*PI()/180)</f>
        <v/>
      </c>
      <c r="BA17" s="65">
        <f>$BB$3+$BC$3*SIN(AY17*PI()/180)</f>
        <v/>
      </c>
    </row>
    <row r="18" ht="15" customHeight="1">
      <c r="A18" s="22" t="inlineStr">
        <is>
          <t xml:space="preserve">Номер скважины: </t>
        </is>
      </c>
      <c r="B18" s="23" t="n"/>
      <c r="C18" s="32" t="inlineStr">
        <is>
          <t>BH-032</t>
        </is>
      </c>
      <c r="D18" s="23" t="n"/>
      <c r="E18" s="23" t="n"/>
      <c r="F18" s="23" t="n"/>
      <c r="G18" s="23" t="n"/>
      <c r="H18" s="18" t="n"/>
      <c r="I18" s="24" t="inlineStr">
        <is>
          <t>ρ, г/см3 =</t>
        </is>
      </c>
      <c r="J18" s="40" t="n">
        <v>1.9</v>
      </c>
      <c r="L18" s="22" t="inlineStr">
        <is>
          <t xml:space="preserve">Номер скважины: </t>
        </is>
      </c>
      <c r="M18" s="23" t="n"/>
      <c r="N18" s="32">
        <f>C18</f>
        <v/>
      </c>
      <c r="O18" s="23" t="n"/>
      <c r="P18" s="23" t="n"/>
      <c r="Q18" s="23" t="n"/>
      <c r="R18" s="23" t="n"/>
      <c r="T18" s="24" t="inlineStr">
        <is>
          <t>ρ, г/см3 =</t>
        </is>
      </c>
      <c r="U18" s="40">
        <f>J18</f>
        <v/>
      </c>
      <c r="AA18" s="65" t="n">
        <v>60</v>
      </c>
      <c r="AB18" s="65">
        <f>$AC$3+$AE$3*COS(AA18*PI()/180)</f>
        <v/>
      </c>
      <c r="AC18" s="65">
        <f>$AD$3+$AE$3*SIN(AA18*PI()/180)</f>
        <v/>
      </c>
      <c r="AI18" s="65" t="n">
        <v>60</v>
      </c>
      <c r="AJ18" s="65">
        <f>$AK$3+$AM$3*COS(AI18*PI()/180)</f>
        <v/>
      </c>
      <c r="AK18" s="65">
        <f>$AL$3+$AM$3*SIN(AI18*PI()/180)</f>
        <v/>
      </c>
      <c r="AQ18" s="65" t="n">
        <v>60</v>
      </c>
      <c r="AR18" s="65">
        <f>$AS$3+$AU$3*COS(AQ18*PI()/180)</f>
        <v/>
      </c>
      <c r="AS18" s="65">
        <f>$AT$3+$AU$3*SIN(AQ18*PI()/180)</f>
        <v/>
      </c>
      <c r="AY18" s="65" t="n">
        <v>60</v>
      </c>
      <c r="AZ18" s="65">
        <f>$BA$3+$BC$3*COS(AY18*PI()/180)</f>
        <v/>
      </c>
      <c r="BA18" s="65">
        <f>$BB$3+$BC$3*SIN(AY18*PI()/180)</f>
        <v/>
      </c>
    </row>
    <row r="19" ht="15" customHeight="1">
      <c r="A19" s="22" t="inlineStr">
        <is>
          <t xml:space="preserve">Глубина отбора, м: </t>
        </is>
      </c>
      <c r="B19" s="23" t="n"/>
      <c r="C19" s="39" t="n">
        <v>0.9</v>
      </c>
      <c r="D19" s="23" t="n"/>
      <c r="E19" s="23" t="n"/>
      <c r="F19" s="23" t="n"/>
      <c r="G19" s="23" t="n"/>
      <c r="H19" s="18" t="n"/>
      <c r="I19" s="24" t="inlineStr">
        <is>
          <t>ρs, г/см3 =</t>
        </is>
      </c>
      <c r="J19" s="40" t="n">
        <v>2.72</v>
      </c>
      <c r="K19" s="21" t="n"/>
      <c r="L19" s="22" t="inlineStr">
        <is>
          <t xml:space="preserve">Глубина отбора, м: </t>
        </is>
      </c>
      <c r="M19" s="23" t="n"/>
      <c r="N19" s="39">
        <f>C19</f>
        <v/>
      </c>
      <c r="O19" s="23" t="n"/>
      <c r="P19" s="23" t="n"/>
      <c r="Q19" s="23" t="n"/>
      <c r="R19" s="23" t="n"/>
      <c r="T19" s="24" t="inlineStr">
        <is>
          <t>ρs, г/см3 =</t>
        </is>
      </c>
      <c r="U19" s="40">
        <f>J19</f>
        <v/>
      </c>
      <c r="AA19" s="65" t="n">
        <v>65</v>
      </c>
      <c r="AB19" s="65">
        <f>$AC$3+$AE$3*COS(AA19*PI()/180)</f>
        <v/>
      </c>
      <c r="AC19" s="65">
        <f>$AD$3+$AE$3*SIN(AA19*PI()/180)</f>
        <v/>
      </c>
      <c r="AI19" s="65" t="n">
        <v>65</v>
      </c>
      <c r="AJ19" s="65">
        <f>$AK$3+$AM$3*COS(AI19*PI()/180)</f>
        <v/>
      </c>
      <c r="AK19" s="65">
        <f>$AL$3+$AM$3*SIN(AI19*PI()/180)</f>
        <v/>
      </c>
      <c r="AQ19" s="65" t="n">
        <v>65</v>
      </c>
      <c r="AR19" s="65">
        <f>$AS$3+$AU$3*COS(AQ19*PI()/180)</f>
        <v/>
      </c>
      <c r="AS19" s="65">
        <f>$AT$3+$AU$3*SIN(AQ19*PI()/180)</f>
        <v/>
      </c>
      <c r="AY19" s="65" t="n">
        <v>65</v>
      </c>
      <c r="AZ19" s="65">
        <f>$BA$3+$BC$3*COS(AY19*PI()/180)</f>
        <v/>
      </c>
      <c r="BA19" s="65">
        <f>$BB$3+$BC$3*SIN(AY19*PI()/180)</f>
        <v/>
      </c>
    </row>
    <row r="20" ht="16.9" customHeight="1">
      <c r="A20" s="22" t="inlineStr">
        <is>
          <t xml:space="preserve">Наименование грунта: </t>
        </is>
      </c>
      <c r="B20" s="23" t="n"/>
      <c r="C20" s="32" t="inlineStr">
        <is>
          <t>Суглинок, после оттаивания текучепластичный, легкий песчанистый</t>
        </is>
      </c>
      <c r="D20" s="23" t="n"/>
      <c r="E20" s="23" t="n"/>
      <c r="F20" s="23" t="n"/>
      <c r="G20" s="23" t="n"/>
      <c r="H20" s="18" t="n"/>
      <c r="I20" s="24" t="inlineStr">
        <is>
          <t>e, д.е. =</t>
        </is>
      </c>
      <c r="J20" s="74" t="n">
        <v>1.1</v>
      </c>
      <c r="K20" s="23" t="n"/>
      <c r="L20" s="22" t="inlineStr">
        <is>
          <t xml:space="preserve">Наименование грунта: </t>
        </is>
      </c>
      <c r="M20" s="23" t="n"/>
      <c r="N20" s="32">
        <f>C20</f>
        <v/>
      </c>
      <c r="O20" s="23" t="n"/>
      <c r="P20" s="23" t="n"/>
      <c r="Q20" s="23" t="n"/>
      <c r="R20" s="23" t="n"/>
      <c r="T20" s="24" t="inlineStr">
        <is>
          <t>e, д.е. =</t>
        </is>
      </c>
      <c r="U20" s="74">
        <f>J20</f>
        <v/>
      </c>
      <c r="AA20" s="65" t="n">
        <v>70</v>
      </c>
      <c r="AB20" s="65">
        <f>$AC$3+$AE$3*COS(AA20*PI()/180)</f>
        <v/>
      </c>
      <c r="AC20" s="65">
        <f>$AD$3+$AE$3*SIN(AA20*PI()/180)</f>
        <v/>
      </c>
      <c r="AI20" s="65" t="n">
        <v>70</v>
      </c>
      <c r="AJ20" s="65">
        <f>$AK$3+$AM$3*COS(AI20*PI()/180)</f>
        <v/>
      </c>
      <c r="AK20" s="65">
        <f>$AL$3+$AM$3*SIN(AI20*PI()/180)</f>
        <v/>
      </c>
      <c r="AQ20" s="65" t="n">
        <v>70</v>
      </c>
      <c r="AR20" s="65">
        <f>$AS$3+$AU$3*COS(AQ20*PI()/180)</f>
        <v/>
      </c>
      <c r="AS20" s="65">
        <f>$AT$3+$AU$3*SIN(AQ20*PI()/180)</f>
        <v/>
      </c>
      <c r="AY20" s="65" t="n">
        <v>70</v>
      </c>
      <c r="AZ20" s="65">
        <f>$BA$3+$BC$3*COS(AY20*PI()/180)</f>
        <v/>
      </c>
      <c r="BA20" s="65">
        <f>$BB$3+$BC$3*SIN(AY20*PI()/180)</f>
        <v/>
      </c>
    </row>
    <row r="21" ht="15" customHeight="1">
      <c r="A21" s="23" t="inlineStr">
        <is>
          <t>Схема проведения опыта:</t>
        </is>
      </c>
      <c r="B21" s="23" t="n"/>
      <c r="C21" s="32" t="inlineStr">
        <is>
          <t>КД</t>
        </is>
      </c>
      <c r="D21" s="23" t="n"/>
      <c r="E21" s="23" t="n"/>
      <c r="F21" s="23" t="n"/>
      <c r="G21" s="23" t="n"/>
      <c r="H21" s="18" t="n"/>
      <c r="I21" s="24" t="inlineStr">
        <is>
          <t>IL, д.е. =</t>
        </is>
      </c>
      <c r="J21" s="40" t="n">
        <v>0.892</v>
      </c>
      <c r="K21" s="23" t="n"/>
      <c r="L21" s="23" t="inlineStr">
        <is>
          <t>Схема проведения опыта:</t>
        </is>
      </c>
      <c r="M21" s="23" t="n"/>
      <c r="N21" s="32">
        <f>C21</f>
        <v/>
      </c>
      <c r="O21" s="23" t="n"/>
      <c r="P21" s="23" t="n"/>
      <c r="Q21" s="23" t="n"/>
      <c r="R21" s="23" t="n"/>
      <c r="T21" s="24" t="inlineStr">
        <is>
          <t>IL, д.е. =</t>
        </is>
      </c>
      <c r="U21" s="40">
        <f>J21</f>
        <v/>
      </c>
      <c r="AA21" s="65" t="n">
        <v>75</v>
      </c>
      <c r="AB21" s="65">
        <f>$AC$3+$AE$3*COS(AA21*PI()/180)</f>
        <v/>
      </c>
      <c r="AC21" s="65">
        <f>$AD$3+$AE$3*SIN(AA21*PI()/180)</f>
        <v/>
      </c>
      <c r="AI21" s="65" t="n">
        <v>75</v>
      </c>
      <c r="AJ21" s="65">
        <f>$AK$3+$AM$3*COS(AI21*PI()/180)</f>
        <v/>
      </c>
      <c r="AK21" s="65">
        <f>$AL$3+$AM$3*SIN(AI21*PI()/180)</f>
        <v/>
      </c>
      <c r="AQ21" s="65" t="n">
        <v>75</v>
      </c>
      <c r="AR21" s="65">
        <f>$AS$3+$AU$3*COS(AQ21*PI()/180)</f>
        <v/>
      </c>
      <c r="AS21" s="65">
        <f>$AT$3+$AU$3*SIN(AQ21*PI()/180)</f>
        <v/>
      </c>
      <c r="AY21" s="65" t="n">
        <v>75</v>
      </c>
      <c r="AZ21" s="65">
        <f>$BA$3+$BC$3*COS(AY21*PI()/180)</f>
        <v/>
      </c>
      <c r="BA21" s="65">
        <f>$BB$3+$BC$3*SIN(AY21*PI()/180)</f>
        <v/>
      </c>
    </row>
    <row r="22" ht="16.9" customHeight="1">
      <c r="A22" s="70" t="inlineStr">
        <is>
          <t xml:space="preserve">Результаты испытаний </t>
        </is>
      </c>
      <c r="L22" s="70" t="inlineStr">
        <is>
          <t xml:space="preserve">Результаты испытаний </t>
        </is>
      </c>
      <c r="AA22" s="65" t="n">
        <v>80</v>
      </c>
      <c r="AB22" s="65">
        <f>$AC$3+$AE$3*COS(AA22*PI()/180)</f>
        <v/>
      </c>
      <c r="AC22" s="65">
        <f>$AD$3+$AE$3*SIN(AA22*PI()/180)</f>
        <v/>
      </c>
      <c r="AI22" s="65" t="n">
        <v>80</v>
      </c>
      <c r="AJ22" s="65">
        <f>$AK$3+$AM$3*COS(AI22*PI()/180)</f>
        <v/>
      </c>
      <c r="AK22" s="65">
        <f>$AL$3+$AM$3*SIN(AI22*PI()/180)</f>
        <v/>
      </c>
      <c r="AQ22" s="65" t="n">
        <v>80</v>
      </c>
      <c r="AR22" s="65">
        <f>$AS$3+$AU$3*COS(AQ22*PI()/180)</f>
        <v/>
      </c>
      <c r="AS22" s="65">
        <f>$AT$3+$AU$3*SIN(AQ22*PI()/180)</f>
        <v/>
      </c>
      <c r="AY22" s="65" t="n">
        <v>80</v>
      </c>
      <c r="AZ22" s="65">
        <f>$BA$3+$BC$3*COS(AY22*PI()/180)</f>
        <v/>
      </c>
      <c r="BA22" s="65">
        <f>$BB$3+$BC$3*SIN(AY22*PI()/180)</f>
        <v/>
      </c>
    </row>
    <row r="23" ht="15.6" customHeight="1">
      <c r="J23" s="23" t="n"/>
      <c r="K23" s="23" t="n"/>
      <c r="AA23" s="65" t="n">
        <v>85</v>
      </c>
      <c r="AB23" s="65">
        <f>$AC$3+$AE$3*COS(AA23*PI()/180)</f>
        <v/>
      </c>
      <c r="AC23" s="65">
        <f>$AD$3+$AE$3*SIN(AA23*PI()/180)</f>
        <v/>
      </c>
      <c r="AI23" s="65" t="n">
        <v>85</v>
      </c>
      <c r="AJ23" s="65">
        <f>$AK$3+$AM$3*COS(AI23*PI()/180)</f>
        <v/>
      </c>
      <c r="AK23" s="65">
        <f>$AL$3+$AM$3*SIN(AI23*PI()/180)</f>
        <v/>
      </c>
      <c r="AQ23" s="65" t="n">
        <v>85</v>
      </c>
      <c r="AR23" s="65">
        <f>$AS$3+$AU$3*COS(AQ23*PI()/180)</f>
        <v/>
      </c>
      <c r="AS23" s="65">
        <f>$AT$3+$AU$3*SIN(AQ23*PI()/180)</f>
        <v/>
      </c>
      <c r="AY23" s="65" t="n">
        <v>85</v>
      </c>
      <c r="AZ23" s="65">
        <f>$BA$3+$BC$3*COS(AY23*PI()/180)</f>
        <v/>
      </c>
      <c r="BA23" s="65">
        <f>$BB$3+$BC$3*SIN(AY23*PI()/180)</f>
        <v/>
      </c>
    </row>
    <row r="24" ht="16.9" customHeight="1">
      <c r="J24" s="38" t="n"/>
      <c r="K24" s="23" t="n"/>
      <c r="L24" s="23" t="n"/>
      <c r="AA24" s="65" t="n">
        <v>90</v>
      </c>
      <c r="AB24" s="65">
        <f>$AC$3+$AE$3*COS(AA24*PI()/180)</f>
        <v/>
      </c>
      <c r="AC24" s="65">
        <f>$AD$3+$AE$3*SIN(AA24*PI()/180)</f>
        <v/>
      </c>
      <c r="AI24" s="65" t="n">
        <v>90</v>
      </c>
      <c r="AJ24" s="65">
        <f>$AK$3+$AM$3*COS(AI24*PI()/180)</f>
        <v/>
      </c>
      <c r="AK24" s="65">
        <f>$AL$3+$AM$3*SIN(AI24*PI()/180)</f>
        <v/>
      </c>
      <c r="AQ24" s="65" t="n">
        <v>90</v>
      </c>
      <c r="AR24" s="65">
        <f>$AS$3+$AU$3*COS(AQ24*PI()/180)</f>
        <v/>
      </c>
      <c r="AS24" s="65">
        <f>$AT$3+$AU$3*SIN(AQ24*PI()/180)</f>
        <v/>
      </c>
      <c r="AY24" s="65" t="n">
        <v>90</v>
      </c>
      <c r="AZ24" s="65">
        <f>$BA$3+$BC$3*COS(AY24*PI()/180)</f>
        <v/>
      </c>
      <c r="BA24" s="65">
        <f>$BB$3+$BC$3*SIN(AY24*PI()/180)</f>
        <v/>
      </c>
    </row>
    <row r="25" ht="15" customHeight="1">
      <c r="A25" s="23" t="n"/>
      <c r="B25" s="23" t="n"/>
      <c r="C25" s="32" t="n"/>
      <c r="D25" s="23" t="n"/>
      <c r="E25" s="23" t="n"/>
      <c r="F25" s="23" t="n"/>
      <c r="G25" s="25" t="n"/>
      <c r="H25" s="23" t="n"/>
      <c r="I25" s="32" t="n"/>
      <c r="J25" s="23" t="n"/>
      <c r="K25" s="23" t="n"/>
      <c r="L25" s="23" t="n"/>
      <c r="M25" s="23" t="n"/>
      <c r="N25" s="23" t="n"/>
      <c r="O25" s="23" t="n"/>
      <c r="P25" s="23" t="n"/>
      <c r="Q25" s="23" t="n"/>
      <c r="R25" s="23" t="n"/>
      <c r="S25" s="25" t="n"/>
      <c r="T25" s="23" t="n"/>
      <c r="U25" s="23" t="n"/>
      <c r="AA25" s="65" t="n">
        <v>95</v>
      </c>
      <c r="AB25" s="65">
        <f>$AC$3+$AE$3*COS(AA25*PI()/180)</f>
        <v/>
      </c>
      <c r="AC25" s="65">
        <f>$AD$3+$AE$3*SIN(AA25*PI()/180)</f>
        <v/>
      </c>
      <c r="AI25" s="65" t="n">
        <v>95</v>
      </c>
      <c r="AJ25" s="65">
        <f>$AK$3+$AM$3*COS(AI25*PI()/180)</f>
        <v/>
      </c>
      <c r="AK25" s="65">
        <f>$AL$3+$AM$3*SIN(AI25*PI()/180)</f>
        <v/>
      </c>
      <c r="AQ25" s="65" t="n">
        <v>95</v>
      </c>
      <c r="AR25" s="65">
        <f>$AS$3+$AU$3*COS(AQ25*PI()/180)</f>
        <v/>
      </c>
      <c r="AS25" s="65">
        <f>$AT$3+$AU$3*SIN(AQ25*PI()/180)</f>
        <v/>
      </c>
      <c r="AY25" s="65" t="n">
        <v>95</v>
      </c>
      <c r="AZ25" s="65">
        <f>$BA$3+$BC$3*COS(AY25*PI()/180)</f>
        <v/>
      </c>
      <c r="BA25" s="65">
        <f>$BB$3+$BC$3*SIN(AY25*PI()/180)</f>
        <v/>
      </c>
    </row>
    <row r="26" ht="15" customHeight="1">
      <c r="AA26" s="65" t="n">
        <v>100</v>
      </c>
      <c r="AB26" s="65">
        <f>$AC$3+$AE$3*COS(AA26*PI()/180)</f>
        <v/>
      </c>
      <c r="AC26" s="65">
        <f>$AD$3+$AE$3*SIN(AA26*PI()/180)</f>
        <v/>
      </c>
      <c r="AI26" s="65" t="n">
        <v>100</v>
      </c>
      <c r="AJ26" s="65">
        <f>$AK$3+$AM$3*COS(AI26*PI()/180)</f>
        <v/>
      </c>
      <c r="AK26" s="65">
        <f>$AL$3+$AM$3*SIN(AI26*PI()/180)</f>
        <v/>
      </c>
      <c r="AQ26" s="65" t="n">
        <v>100</v>
      </c>
      <c r="AR26" s="65">
        <f>$AS$3+$AU$3*COS(AQ26*PI()/180)</f>
        <v/>
      </c>
      <c r="AS26" s="65">
        <f>$AT$3+$AU$3*SIN(AQ26*PI()/180)</f>
        <v/>
      </c>
      <c r="AY26" s="65" t="n">
        <v>100</v>
      </c>
      <c r="AZ26" s="65">
        <f>$BA$3+$BC$3*COS(AY26*PI()/180)</f>
        <v/>
      </c>
      <c r="BA26" s="65">
        <f>$BB$3+$BC$3*SIN(AY26*PI()/180)</f>
        <v/>
      </c>
    </row>
    <row r="27" ht="15" customHeight="1">
      <c r="L27" s="70" t="n"/>
      <c r="AA27" s="65" t="n">
        <v>105</v>
      </c>
      <c r="AB27" s="65">
        <f>$AC$3+$AE$3*COS(AA27*PI()/180)</f>
        <v/>
      </c>
      <c r="AC27" s="65">
        <f>$AD$3+$AE$3*SIN(AA27*PI()/180)</f>
        <v/>
      </c>
      <c r="AI27" s="65" t="n">
        <v>105</v>
      </c>
      <c r="AJ27" s="65">
        <f>$AK$3+$AM$3*COS(AI27*PI()/180)</f>
        <v/>
      </c>
      <c r="AK27" s="65">
        <f>$AL$3+$AM$3*SIN(AI27*PI()/180)</f>
        <v/>
      </c>
      <c r="AQ27" s="65" t="n">
        <v>105</v>
      </c>
      <c r="AR27" s="65">
        <f>$AS$3+$AU$3*COS(AQ27*PI()/180)</f>
        <v/>
      </c>
      <c r="AS27" s="65">
        <f>$AT$3+$AU$3*SIN(AQ27*PI()/180)</f>
        <v/>
      </c>
      <c r="AY27" s="65" t="n">
        <v>105</v>
      </c>
      <c r="AZ27" s="65">
        <f>$BA$3+$BC$3*COS(AY27*PI()/180)</f>
        <v/>
      </c>
      <c r="BA27" s="65">
        <f>$BB$3+$BC$3*SIN(AY27*PI()/180)</f>
        <v/>
      </c>
    </row>
    <row r="28" ht="15" customHeight="1">
      <c r="AA28" s="65" t="n">
        <v>110</v>
      </c>
      <c r="AB28" s="65">
        <f>$AC$3+$AE$3*COS(AA28*PI()/180)</f>
        <v/>
      </c>
      <c r="AC28" s="65">
        <f>$AD$3+$AE$3*SIN(AA28*PI()/180)</f>
        <v/>
      </c>
      <c r="AI28" s="65" t="n">
        <v>110</v>
      </c>
      <c r="AJ28" s="65">
        <f>$AK$3+$AM$3*COS(AI28*PI()/180)</f>
        <v/>
      </c>
      <c r="AK28" s="65">
        <f>$AL$3+$AM$3*SIN(AI28*PI()/180)</f>
        <v/>
      </c>
      <c r="AQ28" s="65" t="n">
        <v>110</v>
      </c>
      <c r="AR28" s="65">
        <f>$AS$3+$AU$3*COS(AQ28*PI()/180)</f>
        <v/>
      </c>
      <c r="AS28" s="65">
        <f>$AT$3+$AU$3*SIN(AQ28*PI()/180)</f>
        <v/>
      </c>
      <c r="AY28" s="65" t="n">
        <v>110</v>
      </c>
      <c r="AZ28" s="65">
        <f>$BA$3+$BC$3*COS(AY28*PI()/180)</f>
        <v/>
      </c>
      <c r="BA28" s="65">
        <f>$BB$3+$BC$3*SIN(AY28*PI()/180)</f>
        <v/>
      </c>
    </row>
    <row r="29" ht="15" customHeight="1">
      <c r="AA29" s="65" t="n">
        <v>115</v>
      </c>
      <c r="AB29" s="65">
        <f>$AC$3+$AE$3*COS(AA29*PI()/180)</f>
        <v/>
      </c>
      <c r="AC29" s="65">
        <f>$AD$3+$AE$3*SIN(AA29*PI()/180)</f>
        <v/>
      </c>
      <c r="AI29" s="65" t="n">
        <v>115</v>
      </c>
      <c r="AJ29" s="65">
        <f>$AK$3+$AM$3*COS(AI29*PI()/180)</f>
        <v/>
      </c>
      <c r="AK29" s="65">
        <f>$AL$3+$AM$3*SIN(AI29*PI()/180)</f>
        <v/>
      </c>
      <c r="AQ29" s="65" t="n">
        <v>115</v>
      </c>
      <c r="AR29" s="65">
        <f>$AS$3+$AU$3*COS(AQ29*PI()/180)</f>
        <v/>
      </c>
      <c r="AS29" s="65">
        <f>$AT$3+$AU$3*SIN(AQ29*PI()/180)</f>
        <v/>
      </c>
      <c r="AY29" s="65" t="n">
        <v>115</v>
      </c>
      <c r="AZ29" s="65">
        <f>$BA$3+$BC$3*COS(AY29*PI()/180)</f>
        <v/>
      </c>
      <c r="BA29" s="65">
        <f>$BB$3+$BC$3*SIN(AY29*PI()/180)</f>
        <v/>
      </c>
    </row>
    <row r="30" ht="15.6" customHeight="1">
      <c r="AA30" s="65" t="n">
        <v>120</v>
      </c>
      <c r="AB30" s="65">
        <f>$AC$3+$AE$3*COS(AA30*PI()/180)</f>
        <v/>
      </c>
      <c r="AC30" s="65">
        <f>$AD$3+$AE$3*SIN(AA30*PI()/180)</f>
        <v/>
      </c>
      <c r="AI30" s="65" t="n">
        <v>120</v>
      </c>
      <c r="AJ30" s="65">
        <f>$AK$3+$AM$3*COS(AI30*PI()/180)</f>
        <v/>
      </c>
      <c r="AK30" s="65">
        <f>$AL$3+$AM$3*SIN(AI30*PI()/180)</f>
        <v/>
      </c>
      <c r="AQ30" s="65" t="n">
        <v>120</v>
      </c>
      <c r="AR30" s="65">
        <f>$AS$3+$AU$3*COS(AQ30*PI()/180)</f>
        <v/>
      </c>
      <c r="AS30" s="65">
        <f>$AT$3+$AU$3*SIN(AQ30*PI()/180)</f>
        <v/>
      </c>
      <c r="AY30" s="65" t="n">
        <v>120</v>
      </c>
      <c r="AZ30" s="65">
        <f>$BA$3+$BC$3*COS(AY30*PI()/180)</f>
        <v/>
      </c>
      <c r="BA30" s="65">
        <f>$BB$3+$BC$3*SIN(AY30*PI()/180)</f>
        <v/>
      </c>
    </row>
    <row r="31" ht="15" customHeight="1">
      <c r="AA31" s="65" t="n">
        <v>125</v>
      </c>
      <c r="AB31" s="65">
        <f>$AC$3+$AE$3*COS(AA31*PI()/180)</f>
        <v/>
      </c>
      <c r="AC31" s="65">
        <f>$AD$3+$AE$3*SIN(AA31*PI()/180)</f>
        <v/>
      </c>
      <c r="AI31" s="65" t="n">
        <v>125</v>
      </c>
      <c r="AJ31" s="65">
        <f>$AK$3+$AM$3*COS(AI31*PI()/180)</f>
        <v/>
      </c>
      <c r="AK31" s="65">
        <f>$AL$3+$AM$3*SIN(AI31*PI()/180)</f>
        <v/>
      </c>
      <c r="AQ31" s="65" t="n">
        <v>125</v>
      </c>
      <c r="AR31" s="65">
        <f>$AS$3+$AU$3*COS(AQ31*PI()/180)</f>
        <v/>
      </c>
      <c r="AS31" s="65">
        <f>$AT$3+$AU$3*SIN(AQ31*PI()/180)</f>
        <v/>
      </c>
      <c r="AY31" s="65" t="n">
        <v>125</v>
      </c>
      <c r="AZ31" s="65">
        <f>$BA$3+$BC$3*COS(AY31*PI()/180)</f>
        <v/>
      </c>
      <c r="BA31" s="65">
        <f>$BB$3+$BC$3*SIN(AY31*PI()/180)</f>
        <v/>
      </c>
    </row>
    <row r="32" ht="15" customHeight="1">
      <c r="AA32" s="65" t="n">
        <v>130</v>
      </c>
      <c r="AB32" s="65">
        <f>$AC$3+$AE$3*COS(AA32*PI()/180)</f>
        <v/>
      </c>
      <c r="AC32" s="65">
        <f>$AD$3+$AE$3*SIN(AA32*PI()/180)</f>
        <v/>
      </c>
      <c r="AI32" s="65" t="n">
        <v>130</v>
      </c>
      <c r="AJ32" s="65">
        <f>$AK$3+$AM$3*COS(AI32*PI()/180)</f>
        <v/>
      </c>
      <c r="AK32" s="65">
        <f>$AL$3+$AM$3*SIN(AI32*PI()/180)</f>
        <v/>
      </c>
      <c r="AQ32" s="65" t="n">
        <v>130</v>
      </c>
      <c r="AR32" s="65">
        <f>$AS$3+$AU$3*COS(AQ32*PI()/180)</f>
        <v/>
      </c>
      <c r="AS32" s="65">
        <f>$AT$3+$AU$3*SIN(AQ32*PI()/180)</f>
        <v/>
      </c>
      <c r="AY32" s="65" t="n">
        <v>130</v>
      </c>
      <c r="AZ32" s="65">
        <f>$BA$3+$BC$3*COS(AY32*PI()/180)</f>
        <v/>
      </c>
      <c r="BA32" s="65">
        <f>$BB$3+$BC$3*SIN(AY32*PI()/180)</f>
        <v/>
      </c>
    </row>
    <row r="33" ht="15" customHeight="1">
      <c r="AA33" s="65" t="n">
        <v>135</v>
      </c>
      <c r="AB33" s="65">
        <f>$AC$3+$AE$3*COS(AA33*PI()/180)</f>
        <v/>
      </c>
      <c r="AC33" s="65">
        <f>$AD$3+$AE$3*SIN(AA33*PI()/180)</f>
        <v/>
      </c>
      <c r="AI33" s="65" t="n">
        <v>135</v>
      </c>
      <c r="AJ33" s="65">
        <f>$AK$3+$AM$3*COS(AI33*PI()/180)</f>
        <v/>
      </c>
      <c r="AK33" s="65">
        <f>$AL$3+$AM$3*SIN(AI33*PI()/180)</f>
        <v/>
      </c>
      <c r="AQ33" s="65" t="n">
        <v>135</v>
      </c>
      <c r="AR33" s="65">
        <f>$AS$3+$AU$3*COS(AQ33*PI()/180)</f>
        <v/>
      </c>
      <c r="AS33" s="65">
        <f>$AT$3+$AU$3*SIN(AQ33*PI()/180)</f>
        <v/>
      </c>
      <c r="AY33" s="65" t="n">
        <v>135</v>
      </c>
      <c r="AZ33" s="65">
        <f>$BA$3+$BC$3*COS(AY33*PI()/180)</f>
        <v/>
      </c>
      <c r="BA33" s="65">
        <f>$BB$3+$BC$3*SIN(AY33*PI()/180)</f>
        <v/>
      </c>
    </row>
    <row r="34" ht="15" customHeight="1">
      <c r="AA34" s="65" t="n">
        <v>140</v>
      </c>
      <c r="AB34" s="65">
        <f>$AC$3+$AE$3*COS(AA34*PI()/180)</f>
        <v/>
      </c>
      <c r="AC34" s="65">
        <f>$AD$3+$AE$3*SIN(AA34*PI()/180)</f>
        <v/>
      </c>
      <c r="AI34" s="65" t="n">
        <v>140</v>
      </c>
      <c r="AJ34" s="65">
        <f>$AK$3+$AM$3*COS(AI34*PI()/180)</f>
        <v/>
      </c>
      <c r="AK34" s="65">
        <f>$AL$3+$AM$3*SIN(AI34*PI()/180)</f>
        <v/>
      </c>
      <c r="AQ34" s="65" t="n">
        <v>140</v>
      </c>
      <c r="AR34" s="65">
        <f>$AS$3+$AU$3*COS(AQ34*PI()/180)</f>
        <v/>
      </c>
      <c r="AS34" s="65">
        <f>$AT$3+$AU$3*SIN(AQ34*PI()/180)</f>
        <v/>
      </c>
      <c r="AY34" s="65" t="n">
        <v>140</v>
      </c>
      <c r="AZ34" s="65">
        <f>$BA$3+$BC$3*COS(AY34*PI()/180)</f>
        <v/>
      </c>
      <c r="BA34" s="65">
        <f>$BB$3+$BC$3*SIN(AY34*PI()/180)</f>
        <v/>
      </c>
    </row>
    <row r="35" ht="15" customHeight="1">
      <c r="AA35" s="65" t="n">
        <v>145</v>
      </c>
      <c r="AB35" s="65">
        <f>$AC$3+$AE$3*COS(AA35*PI()/180)</f>
        <v/>
      </c>
      <c r="AC35" s="65">
        <f>$AD$3+$AE$3*SIN(AA35*PI()/180)</f>
        <v/>
      </c>
      <c r="AI35" s="65" t="n">
        <v>145</v>
      </c>
      <c r="AJ35" s="65">
        <f>$AK$3+$AM$3*COS(AI35*PI()/180)</f>
        <v/>
      </c>
      <c r="AK35" s="65">
        <f>$AL$3+$AM$3*SIN(AI35*PI()/180)</f>
        <v/>
      </c>
      <c r="AQ35" s="65" t="n">
        <v>145</v>
      </c>
      <c r="AR35" s="65">
        <f>$AS$3+$AU$3*COS(AQ35*PI()/180)</f>
        <v/>
      </c>
      <c r="AS35" s="65">
        <f>$AT$3+$AU$3*SIN(AQ35*PI()/180)</f>
        <v/>
      </c>
      <c r="AY35" s="65" t="n">
        <v>145</v>
      </c>
      <c r="AZ35" s="65">
        <f>$BA$3+$BC$3*COS(AY35*PI()/180)</f>
        <v/>
      </c>
      <c r="BA35" s="65">
        <f>$BB$3+$BC$3*SIN(AY35*PI()/180)</f>
        <v/>
      </c>
    </row>
    <row r="36" ht="15" customHeight="1">
      <c r="AA36" s="65" t="n">
        <v>150</v>
      </c>
      <c r="AB36" s="65">
        <f>$AC$3+$AE$3*COS(AA36*PI()/180)</f>
        <v/>
      </c>
      <c r="AC36" s="65">
        <f>$AD$3+$AE$3*SIN(AA36*PI()/180)</f>
        <v/>
      </c>
      <c r="AI36" s="65" t="n">
        <v>150</v>
      </c>
      <c r="AJ36" s="65">
        <f>$AK$3+$AM$3*COS(AI36*PI()/180)</f>
        <v/>
      </c>
      <c r="AK36" s="65">
        <f>$AL$3+$AM$3*SIN(AI36*PI()/180)</f>
        <v/>
      </c>
      <c r="AQ36" s="65" t="n">
        <v>150</v>
      </c>
      <c r="AR36" s="65">
        <f>$AS$3+$AU$3*COS(AQ36*PI()/180)</f>
        <v/>
      </c>
      <c r="AS36" s="65">
        <f>$AT$3+$AU$3*SIN(AQ36*PI()/180)</f>
        <v/>
      </c>
      <c r="AY36" s="65" t="n">
        <v>150</v>
      </c>
      <c r="AZ36" s="65">
        <f>$BA$3+$BC$3*COS(AY36*PI()/180)</f>
        <v/>
      </c>
      <c r="BA36" s="65">
        <f>$BB$3+$BC$3*SIN(AY36*PI()/180)</f>
        <v/>
      </c>
    </row>
    <row r="37" ht="15" customHeight="1">
      <c r="AA37" s="65" t="n">
        <v>155</v>
      </c>
      <c r="AB37" s="65">
        <f>$AC$3+$AE$3*COS(AA37*PI()/180)</f>
        <v/>
      </c>
      <c r="AC37" s="65">
        <f>$AD$3+$AE$3*SIN(AA37*PI()/180)</f>
        <v/>
      </c>
      <c r="AI37" s="65" t="n">
        <v>155</v>
      </c>
      <c r="AJ37" s="65">
        <f>$AK$3+$AM$3*COS(AI37*PI()/180)</f>
        <v/>
      </c>
      <c r="AK37" s="65">
        <f>$AL$3+$AM$3*SIN(AI37*PI()/180)</f>
        <v/>
      </c>
      <c r="AQ37" s="65" t="n">
        <v>155</v>
      </c>
      <c r="AR37" s="65">
        <f>$AS$3+$AU$3*COS(AQ37*PI()/180)</f>
        <v/>
      </c>
      <c r="AS37" s="65">
        <f>$AT$3+$AU$3*SIN(AQ37*PI()/180)</f>
        <v/>
      </c>
      <c r="AY37" s="65" t="n">
        <v>155</v>
      </c>
      <c r="AZ37" s="65">
        <f>$BA$3+$BC$3*COS(AY37*PI()/180)</f>
        <v/>
      </c>
      <c r="BA37" s="65">
        <f>$BB$3+$BC$3*SIN(AY37*PI()/180)</f>
        <v/>
      </c>
    </row>
    <row r="38" ht="15" customHeight="1">
      <c r="AA38" s="65" t="n">
        <v>160</v>
      </c>
      <c r="AB38" s="65">
        <f>$AC$3+$AE$3*COS(AA38*PI()/180)</f>
        <v/>
      </c>
      <c r="AC38" s="65">
        <f>$AD$3+$AE$3*SIN(AA38*PI()/180)</f>
        <v/>
      </c>
      <c r="AI38" s="65" t="n">
        <v>160</v>
      </c>
      <c r="AJ38" s="65">
        <f>$AK$3+$AM$3*COS(AI38*PI()/180)</f>
        <v/>
      </c>
      <c r="AK38" s="65">
        <f>$AL$3+$AM$3*SIN(AI38*PI()/180)</f>
        <v/>
      </c>
      <c r="AQ38" s="65" t="n">
        <v>160</v>
      </c>
      <c r="AR38" s="65">
        <f>$AS$3+$AU$3*COS(AQ38*PI()/180)</f>
        <v/>
      </c>
      <c r="AS38" s="65">
        <f>$AT$3+$AU$3*SIN(AQ38*PI()/180)</f>
        <v/>
      </c>
      <c r="AY38" s="65" t="n">
        <v>160</v>
      </c>
      <c r="AZ38" s="65">
        <f>$BA$3+$BC$3*COS(AY38*PI()/180)</f>
        <v/>
      </c>
      <c r="BA38" s="65">
        <f>$BB$3+$BC$3*SIN(AY38*PI()/180)</f>
        <v/>
      </c>
    </row>
    <row r="39" ht="15" customHeight="1">
      <c r="AA39" s="65" t="n">
        <v>165</v>
      </c>
      <c r="AB39" s="65">
        <f>$AC$3+$AE$3*COS(AA39*PI()/180)</f>
        <v/>
      </c>
      <c r="AC39" s="65">
        <f>$AD$3+$AE$3*SIN(AA39*PI()/180)</f>
        <v/>
      </c>
      <c r="AI39" s="65" t="n">
        <v>165</v>
      </c>
      <c r="AJ39" s="65">
        <f>$AK$3+$AM$3*COS(AI39*PI()/180)</f>
        <v/>
      </c>
      <c r="AK39" s="65">
        <f>$AL$3+$AM$3*SIN(AI39*PI()/180)</f>
        <v/>
      </c>
      <c r="AQ39" s="65" t="n">
        <v>165</v>
      </c>
      <c r="AR39" s="65">
        <f>$AS$3+$AU$3*COS(AQ39*PI()/180)</f>
        <v/>
      </c>
      <c r="AS39" s="65">
        <f>$AT$3+$AU$3*SIN(AQ39*PI()/180)</f>
        <v/>
      </c>
      <c r="AY39" s="65" t="n">
        <v>165</v>
      </c>
      <c r="AZ39" s="65">
        <f>$BA$3+$BC$3*COS(AY39*PI()/180)</f>
        <v/>
      </c>
      <c r="BA39" s="65">
        <f>$BB$3+$BC$3*SIN(AY39*PI()/180)</f>
        <v/>
      </c>
    </row>
    <row r="40" ht="15" customHeight="1">
      <c r="AA40" s="65" t="n">
        <v>170</v>
      </c>
      <c r="AB40" s="65">
        <f>$AC$3+$AE$3*COS(AA40*PI()/180)</f>
        <v/>
      </c>
      <c r="AC40" s="65">
        <f>$AD$3+$AE$3*SIN(AA40*PI()/180)</f>
        <v/>
      </c>
      <c r="AI40" s="65" t="n">
        <v>170</v>
      </c>
      <c r="AJ40" s="65">
        <f>$AK$3+$AM$3*COS(AI40*PI()/180)</f>
        <v/>
      </c>
      <c r="AK40" s="65">
        <f>$AL$3+$AM$3*SIN(AI40*PI()/180)</f>
        <v/>
      </c>
      <c r="AQ40" s="65" t="n">
        <v>170</v>
      </c>
      <c r="AR40" s="65">
        <f>$AS$3+$AU$3*COS(AQ40*PI()/180)</f>
        <v/>
      </c>
      <c r="AS40" s="65">
        <f>$AT$3+$AU$3*SIN(AQ40*PI()/180)</f>
        <v/>
      </c>
      <c r="AY40" s="65" t="n">
        <v>170</v>
      </c>
      <c r="AZ40" s="65">
        <f>$BA$3+$BC$3*COS(AY40*PI()/180)</f>
        <v/>
      </c>
      <c r="BA40" s="65">
        <f>$BB$3+$BC$3*SIN(AY40*PI()/180)</f>
        <v/>
      </c>
    </row>
    <row r="41" ht="15" customHeight="1">
      <c r="AA41" s="65" t="n">
        <v>175</v>
      </c>
      <c r="AB41" s="65">
        <f>$AC$3+$AE$3*COS(AA41*PI()/180)</f>
        <v/>
      </c>
      <c r="AC41" s="65">
        <f>$AD$3+$AE$3*SIN(AA41*PI()/180)</f>
        <v/>
      </c>
      <c r="AI41" s="65" t="n">
        <v>175</v>
      </c>
      <c r="AJ41" s="65">
        <f>$AK$3+$AM$3*COS(AI41*PI()/180)</f>
        <v/>
      </c>
      <c r="AK41" s="65">
        <f>$AL$3+$AM$3*SIN(AI41*PI()/180)</f>
        <v/>
      </c>
      <c r="AQ41" s="65" t="n">
        <v>175</v>
      </c>
      <c r="AR41" s="65">
        <f>$AS$3+$AU$3*COS(AQ41*PI()/180)</f>
        <v/>
      </c>
      <c r="AS41" s="65">
        <f>$AT$3+$AU$3*SIN(AQ41*PI()/180)</f>
        <v/>
      </c>
      <c r="AY41" s="65" t="n">
        <v>175</v>
      </c>
      <c r="AZ41" s="65">
        <f>$BA$3+$BC$3*COS(AY41*PI()/180)</f>
        <v/>
      </c>
      <c r="BA41" s="65">
        <f>$BB$3+$BC$3*SIN(AY41*PI()/180)</f>
        <v/>
      </c>
    </row>
    <row r="42" ht="15" customHeight="1">
      <c r="D42" s="53" t="n"/>
      <c r="E42" s="53" t="n"/>
      <c r="F42" s="53" t="n"/>
      <c r="G42" s="53" t="n"/>
      <c r="K42" s="53" t="n"/>
      <c r="AA42" s="65" t="n">
        <v>180</v>
      </c>
      <c r="AB42" s="65">
        <f>$AC$3+$AE$3*COS(AA42*PI()/180)</f>
        <v/>
      </c>
      <c r="AC42" s="65">
        <f>$AD$3+$AE$3*SIN(AA42*PI()/180)</f>
        <v/>
      </c>
      <c r="AI42" s="65" t="n">
        <v>180</v>
      </c>
      <c r="AJ42" s="65">
        <f>$AK$3+$AM$3*COS(AI42*PI()/180)</f>
        <v/>
      </c>
      <c r="AK42" s="65">
        <f>$AL$3+$AM$3*SIN(AI42*PI()/180)</f>
        <v/>
      </c>
      <c r="AQ42" s="65" t="n">
        <v>180</v>
      </c>
      <c r="AR42" s="65">
        <f>$AS$3+$AU$3*COS(AQ42*PI()/180)</f>
        <v/>
      </c>
      <c r="AS42" s="65">
        <f>$AT$3+$AU$3*SIN(AQ42*PI()/180)</f>
        <v/>
      </c>
      <c r="AY42" s="65" t="n">
        <v>180</v>
      </c>
      <c r="AZ42" s="65">
        <f>$BA$3+$BC$3*COS(AY42*PI()/180)</f>
        <v/>
      </c>
      <c r="BA42" s="65">
        <f>$BB$3+$BC$3*SIN(AY42*PI()/180)</f>
        <v/>
      </c>
    </row>
    <row r="43" ht="15.75" customHeight="1">
      <c r="D43" s="53" t="n"/>
      <c r="E43" s="53" t="n"/>
      <c r="F43" s="53" t="n"/>
      <c r="G43" s="53" t="n"/>
      <c r="H43" s="53" t="n"/>
      <c r="I43" s="53" t="n"/>
      <c r="J43" s="53" t="n"/>
      <c r="K43" s="53" t="n"/>
    </row>
    <row r="44" ht="15.75" customHeight="1">
      <c r="B44" s="53" t="n"/>
      <c r="C44" s="53" t="n"/>
      <c r="D44" s="54" t="n"/>
      <c r="E44" s="53" t="n"/>
      <c r="F44" s="53" t="n"/>
      <c r="G44" s="53" t="n"/>
      <c r="H44" s="53" t="n"/>
      <c r="I44" s="53" t="n"/>
      <c r="J44" s="53" t="n"/>
      <c r="K44" s="53" t="n"/>
    </row>
    <row r="45" ht="15.75" customHeight="1">
      <c r="B45" s="53" t="n"/>
      <c r="C45" s="53" t="n"/>
      <c r="D45" s="54" t="n"/>
    </row>
    <row r="46" ht="43.5" customHeight="1">
      <c r="B46" s="53" t="n"/>
      <c r="C46" s="53" t="n"/>
      <c r="D46" s="54" t="n"/>
      <c r="K46" s="53" t="n"/>
      <c r="N46" s="72" t="inlineStr">
        <is>
          <t xml:space="preserve">Давление в камере, Мпа
σ3 </t>
        </is>
      </c>
      <c r="O46" s="72" t="inlineStr">
        <is>
          <t>Вертикальная нагрузка, Мпа
σ1</t>
        </is>
      </c>
      <c r="P46" s="72" t="inlineStr">
        <is>
          <t>Поровое давление, Мпа
u</t>
        </is>
      </c>
      <c r="Q46" s="75" t="n"/>
    </row>
    <row r="47" ht="16.5" customHeight="1">
      <c r="A47" s="53" t="n"/>
      <c r="B47" s="53" t="n"/>
      <c r="C47" s="53" t="n"/>
      <c r="D47" s="54" t="n"/>
      <c r="E47" s="55" t="n"/>
      <c r="F47" s="53" t="n"/>
      <c r="G47" s="53" t="n"/>
      <c r="H47" s="53" t="n"/>
      <c r="I47" s="53" t="n"/>
      <c r="J47" s="53" t="n"/>
      <c r="K47" s="53" t="n"/>
      <c r="L47" s="53" t="n"/>
      <c r="N47" s="76" t="n">
        <v>0.05</v>
      </c>
      <c r="O47" s="76" t="n">
        <v>0.1495028345360899</v>
      </c>
      <c r="P47" s="77" t="n"/>
      <c r="Q47" s="75" t="n"/>
      <c r="W47" s="65" t="n">
        <v>1</v>
      </c>
      <c r="AF47" s="65" t="inlineStr">
        <is>
          <t>σ3,кПа</t>
        </is>
      </c>
      <c r="AG47" s="65" t="inlineStr">
        <is>
          <t>σ1,кПа</t>
        </is>
      </c>
      <c r="AH47" s="65" t="inlineStr">
        <is>
          <t>u, кПа</t>
        </is>
      </c>
      <c r="AL47" s="65" t="n">
        <v>4</v>
      </c>
    </row>
    <row r="48" ht="16.5" customHeight="1">
      <c r="A48" s="53" t="n"/>
      <c r="L48" s="53" t="n"/>
      <c r="N48" s="76" t="n">
        <v>0.15</v>
      </c>
      <c r="O48" s="76" t="n">
        <v>0.361207961887923</v>
      </c>
      <c r="P48" s="77" t="n"/>
      <c r="Q48" s="75" t="n"/>
      <c r="AF48" s="65">
        <f>N47*1000</f>
        <v/>
      </c>
      <c r="AG48" s="65">
        <f>O47*1000</f>
        <v/>
      </c>
      <c r="AH48" s="65">
        <f>P47*1000</f>
        <v/>
      </c>
      <c r="AV48" s="65" t="inlineStr">
        <is>
          <t>δ3, Мпа</t>
        </is>
      </c>
      <c r="AW48" s="65" t="inlineStr">
        <is>
          <t>δ1-δ3, МПа</t>
        </is>
      </c>
      <c r="AX48" s="65" t="inlineStr">
        <is>
          <t>δ1, МПа</t>
        </is>
      </c>
      <c r="AY48" s="65" t="inlineStr">
        <is>
          <t>δ1, КПа</t>
        </is>
      </c>
    </row>
    <row r="49" ht="16.5" customHeight="1">
      <c r="A49" s="53" t="n"/>
      <c r="L49" s="53" t="n"/>
      <c r="N49" s="76" t="n">
        <v>0.25</v>
      </c>
      <c r="O49" s="76" t="n">
        <v>0.5729130892397561</v>
      </c>
      <c r="P49" s="77" t="n"/>
      <c r="Q49" s="75" t="n"/>
      <c r="AF49" s="65">
        <f>N48*1000</f>
        <v/>
      </c>
      <c r="AG49" s="65">
        <f>O48*1000</f>
        <v/>
      </c>
      <c r="AH49" s="65">
        <f>P48*1000</f>
        <v/>
      </c>
      <c r="AP49" s="65" t="inlineStr">
        <is>
          <t>С, МПа:</t>
        </is>
      </c>
      <c r="AQ49" s="65">
        <f>O57</f>
        <v/>
      </c>
      <c r="AU49" s="65">
        <f>CONCATENATE(ROUND(AV49,2)," МПа")</f>
        <v/>
      </c>
      <c r="AV49" s="65">
        <f>N47</f>
        <v/>
      </c>
      <c r="AW49" s="65">
        <f>2*(AV49+AQ49/TAN(RADIANS(AQ50)))*SIN(RADIANS(AQ50))/(1-SIN(RADIANS(AQ50)))+AZ49</f>
        <v/>
      </c>
      <c r="AX49" s="65">
        <f>AW49+AV49</f>
        <v/>
      </c>
      <c r="AY49" s="65">
        <f>AX49*1000</f>
        <v/>
      </c>
      <c r="AZ49" s="65">
        <f>-AZ50-AZ51</f>
        <v/>
      </c>
    </row>
    <row r="50" ht="16.5" customHeight="1">
      <c r="A50" s="53" t="n"/>
      <c r="L50" s="53" t="n"/>
      <c r="N50" s="56">
        <f>J63</f>
        <v/>
      </c>
      <c r="O50" s="78">
        <f>MAX(F85:F553)+N50</f>
        <v/>
      </c>
      <c r="Q50" s="26" t="n"/>
      <c r="AF50" s="65">
        <f>N49*1000</f>
        <v/>
      </c>
      <c r="AG50" s="65">
        <f>O49*1000</f>
        <v/>
      </c>
      <c r="AH50" s="65">
        <f>P49*1000</f>
        <v/>
      </c>
      <c r="AP50" s="65" t="inlineStr">
        <is>
          <t>φ, град:</t>
        </is>
      </c>
      <c r="AQ50" s="65">
        <f>O56</f>
        <v/>
      </c>
      <c r="AU50" s="65">
        <f>CONCATENATE(ROUND(AV50,2)," МПа")</f>
        <v/>
      </c>
      <c r="AV50" s="65">
        <f>N48</f>
        <v/>
      </c>
      <c r="AW50" s="65">
        <f>2*(AV50+AQ49/TAN(RADIANS(AQ50)))*SIN(RADIANS(AQ50))/(1-SIN(RADIANS(AQ50)))+AZ50</f>
        <v/>
      </c>
      <c r="AX50" s="65">
        <f>AW50+AV50</f>
        <v/>
      </c>
      <c r="AY50" s="65">
        <f>AX50*1000</f>
        <v/>
      </c>
      <c r="AZ50" s="65">
        <f>RANDBETWEEN(-3,3)*0.01</f>
        <v/>
      </c>
    </row>
    <row r="51" ht="16.5" customHeight="1">
      <c r="A51" s="53" t="n"/>
      <c r="L51" s="53" t="n"/>
      <c r="M51" s="1" t="n"/>
      <c r="N51" s="1" t="n"/>
      <c r="O51" s="1" t="n"/>
      <c r="P51" s="1" t="n"/>
      <c r="Q51" s="30" t="n"/>
      <c r="R51" s="1" t="n"/>
      <c r="S51" s="1" t="n"/>
      <c r="T51" s="1" t="n"/>
      <c r="U51" s="1" t="n"/>
      <c r="AF51" s="65">
        <f>N50*1000</f>
        <v/>
      </c>
      <c r="AG51" s="65">
        <f>O50*1000</f>
        <v/>
      </c>
      <c r="AH51" s="65">
        <f>P50*1000</f>
        <v/>
      </c>
      <c r="AP51" s="65" t="inlineStr">
        <is>
          <t>E, Мпа</t>
        </is>
      </c>
      <c r="AQ51" s="65">
        <f>D63</f>
        <v/>
      </c>
      <c r="AU51" s="65">
        <f>CONCATENATE(ROUND(AV51,2)," МПа")</f>
        <v/>
      </c>
      <c r="AV51" s="65">
        <f>N49</f>
        <v/>
      </c>
      <c r="AW51" s="65">
        <f>2*(AV51+AQ49/TAN(RADIANS(AQ50)))*SIN(RADIANS(AQ50))/(1-SIN(RADIANS(AQ50)))+AZ51</f>
        <v/>
      </c>
      <c r="AX51" s="65">
        <f>AW51+AV51</f>
        <v/>
      </c>
      <c r="AY51" s="65">
        <f>AX51*1000</f>
        <v/>
      </c>
      <c r="AZ51" s="65">
        <f>RANDBETWEEN(-3,3)*0.01</f>
        <v/>
      </c>
    </row>
    <row r="52" ht="16.5" customHeight="1">
      <c r="A52" s="53" t="n"/>
      <c r="L52" s="53" t="n"/>
      <c r="M52" s="1" t="n"/>
      <c r="U52" s="1" t="n"/>
      <c r="AF52" s="65" t="inlineStr">
        <is>
          <t>x</t>
        </is>
      </c>
      <c r="AG52" s="65" t="n">
        <v>0</v>
      </c>
      <c r="AH52" s="65">
        <f>AG50</f>
        <v/>
      </c>
    </row>
    <row r="53" ht="16.5" customHeight="1">
      <c r="L53" s="53" t="n"/>
      <c r="M53" s="1" t="n"/>
      <c r="U53" s="1" t="n"/>
      <c r="AF53" s="65" t="inlineStr">
        <is>
          <t>y</t>
        </is>
      </c>
      <c r="AG53" s="65">
        <f>AQ49*1000</f>
        <v/>
      </c>
      <c r="AH53" s="65">
        <f>((AH52)*TAN(RADIANS(AQ50))+AQ49*1000)</f>
        <v/>
      </c>
      <c r="AJ53" s="65" t="inlineStr">
        <is>
          <t>С, кПа</t>
        </is>
      </c>
      <c r="AK53" s="65" t="inlineStr">
        <is>
          <t>φ,°</t>
        </is>
      </c>
    </row>
    <row r="54" ht="16.5" customHeight="1">
      <c r="L54" s="53" t="n"/>
      <c r="M54" s="1" t="n"/>
      <c r="U54" s="1" t="n"/>
      <c r="AJ54" s="65">
        <f>AQ49*1000</f>
        <v/>
      </c>
      <c r="AK54" s="65">
        <f>AQ50</f>
        <v/>
      </c>
    </row>
    <row r="55" ht="15" customHeight="1">
      <c r="N55" s="28" t="inlineStr">
        <is>
          <t>Эффективные значения угла внутреннего трения и удельного сцепления ϕ', С'</t>
        </is>
      </c>
      <c r="O55" s="1" t="n"/>
      <c r="P55" s="1" t="n"/>
      <c r="Q55" s="1" t="n"/>
      <c r="R55" s="1" t="n"/>
      <c r="S55" s="1" t="n"/>
      <c r="T55" s="1" t="n"/>
    </row>
    <row r="56" ht="15" customHeight="1">
      <c r="N56" s="29" t="inlineStr">
        <is>
          <t>ϕ', град. =</t>
        </is>
      </c>
      <c r="O56" s="31" t="n">
        <v>21</v>
      </c>
      <c r="P56" s="1" t="n"/>
      <c r="Q56" s="1" t="n"/>
      <c r="R56" s="1" t="n"/>
      <c r="S56" s="1" t="n"/>
      <c r="T56" s="1" t="n"/>
    </row>
    <row r="57" ht="15" customHeight="1">
      <c r="N57" s="29" t="inlineStr">
        <is>
          <t>С', МПа =</t>
        </is>
      </c>
      <c r="O57" s="79" t="n">
        <v>0.015</v>
      </c>
      <c r="P57" s="1" t="n"/>
      <c r="Q57" s="1" t="n"/>
      <c r="R57" s="1" t="n"/>
      <c r="S57" s="1" t="n"/>
      <c r="T57" s="1" t="n"/>
    </row>
    <row r="59" ht="15.75" customHeight="1">
      <c r="L59" s="53" t="n"/>
    </row>
    <row r="60" ht="15.75" customHeight="1">
      <c r="L60" s="53" t="n"/>
    </row>
    <row r="61">
      <c r="L61" s="6" t="n"/>
    </row>
    <row r="62" ht="15.75" customHeight="1">
      <c r="A62" s="53" t="n"/>
      <c r="C62" s="53" t="inlineStr">
        <is>
          <t>K0, д.е.</t>
        </is>
      </c>
      <c r="D62" s="58" t="n">
        <v>0.6416320504546997</v>
      </c>
      <c r="E62" s="53" t="inlineStr">
        <is>
          <t>Эффективное напряжение, Мпа:</t>
        </is>
      </c>
      <c r="G62" s="54" t="n"/>
      <c r="J62" s="80" t="n">
        <v>0.03208160252273499</v>
      </c>
      <c r="K62" s="81" t="n"/>
      <c r="L62" s="6" t="n"/>
    </row>
    <row r="63" ht="15.75" customHeight="1">
      <c r="A63" s="53" t="n"/>
      <c r="C63" s="54" t="inlineStr">
        <is>
          <t>Модуль деформации E0, МПа:</t>
        </is>
      </c>
      <c r="D63" s="59">
        <f>A85/B85</f>
        <v/>
      </c>
      <c r="E63" s="53" t="inlineStr">
        <is>
          <t>Точки нахождения модуля Е0, Мпа (полное напряжение):</t>
        </is>
      </c>
      <c r="F63" s="53" t="n"/>
      <c r="G63" s="53" t="n"/>
      <c r="H63" s="53" t="n"/>
      <c r="J63" s="80" t="n">
        <v>0.03208160252273499</v>
      </c>
      <c r="K63" s="80" t="n">
        <v>0.05133056403637598</v>
      </c>
      <c r="L63" s="9" t="n"/>
    </row>
    <row r="64" ht="15.75" customHeight="1">
      <c r="C64" s="54" t="inlineStr">
        <is>
          <t>Модуль деформации E50, МПа:</t>
        </is>
      </c>
      <c r="D64" s="59">
        <f>D85/E85</f>
        <v/>
      </c>
      <c r="E64" s="53" t="inlineStr">
        <is>
          <t>qmax Давление при разрушении образца, Мпа (девиатор):</t>
        </is>
      </c>
      <c r="F64" s="53" t="n"/>
      <c r="G64" s="53" t="n"/>
      <c r="H64" s="53" t="n"/>
      <c r="J64" s="80" t="n">
        <v>0.078237714539315</v>
      </c>
      <c r="K64" s="81" t="n"/>
      <c r="L64" s="71" t="n"/>
    </row>
    <row r="65" ht="15.75" customHeight="1">
      <c r="B65" s="54" t="n"/>
      <c r="C65" s="54" t="inlineStr">
        <is>
          <t>Коэф. Поперечной деформации, ϑ:</t>
        </is>
      </c>
      <c r="E65" s="53" t="inlineStr">
        <is>
          <t>0,5 qmax, Мпа (девиатор):</t>
        </is>
      </c>
      <c r="J65" s="80" t="n">
        <v>0.03911885726965749</v>
      </c>
      <c r="K65" s="81" t="n"/>
      <c r="L65" s="63" t="n"/>
    </row>
    <row r="66">
      <c r="L66" s="63" t="n"/>
    </row>
    <row r="67">
      <c r="L67" s="63" t="n"/>
    </row>
    <row r="68">
      <c r="L68" s="63" t="n"/>
    </row>
    <row r="69">
      <c r="L69" s="63" t="n"/>
    </row>
    <row r="70">
      <c r="A70" s="63" t="n"/>
      <c r="L70" s="63" t="n"/>
    </row>
    <row r="71">
      <c r="L71" s="63" t="n"/>
    </row>
    <row r="72">
      <c r="L72" s="63" t="n"/>
    </row>
    <row r="73" ht="15.75" customHeight="1">
      <c r="B73" s="53" t="n"/>
      <c r="C73" s="53" t="n"/>
      <c r="D73" s="53" t="n"/>
      <c r="E73" s="53" t="n"/>
      <c r="F73" s="53" t="n"/>
      <c r="G73" s="53" t="n"/>
      <c r="H73" s="53" t="n"/>
      <c r="I73" s="53" t="n"/>
      <c r="J73" s="53" t="n"/>
      <c r="K73" s="53" t="n"/>
      <c r="L73" s="63" t="n"/>
    </row>
    <row r="74" ht="15.75" customHeight="1">
      <c r="B74" s="53" t="n"/>
      <c r="C74" s="53" t="n"/>
      <c r="D74" s="53" t="n"/>
      <c r="E74" s="53" t="n"/>
      <c r="F74" s="53" t="n"/>
      <c r="G74" s="53" t="n"/>
      <c r="H74" s="53" t="n"/>
      <c r="I74" s="53" t="n"/>
      <c r="J74" s="53" t="n"/>
      <c r="K74" s="53" t="n"/>
      <c r="L74" s="63" t="n"/>
    </row>
    <row r="75" ht="15.75" customHeight="1">
      <c r="A75" s="53" t="n"/>
      <c r="B75" s="7" t="n"/>
      <c r="C75" s="8" t="n"/>
      <c r="D75" s="7" t="n"/>
      <c r="E75" s="7" t="n"/>
      <c r="F75" s="7" t="n"/>
      <c r="G75" s="7" t="n"/>
      <c r="H75" s="7" t="n"/>
      <c r="I75" s="9" t="n"/>
      <c r="J75" s="9" t="n"/>
      <c r="K75" s="6" t="n"/>
      <c r="L75" s="63" t="n"/>
      <c r="M75" s="9" t="n"/>
      <c r="N75" s="7" t="n"/>
      <c r="O75" s="8" t="n"/>
      <c r="P75" s="7" t="n"/>
      <c r="Q75" s="7" t="n"/>
      <c r="R75" s="7" t="n"/>
      <c r="S75" s="7" t="n"/>
      <c r="T75" s="9" t="n"/>
    </row>
    <row r="76" ht="15.75" customHeight="1">
      <c r="A76" s="53" t="n"/>
      <c r="B76" s="7" t="inlineStr">
        <is>
          <t>Начальник исп. лаборатории:</t>
        </is>
      </c>
      <c r="C76" s="8" t="n"/>
      <c r="D76" s="7" t="n"/>
      <c r="E76" s="7" t="n"/>
      <c r="F76" s="7" t="n"/>
      <c r="G76" s="7" t="n"/>
      <c r="H76" s="7" t="n"/>
      <c r="I76" s="7" t="inlineStr">
        <is>
          <t>Семиколенова Л.Г.</t>
        </is>
      </c>
      <c r="J76" s="9" t="n"/>
      <c r="K76" s="6" t="n"/>
      <c r="L76" s="63" t="n"/>
      <c r="M76" s="9" t="n"/>
      <c r="N76" s="7" t="inlineStr">
        <is>
          <t>Начальник исп. лаборатории:</t>
        </is>
      </c>
      <c r="O76" s="8" t="n"/>
      <c r="P76" s="7" t="n"/>
      <c r="Q76" s="7" t="n"/>
      <c r="R76" s="7" t="n"/>
      <c r="S76" s="7" t="n"/>
      <c r="T76" s="7" t="inlineStr">
        <is>
          <t>Семиколенова Л.Г.</t>
        </is>
      </c>
    </row>
    <row r="77">
      <c r="A77" s="9" t="n"/>
      <c r="B77" s="9" t="n"/>
      <c r="C77" s="7" t="n"/>
      <c r="D77" s="7" t="n"/>
      <c r="E77" s="7" t="n"/>
      <c r="F77" s="7" t="n"/>
      <c r="G77" s="7" t="n"/>
      <c r="H77" s="7" t="n"/>
      <c r="I77" s="9" t="n"/>
      <c r="J77" s="9" t="n"/>
      <c r="K77" s="9" t="n"/>
      <c r="L77" s="63" t="n"/>
      <c r="M77" s="9" t="n"/>
      <c r="N77" s="9" t="n"/>
      <c r="O77" s="7" t="n"/>
      <c r="P77" s="7" t="n"/>
      <c r="Q77" s="7" t="n"/>
      <c r="R77" s="7" t="n"/>
      <c r="S77" s="7" t="n"/>
      <c r="T77" s="7" t="n"/>
      <c r="U77" s="9" t="n"/>
    </row>
    <row r="78">
      <c r="A78" s="9" t="n"/>
      <c r="L78" s="63" t="n"/>
    </row>
    <row r="79">
      <c r="A79" s="9" t="n"/>
      <c r="L79" s="63" t="n"/>
    </row>
    <row r="80">
      <c r="A80" s="71" t="inlineStr">
        <is>
          <t>Лист 1 , всего листов 2</t>
        </is>
      </c>
      <c r="L80" s="63" t="n"/>
      <c r="M80" s="71" t="inlineStr">
        <is>
          <t>Лист 2 , всего листов 2</t>
        </is>
      </c>
    </row>
    <row r="81">
      <c r="A81" s="63" t="inlineStr">
        <is>
          <t>Частичное воспроизведение протокола испытаний без письменного разрешения  ООО «ИнжГео» ЗАПРЕЩАЕТСЯ</t>
        </is>
      </c>
      <c r="L81" s="63" t="n"/>
      <c r="M81" s="6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82">
      <c r="A82" s="63" t="n"/>
      <c r="L82" s="63" t="n"/>
    </row>
    <row r="83" ht="18.75" customHeight="1">
      <c r="A83" s="65" t="inlineStr">
        <is>
          <t>E0</t>
        </is>
      </c>
      <c r="D83" s="65" t="inlineStr">
        <is>
          <t>E50</t>
        </is>
      </c>
      <c r="F83" s="65" t="inlineStr">
        <is>
          <t>Деформация</t>
        </is>
      </c>
      <c r="J83" s="65" t="inlineStr">
        <is>
          <t>Первая прочность</t>
        </is>
      </c>
      <c r="M83" s="65" t="inlineStr">
        <is>
          <t>Вторая прочность</t>
        </is>
      </c>
      <c r="P83" s="65" t="inlineStr">
        <is>
          <t>Третья прочность</t>
        </is>
      </c>
    </row>
    <row r="84">
      <c r="A84" s="65" t="inlineStr">
        <is>
          <t>devE0</t>
        </is>
      </c>
      <c r="B84" s="65" t="inlineStr">
        <is>
          <t>epsE0</t>
        </is>
      </c>
      <c r="D84" s="65" t="inlineStr">
        <is>
          <t>dev50</t>
        </is>
      </c>
      <c r="E84" s="65" t="inlineStr">
        <is>
          <t>epsE50</t>
        </is>
      </c>
      <c r="F84" s="65" t="inlineStr">
        <is>
          <t>dev</t>
        </is>
      </c>
      <c r="G84" s="65" t="inlineStr">
        <is>
          <t>eps</t>
        </is>
      </c>
      <c r="H84" s="65" t="inlineStr">
        <is>
          <t>ev</t>
        </is>
      </c>
      <c r="J84" s="65" t="inlineStr">
        <is>
          <t>dev1</t>
        </is>
      </c>
      <c r="K84" s="65" t="inlineStr">
        <is>
          <t>eps1</t>
        </is>
      </c>
      <c r="L84" s="65" t="inlineStr">
        <is>
          <t>ev1</t>
        </is>
      </c>
      <c r="M84" s="65" t="inlineStr">
        <is>
          <t>dev1</t>
        </is>
      </c>
      <c r="N84" s="65" t="inlineStr">
        <is>
          <t>eps1</t>
        </is>
      </c>
      <c r="O84" s="65" t="inlineStr">
        <is>
          <t>ev2</t>
        </is>
      </c>
      <c r="P84" s="65" t="inlineStr">
        <is>
          <t>dev1</t>
        </is>
      </c>
      <c r="Q84" s="65" t="inlineStr">
        <is>
          <t>eps1</t>
        </is>
      </c>
      <c r="R84" s="65" t="inlineStr">
        <is>
          <t>ev3</t>
        </is>
      </c>
    </row>
    <row r="85">
      <c r="A85" s="65" t="n">
        <v>0.01924896151364099</v>
      </c>
      <c r="B85" s="65" t="n">
        <v>0.0006204689033455553</v>
      </c>
      <c r="D85" s="65" t="n">
        <v>0.03911885726965749</v>
      </c>
      <c r="E85" s="65" t="n">
        <v>0.001861406710036666</v>
      </c>
      <c r="F85" t="n">
        <v>0</v>
      </c>
      <c r="G85" t="n">
        <v>0</v>
      </c>
      <c r="H85" t="n">
        <v>-0.001929855897190216</v>
      </c>
      <c r="J85" t="n">
        <v>0</v>
      </c>
      <c r="K85" t="n">
        <v>0</v>
      </c>
      <c r="L85" t="n">
        <v>-0.002188460605283463</v>
      </c>
      <c r="M85" t="n">
        <v>0</v>
      </c>
      <c r="N85" t="n">
        <v>0</v>
      </c>
      <c r="O85" t="n">
        <v>-0.001066013899110371</v>
      </c>
      <c r="P85" t="n">
        <v>0</v>
      </c>
      <c r="Q85" t="n">
        <v>0</v>
      </c>
      <c r="R85" t="n">
        <v>-0.002025371619176634</v>
      </c>
    </row>
    <row r="86">
      <c r="F86" t="n">
        <v>0.01924896151364099</v>
      </c>
      <c r="G86" t="n">
        <v>0.0006204689033455553</v>
      </c>
      <c r="H86" t="n">
        <v>-0.001929855897190216</v>
      </c>
      <c r="J86" t="n">
        <v>0.02139310942525934</v>
      </c>
      <c r="K86" t="n">
        <v>0.000689583130748925</v>
      </c>
      <c r="L86" t="n">
        <v>-0.002188460605283463</v>
      </c>
      <c r="M86" t="n">
        <v>0.05280199047198075</v>
      </c>
      <c r="N86" t="n">
        <v>0.0005508134432893075</v>
      </c>
      <c r="O86" t="n">
        <v>-0.001066013899110371</v>
      </c>
      <c r="P86" t="n">
        <v>0.07588457597134268</v>
      </c>
      <c r="Q86" t="n">
        <v>0.0005204372459639738</v>
      </c>
      <c r="R86" t="n">
        <v>-0.002025371619176634</v>
      </c>
    </row>
    <row r="87">
      <c r="A87" s="65" t="inlineStr">
        <is>
          <t>Секущая модуля Е0</t>
        </is>
      </c>
      <c r="D87" s="65" t="inlineStr">
        <is>
          <t>Линия Q max</t>
        </is>
      </c>
      <c r="F87" t="n">
        <v>0.03911885726965749</v>
      </c>
      <c r="G87" t="n">
        <v>0.001861406710036666</v>
      </c>
      <c r="H87" t="n">
        <v>-0.001929855897190216</v>
      </c>
      <c r="J87" t="n">
        <v>0.03988255711240019</v>
      </c>
      <c r="K87" t="n">
        <v>0.001530110612555508</v>
      </c>
      <c r="L87" t="n">
        <v>-0.002188460605283463</v>
      </c>
      <c r="M87" t="n">
        <v>0.1056039809439615</v>
      </c>
      <c r="N87" t="n">
        <v>0.001626211118282718</v>
      </c>
      <c r="O87" t="n">
        <v>-0.001066013899110371</v>
      </c>
      <c r="P87" t="n">
        <v>0.1614565446198781</v>
      </c>
      <c r="Q87" t="n">
        <v>0.001634605331801742</v>
      </c>
      <c r="R87" t="n">
        <v>-0.002025371619176634</v>
      </c>
    </row>
    <row r="88">
      <c r="A88" s="65">
        <f>J63-J62</f>
        <v/>
      </c>
      <c r="B88" s="65" t="n">
        <v>0</v>
      </c>
      <c r="D88" s="65">
        <f>J64</f>
        <v/>
      </c>
      <c r="E88" s="65" t="n">
        <v>0</v>
      </c>
      <c r="F88" t="n">
        <v>0.04015669571895215</v>
      </c>
      <c r="G88" t="n">
        <v>0.002287538789062171</v>
      </c>
      <c r="H88" t="n">
        <v>-1.223509756817585e-05</v>
      </c>
      <c r="J88" t="n">
        <v>0.04975141726804495</v>
      </c>
      <c r="K88" t="n">
        <v>0.002367339651519011</v>
      </c>
      <c r="L88" t="n">
        <v>-0.0004186489068898783</v>
      </c>
      <c r="M88" t="n">
        <v>0.1091440090416838</v>
      </c>
      <c r="N88" t="n">
        <v>0.002283993126874926</v>
      </c>
      <c r="O88" t="n">
        <v>-0.0002343109285178568</v>
      </c>
      <c r="P88" t="n">
        <v>0.1645807798722898</v>
      </c>
      <c r="Q88" t="n">
        <v>0.002284119672807373</v>
      </c>
      <c r="R88" t="n">
        <v>-0.001082321145945619</v>
      </c>
    </row>
    <row r="89">
      <c r="A89" s="65">
        <f>A85</f>
        <v/>
      </c>
      <c r="B89" s="65">
        <f>B85</f>
        <v/>
      </c>
      <c r="D89" s="65">
        <f>J64</f>
        <v/>
      </c>
      <c r="E89" s="65">
        <f>MAX(G85:G20000)</f>
        <v/>
      </c>
      <c r="F89" t="n">
        <v>0.04125280761316027</v>
      </c>
      <c r="G89" t="n">
        <v>0.003050051718749562</v>
      </c>
      <c r="H89" t="n">
        <v>-1.223509756817585e-05</v>
      </c>
      <c r="J89" t="n">
        <v>0.05285548223915455</v>
      </c>
      <c r="K89" t="n">
        <v>0.003060221225111016</v>
      </c>
      <c r="L89" t="n">
        <v>-0.0004186489068898783</v>
      </c>
      <c r="M89" t="n">
        <v>0.1151818203155365</v>
      </c>
      <c r="N89" t="n">
        <v>0.003045324169166568</v>
      </c>
      <c r="O89" t="n">
        <v>-0.0002343109285178568</v>
      </c>
      <c r="P89" t="n">
        <v>0.1689845151716467</v>
      </c>
      <c r="Q89" t="n">
        <v>0.003045492897076498</v>
      </c>
      <c r="R89" t="n">
        <v>-0.001082321145945619</v>
      </c>
    </row>
    <row r="90" ht="15" customHeight="1">
      <c r="A90" s="65">
        <f>J64*0.9</f>
        <v/>
      </c>
      <c r="B90" s="65">
        <f>_xlfn.FORECAST.LINEAR(A90,B88:B89,A88:A89)</f>
        <v/>
      </c>
      <c r="F90" t="n">
        <v>0.04304051893127023</v>
      </c>
      <c r="G90" t="n">
        <v>0.003812564648436953</v>
      </c>
      <c r="H90" t="n">
        <v>-1.223509756817585e-05</v>
      </c>
      <c r="J90" t="n">
        <v>0.05507221451189433</v>
      </c>
      <c r="K90" t="n">
        <v>0.00382527653138877</v>
      </c>
      <c r="L90" t="n">
        <v>-0.0004186489068898783</v>
      </c>
      <c r="M90" t="n">
        <v>0.1159804693418343</v>
      </c>
      <c r="N90" t="n">
        <v>0.00380665521145821</v>
      </c>
      <c r="O90" t="n">
        <v>-0.0002343109285178568</v>
      </c>
      <c r="P90" t="n">
        <v>0.1786284236660483</v>
      </c>
      <c r="Q90" t="n">
        <v>0.003806866121345622</v>
      </c>
      <c r="R90" t="n">
        <v>-0.001082321145945619</v>
      </c>
    </row>
    <row r="91">
      <c r="D91" s="65" t="inlineStr">
        <is>
          <t>Линия 0,5 Q max</t>
        </is>
      </c>
      <c r="F91" t="n">
        <v>0.04507752913866735</v>
      </c>
      <c r="G91" t="n">
        <v>0.004575077578124343</v>
      </c>
      <c r="H91" t="n">
        <v>-1.223509756817585e-05</v>
      </c>
      <c r="J91" t="n">
        <v>0.05737905947898243</v>
      </c>
      <c r="K91" t="n">
        <v>0.004590331837666524</v>
      </c>
      <c r="L91" t="n">
        <v>-0.0004186489068898783</v>
      </c>
      <c r="M91" t="n">
        <v>0.1237512029487028</v>
      </c>
      <c r="N91" t="n">
        <v>0.004567986253749852</v>
      </c>
      <c r="O91" t="n">
        <v>-0.0002343109285178568</v>
      </c>
      <c r="P91" t="n">
        <v>0.1887363422552416</v>
      </c>
      <c r="Q91" t="n">
        <v>0.004568239345614747</v>
      </c>
      <c r="R91" t="n">
        <v>-0.001082321145945619</v>
      </c>
    </row>
    <row r="92">
      <c r="D92" s="65">
        <f>J65</f>
        <v/>
      </c>
      <c r="E92" s="65" t="n">
        <v>0</v>
      </c>
      <c r="F92" t="n">
        <v>0.04701840578979643</v>
      </c>
      <c r="G92" t="n">
        <v>0.005337590507811733</v>
      </c>
      <c r="H92" t="n">
        <v>-0.0002631711826266332</v>
      </c>
      <c r="J92" t="n">
        <v>0.05878238922071415</v>
      </c>
      <c r="K92" t="n">
        <v>0.005355387143944279</v>
      </c>
      <c r="L92" t="n">
        <v>-0.000471263797578795</v>
      </c>
      <c r="M92" t="n">
        <v>0.1264307377159131</v>
      </c>
      <c r="N92" t="n">
        <v>0.005329317296041494</v>
      </c>
      <c r="O92" t="n">
        <v>-0.0002530291623965272</v>
      </c>
      <c r="P92" t="n">
        <v>0.1896285094052862</v>
      </c>
      <c r="Q92" t="n">
        <v>0.005329612569883871</v>
      </c>
      <c r="R92" t="n">
        <v>-0.001587573943412936</v>
      </c>
    </row>
    <row r="93">
      <c r="D93" s="65">
        <f>J65</f>
        <v/>
      </c>
      <c r="E93" s="65">
        <f>MAX(G85:G20000)</f>
        <v/>
      </c>
      <c r="F93" t="n">
        <v>0.04899586930475409</v>
      </c>
      <c r="G93" t="n">
        <v>0.006100103437499124</v>
      </c>
      <c r="H93" t="n">
        <v>-0.0002631711826266332</v>
      </c>
      <c r="J93" t="n">
        <v>0.06148897055509107</v>
      </c>
      <c r="K93" t="n">
        <v>0.006120442450222033</v>
      </c>
      <c r="L93" t="n">
        <v>-0.000471263797578795</v>
      </c>
      <c r="M93" t="n">
        <v>0.1310417064105282</v>
      </c>
      <c r="N93" t="n">
        <v>0.006090648338333136</v>
      </c>
      <c r="O93" t="n">
        <v>-0.0002530291623965272</v>
      </c>
      <c r="P93" t="n">
        <v>0.1980067887576943</v>
      </c>
      <c r="Q93" t="n">
        <v>0.006090985794152996</v>
      </c>
      <c r="R93" t="n">
        <v>-0.001587573943412936</v>
      </c>
    </row>
    <row r="94">
      <c r="F94" t="n">
        <v>0.05040447707501156</v>
      </c>
      <c r="G94" t="n">
        <v>0.006862616367186515</v>
      </c>
      <c r="H94" t="n">
        <v>-0.0002631711826266332</v>
      </c>
      <c r="J94" t="n">
        <v>0.06425202642899103</v>
      </c>
      <c r="K94" t="n">
        <v>0.006885497756499786</v>
      </c>
      <c r="L94" t="n">
        <v>-0.000471263797578795</v>
      </c>
      <c r="M94" t="n">
        <v>0.1331957706816629</v>
      </c>
      <c r="N94" t="n">
        <v>0.006851979380624778</v>
      </c>
      <c r="O94" t="n">
        <v>-0.0002530291623965272</v>
      </c>
      <c r="P94" t="n">
        <v>0.2023702936224768</v>
      </c>
      <c r="Q94" t="n">
        <v>0.00685235901842212</v>
      </c>
      <c r="R94" t="n">
        <v>-0.001587573943412936</v>
      </c>
    </row>
    <row r="95">
      <c r="F95" t="n">
        <v>0.05096329202709573</v>
      </c>
      <c r="G95" t="n">
        <v>0.007625129296873905</v>
      </c>
      <c r="H95" t="n">
        <v>-0.0002631711826266332</v>
      </c>
      <c r="J95" t="n">
        <v>0.06620711933150242</v>
      </c>
      <c r="K95" t="n">
        <v>0.00765055306277754</v>
      </c>
      <c r="L95" t="n">
        <v>-0.000471263797578795</v>
      </c>
      <c r="M95" t="n">
        <v>0.1379027465970798</v>
      </c>
      <c r="N95" t="n">
        <v>0.00761331042291642</v>
      </c>
      <c r="O95" t="n">
        <v>-0.0002530291623965272</v>
      </c>
      <c r="P95" t="n">
        <v>0.2087025693118099</v>
      </c>
      <c r="Q95" t="n">
        <v>0.007613732242691244</v>
      </c>
      <c r="R95" t="n">
        <v>-0.001587573943412936</v>
      </c>
    </row>
    <row r="96">
      <c r="F96" t="n">
        <v>0.05380096557886586</v>
      </c>
      <c r="G96" t="n">
        <v>0.008387642226561295</v>
      </c>
      <c r="H96" t="n">
        <v>-0.0008290194110672491</v>
      </c>
      <c r="J96" t="n">
        <v>0.06778624700257158</v>
      </c>
      <c r="K96" t="n">
        <v>0.008415608369055295</v>
      </c>
      <c r="L96" t="n">
        <v>-0.0005769667408450263</v>
      </c>
      <c r="M96" t="n">
        <v>0.1396669782363677</v>
      </c>
      <c r="N96" t="n">
        <v>0.008374641465208062</v>
      </c>
      <c r="O96" t="n">
        <v>-0.0002849063564257206</v>
      </c>
      <c r="P96" t="n">
        <v>0.2113080525992483</v>
      </c>
      <c r="Q96" t="n">
        <v>0.008375105466960369</v>
      </c>
      <c r="R96" t="n">
        <v>-0.00225203641233638</v>
      </c>
    </row>
    <row r="97" ht="15" customHeight="1">
      <c r="A97" s="65" t="inlineStr">
        <is>
          <t>Коэфф. Точки</t>
        </is>
      </c>
      <c r="B97" s="65">
        <f>(J62+A85)/J62</f>
        <v/>
      </c>
      <c r="F97" t="n">
        <v>0.05518984474119955</v>
      </c>
      <c r="G97" t="n">
        <v>0.009150155156248686</v>
      </c>
      <c r="H97" t="n">
        <v>-0.0008290194110672491</v>
      </c>
      <c r="J97" t="n">
        <v>0.06932360754135478</v>
      </c>
      <c r="K97" t="n">
        <v>0.009180663675333049</v>
      </c>
      <c r="L97" t="n">
        <v>-0.0005769667408450263</v>
      </c>
      <c r="M97" t="n">
        <v>0.1417901366168509</v>
      </c>
      <c r="N97" t="n">
        <v>0.009135972507499705</v>
      </c>
      <c r="O97" t="n">
        <v>-0.0002849063564257206</v>
      </c>
      <c r="P97" t="n">
        <v>0.2144120087906906</v>
      </c>
      <c r="Q97" t="n">
        <v>0.009136478691229494</v>
      </c>
      <c r="R97" t="n">
        <v>-0.00225203641233638</v>
      </c>
    </row>
    <row r="98" ht="15" customHeight="1">
      <c r="F98" t="n">
        <v>0.05643208604838439</v>
      </c>
      <c r="G98" t="n">
        <v>0.009912668085936075</v>
      </c>
      <c r="H98" t="n">
        <v>-0.0008290194110672491</v>
      </c>
      <c r="J98" t="n">
        <v>0.07300293528226955</v>
      </c>
      <c r="K98" t="n">
        <v>0.009945718981610802</v>
      </c>
      <c r="L98" t="n">
        <v>-0.0005769667408450263</v>
      </c>
      <c r="M98" t="n">
        <v>0.1458889573479799</v>
      </c>
      <c r="N98" t="n">
        <v>0.009897303549791346</v>
      </c>
      <c r="O98" t="n">
        <v>-0.0002849063564257206</v>
      </c>
      <c r="P98" t="n">
        <v>0.2238725591637039</v>
      </c>
      <c r="Q98" t="n">
        <v>0.009897851915498619</v>
      </c>
      <c r="R98" t="n">
        <v>-0.00225203641233638</v>
      </c>
    </row>
    <row r="99" ht="15" customHeight="1">
      <c r="F99" t="n">
        <v>0.05715819902431733</v>
      </c>
      <c r="G99" t="n">
        <v>0.01067518101562347</v>
      </c>
      <c r="H99" t="n">
        <v>-0.001441447189461027</v>
      </c>
      <c r="J99" t="n">
        <v>0.07243528508178029</v>
      </c>
      <c r="K99" t="n">
        <v>0.01071077428788856</v>
      </c>
      <c r="L99" t="n">
        <v>-0.0005769667408450263</v>
      </c>
      <c r="M99" t="n">
        <v>0.1481709755257763</v>
      </c>
      <c r="N99" t="n">
        <v>0.01065863459208299</v>
      </c>
      <c r="O99" t="n">
        <v>-0.0002849063564257206</v>
      </c>
      <c r="P99" t="n">
        <v>0.2284304703125344</v>
      </c>
      <c r="Q99" t="n">
        <v>0.01065922513976774</v>
      </c>
      <c r="R99" t="n">
        <v>-0.00225203641233638</v>
      </c>
    </row>
    <row r="100" ht="15" customHeight="1">
      <c r="F100" t="n">
        <v>0.05871285880195793</v>
      </c>
      <c r="G100" t="n">
        <v>0.01143769394531086</v>
      </c>
      <c r="H100" t="n">
        <v>-0.001441447189461027</v>
      </c>
      <c r="J100" t="n">
        <v>0.0742578374893331</v>
      </c>
      <c r="K100" t="n">
        <v>0.01147582959416631</v>
      </c>
      <c r="L100" t="n">
        <v>-0.000711754721197731</v>
      </c>
      <c r="M100" t="n">
        <v>0.1536561129237639</v>
      </c>
      <c r="N100" t="n">
        <v>0.01141996563437463</v>
      </c>
      <c r="O100" t="n">
        <v>-0.0003233265137675469</v>
      </c>
      <c r="P100" t="n">
        <v>0.2307817307626472</v>
      </c>
      <c r="Q100" t="n">
        <v>0.01142059836403687</v>
      </c>
      <c r="R100" t="n">
        <v>-0.00297669511239556</v>
      </c>
    </row>
    <row r="101" ht="15" customHeight="1">
      <c r="F101" t="n">
        <v>0.05856218609969049</v>
      </c>
      <c r="G101" t="n">
        <v>0.01220020687499825</v>
      </c>
      <c r="H101" t="n">
        <v>-0.001441447189461027</v>
      </c>
      <c r="J101" t="n">
        <v>0.07636525269008017</v>
      </c>
      <c r="K101" t="n">
        <v>0.01224088490044407</v>
      </c>
      <c r="L101" t="n">
        <v>-0.000711754721197731</v>
      </c>
      <c r="M101" t="n">
        <v>0.1550961603685908</v>
      </c>
      <c r="N101" t="n">
        <v>0.01218129667666627</v>
      </c>
      <c r="O101" t="n">
        <v>-0.0003233265137675469</v>
      </c>
      <c r="P101" t="n">
        <v>0.2320843902822694</v>
      </c>
      <c r="Q101" t="n">
        <v>0.01218197158830599</v>
      </c>
      <c r="R101" t="n">
        <v>-0.00297669511239556</v>
      </c>
    </row>
    <row r="102" ht="15" customHeight="1">
      <c r="F102" t="n">
        <v>0.06060439239896879</v>
      </c>
      <c r="G102" t="n">
        <v>0.01296271980468564</v>
      </c>
      <c r="H102" t="n">
        <v>-0.001441447189461027</v>
      </c>
      <c r="J102" t="n">
        <v>0.07747440421842543</v>
      </c>
      <c r="K102" t="n">
        <v>0.01300594020672182</v>
      </c>
      <c r="L102" t="n">
        <v>-0.000711754721197731</v>
      </c>
      <c r="M102" t="n">
        <v>0.1559490459150496</v>
      </c>
      <c r="N102" t="n">
        <v>0.01294262771895791</v>
      </c>
      <c r="O102" t="n">
        <v>-0.0003233265137675469</v>
      </c>
      <c r="P102" t="n">
        <v>0.2387404250008448</v>
      </c>
      <c r="Q102" t="n">
        <v>0.01294334481257512</v>
      </c>
      <c r="R102" t="n">
        <v>-0.00297669511239556</v>
      </c>
    </row>
    <row r="103" ht="15" customHeight="1">
      <c r="F103" t="n">
        <v>0.06056069841638743</v>
      </c>
      <c r="G103" t="n">
        <v>0.01372523273437303</v>
      </c>
      <c r="H103" t="n">
        <v>-0.001441447189461027</v>
      </c>
      <c r="J103" t="n">
        <v>0.07875970763400759</v>
      </c>
      <c r="K103" t="n">
        <v>0.01377099551299957</v>
      </c>
      <c r="L103" t="n">
        <v>-0.000711754721197731</v>
      </c>
      <c r="M103" t="n">
        <v>0.1606609543931257</v>
      </c>
      <c r="N103" t="n">
        <v>0.01370395876124956</v>
      </c>
      <c r="O103" t="n">
        <v>-0.0003233265137675469</v>
      </c>
      <c r="P103" t="n">
        <v>0.2352032355571589</v>
      </c>
      <c r="Q103" t="n">
        <v>0.01370471803684424</v>
      </c>
      <c r="R103" t="n">
        <v>-0.00297669511239556</v>
      </c>
    </row>
    <row r="104" ht="15" customHeight="1">
      <c r="F104" t="n">
        <v>0.06214275322400983</v>
      </c>
      <c r="G104" t="n">
        <v>0.01448774566406042</v>
      </c>
      <c r="H104" t="n">
        <v>-0.001926430411748915</v>
      </c>
      <c r="J104" t="n">
        <v>0.08142190592158031</v>
      </c>
      <c r="K104" t="n">
        <v>0.01453605081927733</v>
      </c>
      <c r="L104" t="n">
        <v>-0.0008516247231460668</v>
      </c>
      <c r="M104" t="n">
        <v>0.1647403957339911</v>
      </c>
      <c r="N104" t="n">
        <v>0.0144652898035412</v>
      </c>
      <c r="O104" t="n">
        <v>-0.0003616736375841157</v>
      </c>
      <c r="P104" t="n">
        <v>0.2421197574824537</v>
      </c>
      <c r="Q104" t="n">
        <v>0.01446609126111336</v>
      </c>
      <c r="R104" t="n">
        <v>-0.003662536603270088</v>
      </c>
    </row>
    <row r="105" ht="15" customHeight="1">
      <c r="F105" t="n">
        <v>0.06414221279621077</v>
      </c>
      <c r="G105" t="n">
        <v>0.01525025859374781</v>
      </c>
      <c r="H105" t="n">
        <v>-0.001926430411748915</v>
      </c>
      <c r="J105" t="n">
        <v>0.08340012644093515</v>
      </c>
      <c r="K105" t="n">
        <v>0.01530110612555508</v>
      </c>
      <c r="L105" t="n">
        <v>-0.0008516247231460668</v>
      </c>
      <c r="M105" t="n">
        <v>0.1655997804111234</v>
      </c>
      <c r="N105" t="n">
        <v>0.01522662084583284</v>
      </c>
      <c r="O105" t="n">
        <v>-0.0003616736375841157</v>
      </c>
      <c r="P105" t="n">
        <v>0.2468035049782504</v>
      </c>
      <c r="Q105" t="n">
        <v>0.01522746448538249</v>
      </c>
      <c r="R105" t="n">
        <v>-0.003662536603270088</v>
      </c>
    </row>
    <row r="106" ht="15" customHeight="1">
      <c r="F106" t="n">
        <v>0.0642728538004709</v>
      </c>
      <c r="G106" t="n">
        <v>0.0160127715234352</v>
      </c>
      <c r="H106" t="n">
        <v>-0.001926430411748915</v>
      </c>
      <c r="J106" t="n">
        <v>0.08419549547635737</v>
      </c>
      <c r="K106" t="n">
        <v>0.01606616143183284</v>
      </c>
      <c r="L106" t="n">
        <v>-0.0008516247231460668</v>
      </c>
      <c r="M106" t="n">
        <v>0.1679451097966595</v>
      </c>
      <c r="N106" t="n">
        <v>0.01598795188812448</v>
      </c>
      <c r="O106" t="n">
        <v>-0.0003616736375841157</v>
      </c>
      <c r="P106" t="n">
        <v>0.248117094857987</v>
      </c>
      <c r="Q106" t="n">
        <v>0.01598883770965161</v>
      </c>
      <c r="R106" t="n">
        <v>-0.003662536603270088</v>
      </c>
    </row>
    <row r="107" ht="15" customHeight="1">
      <c r="F107" t="n">
        <v>0.06447431299319842</v>
      </c>
      <c r="G107" t="n">
        <v>0.01677528445312259</v>
      </c>
      <c r="H107" t="n">
        <v>-0.001926430411748915</v>
      </c>
      <c r="J107" t="n">
        <v>0.08458659378365389</v>
      </c>
      <c r="K107" t="n">
        <v>0.01683121673811059</v>
      </c>
      <c r="L107" t="n">
        <v>-0.0009725737311991927</v>
      </c>
      <c r="M107" t="n">
        <v>0.169392381356739</v>
      </c>
      <c r="N107" t="n">
        <v>0.01674928293041612</v>
      </c>
      <c r="O107" t="n">
        <v>-0.0003616736375841157</v>
      </c>
      <c r="P107" t="n">
        <v>0.2536303601849667</v>
      </c>
      <c r="Q107" t="n">
        <v>0.01675021093392074</v>
      </c>
      <c r="R107" t="n">
        <v>-0.003662536603270088</v>
      </c>
    </row>
    <row r="108" ht="15" customHeight="1">
      <c r="F108" t="n">
        <v>0.06525771772584515</v>
      </c>
      <c r="G108" t="n">
        <v>0.01753779738280998</v>
      </c>
      <c r="H108" t="n">
        <v>-0.002694592462204095</v>
      </c>
      <c r="J108" t="n">
        <v>0.08472976325415187</v>
      </c>
      <c r="K108" t="n">
        <v>0.01759627204438834</v>
      </c>
      <c r="L108" t="n">
        <v>-0.0009725737311991927</v>
      </c>
      <c r="M108" t="n">
        <v>0.1667349584983931</v>
      </c>
      <c r="N108" t="n">
        <v>0.01751061397270777</v>
      </c>
      <c r="O108" t="n">
        <v>-0.0003933317310375371</v>
      </c>
      <c r="P108" t="n">
        <v>0.256506623580849</v>
      </c>
      <c r="Q108" t="n">
        <v>0.01751158415818986</v>
      </c>
      <c r="R108" t="n">
        <v>-0.004210547444639573</v>
      </c>
    </row>
    <row r="109" ht="15" customHeight="1">
      <c r="F109" t="n">
        <v>0.06659697982997506</v>
      </c>
      <c r="G109" t="n">
        <v>0.01830031031249737</v>
      </c>
      <c r="H109" t="n">
        <v>-0.002694592462204095</v>
      </c>
      <c r="J109" t="n">
        <v>0.08552215169598075</v>
      </c>
      <c r="K109" t="n">
        <v>0.0183613273506661</v>
      </c>
      <c r="L109" t="n">
        <v>-0.0009725737311991927</v>
      </c>
      <c r="M109" t="n">
        <v>0.1722044586394648</v>
      </c>
      <c r="N109" t="n">
        <v>0.01827194501499941</v>
      </c>
      <c r="O109" t="n">
        <v>-0.0003933317310375371</v>
      </c>
      <c r="P109" t="n">
        <v>0.254431718938297</v>
      </c>
      <c r="Q109" t="n">
        <v>0.01827295738245899</v>
      </c>
      <c r="R109" t="n">
        <v>-0.004210547444639573</v>
      </c>
    </row>
    <row r="110" ht="15" customHeight="1">
      <c r="F110" t="n">
        <v>0.06731752373420519</v>
      </c>
      <c r="G110" t="n">
        <v>0.01906282324218476</v>
      </c>
      <c r="H110" t="n">
        <v>-0.002694592462204095</v>
      </c>
      <c r="J110" t="n">
        <v>0.08585488415598326</v>
      </c>
      <c r="K110" t="n">
        <v>0.01912638265694385</v>
      </c>
      <c r="L110" t="n">
        <v>-0.0009725737311991927</v>
      </c>
      <c r="M110" t="n">
        <v>0.1749258919472946</v>
      </c>
      <c r="N110" t="n">
        <v>0.01903327605729105</v>
      </c>
      <c r="O110" t="n">
        <v>-0.0003933317310375371</v>
      </c>
      <c r="P110" t="n">
        <v>0.2582242642304931</v>
      </c>
      <c r="Q110" t="n">
        <v>0.01903433060672811</v>
      </c>
      <c r="R110" t="n">
        <v>-0.004210547444639573</v>
      </c>
    </row>
    <row r="111" ht="15" customHeight="1">
      <c r="F111" t="n">
        <v>0.06703203703315871</v>
      </c>
      <c r="G111" t="n">
        <v>0.01982533617187215</v>
      </c>
      <c r="H111" t="n">
        <v>-0.002694592462204095</v>
      </c>
      <c r="J111" t="n">
        <v>0.08883326159033884</v>
      </c>
      <c r="K111" t="n">
        <v>0.0198914379632216</v>
      </c>
      <c r="L111" t="n">
        <v>-0.0009725737311991927</v>
      </c>
      <c r="M111" t="n">
        <v>0.1742793347885399</v>
      </c>
      <c r="N111" t="n">
        <v>0.01979460709958269</v>
      </c>
      <c r="O111" t="n">
        <v>-0.0003933317310375371</v>
      </c>
      <c r="P111" t="n">
        <v>0.2587235226940708</v>
      </c>
      <c r="Q111" t="n">
        <v>0.01979570383099724</v>
      </c>
      <c r="R111" t="n">
        <v>-0.004210547444639573</v>
      </c>
    </row>
    <row r="112" ht="15" customHeight="1">
      <c r="F112" t="n">
        <v>0.06828805443412347</v>
      </c>
      <c r="G112" t="n">
        <v>0.02058784910155954</v>
      </c>
      <c r="H112" t="n">
        <v>-0.002724461182313265</v>
      </c>
      <c r="J112" t="n">
        <v>0.08756746138015707</v>
      </c>
      <c r="K112" t="n">
        <v>0.02065649326949936</v>
      </c>
      <c r="L112" t="n">
        <v>-0.001050598729866266</v>
      </c>
      <c r="M112" t="n">
        <v>0.1760410290289256</v>
      </c>
      <c r="N112" t="n">
        <v>0.02055593814187433</v>
      </c>
      <c r="O112" t="n">
        <v>-0.0004116847972899208</v>
      </c>
      <c r="P112" t="n">
        <v>0.2594799804275428</v>
      </c>
      <c r="Q112" t="n">
        <v>0.02055707705526636</v>
      </c>
      <c r="R112" t="n">
        <v>-0.004521714196183626</v>
      </c>
    </row>
    <row r="113" ht="15" customHeight="1">
      <c r="F113" t="n">
        <v>0.06887443238976149</v>
      </c>
      <c r="G113" t="n">
        <v>0.02135036203124693</v>
      </c>
      <c r="H113" t="n">
        <v>-0.002724461182313265</v>
      </c>
      <c r="J113" t="n">
        <v>0.08866703768339411</v>
      </c>
      <c r="K113" t="n">
        <v>0.02142154857577712</v>
      </c>
      <c r="L113" t="n">
        <v>-0.001050598729866266</v>
      </c>
      <c r="M113" t="n">
        <v>0.1725490692787243</v>
      </c>
      <c r="N113" t="n">
        <v>0.02131726918416598</v>
      </c>
      <c r="O113" t="n">
        <v>-0.0004116847972899208</v>
      </c>
      <c r="P113" t="n">
        <v>0.2670188471733372</v>
      </c>
      <c r="Q113" t="n">
        <v>0.02131845027953548</v>
      </c>
      <c r="R113" t="n">
        <v>-0.004521714196183626</v>
      </c>
    </row>
    <row r="114" ht="15" customHeight="1">
      <c r="F114" t="n">
        <v>0.0677305344021267</v>
      </c>
      <c r="G114" t="n">
        <v>0.02211287496093433</v>
      </c>
      <c r="H114" t="n">
        <v>-0.002724461182313265</v>
      </c>
      <c r="J114" t="n">
        <v>0.0881775179478196</v>
      </c>
      <c r="K114" t="n">
        <v>0.02218660388205487</v>
      </c>
      <c r="L114" t="n">
        <v>-0.001050598729866266</v>
      </c>
      <c r="M114" t="n">
        <v>0.1771848089120674</v>
      </c>
      <c r="N114" t="n">
        <v>0.02207860022645762</v>
      </c>
      <c r="O114" t="n">
        <v>-0.0004116847972899208</v>
      </c>
      <c r="P114" t="n">
        <v>0.2691979759730455</v>
      </c>
      <c r="Q114" t="n">
        <v>0.02207982350380461</v>
      </c>
      <c r="R114" t="n">
        <v>-0.004521714196183626</v>
      </c>
    </row>
    <row r="115" ht="15" customHeight="1">
      <c r="A115" s="52" t="n"/>
      <c r="B115" s="52" t="n"/>
      <c r="F115" t="n">
        <v>0.06847289013872709</v>
      </c>
      <c r="G115" t="n">
        <v>0.02287538789062172</v>
      </c>
      <c r="H115" t="n">
        <v>-0.002724461182313265</v>
      </c>
      <c r="J115" t="n">
        <v>0.08868157064482128</v>
      </c>
      <c r="K115" t="n">
        <v>0.02295165918833262</v>
      </c>
      <c r="L115" t="n">
        <v>-0.001050598729866266</v>
      </c>
      <c r="M115" t="n">
        <v>0.1789492429518906</v>
      </c>
      <c r="N115" t="n">
        <v>0.02283993126874926</v>
      </c>
      <c r="O115" t="n">
        <v>-0.0004116847972899208</v>
      </c>
      <c r="P115" t="n">
        <v>0.2647968413727759</v>
      </c>
      <c r="Q115" t="n">
        <v>0.02284119672807373</v>
      </c>
      <c r="R115" t="n">
        <v>-0.004521714196183626</v>
      </c>
    </row>
    <row r="116" ht="15" customHeight="1">
      <c r="F116" t="n">
        <v>0.06788666689311823</v>
      </c>
      <c r="G116" t="n">
        <v>0.02363790082030911</v>
      </c>
      <c r="H116" t="n">
        <v>-0.002703331160692511</v>
      </c>
      <c r="J116" t="n">
        <v>0.09097682026554062</v>
      </c>
      <c r="K116" t="n">
        <v>0.02371671449461037</v>
      </c>
      <c r="L116" t="n">
        <v>-0.001065062658164629</v>
      </c>
      <c r="M116" t="n">
        <v>0.1807956762646463</v>
      </c>
      <c r="N116" t="n">
        <v>0.0236012623110409</v>
      </c>
      <c r="O116" t="n">
        <v>-0.0004113345198484913</v>
      </c>
      <c r="P116" t="n">
        <v>0.2630811324253175</v>
      </c>
      <c r="Q116" t="n">
        <v>0.02360256995234286</v>
      </c>
      <c r="R116" t="n">
        <v>-0.004545044841676823</v>
      </c>
    </row>
    <row r="117" ht="15" customHeight="1">
      <c r="F117" t="n">
        <v>0.06865914419943864</v>
      </c>
      <c r="G117" t="n">
        <v>0.02440041374999649</v>
      </c>
      <c r="H117" t="n">
        <v>-0.002703331160692511</v>
      </c>
      <c r="J117" t="n">
        <v>0.08963092744121147</v>
      </c>
      <c r="K117" t="n">
        <v>0.02448176980088813</v>
      </c>
      <c r="L117" t="n">
        <v>-0.001065062658164629</v>
      </c>
      <c r="M117" t="n">
        <v>0.1769254823921719</v>
      </c>
      <c r="N117" t="n">
        <v>0.02436259335333255</v>
      </c>
      <c r="O117" t="n">
        <v>-0.0004113345198484913</v>
      </c>
      <c r="P117" t="n">
        <v>0.2694731234561709</v>
      </c>
      <c r="Q117" t="n">
        <v>0.02436394317661198</v>
      </c>
      <c r="R117" t="n">
        <v>-0.004545044841676823</v>
      </c>
    </row>
    <row r="118" ht="15" customHeight="1">
      <c r="A118" s="82" t="n"/>
      <c r="F118" t="n">
        <v>0.06825948796552217</v>
      </c>
      <c r="G118" t="n">
        <v>0.02516292667968388</v>
      </c>
      <c r="H118" t="n">
        <v>-0.002703331160692511</v>
      </c>
      <c r="J118" t="n">
        <v>0.09002664661140826</v>
      </c>
      <c r="K118" t="n">
        <v>0.02524682510716588</v>
      </c>
      <c r="L118" t="n">
        <v>-0.001065062658164629</v>
      </c>
      <c r="M118" t="n">
        <v>0.177412710984647</v>
      </c>
      <c r="N118" t="n">
        <v>0.02512392439562419</v>
      </c>
      <c r="O118" t="n">
        <v>-0.0004113345198484913</v>
      </c>
      <c r="P118" t="n">
        <v>0.2653891810122456</v>
      </c>
      <c r="Q118" t="n">
        <v>0.02512531640088111</v>
      </c>
      <c r="R118" t="n">
        <v>-0.004545044841676823</v>
      </c>
    </row>
    <row r="119" ht="15" customHeight="1">
      <c r="F119" t="n">
        <v>0.0685142565711887</v>
      </c>
      <c r="G119" t="n">
        <v>0.02592543960937128</v>
      </c>
      <c r="H119" t="n">
        <v>-0.002703331160692511</v>
      </c>
      <c r="J119" t="n">
        <v>0.09154033234902571</v>
      </c>
      <c r="K119" t="n">
        <v>0.02601188041344364</v>
      </c>
      <c r="L119" t="n">
        <v>-0.001039834480875865</v>
      </c>
      <c r="M119" t="n">
        <v>0.1830118663010548</v>
      </c>
      <c r="N119" t="n">
        <v>0.02588525543791583</v>
      </c>
      <c r="O119" t="n">
        <v>-0.0004113345198484913</v>
      </c>
      <c r="P119" t="n">
        <v>0.2705776939178854</v>
      </c>
      <c r="Q119" t="n">
        <v>0.02588668962515023</v>
      </c>
      <c r="R119" t="n">
        <v>-0.00445844980098444</v>
      </c>
    </row>
    <row r="120" ht="15" customHeight="1">
      <c r="A120" s="82" t="n"/>
      <c r="F120" t="n">
        <v>0.07041285957850779</v>
      </c>
      <c r="G120" t="n">
        <v>0.02668795253905867</v>
      </c>
      <c r="H120" t="n">
        <v>-0.002583129966336531</v>
      </c>
      <c r="J120" t="n">
        <v>0.09008266432498151</v>
      </c>
      <c r="K120" t="n">
        <v>0.02677693571972139</v>
      </c>
      <c r="L120" t="n">
        <v>-0.001039834480875865</v>
      </c>
      <c r="M120" t="n">
        <v>0.1833624434498538</v>
      </c>
      <c r="N120" t="n">
        <v>0.02664658648020747</v>
      </c>
      <c r="O120" t="n">
        <v>-0.0003945144493826157</v>
      </c>
      <c r="P120" t="n">
        <v>0.2686737826676886</v>
      </c>
      <c r="Q120" t="n">
        <v>0.02664806284941936</v>
      </c>
      <c r="R120" t="n">
        <v>-0.00445844980098444</v>
      </c>
    </row>
    <row r="121" ht="15" customHeight="1">
      <c r="A121" s="82" t="n"/>
      <c r="F121" t="n">
        <v>0.06925066435871657</v>
      </c>
      <c r="G121" t="n">
        <v>0.02745046546874606</v>
      </c>
      <c r="H121" t="n">
        <v>-0.002583129966336531</v>
      </c>
      <c r="J121" t="n">
        <v>0.09064121966618964</v>
      </c>
      <c r="K121" t="n">
        <v>0.02754199102599915</v>
      </c>
      <c r="L121" t="n">
        <v>-0.001039834480875865</v>
      </c>
      <c r="M121" t="n">
        <v>0.1847963430587645</v>
      </c>
      <c r="N121" t="n">
        <v>0.02740791752249911</v>
      </c>
      <c r="O121" t="n">
        <v>-0.0003945144493826157</v>
      </c>
      <c r="P121" t="n">
        <v>0.272692906483171</v>
      </c>
      <c r="Q121" t="n">
        <v>0.02740943607368848</v>
      </c>
      <c r="R121" t="n">
        <v>-0.00445844980098444</v>
      </c>
    </row>
    <row r="122" ht="15" customHeight="1">
      <c r="F122" t="n">
        <v>0.06927274367014954</v>
      </c>
      <c r="G122" t="n">
        <v>0.02821297839843345</v>
      </c>
      <c r="H122" t="n">
        <v>-0.002583129966336531</v>
      </c>
      <c r="J122" t="n">
        <v>0.08986500521083247</v>
      </c>
      <c r="K122" t="n">
        <v>0.0283070463322769</v>
      </c>
      <c r="L122" t="n">
        <v>-0.001039834480875865</v>
      </c>
      <c r="M122" t="n">
        <v>0.1858555855099478</v>
      </c>
      <c r="N122" t="n">
        <v>0.02816924856479076</v>
      </c>
      <c r="O122" t="n">
        <v>-0.0003945144493826157</v>
      </c>
      <c r="P122" t="n">
        <v>0.2729288237212455</v>
      </c>
      <c r="Q122" t="n">
        <v>0.02817080929795761</v>
      </c>
      <c r="R122" t="n">
        <v>-0.00445844980098444</v>
      </c>
    </row>
    <row r="123" ht="15" customHeight="1">
      <c r="F123" t="n">
        <v>0.07092724015817173</v>
      </c>
      <c r="G123" t="n">
        <v>0.02897549132812084</v>
      </c>
      <c r="H123" t="n">
        <v>-0.002583129966336531</v>
      </c>
      <c r="J123" t="n">
        <v>0.092430066788372</v>
      </c>
      <c r="K123" t="n">
        <v>0.02907210163855465</v>
      </c>
      <c r="L123" t="n">
        <v>-0.001039834480875865</v>
      </c>
      <c r="M123" t="n">
        <v>0.1859346796869469</v>
      </c>
      <c r="N123" t="n">
        <v>0.02893057960708239</v>
      </c>
      <c r="O123" t="n">
        <v>-0.0003945144493826157</v>
      </c>
      <c r="P123" t="n">
        <v>0.2727131320698314</v>
      </c>
      <c r="Q123" t="n">
        <v>0.02893218252222673</v>
      </c>
      <c r="R123" t="n">
        <v>-0.00445844980098444</v>
      </c>
    </row>
    <row r="124" ht="15" customHeight="1">
      <c r="A124" s="82" t="n"/>
      <c r="B124" s="82" t="n"/>
      <c r="F124" t="n">
        <v>0.06980330426439071</v>
      </c>
      <c r="G124" t="n">
        <v>0.02973800425780823</v>
      </c>
      <c r="H124" t="n">
        <v>-0.002663319675170205</v>
      </c>
      <c r="J124" t="n">
        <v>0.09109513370821166</v>
      </c>
      <c r="K124" t="n">
        <v>0.02983715694483241</v>
      </c>
      <c r="L124" t="n">
        <v>-0.0009867448497494946</v>
      </c>
      <c r="M124" t="n">
        <v>0.1856258696469765</v>
      </c>
      <c r="N124" t="n">
        <v>0.02969191064937404</v>
      </c>
      <c r="O124" t="n">
        <v>-0.0003624964513388808</v>
      </c>
      <c r="P124" t="n">
        <v>0.2810985757329526</v>
      </c>
      <c r="Q124" t="n">
        <v>0.02969355574649586</v>
      </c>
      <c r="R124" t="n">
        <v>-0.004297210286168411</v>
      </c>
    </row>
    <row r="125" ht="15" customHeight="1">
      <c r="F125" t="n">
        <v>0.07068339462783457</v>
      </c>
      <c r="G125" t="n">
        <v>0.03050051718749562</v>
      </c>
      <c r="H125" t="n">
        <v>-0.002663319675170205</v>
      </c>
      <c r="J125" t="n">
        <v>0.09151981877924976</v>
      </c>
      <c r="K125" t="n">
        <v>0.03060221225111016</v>
      </c>
      <c r="L125" t="n">
        <v>-0.0009867448497494946</v>
      </c>
      <c r="M125" t="n">
        <v>0.1870705924866133</v>
      </c>
      <c r="N125" t="n">
        <v>0.03045324169166568</v>
      </c>
      <c r="O125" t="n">
        <v>-0.0003624964513388808</v>
      </c>
      <c r="P125" t="n">
        <v>0.2785062398353688</v>
      </c>
      <c r="Q125" t="n">
        <v>0.03045492897076498</v>
      </c>
      <c r="R125" t="n">
        <v>-0.004297210286168411</v>
      </c>
    </row>
    <row r="126" ht="15" customHeight="1">
      <c r="F126" t="n">
        <v>0.07012707536176338</v>
      </c>
      <c r="G126" t="n">
        <v>0.03126303011718301</v>
      </c>
      <c r="H126" t="n">
        <v>-0.002663319675170205</v>
      </c>
      <c r="J126" t="n">
        <v>0.09176354017347034</v>
      </c>
      <c r="K126" t="n">
        <v>0.03136726755738792</v>
      </c>
      <c r="L126" t="n">
        <v>-0.0009867448497494946</v>
      </c>
      <c r="M126" t="n">
        <v>0.1830160428610214</v>
      </c>
      <c r="N126" t="n">
        <v>0.03121457273395732</v>
      </c>
      <c r="O126" t="n">
        <v>-0.0003624964513388808</v>
      </c>
      <c r="P126" t="n">
        <v>0.2834834623986821</v>
      </c>
      <c r="Q126" t="n">
        <v>0.0312163021950341</v>
      </c>
      <c r="R126" t="n">
        <v>-0.004297210286168411</v>
      </c>
    </row>
    <row r="127" ht="15" customHeight="1">
      <c r="A127" s="83" t="n"/>
      <c r="B127" s="83" t="n"/>
      <c r="F127" t="n">
        <v>0.07071824141245434</v>
      </c>
      <c r="G127" t="n">
        <v>0.0320255430468704</v>
      </c>
      <c r="H127" t="n">
        <v>-0.002663319675170205</v>
      </c>
      <c r="J127" t="n">
        <v>0.09202430327351908</v>
      </c>
      <c r="K127" t="n">
        <v>0.03213232286366567</v>
      </c>
      <c r="L127" t="n">
        <v>-0.0009867448497494946</v>
      </c>
      <c r="M127" t="n">
        <v>0.1901434923471809</v>
      </c>
      <c r="N127" t="n">
        <v>0.03197590377624897</v>
      </c>
      <c r="O127" t="n">
        <v>-0.0003624964513388808</v>
      </c>
      <c r="P127" t="n">
        <v>0.2823926504999891</v>
      </c>
      <c r="Q127" t="n">
        <v>0.03197767541930323</v>
      </c>
      <c r="R127" t="n">
        <v>-0.004297210286168411</v>
      </c>
    </row>
    <row r="128" ht="15" customHeight="1">
      <c r="A128" s="83" t="n"/>
      <c r="B128" s="83" t="n"/>
      <c r="F128" t="n">
        <v>0.07059891317008035</v>
      </c>
      <c r="G128" t="n">
        <v>0.03278805597655779</v>
      </c>
      <c r="H128" t="n">
        <v>-0.002565137759539348</v>
      </c>
      <c r="J128" t="n">
        <v>0.09178693690024929</v>
      </c>
      <c r="K128" t="n">
        <v>0.03289737816994343</v>
      </c>
      <c r="L128" t="n">
        <v>-0.0009078644203823676</v>
      </c>
      <c r="M128" t="n">
        <v>0.1867292588292064</v>
      </c>
      <c r="N128" t="n">
        <v>0.03273723481854061</v>
      </c>
      <c r="O128" t="n">
        <v>-0.0003160178974152358</v>
      </c>
      <c r="P128" t="n">
        <v>0.284337200634434</v>
      </c>
      <c r="Q128" t="n">
        <v>0.03273904864357235</v>
      </c>
      <c r="R128" t="n">
        <v>-0.00406895755530691</v>
      </c>
    </row>
    <row r="129" ht="15" customHeight="1">
      <c r="F129" t="n">
        <v>0.07131202163447578</v>
      </c>
      <c r="G129" t="n">
        <v>0.03355056890624518</v>
      </c>
      <c r="H129" t="n">
        <v>-0.002565137759539348</v>
      </c>
      <c r="J129" t="n">
        <v>0.09321087572834215</v>
      </c>
      <c r="K129" t="n">
        <v>0.03366243347622118</v>
      </c>
      <c r="L129" t="n">
        <v>-0.0009078644203823676</v>
      </c>
      <c r="M129" t="n">
        <v>0.1861816207216342</v>
      </c>
      <c r="N129" t="n">
        <v>0.03349856586083225</v>
      </c>
      <c r="O129" t="n">
        <v>-0.0003160178974152358</v>
      </c>
      <c r="P129" t="n">
        <v>0.2827219019363926</v>
      </c>
      <c r="Q129" t="n">
        <v>0.03350042186784147</v>
      </c>
      <c r="R129" t="n">
        <v>-0.00406895755530691</v>
      </c>
    </row>
    <row r="130" ht="15" customHeight="1">
      <c r="A130" s="83" t="n"/>
      <c r="F130" t="n">
        <v>0.07183158848506221</v>
      </c>
      <c r="G130" t="n">
        <v>0.03431308183593257</v>
      </c>
      <c r="H130" t="n">
        <v>-0.002565137759539348</v>
      </c>
      <c r="J130" t="n">
        <v>0.09429610212621305</v>
      </c>
      <c r="K130" t="n">
        <v>0.03442748878249893</v>
      </c>
      <c r="L130" t="n">
        <v>-0.0009078644203823676</v>
      </c>
      <c r="M130" t="n">
        <v>0.1879785755531729</v>
      </c>
      <c r="N130" t="n">
        <v>0.03425989690312389</v>
      </c>
      <c r="O130" t="n">
        <v>-0.0003160178974152358</v>
      </c>
      <c r="P130" t="n">
        <v>0.289019497551577</v>
      </c>
      <c r="Q130" t="n">
        <v>0.0342617950921106</v>
      </c>
      <c r="R130" t="n">
        <v>-0.00406895755530691</v>
      </c>
    </row>
    <row r="131" ht="15" customHeight="1">
      <c r="A131" s="83" t="n"/>
      <c r="B131" s="83" t="n"/>
      <c r="F131" t="n">
        <v>0.07275134390698007</v>
      </c>
      <c r="G131" t="n">
        <v>0.03507559476561996</v>
      </c>
      <c r="H131" t="n">
        <v>-0.002565137759539348</v>
      </c>
      <c r="J131" t="n">
        <v>0.09318428094110408</v>
      </c>
      <c r="K131" t="n">
        <v>0.03519254408877668</v>
      </c>
      <c r="L131" t="n">
        <v>-0.0009078644203823676</v>
      </c>
      <c r="M131" t="n">
        <v>0.1927860801677106</v>
      </c>
      <c r="N131" t="n">
        <v>0.03502122794541553</v>
      </c>
      <c r="O131" t="n">
        <v>-0.0003160178974152358</v>
      </c>
      <c r="P131" t="n">
        <v>0.2876256513061051</v>
      </c>
      <c r="Q131" t="n">
        <v>0.03502316831637973</v>
      </c>
      <c r="R131" t="n">
        <v>-0.00406895755530691</v>
      </c>
    </row>
    <row r="132" ht="15" customHeight="1">
      <c r="F132" t="n">
        <v>0.07308862616261366</v>
      </c>
      <c r="G132" t="n">
        <v>0.03583810769530735</v>
      </c>
      <c r="H132" t="n">
        <v>-0.002314195218463375</v>
      </c>
      <c r="J132" t="n">
        <v>0.09419988786007706</v>
      </c>
      <c r="K132" t="n">
        <v>0.03595759939505444</v>
      </c>
      <c r="L132" t="n">
        <v>-0.0008052638483713334</v>
      </c>
      <c r="M132" t="n">
        <v>0.1931711276708827</v>
      </c>
      <c r="N132" t="n">
        <v>0.03578255898770717</v>
      </c>
      <c r="O132" t="n">
        <v>-0.0002558161593096296</v>
      </c>
      <c r="P132" t="n">
        <v>0.283801447092244</v>
      </c>
      <c r="Q132" t="n">
        <v>0.03578454154064886</v>
      </c>
      <c r="R132" t="n">
        <v>-0.003781322866478112</v>
      </c>
    </row>
    <row r="133" ht="15" customHeight="1">
      <c r="F133" t="n">
        <v>0.07277503779347652</v>
      </c>
      <c r="G133" t="n">
        <v>0.03660062062499474</v>
      </c>
      <c r="H133" t="n">
        <v>-0.002314195218463375</v>
      </c>
      <c r="J133" t="n">
        <v>0.09533332785486799</v>
      </c>
      <c r="K133" t="n">
        <v>0.03672265470133219</v>
      </c>
      <c r="L133" t="n">
        <v>-0.0008052638483713334</v>
      </c>
      <c r="M133" t="n">
        <v>0.1903291308033995</v>
      </c>
      <c r="N133" t="n">
        <v>0.03654389002999882</v>
      </c>
      <c r="O133" t="n">
        <v>-0.0002558161593096296</v>
      </c>
      <c r="P133" t="n">
        <v>0.284537048375224</v>
      </c>
      <c r="Q133" t="n">
        <v>0.03654591476491797</v>
      </c>
      <c r="R133" t="n">
        <v>-0.003781322866478112</v>
      </c>
    </row>
    <row r="134" ht="15" customHeight="1">
      <c r="F134" t="n">
        <v>0.07286919610022327</v>
      </c>
      <c r="G134" t="n">
        <v>0.03736313355468213</v>
      </c>
      <c r="H134" t="n">
        <v>-0.002314195218463375</v>
      </c>
      <c r="J134" t="n">
        <v>0.09532551518546158</v>
      </c>
      <c r="K134" t="n">
        <v>0.03748771000760995</v>
      </c>
      <c r="L134" t="n">
        <v>-0.0008052638483713334</v>
      </c>
      <c r="M134" t="n">
        <v>0.1913855662833497</v>
      </c>
      <c r="N134" t="n">
        <v>0.03730522107229046</v>
      </c>
      <c r="O134" t="n">
        <v>-0.0002558161593096296</v>
      </c>
      <c r="P134" t="n">
        <v>0.2877577818130292</v>
      </c>
      <c r="Q134" t="n">
        <v>0.0373072879891871</v>
      </c>
      <c r="R134" t="n">
        <v>-0.003781322866478112</v>
      </c>
    </row>
    <row r="135" ht="15" customHeight="1">
      <c r="F135" t="n">
        <v>0.0743355337222755</v>
      </c>
      <c r="G135" t="n">
        <v>0.03812564648436952</v>
      </c>
      <c r="H135" t="n">
        <v>-0.002314195218463375</v>
      </c>
      <c r="J135" t="n">
        <v>0.09425589508352432</v>
      </c>
      <c r="K135" t="n">
        <v>0.0382527653138877</v>
      </c>
      <c r="L135" t="n">
        <v>-0.0008052638483713334</v>
      </c>
      <c r="M135" t="n">
        <v>0.195440084217992</v>
      </c>
      <c r="N135" t="n">
        <v>0.0380665521145821</v>
      </c>
      <c r="O135" t="n">
        <v>-0.0002558161593096296</v>
      </c>
      <c r="P135" t="n">
        <v>0.2879499989549799</v>
      </c>
      <c r="Q135" t="n">
        <v>0.03806866121345622</v>
      </c>
      <c r="R135" t="n">
        <v>-0.003781322866478112</v>
      </c>
    </row>
    <row r="136" ht="15" customHeight="1">
      <c r="F136" t="n">
        <v>0.07414346738312672</v>
      </c>
      <c r="G136" t="n">
        <v>0.03888815941405691</v>
      </c>
      <c r="H136" t="n">
        <v>-0.002283967924215425</v>
      </c>
      <c r="J136" t="n">
        <v>0.09527084749195193</v>
      </c>
      <c r="K136" t="n">
        <v>0.03901782062016546</v>
      </c>
      <c r="L136" t="n">
        <v>-0.0006810137893132411</v>
      </c>
      <c r="M136" t="n">
        <v>0.1936612431026978</v>
      </c>
      <c r="N136" t="n">
        <v>0.03882788315687374</v>
      </c>
      <c r="O136" t="n">
        <v>-0.0001826286087200113</v>
      </c>
      <c r="P136" t="n">
        <v>0.2915031572281094</v>
      </c>
      <c r="Q136" t="n">
        <v>0.03883003443772535</v>
      </c>
      <c r="R136" t="n">
        <v>-0.003441937477760192</v>
      </c>
    </row>
    <row r="137" ht="15" customHeight="1">
      <c r="F137" t="n">
        <v>0.07408524244483297</v>
      </c>
      <c r="G137" t="n">
        <v>0.0396506723437443</v>
      </c>
      <c r="H137" t="n">
        <v>-0.002283967924215425</v>
      </c>
      <c r="J137" t="n">
        <v>0.09602350121509044</v>
      </c>
      <c r="K137" t="n">
        <v>0.03978287592644321</v>
      </c>
      <c r="L137" t="n">
        <v>-0.0006810137893132411</v>
      </c>
      <c r="M137" t="n">
        <v>0.1994556559281335</v>
      </c>
      <c r="N137" t="n">
        <v>0.03958921419916538</v>
      </c>
      <c r="O137" t="n">
        <v>-0.0001826286087200113</v>
      </c>
      <c r="P137" t="n">
        <v>0.2909183969794036</v>
      </c>
      <c r="Q137" t="n">
        <v>0.03959140766199448</v>
      </c>
      <c r="R137" t="n">
        <v>-0.003441937477760192</v>
      </c>
    </row>
    <row r="138" ht="15" customHeight="1">
      <c r="F138" t="n">
        <v>0.07404423879892172</v>
      </c>
      <c r="G138" t="n">
        <v>0.04041318527343169</v>
      </c>
      <c r="H138" t="n">
        <v>-0.002283967924215425</v>
      </c>
      <c r="J138" t="n">
        <v>0.09461517208623253</v>
      </c>
      <c r="K138" t="n">
        <v>0.04054793123272096</v>
      </c>
      <c r="L138" t="n">
        <v>-0.0006810137893132411</v>
      </c>
      <c r="M138" t="n">
        <v>0.1986251324219034</v>
      </c>
      <c r="N138" t="n">
        <v>0.04035054524145703</v>
      </c>
      <c r="O138" t="n">
        <v>-0.0001826286087200113</v>
      </c>
      <c r="P138" t="n">
        <v>0.2978579831154887</v>
      </c>
      <c r="Q138" t="n">
        <v>0.0403527808862636</v>
      </c>
      <c r="R138" t="n">
        <v>-0.003441937477760192</v>
      </c>
    </row>
    <row r="139" ht="15" customHeight="1">
      <c r="F139" t="n">
        <v>0.07399872651950884</v>
      </c>
      <c r="G139" t="n">
        <v>0.04117569820311909</v>
      </c>
      <c r="H139" t="n">
        <v>-0.001998339242431131</v>
      </c>
      <c r="J139" t="n">
        <v>0.09518386792754992</v>
      </c>
      <c r="K139" t="n">
        <v>0.04131298653899872</v>
      </c>
      <c r="L139" t="n">
        <v>-0.0006810137893132411</v>
      </c>
      <c r="M139" t="n">
        <v>0.1982274040248638</v>
      </c>
      <c r="N139" t="n">
        <v>0.04111187628374866</v>
      </c>
      <c r="O139" t="n">
        <v>-0.0001826286087200113</v>
      </c>
      <c r="P139" t="n">
        <v>0.2986231913817171</v>
      </c>
      <c r="Q139" t="n">
        <v>0.04111415411053272</v>
      </c>
      <c r="R139" t="n">
        <v>-0.003441937477760192</v>
      </c>
    </row>
    <row r="140" ht="15" customHeight="1">
      <c r="F140" t="n">
        <v>0.07520087403877523</v>
      </c>
      <c r="G140" t="n">
        <v>0.04193821113280648</v>
      </c>
      <c r="H140" t="n">
        <v>-0.001998339242431131</v>
      </c>
      <c r="J140" t="n">
        <v>0.09574878237832128</v>
      </c>
      <c r="K140" t="n">
        <v>0.04207804184527647</v>
      </c>
      <c r="L140" t="n">
        <v>-0.00053718489880494</v>
      </c>
      <c r="M140" t="n">
        <v>0.1978797517235213</v>
      </c>
      <c r="N140" t="n">
        <v>0.04187320732604031</v>
      </c>
      <c r="O140" t="n">
        <v>-9.719261734432997e-05</v>
      </c>
      <c r="P140" t="n">
        <v>0.2971195286895612</v>
      </c>
      <c r="Q140" t="n">
        <v>0.04187552733480185</v>
      </c>
      <c r="R140" t="n">
        <v>-0.003058432647231326</v>
      </c>
    </row>
    <row r="141" ht="15" customHeight="1">
      <c r="F141" t="n">
        <v>0.07523376871252532</v>
      </c>
      <c r="G141" t="n">
        <v>0.04270072406249387</v>
      </c>
      <c r="H141" t="n">
        <v>-0.001998339242431131</v>
      </c>
      <c r="J141" t="n">
        <v>0.09636796348529102</v>
      </c>
      <c r="K141" t="n">
        <v>0.04284309715155423</v>
      </c>
      <c r="L141" t="n">
        <v>-0.00053718489880494</v>
      </c>
      <c r="M141" t="n">
        <v>0.1973706770524887</v>
      </c>
      <c r="N141" t="n">
        <v>0.04263453836833195</v>
      </c>
      <c r="O141" t="n">
        <v>-9.719261734432997e-05</v>
      </c>
      <c r="P141" t="n">
        <v>0.3034076011292648</v>
      </c>
      <c r="Q141" t="n">
        <v>0.04263690055907097</v>
      </c>
      <c r="R141" t="n">
        <v>-0.003058432647231326</v>
      </c>
    </row>
    <row r="142" ht="15" customHeight="1">
      <c r="F142" t="n">
        <v>0.07507802939776181</v>
      </c>
      <c r="G142" t="n">
        <v>0.04346323699218126</v>
      </c>
      <c r="H142" t="n">
        <v>-0.001998339242431131</v>
      </c>
      <c r="J142" t="n">
        <v>0.09612988781224595</v>
      </c>
      <c r="K142" t="n">
        <v>0.04360815245783198</v>
      </c>
      <c r="L142" t="n">
        <v>-0.00053718489880494</v>
      </c>
      <c r="M142" t="n">
        <v>0.202073370077765</v>
      </c>
      <c r="N142" t="n">
        <v>0.04339586941062359</v>
      </c>
      <c r="O142" t="n">
        <v>-9.719261734432997e-05</v>
      </c>
      <c r="P142" t="n">
        <v>0.2966710214550096</v>
      </c>
      <c r="Q142" t="n">
        <v>0.0433982737833401</v>
      </c>
      <c r="R142" t="n">
        <v>-0.003058432647231326</v>
      </c>
    </row>
    <row r="143" ht="15" customHeight="1">
      <c r="F143" t="n">
        <v>0.07677035355161144</v>
      </c>
      <c r="G143" t="n">
        <v>0.04422574992186865</v>
      </c>
      <c r="H143" t="n">
        <v>-0.001998339242431131</v>
      </c>
      <c r="J143" t="n">
        <v>0.09813586516433413</v>
      </c>
      <c r="K143" t="n">
        <v>0.04437320776410973</v>
      </c>
      <c r="L143" t="n">
        <v>-0.00053718489880494</v>
      </c>
      <c r="M143" t="n">
        <v>0.202479183745669</v>
      </c>
      <c r="N143" t="n">
        <v>0.04415720045291524</v>
      </c>
      <c r="O143" t="n">
        <v>-9.719261734432997e-05</v>
      </c>
      <c r="P143" t="n">
        <v>0.3021635388411168</v>
      </c>
      <c r="Q143" t="n">
        <v>0.04415964700760922</v>
      </c>
      <c r="R143" t="n">
        <v>-0.003058432647231326</v>
      </c>
    </row>
    <row r="144" ht="15" customHeight="1">
      <c r="F144" t="n">
        <v>0.07505821470456484</v>
      </c>
      <c r="G144" t="n">
        <v>0.04498826285155604</v>
      </c>
      <c r="H144" t="n">
        <v>-0.001782296787495728</v>
      </c>
      <c r="J144" t="n">
        <v>0.09723526241652404</v>
      </c>
      <c r="K144" t="n">
        <v>0.04513826307038749</v>
      </c>
      <c r="L144" t="n">
        <v>-0.0003758478324432799</v>
      </c>
      <c r="M144" t="n">
        <v>0.2010615856551156</v>
      </c>
      <c r="N144" t="n">
        <v>0.04491853149520688</v>
      </c>
      <c r="O144" t="n">
        <v>-2.455568805347091e-07</v>
      </c>
      <c r="P144" t="n">
        <v>0.3072103082210963</v>
      </c>
      <c r="Q144" t="n">
        <v>0.04492102023187835</v>
      </c>
      <c r="R144" t="n">
        <v>-0.002638439632969687</v>
      </c>
    </row>
    <row r="145" ht="15" customHeight="1">
      <c r="F145" t="n">
        <v>0.07645156223289926</v>
      </c>
      <c r="G145" t="n">
        <v>0.04575077578124343</v>
      </c>
      <c r="H145" t="n">
        <v>-0.001782296787495728</v>
      </c>
      <c r="J145" t="n">
        <v>0.0964853952265748</v>
      </c>
      <c r="K145" t="n">
        <v>0.04590331837666524</v>
      </c>
      <c r="L145" t="n">
        <v>-0.0003758478324432799</v>
      </c>
      <c r="M145" t="n">
        <v>0.2065827719007531</v>
      </c>
      <c r="N145" t="n">
        <v>0.04567986253749852</v>
      </c>
      <c r="O145" t="n">
        <v>-2.455568805347091e-07</v>
      </c>
      <c r="P145" t="n">
        <v>0.3042412012316167</v>
      </c>
      <c r="Q145" t="n">
        <v>0.04568239345614747</v>
      </c>
      <c r="R145" t="n">
        <v>-0.002638439632969687</v>
      </c>
    </row>
    <row r="146" ht="15" customHeight="1">
      <c r="F146" t="n">
        <v>0.07635545168293323</v>
      </c>
      <c r="G146" t="n">
        <v>0.04651328871093082</v>
      </c>
      <c r="H146" t="n">
        <v>-0.001782296787495728</v>
      </c>
      <c r="J146" t="n">
        <v>0.09707016242205758</v>
      </c>
      <c r="K146" t="n">
        <v>0.04666837368294299</v>
      </c>
      <c r="L146" t="n">
        <v>-0.0003758478324432799</v>
      </c>
      <c r="M146" t="n">
        <v>0.2055746610687064</v>
      </c>
      <c r="N146" t="n">
        <v>0.04644119357979017</v>
      </c>
      <c r="O146" t="n">
        <v>-2.455568805347091e-07</v>
      </c>
      <c r="P146" t="n">
        <v>0.3044589015123083</v>
      </c>
      <c r="Q146" t="n">
        <v>0.0464437666804166</v>
      </c>
      <c r="R146" t="n">
        <v>-0.002638439632969687</v>
      </c>
    </row>
    <row r="147" ht="15" customHeight="1">
      <c r="F147" t="n">
        <v>0.07758917532920975</v>
      </c>
      <c r="G147" t="n">
        <v>0.04727580164061821</v>
      </c>
      <c r="H147" t="n">
        <v>-0.001782296787495728</v>
      </c>
      <c r="J147" t="n">
        <v>0.09927673060259225</v>
      </c>
      <c r="K147" t="n">
        <v>0.04743342898922075</v>
      </c>
      <c r="L147" t="n">
        <v>-0.0003758478324432799</v>
      </c>
      <c r="M147" t="n">
        <v>0.208229034505799</v>
      </c>
      <c r="N147" t="n">
        <v>0.0472025246220818</v>
      </c>
      <c r="O147" t="n">
        <v>-2.455568805347091e-07</v>
      </c>
      <c r="P147" t="n">
        <v>0.311738730599088</v>
      </c>
      <c r="Q147" t="n">
        <v>0.04720513990468572</v>
      </c>
      <c r="R147" t="n">
        <v>-0.002638439632969687</v>
      </c>
    </row>
    <row r="148" ht="15" customHeight="1">
      <c r="F148" t="n">
        <v>0.07687790664023561</v>
      </c>
      <c r="G148" t="n">
        <v>0.0480383145703056</v>
      </c>
      <c r="H148" t="n">
        <v>-0.001239337616238545</v>
      </c>
      <c r="J148" t="n">
        <v>0.09839302090162567</v>
      </c>
      <c r="K148" t="n">
        <v>0.0481984842954985</v>
      </c>
      <c r="L148" t="n">
        <v>-0.0001990732458251094</v>
      </c>
      <c r="M148" t="n">
        <v>0.2083340567403228</v>
      </c>
      <c r="N148" t="n">
        <v>0.04796385566437344</v>
      </c>
      <c r="O148" t="n">
        <v>0.0001074752009734254</v>
      </c>
      <c r="P148" t="n">
        <v>0.3061351340845311</v>
      </c>
      <c r="Q148" t="n">
        <v>0.04796651312895485</v>
      </c>
      <c r="R148" t="n">
        <v>-0.002189589693053451</v>
      </c>
    </row>
    <row r="149" ht="15" customHeight="1">
      <c r="F149" t="n">
        <v>0.07650404912687486</v>
      </c>
      <c r="G149" t="n">
        <v>0.04880082749999299</v>
      </c>
      <c r="H149" t="n">
        <v>-0.001239337616238545</v>
      </c>
      <c r="J149" t="n">
        <v>0.09780788240000117</v>
      </c>
      <c r="K149" t="n">
        <v>0.04896353960177626</v>
      </c>
      <c r="L149" t="n">
        <v>-0.0001990732458251094</v>
      </c>
      <c r="M149" t="n">
        <v>0.2051583935850927</v>
      </c>
      <c r="N149" t="n">
        <v>0.04872518670666509</v>
      </c>
      <c r="O149" t="n">
        <v>0.0001074752009734254</v>
      </c>
      <c r="P149" t="n">
        <v>0.3144409276603213</v>
      </c>
      <c r="Q149" t="n">
        <v>0.04872788635322397</v>
      </c>
      <c r="R149" t="n">
        <v>-0.002189589693053451</v>
      </c>
    </row>
    <row r="150" ht="15" customHeight="1">
      <c r="F150" t="n">
        <v>0.07829760052611953</v>
      </c>
      <c r="G150" t="n">
        <v>0.04956334042968038</v>
      </c>
      <c r="H150" t="n">
        <v>-0.001239337616238545</v>
      </c>
      <c r="J150" t="n">
        <v>0.09744776762228539</v>
      </c>
      <c r="K150" t="n">
        <v>0.04972859490805401</v>
      </c>
      <c r="L150" t="n">
        <v>-0.0001990732458251094</v>
      </c>
      <c r="M150" t="n">
        <v>0.2076929338173856</v>
      </c>
      <c r="N150" t="n">
        <v>0.04948651774895673</v>
      </c>
      <c r="O150" t="n">
        <v>0.0001074752009734254</v>
      </c>
      <c r="P150" t="n">
        <v>0.3107637067133001</v>
      </c>
      <c r="Q150" t="n">
        <v>0.04948925957749309</v>
      </c>
      <c r="R150" t="n">
        <v>-0.002189589693053451</v>
      </c>
    </row>
    <row r="151" ht="15" customHeight="1">
      <c r="F151" t="n">
        <v>0.07686277572549752</v>
      </c>
      <c r="G151" t="n">
        <v>0.05032585335936777</v>
      </c>
      <c r="H151" t="n">
        <v>-0.001239337616238545</v>
      </c>
      <c r="J151" t="n">
        <v>0.1002921490181652</v>
      </c>
      <c r="K151" t="n">
        <v>0.05049365021433177</v>
      </c>
      <c r="L151" t="n">
        <v>-0.0001990732458251094</v>
      </c>
      <c r="M151" t="n">
        <v>0.2048986849794807</v>
      </c>
      <c r="N151" t="n">
        <v>0.05024784879124838</v>
      </c>
      <c r="O151" t="n">
        <v>0.0001074752009734254</v>
      </c>
      <c r="P151" t="n">
        <v>0.3080430064710702</v>
      </c>
      <c r="Q151" t="n">
        <v>0.05025063280176222</v>
      </c>
      <c r="R151" t="n">
        <v>-0.002189589693053451</v>
      </c>
    </row>
    <row r="152" ht="15" customHeight="1">
      <c r="F152" t="n">
        <v>0.07710406102774692</v>
      </c>
      <c r="G152" t="n">
        <v>0.05108836628905516</v>
      </c>
      <c r="H152" t="n">
        <v>-0.001007821155157876</v>
      </c>
      <c r="J152" t="n">
        <v>0.09789636119840726</v>
      </c>
      <c r="K152" t="n">
        <v>0.05125870552060952</v>
      </c>
      <c r="L152" t="n">
        <v>-8.931794547278611e-06</v>
      </c>
      <c r="M152" t="n">
        <v>0.2052865298871209</v>
      </c>
      <c r="N152" t="n">
        <v>0.05100917983354001</v>
      </c>
      <c r="O152" t="n">
        <v>0.0002252322845196014</v>
      </c>
      <c r="P152" t="n">
        <v>0.3125489394134736</v>
      </c>
      <c r="Q152" t="n">
        <v>0.05101200602603134</v>
      </c>
      <c r="R152" t="n">
        <v>-0.001719514085560792</v>
      </c>
    </row>
    <row r="153" ht="15" customHeight="1">
      <c r="F153" t="n">
        <v>0.07755495512431129</v>
      </c>
      <c r="G153" t="n">
        <v>0.05185087921874255</v>
      </c>
      <c r="H153" t="n">
        <v>-0.001007821155157876</v>
      </c>
      <c r="J153" t="n">
        <v>0.1001247520501915</v>
      </c>
      <c r="K153" t="n">
        <v>0.05202376082688728</v>
      </c>
      <c r="L153" t="n">
        <v>-8.931794547278611e-06</v>
      </c>
      <c r="M153" t="n">
        <v>0.2107759410117021</v>
      </c>
      <c r="N153" t="n">
        <v>0.05177051087583166</v>
      </c>
      <c r="O153" t="n">
        <v>0.0002252322845196014</v>
      </c>
      <c r="P153" t="n">
        <v>0.3154981674004707</v>
      </c>
      <c r="Q153" t="n">
        <v>0.05177337925030047</v>
      </c>
      <c r="R153" t="n">
        <v>-0.001719514085560792</v>
      </c>
    </row>
    <row r="154" ht="15" customHeight="1">
      <c r="F154" t="n">
        <v>0.07786320630686538</v>
      </c>
      <c r="G154" t="n">
        <v>0.05261339214842994</v>
      </c>
      <c r="H154" t="n">
        <v>-0.001007821155157876</v>
      </c>
      <c r="J154" t="n">
        <v>0.09842909618995745</v>
      </c>
      <c r="K154" t="n">
        <v>0.05278881613316502</v>
      </c>
      <c r="L154" t="n">
        <v>-8.931794547278611e-06</v>
      </c>
      <c r="M154" t="n">
        <v>0.2099777515777918</v>
      </c>
      <c r="N154" t="n">
        <v>0.0525318419181233</v>
      </c>
      <c r="O154" t="n">
        <v>0.0002252322845196014</v>
      </c>
      <c r="P154" t="n">
        <v>0.3114413620650939</v>
      </c>
      <c r="Q154" t="n">
        <v>0.05253475247456959</v>
      </c>
      <c r="R154" t="n">
        <v>-0.001719514085560792</v>
      </c>
    </row>
    <row r="155" ht="15" customHeight="1">
      <c r="F155" t="n">
        <v>0.078237714539315</v>
      </c>
      <c r="G155" t="n">
        <v>0.05337590507811734</v>
      </c>
      <c r="H155" t="n">
        <v>-0.001007821155157876</v>
      </c>
      <c r="J155" t="n">
        <v>0.09950283453608989</v>
      </c>
      <c r="K155" t="n">
        <v>0.05355387143944278</v>
      </c>
      <c r="L155" t="n">
        <v>-8.931794547278611e-06</v>
      </c>
      <c r="M155" t="n">
        <v>0.2121258847191472</v>
      </c>
      <c r="N155" t="n">
        <v>0.05329317296041493</v>
      </c>
      <c r="O155" t="n">
        <v>0.0002252322845196014</v>
      </c>
      <c r="P155" t="n">
        <v>0.3155480159596704</v>
      </c>
      <c r="Q155" t="n">
        <v>0.05329612569883872</v>
      </c>
      <c r="R155" t="n">
        <v>-0.001719514085560792</v>
      </c>
    </row>
    <row r="156" ht="15" customHeight="1">
      <c r="F156" t="n">
        <v>0.07906369930150517</v>
      </c>
      <c r="G156" t="n">
        <v>0.05413841800780473</v>
      </c>
      <c r="H156" t="n">
        <v>-0.0006127006110438156</v>
      </c>
      <c r="J156" t="n">
        <v>0.09898183425199202</v>
      </c>
      <c r="K156" t="n">
        <v>0.05431892674572053</v>
      </c>
      <c r="L156" t="n">
        <v>0.0001925058657933634</v>
      </c>
      <c r="M156" t="n">
        <v>0.2112033592305392</v>
      </c>
      <c r="N156" t="n">
        <v>0.05405450400270659</v>
      </c>
      <c r="O156" t="n">
        <v>0.0003522883220600444</v>
      </c>
      <c r="P156" t="n">
        <v>0.3144436895056164</v>
      </c>
      <c r="Q156" t="n">
        <v>0.05405749892310784</v>
      </c>
      <c r="R156" t="n">
        <v>-0.001235844068569888</v>
      </c>
    </row>
    <row r="157" ht="15" customHeight="1">
      <c r="F157" t="n">
        <v>0.07756649156745332</v>
      </c>
      <c r="G157" t="n">
        <v>0.05490093093749212</v>
      </c>
      <c r="H157" t="n">
        <v>-0.0006127006110438156</v>
      </c>
      <c r="J157" t="n">
        <v>0.09916873515910705</v>
      </c>
      <c r="K157" t="n">
        <v>0.05508398205199829</v>
      </c>
      <c r="L157" t="n">
        <v>0.0001925058657933634</v>
      </c>
      <c r="M157" t="n">
        <v>0.211207961887923</v>
      </c>
      <c r="N157" t="n">
        <v>0.05481583504499823</v>
      </c>
      <c r="O157" t="n">
        <v>0.0003522883220600444</v>
      </c>
      <c r="P157" t="n">
        <v>0.3154443620927676</v>
      </c>
      <c r="Q157" t="n">
        <v>0.05481887214737696</v>
      </c>
      <c r="R157" t="n">
        <v>-0.001235844068569888</v>
      </c>
    </row>
    <row r="158" ht="15" customHeight="1">
      <c r="F158" t="n">
        <v>0.07957406263838343</v>
      </c>
      <c r="G158" t="n">
        <v>0.05566344386717951</v>
      </c>
      <c r="H158" t="n">
        <v>-0.0006127006110438156</v>
      </c>
      <c r="J158" t="n">
        <v>0.09853086762416217</v>
      </c>
      <c r="K158" t="n">
        <v>0.05584903735827604</v>
      </c>
      <c r="L158" t="n">
        <v>0.0001925058657933634</v>
      </c>
      <c r="M158" t="n">
        <v>0.2095367384728525</v>
      </c>
      <c r="N158" t="n">
        <v>0.05557716608728986</v>
      </c>
      <c r="O158" t="n">
        <v>0.0003522883220600444</v>
      </c>
      <c r="P158" t="n">
        <v>0.3159925465724507</v>
      </c>
      <c r="Q158" t="n">
        <v>0.05558024537164609</v>
      </c>
      <c r="R158" t="n">
        <v>-0.001235844068569888</v>
      </c>
    </row>
    <row r="159" ht="15" customHeight="1">
      <c r="F159" t="n">
        <v>0.07978644554490341</v>
      </c>
      <c r="G159" t="n">
        <v>0.0564259567968669</v>
      </c>
      <c r="H159" t="n">
        <v>-0.0006127006110438156</v>
      </c>
      <c r="J159" t="n">
        <v>0.09901523741517397</v>
      </c>
      <c r="K159" t="n">
        <v>0.0566140926645538</v>
      </c>
      <c r="L159" t="n">
        <v>0.0001925058657933634</v>
      </c>
      <c r="M159" t="n">
        <v>0.2116497871625068</v>
      </c>
      <c r="N159" t="n">
        <v>0.05633849712958151</v>
      </c>
      <c r="O159" t="n">
        <v>0.0003522883220600444</v>
      </c>
      <c r="P159" t="n">
        <v>0.316597961532516</v>
      </c>
      <c r="Q159" t="n">
        <v>0.05634161859591522</v>
      </c>
      <c r="R159" t="n">
        <v>-0.0007462109001589094</v>
      </c>
    </row>
    <row r="160" ht="15" customHeight="1">
      <c r="F160" t="n">
        <v>0.0788859673630985</v>
      </c>
      <c r="G160" t="n">
        <v>0.05718846972655429</v>
      </c>
      <c r="H160" t="n">
        <v>-0.0003241881280037667</v>
      </c>
      <c r="J160" t="n">
        <v>0.09873324195028076</v>
      </c>
      <c r="K160" t="n">
        <v>0.05737914797083155</v>
      </c>
      <c r="L160" t="n">
        <v>0.0004031690795999677</v>
      </c>
      <c r="M160" t="n">
        <v>0.2091510248933009</v>
      </c>
      <c r="N160" t="n">
        <v>0.05709982817187315</v>
      </c>
      <c r="O160" t="n">
        <v>0.0004879059418968046</v>
      </c>
      <c r="P160" t="n">
        <v>0.3229719341421727</v>
      </c>
      <c r="Q160" t="n">
        <v>0.05710299182018434</v>
      </c>
      <c r="R160" t="n">
        <v>-0.0007462109001589094</v>
      </c>
    </row>
    <row r="161" ht="15" customHeight="1">
      <c r="F161" t="n">
        <v>0.0781353704113876</v>
      </c>
      <c r="G161" t="n">
        <v>0.05795098265624168</v>
      </c>
      <c r="H161" t="n">
        <v>-0.0003241881280037667</v>
      </c>
      <c r="J161" t="n">
        <v>0.09946841644025951</v>
      </c>
      <c r="K161" t="n">
        <v>0.05814420327710931</v>
      </c>
      <c r="L161" t="n">
        <v>0.0004031690795999677</v>
      </c>
      <c r="M161" t="n">
        <v>0.2139891804855264</v>
      </c>
      <c r="N161" t="n">
        <v>0.05786115921416479</v>
      </c>
      <c r="O161" t="n">
        <v>0.0004879059418968046</v>
      </c>
      <c r="P161" t="n">
        <v>0.3177443491414474</v>
      </c>
      <c r="Q161" t="n">
        <v>0.05786436504445346</v>
      </c>
      <c r="R161" t="n">
        <v>-0.0007462109001589094</v>
      </c>
    </row>
    <row r="162" ht="15" customHeight="1">
      <c r="F162" t="n">
        <v>0.07804563305138063</v>
      </c>
      <c r="G162" t="n">
        <v>0.05871349558592907</v>
      </c>
      <c r="H162" t="n">
        <v>-0.0003241881280037667</v>
      </c>
      <c r="J162" t="n">
        <v>0.09936064909366681</v>
      </c>
      <c r="K162" t="n">
        <v>0.05890925858338706</v>
      </c>
      <c r="L162" t="n">
        <v>0.0004031690795999677</v>
      </c>
      <c r="M162" t="n">
        <v>0.2147887688664035</v>
      </c>
      <c r="N162" t="n">
        <v>0.05862249025645644</v>
      </c>
      <c r="O162" t="n">
        <v>0.0004879059418968046</v>
      </c>
      <c r="P162" t="n">
        <v>0.3237193968415336</v>
      </c>
      <c r="Q162" t="n">
        <v>0.05862573826872258</v>
      </c>
      <c r="R162" t="n">
        <v>-0.0007462109001589094</v>
      </c>
    </row>
    <row r="163" ht="15" customHeight="1">
      <c r="F163" t="n">
        <v>0.08002821870078122</v>
      </c>
      <c r="G163" t="n">
        <v>0.05947600851561646</v>
      </c>
      <c r="H163" t="n">
        <v>-0.0003241881280037667</v>
      </c>
      <c r="J163" t="n">
        <v>0.1001789928231783</v>
      </c>
      <c r="K163" t="n">
        <v>0.05967431388966481</v>
      </c>
      <c r="L163" t="n">
        <v>0.0004031690795999677</v>
      </c>
      <c r="M163" t="n">
        <v>0.2110350799680938</v>
      </c>
      <c r="N163" t="n">
        <v>0.05938382129874807</v>
      </c>
      <c r="O163" t="n">
        <v>0.0004879059418968046</v>
      </c>
      <c r="P163" t="n">
        <v>0.3229130892397561</v>
      </c>
      <c r="Q163" t="n">
        <v>0.05938711149299172</v>
      </c>
      <c r="R163" t="n">
        <v>-0.0007462109001589094</v>
      </c>
    </row>
    <row r="164" ht="15" customHeight="1">
      <c r="F164" t="n">
        <v>0.07796111822522833</v>
      </c>
      <c r="G164" t="n">
        <v>0.06023852144530385</v>
      </c>
      <c r="H164" t="n">
        <v>5.303694993186132e-05</v>
      </c>
      <c r="J164" t="n">
        <v>0.09943309561385634</v>
      </c>
      <c r="K164" t="n">
        <v>0.06043936919594257</v>
      </c>
      <c r="L164" t="n">
        <v>0.0006209871912756843</v>
      </c>
      <c r="M164" t="n">
        <v>0.2106670191555826</v>
      </c>
      <c r="N164" t="n">
        <v>0.06014515234103972</v>
      </c>
      <c r="O164" t="n">
        <v>0.0006313477723319339</v>
      </c>
      <c r="P164" t="n">
        <v>0.3261505213057388</v>
      </c>
      <c r="Q164" t="n">
        <v>0.06014848471726084</v>
      </c>
      <c r="R164" t="n">
        <v>-0.0002582458384060341</v>
      </c>
    </row>
    <row r="165" ht="15" customHeight="1">
      <c r="F165" t="n">
        <v>0.07880991927645914</v>
      </c>
      <c r="G165" t="n">
        <v>0.06100103437499124</v>
      </c>
      <c r="H165" t="n">
        <v>5.303694993186132e-05</v>
      </c>
      <c r="J165" t="n">
        <v>0.100736322855118</v>
      </c>
      <c r="K165" t="n">
        <v>0.06120442450222032</v>
      </c>
      <c r="L165" t="n">
        <v>0.0006209871912756843</v>
      </c>
      <c r="M165" t="n">
        <v>0.2139738570978088</v>
      </c>
      <c r="N165" t="n">
        <v>0.06090648338333136</v>
      </c>
      <c r="O165" t="n">
        <v>0.0006313477723319339</v>
      </c>
      <c r="P165" t="n">
        <v>0.3226444530022133</v>
      </c>
      <c r="Q165" t="n">
        <v>0.06090985794152996</v>
      </c>
      <c r="R165" t="n">
        <v>-0.0002582458384060341</v>
      </c>
    </row>
    <row r="166">
      <c r="F166" t="n">
        <v>0.07948509354108221</v>
      </c>
      <c r="G166" t="n">
        <v>0.06176354730467863</v>
      </c>
      <c r="H166" t="n">
        <v>5.303694993186132e-05</v>
      </c>
      <c r="J166" t="n">
        <v>0.09891594690188192</v>
      </c>
      <c r="K166" t="n">
        <v>0.06196947980849807</v>
      </c>
      <c r="L166" t="n">
        <v>0.0006209871912756843</v>
      </c>
      <c r="M166" t="n">
        <v>0.2090234889624707</v>
      </c>
      <c r="N166" t="n">
        <v>0.061667814425623</v>
      </c>
      <c r="O166" t="n">
        <v>0.0006313477723319339</v>
      </c>
      <c r="P166" t="n">
        <v>0.3218165628164112</v>
      </c>
      <c r="Q166" t="n">
        <v>0.06167123116579908</v>
      </c>
      <c r="R166" t="n">
        <v>-0.0002582458384060341</v>
      </c>
    </row>
    <row r="167">
      <c r="F167" t="n">
        <v>0.08010798262614977</v>
      </c>
      <c r="G167" t="n">
        <v>0.06252606023436602</v>
      </c>
      <c r="H167" t="n">
        <v>5.303694993186132e-05</v>
      </c>
      <c r="J167" t="n">
        <v>0.0987235534702821</v>
      </c>
      <c r="K167" t="n">
        <v>0.06273453511477584</v>
      </c>
      <c r="L167" t="n">
        <v>0.0006209871912756843</v>
      </c>
      <c r="M167" t="n">
        <v>0.2110067231480096</v>
      </c>
      <c r="N167" t="n">
        <v>0.06242914546791465</v>
      </c>
      <c r="O167" t="n">
        <v>0.0006313477723319339</v>
      </c>
      <c r="P167" t="n">
        <v>0.3271709279895747</v>
      </c>
      <c r="Q167" t="n">
        <v>0.06243260439006821</v>
      </c>
      <c r="R167" t="n">
        <v>0.0002204198586105662</v>
      </c>
    </row>
    <row r="168">
      <c r="F168" t="n">
        <v>0.07822401220481312</v>
      </c>
      <c r="G168" t="n">
        <v>0.06328857316405341</v>
      </c>
      <c r="H168" t="n">
        <v>0.0003736845475855409</v>
      </c>
      <c r="J168" t="n">
        <v>0.1001856007249801</v>
      </c>
      <c r="K168" t="n">
        <v>0.06349959042105359</v>
      </c>
      <c r="L168" t="n">
        <v>0.0008438895452236644</v>
      </c>
      <c r="M168" t="n">
        <v>0.2104227979758946</v>
      </c>
      <c r="N168" t="n">
        <v>0.06319047651020629</v>
      </c>
      <c r="O168" t="n">
        <v>0.0007818764416674829</v>
      </c>
      <c r="P168" t="n">
        <v>0.3269374074160035</v>
      </c>
      <c r="Q168" t="n">
        <v>0.06319397761433734</v>
      </c>
      <c r="R168" t="n">
        <v>0.0002204198586105662</v>
      </c>
    </row>
    <row r="169">
      <c r="F169" t="n">
        <v>0.07836406252772826</v>
      </c>
      <c r="G169" t="n">
        <v>0.0640510860937408</v>
      </c>
      <c r="H169" t="n">
        <v>0.0003736845475855409</v>
      </c>
      <c r="J169" t="n">
        <v>0.09933495056153409</v>
      </c>
      <c r="K169" t="n">
        <v>0.06426464572733134</v>
      </c>
      <c r="L169" t="n">
        <v>0.0008438895452236644</v>
      </c>
      <c r="M169" t="n">
        <v>0.2154890957742169</v>
      </c>
      <c r="N169" t="n">
        <v>0.06395180755249794</v>
      </c>
      <c r="O169" t="n">
        <v>0.0007818764416674829</v>
      </c>
      <c r="P169" t="n">
        <v>0.3286910161816518</v>
      </c>
      <c r="Q169" t="n">
        <v>0.06395535083860646</v>
      </c>
      <c r="R169" t="n">
        <v>0.0002204198586105662</v>
      </c>
    </row>
    <row r="170">
      <c r="F170" t="n">
        <v>0.07983615799878443</v>
      </c>
      <c r="G170" t="n">
        <v>0.06481359902342819</v>
      </c>
      <c r="H170" t="n">
        <v>0.0003736845475855409</v>
      </c>
      <c r="J170" t="n">
        <v>0.1003843453490874</v>
      </c>
      <c r="K170" t="n">
        <v>0.0650297010336091</v>
      </c>
      <c r="L170" t="n">
        <v>0.0008438895452236644</v>
      </c>
      <c r="M170" t="n">
        <v>0.2149438762793021</v>
      </c>
      <c r="N170" t="n">
        <v>0.06471313859478957</v>
      </c>
      <c r="O170" t="n">
        <v>0.0007818764416674829</v>
      </c>
      <c r="P170" t="n">
        <v>0.3275481746246252</v>
      </c>
      <c r="Q170" t="n">
        <v>0.06471672406287558</v>
      </c>
      <c r="R170" t="n">
        <v>0.0002204198586105662</v>
      </c>
    </row>
    <row r="171">
      <c r="F171" t="n">
        <v>0.0786816556718469</v>
      </c>
      <c r="G171" t="n">
        <v>0.06557611195311558</v>
      </c>
      <c r="H171" t="n">
        <v>0.0003736845475855409</v>
      </c>
      <c r="J171" t="n">
        <v>0.09828261163537107</v>
      </c>
      <c r="K171" t="n">
        <v>0.06579475633988685</v>
      </c>
      <c r="L171" t="n">
        <v>0.0008438895452236644</v>
      </c>
      <c r="M171" t="n">
        <v>0.2087325807512658</v>
      </c>
      <c r="N171" t="n">
        <v>0.06547446963708121</v>
      </c>
      <c r="O171" t="n">
        <v>0.0007818764416674829</v>
      </c>
      <c r="P171" t="n">
        <v>0.3203503494929179</v>
      </c>
      <c r="Q171" t="n">
        <v>0.06547809728714471</v>
      </c>
      <c r="R171" t="n">
        <v>0.0002204198586105662</v>
      </c>
    </row>
    <row r="172">
      <c r="F172" t="n">
        <v>0.07791734200161773</v>
      </c>
      <c r="G172" t="n">
        <v>0.06633862488280297</v>
      </c>
      <c r="H172" t="n">
        <v>0.0007674671393365072</v>
      </c>
      <c r="J172" t="n">
        <v>0.09909139811384239</v>
      </c>
      <c r="K172" t="n">
        <v>0.0665598116461646</v>
      </c>
      <c r="L172" t="n">
        <v>0.001081530045628372</v>
      </c>
      <c r="M172" t="n">
        <v>0.2125404601820565</v>
      </c>
      <c r="N172" t="n">
        <v>0.06623580067937286</v>
      </c>
      <c r="O172" t="n">
        <v>0.0009484544832264986</v>
      </c>
      <c r="P172" t="n">
        <v>0.3188667677981515</v>
      </c>
      <c r="Q172" t="n">
        <v>0.06623947051141384</v>
      </c>
      <c r="R172" t="n">
        <v>0.0006821549328127124</v>
      </c>
    </row>
    <row r="173">
      <c r="F173" t="n">
        <v>0.07744212379441942</v>
      </c>
      <c r="G173" t="n">
        <v>0.06710113781249036</v>
      </c>
      <c r="H173" t="n">
        <v>0.0007674671393365072</v>
      </c>
      <c r="J173" t="n">
        <v>0.09843831828501658</v>
      </c>
      <c r="K173" t="n">
        <v>0.06732486695244236</v>
      </c>
      <c r="L173" t="n">
        <v>0.001081530045628372</v>
      </c>
      <c r="M173" t="n">
        <v>0.2129132895965075</v>
      </c>
      <c r="N173" t="n">
        <v>0.06699713172166449</v>
      </c>
      <c r="O173" t="n">
        <v>0.0009484544832264986</v>
      </c>
      <c r="P173" t="n">
        <v>0.327275850464082</v>
      </c>
      <c r="Q173" t="n">
        <v>0.06700084373568295</v>
      </c>
      <c r="R173" t="n">
        <v>0.0006821549328127124</v>
      </c>
    </row>
    <row r="174">
      <c r="F174" t="n">
        <v>0.07717748422776968</v>
      </c>
      <c r="G174" t="n">
        <v>0.06786365074217775</v>
      </c>
      <c r="H174" t="n">
        <v>0.0007674671393365072</v>
      </c>
      <c r="J174" t="n">
        <v>0.09982390084764471</v>
      </c>
      <c r="K174" t="n">
        <v>0.06808992225872011</v>
      </c>
      <c r="L174" t="n">
        <v>0.001081530045628372</v>
      </c>
      <c r="M174" t="n">
        <v>0.2125977459370868</v>
      </c>
      <c r="N174" t="n">
        <v>0.06775846276395614</v>
      </c>
      <c r="O174" t="n">
        <v>0.0009484544832264986</v>
      </c>
      <c r="P174" t="n">
        <v>0.3190182664207609</v>
      </c>
      <c r="Q174" t="n">
        <v>0.06776221695995208</v>
      </c>
      <c r="R174" t="n">
        <v>0.0006821549328127124</v>
      </c>
    </row>
    <row r="175">
      <c r="F175" t="n">
        <v>0.07828039863093059</v>
      </c>
      <c r="G175" t="n">
        <v>0.06862616367186514</v>
      </c>
      <c r="H175" t="n">
        <v>0.0007674671393365072</v>
      </c>
      <c r="J175" t="n">
        <v>0.09768296413027473</v>
      </c>
      <c r="K175" t="n">
        <v>0.06885497756499785</v>
      </c>
      <c r="L175" t="n">
        <v>0.001081530045628372</v>
      </c>
      <c r="M175" t="n">
        <v>0.2061355632891314</v>
      </c>
      <c r="N175" t="n">
        <v>0.06851979380624779</v>
      </c>
      <c r="O175" t="n">
        <v>0.0009484544832264986</v>
      </c>
      <c r="P175" t="n">
        <v>0.320540572047785</v>
      </c>
      <c r="Q175" t="n">
        <v>0.0685235901842212</v>
      </c>
      <c r="R175" t="n">
        <v>0.001124256452918073</v>
      </c>
    </row>
    <row r="176">
      <c r="F176" t="n">
        <v>0.0768708869563047</v>
      </c>
      <c r="G176" t="n">
        <v>0.06938867660155253</v>
      </c>
      <c r="H176" t="n">
        <v>0.001097270000075003</v>
      </c>
      <c r="J176" t="n">
        <v>0.09875227821858083</v>
      </c>
      <c r="K176" t="n">
        <v>0.06962003287127561</v>
      </c>
      <c r="L176" t="n">
        <v>0.001349848358392015</v>
      </c>
      <c r="M176" t="n">
        <v>0.2118849820358694</v>
      </c>
      <c r="N176" t="n">
        <v>0.06928112484853942</v>
      </c>
      <c r="O176" t="n">
        <v>0.001174204827991722</v>
      </c>
      <c r="P176" t="n">
        <v>0.3193499343282541</v>
      </c>
      <c r="Q176" t="n">
        <v>0.06928496340849033</v>
      </c>
      <c r="R176" t="n">
        <v>0.001124256452918073</v>
      </c>
    </row>
    <row r="177">
      <c r="F177" t="n">
        <v>0.07834922835332558</v>
      </c>
      <c r="G177" t="n">
        <v>0.07015118953123993</v>
      </c>
      <c r="H177" t="n">
        <v>0.001097270000075003</v>
      </c>
      <c r="J177" t="n">
        <v>0.09705891334596219</v>
      </c>
      <c r="K177" t="n">
        <v>0.07038508817755336</v>
      </c>
      <c r="L177" t="n">
        <v>0.001349848358392015</v>
      </c>
      <c r="M177" t="n">
        <v>0.2081910790294033</v>
      </c>
      <c r="N177" t="n">
        <v>0.07004245589083107</v>
      </c>
      <c r="O177" t="n">
        <v>0.001174204827991722</v>
      </c>
      <c r="P177" t="n">
        <v>0.3207224177342871</v>
      </c>
      <c r="Q177" t="n">
        <v>0.07004633663275946</v>
      </c>
      <c r="R177" t="n">
        <v>0.001124256452918073</v>
      </c>
    </row>
    <row r="178">
      <c r="F178" t="n">
        <v>0.07634797392958151</v>
      </c>
      <c r="G178" t="n">
        <v>0.07091370246092732</v>
      </c>
      <c r="H178" t="n">
        <v>0.001097270000075003</v>
      </c>
      <c r="J178" t="n">
        <v>0.09710106636066178</v>
      </c>
      <c r="K178" t="n">
        <v>0.07115014348383113</v>
      </c>
      <c r="L178" t="n">
        <v>0.001349848358392015</v>
      </c>
      <c r="M178" t="n">
        <v>0.2095125431127646</v>
      </c>
      <c r="N178" t="n">
        <v>0.07080378693312271</v>
      </c>
      <c r="O178" t="n">
        <v>0.001174204827991722</v>
      </c>
      <c r="P178" t="n">
        <v>0.3181400478997536</v>
      </c>
      <c r="Q178" t="n">
        <v>0.07080770985702858</v>
      </c>
      <c r="R178" t="n">
        <v>0.001124256452918073</v>
      </c>
    </row>
    <row r="179">
      <c r="F179" t="n">
        <v>0.07643966964432913</v>
      </c>
      <c r="G179" t="n">
        <v>0.07167621539061471</v>
      </c>
      <c r="H179" t="n">
        <v>0.001097270000075003</v>
      </c>
      <c r="J179" t="n">
        <v>0.09745214106390186</v>
      </c>
      <c r="K179" t="n">
        <v>0.07191519879010888</v>
      </c>
      <c r="L179" t="n">
        <v>0.001349848358392015</v>
      </c>
      <c r="M179" t="n">
        <v>0.2041784960194929</v>
      </c>
      <c r="N179" t="n">
        <v>0.07156511797541434</v>
      </c>
      <c r="O179" t="n">
        <v>0.001174204827991722</v>
      </c>
      <c r="P179" t="n">
        <v>0.3224544738866991</v>
      </c>
      <c r="Q179" t="n">
        <v>0.07156908308129771</v>
      </c>
      <c r="R179" t="n">
        <v>0.001124256452918073</v>
      </c>
    </row>
    <row r="180">
      <c r="F180" t="n">
        <v>0.07810037353297633</v>
      </c>
      <c r="G180" t="n">
        <v>0.0724387283203021</v>
      </c>
      <c r="H180" t="n">
        <v>0.00155220900651646</v>
      </c>
      <c r="J180" t="n">
        <v>0.0984215122231064</v>
      </c>
      <c r="K180" t="n">
        <v>0.07268025409638663</v>
      </c>
      <c r="L180" t="n">
        <v>0.001654932522718595</v>
      </c>
      <c r="M180" t="n">
        <v>0.2098828412587475</v>
      </c>
      <c r="N180" t="n">
        <v>0.07232644901770599</v>
      </c>
      <c r="O180" t="n">
        <v>0.001462941478071147</v>
      </c>
      <c r="P180" t="n">
        <v>0.3208771315496671</v>
      </c>
      <c r="Q180" t="n">
        <v>0.07233045630556684</v>
      </c>
      <c r="R180" t="n">
        <v>0.001564508063036015</v>
      </c>
    </row>
    <row r="181">
      <c r="F181" t="n">
        <v>0.07743264424907631</v>
      </c>
      <c r="G181" t="n">
        <v>0.07320124124998949</v>
      </c>
      <c r="H181" t="n">
        <v>0.00155220900651646</v>
      </c>
      <c r="J181" t="n">
        <v>0.09793896093636557</v>
      </c>
      <c r="K181" t="n">
        <v>0.07344530940266439</v>
      </c>
      <c r="L181" t="n">
        <v>0.001654932522718595</v>
      </c>
      <c r="M181" t="n">
        <v>0.203733355853174</v>
      </c>
      <c r="N181" t="n">
        <v>0.07308778005999764</v>
      </c>
      <c r="O181" t="n">
        <v>0.001462941478071147</v>
      </c>
      <c r="P181" t="n">
        <v>0.3247570948543915</v>
      </c>
      <c r="Q181" t="n">
        <v>0.07309182952983595</v>
      </c>
      <c r="R181" t="n">
        <v>0.001564508063036015</v>
      </c>
    </row>
    <row r="182">
      <c r="F182" t="n">
        <v>0.07699373116971778</v>
      </c>
      <c r="G182" t="n">
        <v>0.07396375417967688</v>
      </c>
      <c r="H182" t="n">
        <v>0.00155220900651646</v>
      </c>
      <c r="J182" t="n">
        <v>0.09696806702852999</v>
      </c>
      <c r="K182" t="n">
        <v>0.07421036470894214</v>
      </c>
      <c r="L182" t="n">
        <v>0.001654932522718595</v>
      </c>
      <c r="M182" t="n">
        <v>0.2062454749568185</v>
      </c>
      <c r="N182" t="n">
        <v>0.07384911110228927</v>
      </c>
      <c r="O182" t="n">
        <v>0.001462941478071147</v>
      </c>
      <c r="P182" t="n">
        <v>0.3200830330442304</v>
      </c>
      <c r="Q182" t="n">
        <v>0.07385320275410508</v>
      </c>
      <c r="R182" t="n">
        <v>0.001564508063036015</v>
      </c>
    </row>
    <row r="183">
      <c r="F183" t="n">
        <v>0.07641350588900228</v>
      </c>
      <c r="G183" t="n">
        <v>0.07472626710936427</v>
      </c>
      <c r="H183" t="n">
        <v>0.00155220900651646</v>
      </c>
      <c r="J183" t="n">
        <v>0.0965567813532411</v>
      </c>
      <c r="K183" t="n">
        <v>0.0749754200152199</v>
      </c>
      <c r="L183" t="n">
        <v>0.001654932522718595</v>
      </c>
      <c r="M183" t="n">
        <v>0.2040891226194253</v>
      </c>
      <c r="N183" t="n">
        <v>0.07461044214458092</v>
      </c>
      <c r="O183" t="n">
        <v>0.001462941478071147</v>
      </c>
      <c r="P183" t="n">
        <v>0.3212588153804801</v>
      </c>
      <c r="Q183" t="n">
        <v>0.0746145759783742</v>
      </c>
      <c r="R183" t="n">
        <v>0.002012589317738118</v>
      </c>
    </row>
    <row r="184">
      <c r="F184" t="n">
        <v>0.07710129559906312</v>
      </c>
      <c r="G184" t="n">
        <v>0.07548878003905166</v>
      </c>
      <c r="H184" t="n">
        <v>0.001940499783123838</v>
      </c>
      <c r="J184" t="n">
        <v>0.09612888824042444</v>
      </c>
      <c r="K184" t="n">
        <v>0.07574047532149765</v>
      </c>
      <c r="L184" t="n">
        <v>0.002002866281692774</v>
      </c>
      <c r="M184" t="n">
        <v>0.2042765644342056</v>
      </c>
      <c r="N184" t="n">
        <v>0.07537177318687256</v>
      </c>
      <c r="O184" t="n">
        <v>0.001812997280084227</v>
      </c>
      <c r="P184" t="n">
        <v>0.3167983382292049</v>
      </c>
      <c r="Q184" t="n">
        <v>0.07537594920264332</v>
      </c>
      <c r="R184" t="n">
        <v>0.002012589317738118</v>
      </c>
    </row>
    <row r="185">
      <c r="F185" t="n">
        <v>0.07689826892526663</v>
      </c>
      <c r="G185" t="n">
        <v>0.07625129296873905</v>
      </c>
      <c r="H185" t="n">
        <v>0.001940499783123838</v>
      </c>
      <c r="J185" t="n">
        <v>0.09581663257548705</v>
      </c>
      <c r="K185" t="n">
        <v>0.0765055306277754</v>
      </c>
      <c r="L185" t="n">
        <v>0.002002866281692774</v>
      </c>
      <c r="M185" t="n">
        <v>0.2035366630100247</v>
      </c>
      <c r="N185" t="n">
        <v>0.07613310422916421</v>
      </c>
      <c r="O185" t="n">
        <v>0.001812997280084227</v>
      </c>
      <c r="P185" t="n">
        <v>0.3146587020531572</v>
      </c>
      <c r="Q185" t="n">
        <v>0.07613732242691244</v>
      </c>
      <c r="R185" t="n">
        <v>0.002012589317738118</v>
      </c>
    </row>
    <row r="186">
      <c r="F186" t="n">
        <v>0.07505398691234774</v>
      </c>
      <c r="G186" t="n">
        <v>0.07701380589842644</v>
      </c>
      <c r="H186" t="n">
        <v>0.001940499783123838</v>
      </c>
      <c r="J186" t="n">
        <v>0.09608951700239006</v>
      </c>
      <c r="K186" t="n">
        <v>0.07727058593405316</v>
      </c>
      <c r="L186" t="n">
        <v>0.002002866281692774</v>
      </c>
      <c r="M186" t="n">
        <v>0.2012359836514525</v>
      </c>
      <c r="N186" t="n">
        <v>0.07689443527145584</v>
      </c>
      <c r="O186" t="n">
        <v>0.001812997280084227</v>
      </c>
      <c r="P186" t="n">
        <v>0.3198172481804002</v>
      </c>
      <c r="Q186" t="n">
        <v>0.07689869565118157</v>
      </c>
      <c r="R186" t="n">
        <v>0.002012589317738118</v>
      </c>
    </row>
    <row r="187">
      <c r="F187" t="n">
        <v>0.07638266865344562</v>
      </c>
      <c r="G187" t="n">
        <v>0.07777631882811382</v>
      </c>
      <c r="H187" t="n">
        <v>0.001940499783123838</v>
      </c>
      <c r="J187" t="n">
        <v>0.09779631206916924</v>
      </c>
      <c r="K187" t="n">
        <v>0.07803564124033091</v>
      </c>
      <c r="L187" t="n">
        <v>0.002002866281692774</v>
      </c>
      <c r="M187" t="n">
        <v>0.2010574154060076</v>
      </c>
      <c r="N187" t="n">
        <v>0.07765576631374749</v>
      </c>
      <c r="O187" t="n">
        <v>0.001812997280084227</v>
      </c>
      <c r="P187" t="n">
        <v>0.3161228201293881</v>
      </c>
      <c r="Q187" t="n">
        <v>0.0776600688754507</v>
      </c>
      <c r="R187" t="n">
        <v>0.002012589317738118</v>
      </c>
    </row>
    <row r="188">
      <c r="F188" t="n">
        <v>0.07459765050430034</v>
      </c>
      <c r="G188" t="n">
        <v>0.07853883175780121</v>
      </c>
      <c r="H188" t="n">
        <v>0.002498951136475351</v>
      </c>
      <c r="J188" t="n">
        <v>0.09690153482473286</v>
      </c>
      <c r="K188" t="n">
        <v>0.07880069654660866</v>
      </c>
      <c r="L188" t="n">
        <v>0.002399733378399215</v>
      </c>
      <c r="M188" t="n">
        <v>0.2060628736819616</v>
      </c>
      <c r="N188" t="n">
        <v>0.07841709735603913</v>
      </c>
      <c r="O188" t="n">
        <v>0.002222705080650416</v>
      </c>
      <c r="P188" t="n">
        <v>0.3178479399780753</v>
      </c>
      <c r="Q188" t="n">
        <v>0.07842144209971982</v>
      </c>
      <c r="R188" t="n">
        <v>0.002476809295408587</v>
      </c>
    </row>
    <row r="189">
      <c r="F189" t="n">
        <v>0.07618841408153285</v>
      </c>
      <c r="G189" t="n">
        <v>0.0793013446874886</v>
      </c>
      <c r="H189" t="n">
        <v>0.002498951136475351</v>
      </c>
      <c r="J189" t="n">
        <v>0.09546356505169735</v>
      </c>
      <c r="K189" t="n">
        <v>0.07956575185288642</v>
      </c>
      <c r="L189" t="n">
        <v>0.002399733378399215</v>
      </c>
      <c r="M189" t="n">
        <v>0.2060078088543548</v>
      </c>
      <c r="N189" t="n">
        <v>0.07917842839833077</v>
      </c>
      <c r="O189" t="n">
        <v>0.002222705080650416</v>
      </c>
      <c r="P189" t="n">
        <v>0.314191001607992</v>
      </c>
      <c r="Q189" t="n">
        <v>0.07918281532398895</v>
      </c>
      <c r="R189" t="n">
        <v>0.002476809295408587</v>
      </c>
    </row>
    <row r="190">
      <c r="F190" t="n">
        <v>0.07405517859437055</v>
      </c>
      <c r="G190" t="n">
        <v>0.08006385761717599</v>
      </c>
      <c r="H190" t="n">
        <v>0.002498951136475351</v>
      </c>
      <c r="J190" t="n">
        <v>0.09648116752434428</v>
      </c>
      <c r="K190" t="n">
        <v>0.08033080715916417</v>
      </c>
      <c r="L190" t="n">
        <v>0.002399733378399215</v>
      </c>
      <c r="M190" t="n">
        <v>0.2035537174513509</v>
      </c>
      <c r="N190" t="n">
        <v>0.07993975944062241</v>
      </c>
      <c r="O190" t="n">
        <v>0.002222705080650416</v>
      </c>
      <c r="P190" t="n">
        <v>0.3177447885584503</v>
      </c>
      <c r="Q190" t="n">
        <v>0.07994418854825808</v>
      </c>
      <c r="R190" t="n">
        <v>0.002476809295408587</v>
      </c>
    </row>
    <row r="191">
      <c r="F191" t="n">
        <v>0.07378972909177631</v>
      </c>
      <c r="G191" t="n">
        <v>0.08082637054686338</v>
      </c>
      <c r="H191" t="n">
        <v>0.002498951136475351</v>
      </c>
      <c r="J191" t="n">
        <v>0.09533119599852845</v>
      </c>
      <c r="K191" t="n">
        <v>0.08109586246544193</v>
      </c>
      <c r="L191" t="n">
        <v>0.002399733378399215</v>
      </c>
      <c r="M191" t="n">
        <v>0.2000465655587828</v>
      </c>
      <c r="N191" t="n">
        <v>0.08070109048291406</v>
      </c>
      <c r="O191" t="n">
        <v>0.002222705080650416</v>
      </c>
      <c r="P191" t="n">
        <v>0.3148542147721736</v>
      </c>
      <c r="Q191" t="n">
        <v>0.0807055617725272</v>
      </c>
      <c r="R191" t="n">
        <v>0.002965477074431627</v>
      </c>
    </row>
    <row r="192">
      <c r="F192" t="n">
        <v>0.07427175811489181</v>
      </c>
      <c r="G192" t="n">
        <v>0.08158888347655079</v>
      </c>
      <c r="H192" t="n">
        <v>0.003027962945282148</v>
      </c>
      <c r="J192" t="n">
        <v>0.09452978947680789</v>
      </c>
      <c r="K192" t="n">
        <v>0.08186091777171968</v>
      </c>
      <c r="L192" t="n">
        <v>0.002851617555922581</v>
      </c>
      <c r="M192" t="n">
        <v>0.200053127050267</v>
      </c>
      <c r="N192" t="n">
        <v>0.08146242152520569</v>
      </c>
      <c r="O192" t="n">
        <v>0.00269039772638917</v>
      </c>
      <c r="P192" t="n">
        <v>0.315667080765847</v>
      </c>
      <c r="Q192" t="n">
        <v>0.08146693499679632</v>
      </c>
      <c r="R192" t="n">
        <v>0.002965477074431627</v>
      </c>
    </row>
    <row r="193">
      <c r="F193" t="n">
        <v>0.07500719236646247</v>
      </c>
      <c r="G193" t="n">
        <v>0.08235139640623818</v>
      </c>
      <c r="H193" t="n">
        <v>0.003027962945282148</v>
      </c>
      <c r="J193" t="n">
        <v>0.09589569024266544</v>
      </c>
      <c r="K193" t="n">
        <v>0.08262597307799743</v>
      </c>
      <c r="L193" t="n">
        <v>0.002851617555922581</v>
      </c>
      <c r="M193" t="n">
        <v>0.1980212485932527</v>
      </c>
      <c r="N193" t="n">
        <v>0.08222375256749732</v>
      </c>
      <c r="O193" t="n">
        <v>0.00269039772638917</v>
      </c>
      <c r="P193" t="n">
        <v>0.3114059006531911</v>
      </c>
      <c r="Q193" t="n">
        <v>0.08222830822106544</v>
      </c>
      <c r="R193" t="n">
        <v>0.002965477074431627</v>
      </c>
    </row>
    <row r="194">
      <c r="F194" t="n">
        <v>0.07366650769765731</v>
      </c>
      <c r="G194" t="n">
        <v>0.08311390933592556</v>
      </c>
      <c r="H194" t="n">
        <v>0.003027962945282148</v>
      </c>
      <c r="J194" t="n">
        <v>0.09478099022145138</v>
      </c>
      <c r="K194" t="n">
        <v>0.08339102838427519</v>
      </c>
      <c r="L194" t="n">
        <v>0.002851617555922581</v>
      </c>
      <c r="M194" t="n">
        <v>0.2002927585754819</v>
      </c>
      <c r="N194" t="n">
        <v>0.08298508360978898</v>
      </c>
      <c r="O194" t="n">
        <v>0.00269039772638917</v>
      </c>
      <c r="P194" t="n">
        <v>0.3160031473160093</v>
      </c>
      <c r="Q194" t="n">
        <v>0.08298968144533457</v>
      </c>
      <c r="R194" t="n">
        <v>0.002965477074431627</v>
      </c>
    </row>
    <row r="195">
      <c r="F195" t="n">
        <v>0.07298867950837459</v>
      </c>
      <c r="G195" t="n">
        <v>0.08387642226561295</v>
      </c>
      <c r="H195" t="n">
        <v>0.003027962945282148</v>
      </c>
      <c r="J195" t="n">
        <v>0.09473902738613689</v>
      </c>
      <c r="K195" t="n">
        <v>0.08415608369055294</v>
      </c>
      <c r="L195" t="n">
        <v>0.002851617555922581</v>
      </c>
      <c r="M195" t="n">
        <v>0.2010837929529885</v>
      </c>
      <c r="N195" t="n">
        <v>0.08374641465208062</v>
      </c>
      <c r="O195" t="n">
        <v>0.00269039772638917</v>
      </c>
      <c r="P195" t="n">
        <v>0.3061164975483939</v>
      </c>
      <c r="Q195" t="n">
        <v>0.0837510546696037</v>
      </c>
      <c r="R195" t="n">
        <v>0.002965477074431627</v>
      </c>
    </row>
    <row r="196">
      <c r="F196" t="n">
        <v>0.07365850928464684</v>
      </c>
      <c r="G196" t="n">
        <v>0.08463893519530034</v>
      </c>
      <c r="H196" t="n">
        <v>0.003345456030235633</v>
      </c>
      <c r="J196" t="n">
        <v>0.0956781027811338</v>
      </c>
      <c r="K196" t="n">
        <v>0.08492113899683069</v>
      </c>
      <c r="L196" t="n">
        <v>0.003364602557347537</v>
      </c>
      <c r="M196" t="n">
        <v>0.2012729481457354</v>
      </c>
      <c r="N196" t="n">
        <v>0.08450774569437226</v>
      </c>
      <c r="O196" t="n">
        <v>0.003214408063919945</v>
      </c>
      <c r="P196" t="n">
        <v>0.3116256480975803</v>
      </c>
      <c r="Q196" t="n">
        <v>0.08451242789387281</v>
      </c>
      <c r="R196" t="n">
        <v>0.003486901733191442</v>
      </c>
    </row>
    <row r="197">
      <c r="F197" t="n">
        <v>0.07406173158403359</v>
      </c>
      <c r="G197" t="n">
        <v>0.08540144812498773</v>
      </c>
      <c r="H197" t="n">
        <v>0.003345456030235633</v>
      </c>
      <c r="J197" t="n">
        <v>0.09491491499787989</v>
      </c>
      <c r="K197" t="n">
        <v>0.08568619430310846</v>
      </c>
      <c r="L197" t="n">
        <v>0.003364602557347537</v>
      </c>
      <c r="M197" t="n">
        <v>0.2007235581806585</v>
      </c>
      <c r="N197" t="n">
        <v>0.08526907673666391</v>
      </c>
      <c r="O197" t="n">
        <v>0.003214408063919945</v>
      </c>
      <c r="P197" t="n">
        <v>0.3065981021582808</v>
      </c>
      <c r="Q197" t="n">
        <v>0.08527380111814194</v>
      </c>
      <c r="R197" t="n">
        <v>0.003486901733191442</v>
      </c>
    </row>
    <row r="198">
      <c r="F198" t="n">
        <v>0.07387292121409003</v>
      </c>
      <c r="G198" t="n">
        <v>0.08616396105467512</v>
      </c>
      <c r="H198" t="n">
        <v>0.003345456030235633</v>
      </c>
      <c r="J198" t="n">
        <v>0.09462551442488167</v>
      </c>
      <c r="K198" t="n">
        <v>0.08645124960938622</v>
      </c>
      <c r="L198" t="n">
        <v>0.003364602557347537</v>
      </c>
      <c r="M198" t="n">
        <v>0.1987435667038397</v>
      </c>
      <c r="N198" t="n">
        <v>0.08603040777895554</v>
      </c>
      <c r="O198" t="n">
        <v>0.003214408063919945</v>
      </c>
      <c r="P198" t="n">
        <v>0.3023480014198037</v>
      </c>
      <c r="Q198" t="n">
        <v>0.08603517434241108</v>
      </c>
      <c r="R198" t="n">
        <v>0.003486901733191442</v>
      </c>
    </row>
    <row r="199">
      <c r="F199" t="n">
        <v>0.07421188848054194</v>
      </c>
      <c r="G199" t="n">
        <v>0.08692647398436253</v>
      </c>
      <c r="H199" t="n">
        <v>0.003345456030235633</v>
      </c>
      <c r="J199" t="n">
        <v>0.09369600857519934</v>
      </c>
      <c r="K199" t="n">
        <v>0.08721630491566397</v>
      </c>
      <c r="L199" t="n">
        <v>0.003364602557347537</v>
      </c>
      <c r="M199" t="n">
        <v>0.1989153073298372</v>
      </c>
      <c r="N199" t="n">
        <v>0.08679173882124719</v>
      </c>
      <c r="O199" t="n">
        <v>0.003214408063919945</v>
      </c>
      <c r="P199" t="n">
        <v>0.3069502637703871</v>
      </c>
      <c r="Q199" t="n">
        <v>0.0867965475666802</v>
      </c>
      <c r="R199" t="n">
        <v>0.004049392350072237</v>
      </c>
    </row>
    <row r="200">
      <c r="F200" t="n">
        <v>0.0722061155058987</v>
      </c>
      <c r="G200" t="n">
        <v>0.08768898691404992</v>
      </c>
      <c r="H200" t="n">
        <v>0.004630516633220236</v>
      </c>
      <c r="J200" t="n">
        <v>0.09488216169713133</v>
      </c>
      <c r="K200" t="n">
        <v>0.08798136022194172</v>
      </c>
      <c r="L200" t="n">
        <v>0.00394477212575874</v>
      </c>
      <c r="M200" t="n">
        <v>0.19651477728766</v>
      </c>
      <c r="N200" t="n">
        <v>0.08755306986353883</v>
      </c>
      <c r="O200" t="n">
        <v>0.003793068939862196</v>
      </c>
      <c r="P200" t="n">
        <v>0.3079602468265643</v>
      </c>
      <c r="Q200" t="n">
        <v>0.08755792079094932</v>
      </c>
      <c r="R200" t="n">
        <v>0.004049392350072237</v>
      </c>
    </row>
    <row r="201">
      <c r="F201" t="n">
        <v>0.07191883354824685</v>
      </c>
      <c r="G201" t="n">
        <v>0.08845149984373731</v>
      </c>
      <c r="H201" t="n">
        <v>0.004630516633220236</v>
      </c>
      <c r="J201" t="n">
        <v>0.09490707983737089</v>
      </c>
      <c r="K201" t="n">
        <v>0.08874641552821946</v>
      </c>
      <c r="L201" t="n">
        <v>0.00394477212575874</v>
      </c>
      <c r="M201" t="n">
        <v>0.1963294666507575</v>
      </c>
      <c r="N201" t="n">
        <v>0.08831440090583048</v>
      </c>
      <c r="O201" t="n">
        <v>0.003793068939862196</v>
      </c>
      <c r="P201" t="n">
        <v>0.3080595607257842</v>
      </c>
      <c r="Q201" t="n">
        <v>0.08831929401521844</v>
      </c>
      <c r="R201" t="n">
        <v>0.004049392350072237</v>
      </c>
    </row>
    <row r="202">
      <c r="F202" t="n">
        <v>0.07211532600248285</v>
      </c>
      <c r="G202" t="n">
        <v>0.08921401277342469</v>
      </c>
      <c r="H202" t="n">
        <v>0.004630516633220236</v>
      </c>
      <c r="J202" t="n">
        <v>0.09358938375301966</v>
      </c>
      <c r="K202" t="n">
        <v>0.08951147083449722</v>
      </c>
      <c r="L202" t="n">
        <v>0.00394477212575874</v>
      </c>
      <c r="M202" t="n">
        <v>0.1924412598593187</v>
      </c>
      <c r="N202" t="n">
        <v>0.08907573194812211</v>
      </c>
      <c r="O202" t="n">
        <v>0.003793068939862196</v>
      </c>
      <c r="P202" t="n">
        <v>0.3025379055927947</v>
      </c>
      <c r="Q202" t="n">
        <v>0.08908066723948757</v>
      </c>
      <c r="R202" t="n">
        <v>0.004049392350072237</v>
      </c>
    </row>
    <row r="203">
      <c r="F203" t="n">
        <v>0.07217631099484489</v>
      </c>
      <c r="G203" t="n">
        <v>0.08997652570311208</v>
      </c>
      <c r="H203" t="n">
        <v>0.004630516633220236</v>
      </c>
      <c r="J203" t="n">
        <v>0.09429163400402012</v>
      </c>
      <c r="K203" t="n">
        <v>0.09027652614077497</v>
      </c>
      <c r="L203" t="n">
        <v>0.00394477212575874</v>
      </c>
      <c r="M203" t="n">
        <v>0.1916624991696489</v>
      </c>
      <c r="N203" t="n">
        <v>0.08983706299041376</v>
      </c>
      <c r="O203" t="n">
        <v>0.003793068939862196</v>
      </c>
      <c r="P203" t="n">
        <v>0.30565193940589</v>
      </c>
      <c r="Q203" t="n">
        <v>0.0898420404637567</v>
      </c>
      <c r="R203" t="n">
        <v>0.004049392350072237</v>
      </c>
    </row>
    <row r="204">
      <c r="F204" t="n">
        <v>0.07147658376201316</v>
      </c>
      <c r="G204" t="n">
        <v>0.09073903863279947</v>
      </c>
      <c r="H204" t="n">
        <v>0.004815916342557984</v>
      </c>
      <c r="J204" t="n">
        <v>0.09422576467805398</v>
      </c>
      <c r="K204" t="n">
        <v>0.09104158144705272</v>
      </c>
      <c r="L204" t="n">
        <v>0.004598210004240862</v>
      </c>
      <c r="M204" t="n">
        <v>0.1923249481528351</v>
      </c>
      <c r="N204" t="n">
        <v>0.09059839403270541</v>
      </c>
      <c r="O204" t="n">
        <v>0.004424713200835373</v>
      </c>
      <c r="P204" t="n">
        <v>0.3068011735187388</v>
      </c>
      <c r="Q204" t="n">
        <v>0.09060341368802581</v>
      </c>
      <c r="R204" t="n">
        <v>0.004661258003458215</v>
      </c>
    </row>
    <row r="205">
      <c r="F205" t="n">
        <v>0.0714266152995823</v>
      </c>
      <c r="G205" t="n">
        <v>0.09150155156248686</v>
      </c>
      <c r="H205" t="n">
        <v>0.004815916342557984</v>
      </c>
      <c r="J205" t="n">
        <v>0.09332409987141536</v>
      </c>
      <c r="K205" t="n">
        <v>0.09180663675333048</v>
      </c>
      <c r="L205" t="n">
        <v>0.004598210004240862</v>
      </c>
      <c r="M205" t="n">
        <v>0.1949710357079696</v>
      </c>
      <c r="N205" t="n">
        <v>0.09135972507499704</v>
      </c>
      <c r="O205" t="n">
        <v>0.004424713200835373</v>
      </c>
      <c r="P205" t="n">
        <v>0.3062705038394592</v>
      </c>
      <c r="Q205" t="n">
        <v>0.09136478691229494</v>
      </c>
      <c r="R205" t="n">
        <v>0.004661258003458215</v>
      </c>
    </row>
    <row r="206">
      <c r="F206" t="n">
        <v>0.07247019855590653</v>
      </c>
      <c r="G206" t="n">
        <v>0.09226406449217425</v>
      </c>
      <c r="H206" t="n">
        <v>0.004815916342557984</v>
      </c>
      <c r="J206" t="n">
        <v>0.0922899800111087</v>
      </c>
      <c r="K206" t="n">
        <v>0.09257169205960823</v>
      </c>
      <c r="L206" t="n">
        <v>0.004598210004240862</v>
      </c>
      <c r="M206" t="n">
        <v>0.1918360914220353</v>
      </c>
      <c r="N206" t="n">
        <v>0.09212105611728867</v>
      </c>
      <c r="O206" t="n">
        <v>0.004424713200835373</v>
      </c>
      <c r="P206" t="n">
        <v>0.3052249048340602</v>
      </c>
      <c r="Q206" t="n">
        <v>0.09212616013656406</v>
      </c>
      <c r="R206" t="n">
        <v>0.004661258003458215</v>
      </c>
    </row>
    <row r="207">
      <c r="F207" t="n">
        <v>0.07205870443623261</v>
      </c>
      <c r="G207" t="n">
        <v>0.09302657742186164</v>
      </c>
      <c r="H207" t="n">
        <v>0.004815916342557984</v>
      </c>
      <c r="J207" t="n">
        <v>0.09324545800045934</v>
      </c>
      <c r="K207" t="n">
        <v>0.09333674736588599</v>
      </c>
      <c r="L207" t="n">
        <v>0.004598210004240862</v>
      </c>
      <c r="M207" t="n">
        <v>0.1923347434031409</v>
      </c>
      <c r="N207" t="n">
        <v>0.09288238715958033</v>
      </c>
      <c r="O207" t="n">
        <v>0.004424713200835373</v>
      </c>
      <c r="P207" t="n">
        <v>0.3036116429509117</v>
      </c>
      <c r="Q207" t="n">
        <v>0.09288753336083319</v>
      </c>
      <c r="R207" t="n">
        <v>0.005330807771733581</v>
      </c>
    </row>
    <row r="208">
      <c r="F208" t="n">
        <v>0.07085270496251253</v>
      </c>
      <c r="G208" t="n">
        <v>0.09378909035154903</v>
      </c>
      <c r="H208" t="n">
        <v>0.006180390011434251</v>
      </c>
      <c r="J208" t="n">
        <v>0.09239897999373005</v>
      </c>
      <c r="K208" t="n">
        <v>0.09410180267216374</v>
      </c>
      <c r="L208" t="n">
        <v>0.005330999935878562</v>
      </c>
      <c r="M208" t="n">
        <v>0.191421838677164</v>
      </c>
      <c r="N208" t="n">
        <v>0.09364371820187196</v>
      </c>
      <c r="O208" t="n">
        <v>0.005107673693458934</v>
      </c>
      <c r="P208" t="n">
        <v>0.2983036621205428</v>
      </c>
      <c r="Q208" t="n">
        <v>0.09364890658510232</v>
      </c>
      <c r="R208" t="n">
        <v>0.005330807771733581</v>
      </c>
    </row>
    <row r="209">
      <c r="F209" t="n">
        <v>0.07199005111419438</v>
      </c>
      <c r="G209" t="n">
        <v>0.09455160328123642</v>
      </c>
      <c r="H209" t="n">
        <v>0.006180390011434251</v>
      </c>
      <c r="J209" t="n">
        <v>0.09271069669733341</v>
      </c>
      <c r="K209" t="n">
        <v>0.09486685797844149</v>
      </c>
      <c r="L209" t="n">
        <v>0.005330999935878562</v>
      </c>
      <c r="M209" t="n">
        <v>0.1921422217782504</v>
      </c>
      <c r="N209" t="n">
        <v>0.0944050492441636</v>
      </c>
      <c r="O209" t="n">
        <v>0.005107673693458934</v>
      </c>
      <c r="P209" t="n">
        <v>0.3033516311974644</v>
      </c>
      <c r="Q209" t="n">
        <v>0.09441027980937144</v>
      </c>
      <c r="R209" t="n">
        <v>0.005330807771733581</v>
      </c>
    </row>
    <row r="210">
      <c r="F210" t="n">
        <v>0.07048950667017434</v>
      </c>
      <c r="G210" t="n">
        <v>0.09531411621092381</v>
      </c>
      <c r="H210" t="n">
        <v>0.006180390011434251</v>
      </c>
      <c r="J210" t="n">
        <v>0.09189478677846243</v>
      </c>
      <c r="K210" t="n">
        <v>0.09563191328471925</v>
      </c>
      <c r="L210" t="n">
        <v>0.005330999935878562</v>
      </c>
      <c r="M210" t="n">
        <v>0.1897856587406873</v>
      </c>
      <c r="N210" t="n">
        <v>0.09516638028645526</v>
      </c>
      <c r="O210" t="n">
        <v>0.005107673693458934</v>
      </c>
      <c r="P210" t="n">
        <v>0.2930952243817943</v>
      </c>
      <c r="Q210" t="n">
        <v>0.09517165303364057</v>
      </c>
      <c r="R210" t="n">
        <v>0.005330807771733581</v>
      </c>
    </row>
    <row r="211">
      <c r="F211" t="n">
        <v>0.07128170604352221</v>
      </c>
      <c r="G211" t="n">
        <v>0.0960766291406112</v>
      </c>
      <c r="H211" t="n">
        <v>0.006180390011434251</v>
      </c>
      <c r="J211" t="n">
        <v>0.09080540936196503</v>
      </c>
      <c r="K211" t="n">
        <v>0.096396968590997</v>
      </c>
      <c r="L211" t="n">
        <v>0.005330999935878562</v>
      </c>
      <c r="M211" t="n">
        <v>0.1877693039179013</v>
      </c>
      <c r="N211" t="n">
        <v>0.09592771132874689</v>
      </c>
      <c r="O211" t="n">
        <v>0.005107673693458934</v>
      </c>
      <c r="P211" t="n">
        <v>0.298034986812529</v>
      </c>
      <c r="Q211" t="n">
        <v>0.0959330262579097</v>
      </c>
      <c r="R211" t="n">
        <v>0.005330807771733581</v>
      </c>
    </row>
    <row r="212">
      <c r="F212" t="n">
        <v>0.07050617476035562</v>
      </c>
      <c r="G212" t="n">
        <v>0.09683914207029859</v>
      </c>
      <c r="H212" t="n">
        <v>0.00685826794996442</v>
      </c>
      <c r="J212" t="n">
        <v>0.08968377723548142</v>
      </c>
      <c r="K212" t="n">
        <v>0.09716202389727475</v>
      </c>
      <c r="L212" t="n">
        <v>0.00615212914408262</v>
      </c>
      <c r="M212" t="n">
        <v>0.1886708447196689</v>
      </c>
      <c r="N212" t="n">
        <v>0.09668904237103854</v>
      </c>
      <c r="O212" t="n">
        <v>0.005841778453865585</v>
      </c>
      <c r="P212" t="n">
        <v>0.2962837844194062</v>
      </c>
      <c r="Q212" t="n">
        <v>0.09669439948217881</v>
      </c>
      <c r="R212" t="n">
        <v>0.006066350733282542</v>
      </c>
    </row>
    <row r="213">
      <c r="F213" t="n">
        <v>0.0705338935221807</v>
      </c>
      <c r="G213" t="n">
        <v>0.09760165499998598</v>
      </c>
      <c r="H213" t="n">
        <v>0.00685826794996442</v>
      </c>
      <c r="J213" t="n">
        <v>0.09127123632645144</v>
      </c>
      <c r="K213" t="n">
        <v>0.09792707920355252</v>
      </c>
      <c r="L213" t="n">
        <v>0.00615212914408262</v>
      </c>
      <c r="M213" t="n">
        <v>0.1895939447514484</v>
      </c>
      <c r="N213" t="n">
        <v>0.09745037341333018</v>
      </c>
      <c r="O213" t="n">
        <v>0.005841778453865585</v>
      </c>
      <c r="P213" t="n">
        <v>0.2893481985973464</v>
      </c>
      <c r="Q213" t="n">
        <v>0.09745577270644794</v>
      </c>
      <c r="R213" t="n">
        <v>0.006066350733282542</v>
      </c>
    </row>
    <row r="214">
      <c r="F214" t="n">
        <v>0.07113517880774561</v>
      </c>
      <c r="G214" t="n">
        <v>0.09836416792967337</v>
      </c>
      <c r="H214" t="n">
        <v>0.00685826794996442</v>
      </c>
      <c r="J214" t="n">
        <v>0.090286559105043</v>
      </c>
      <c r="K214" t="n">
        <v>0.09869213450983028</v>
      </c>
      <c r="L214" t="n">
        <v>0.00615212914408262</v>
      </c>
      <c r="M214" t="n">
        <v>0.1886733819502645</v>
      </c>
      <c r="N214" t="n">
        <v>0.09821170445562181</v>
      </c>
      <c r="O214" t="n">
        <v>0.005841778453865585</v>
      </c>
      <c r="P214" t="n">
        <v>0.2942446694909278</v>
      </c>
      <c r="Q214" t="n">
        <v>0.09821714593071706</v>
      </c>
      <c r="R214" t="n">
        <v>0.006066350733282542</v>
      </c>
    </row>
    <row r="215">
      <c r="F215" t="n">
        <v>0.07090463936089603</v>
      </c>
      <c r="G215" t="n">
        <v>0.09912668085936076</v>
      </c>
      <c r="H215" t="n">
        <v>0.00685826794996442</v>
      </c>
      <c r="J215" t="n">
        <v>0.09120742746289508</v>
      </c>
      <c r="K215" t="n">
        <v>0.09945718981610803</v>
      </c>
      <c r="L215" t="n">
        <v>0.00615212914408262</v>
      </c>
      <c r="M215" t="n">
        <v>0.1882134284559792</v>
      </c>
      <c r="N215" t="n">
        <v>0.09897303549791346</v>
      </c>
      <c r="O215" t="n">
        <v>0.005841778453865585</v>
      </c>
      <c r="P215" t="n">
        <v>0.2962559782635233</v>
      </c>
      <c r="Q215" t="n">
        <v>0.09897851915498618</v>
      </c>
      <c r="R215" t="n">
        <v>0.006066350733282542</v>
      </c>
    </row>
    <row r="216">
      <c r="F216" t="n">
        <v>0.06994889761243531</v>
      </c>
      <c r="G216" t="n">
        <v>0.09988919378904815</v>
      </c>
      <c r="H216" t="n">
        <v>0.008625357656871531</v>
      </c>
      <c r="J216" t="n">
        <v>0.09051945244736477</v>
      </c>
      <c r="K216" t="n">
        <v>0.1002222451223858</v>
      </c>
      <c r="L216" t="n">
        <v>0.007835238547905429</v>
      </c>
      <c r="M216" t="n">
        <v>0.1889197642827239</v>
      </c>
      <c r="N216" t="n">
        <v>0.09973436654020511</v>
      </c>
      <c r="O216" t="n">
        <v>0.006982843205312335</v>
      </c>
      <c r="P216" t="n">
        <v>0.2860492176184254</v>
      </c>
      <c r="Q216" t="n">
        <v>0.0997398923792553</v>
      </c>
      <c r="R216" t="n">
        <v>0.006997715439353642</v>
      </c>
    </row>
    <row r="217">
      <c r="F217" t="n">
        <v>0.06904716147632703</v>
      </c>
      <c r="G217" t="n">
        <v>0.1006517067187355</v>
      </c>
      <c r="H217" t="n">
        <v>0.008625357656871531</v>
      </c>
      <c r="J217" t="n">
        <v>0.08797502174526402</v>
      </c>
      <c r="K217" t="n">
        <v>0.1009873004286635</v>
      </c>
      <c r="L217" t="n">
        <v>0.007835238547905429</v>
      </c>
      <c r="M217" t="n">
        <v>0.18819831475756</v>
      </c>
      <c r="N217" t="n">
        <v>0.1004956975824968</v>
      </c>
      <c r="O217" t="n">
        <v>0.006982843205312335</v>
      </c>
      <c r="P217" t="n">
        <v>0.2910555935810554</v>
      </c>
      <c r="Q217" t="n">
        <v>0.1005012656035244</v>
      </c>
      <c r="R217" t="n">
        <v>0.006997715439353642</v>
      </c>
    </row>
    <row r="218">
      <c r="F218" t="n">
        <v>0.07063320725794511</v>
      </c>
      <c r="G218" t="n">
        <v>0.1014142196484229</v>
      </c>
      <c r="H218" t="n">
        <v>0.008625357656871531</v>
      </c>
      <c r="J218" t="n">
        <v>0.08995960895905887</v>
      </c>
      <c r="K218" t="n">
        <v>0.1017523557349413</v>
      </c>
      <c r="L218" t="n">
        <v>0.007835238547905429</v>
      </c>
      <c r="M218" t="n">
        <v>0.1868303677494722</v>
      </c>
      <c r="N218" t="n">
        <v>0.1012570286247884</v>
      </c>
      <c r="O218" t="n">
        <v>0.006982843205312335</v>
      </c>
      <c r="P218" t="n">
        <v>0.284053132309819</v>
      </c>
      <c r="Q218" t="n">
        <v>0.1012626388277936</v>
      </c>
      <c r="R218" t="n">
        <v>0.006997715439353642</v>
      </c>
    </row>
    <row r="219">
      <c r="F219" t="n">
        <v>0.06996688867966974</v>
      </c>
      <c r="G219" t="n">
        <v>0.1021767325781103</v>
      </c>
      <c r="H219" t="n">
        <v>0.008625357656871531</v>
      </c>
      <c r="J219" t="n">
        <v>0.08829202928048159</v>
      </c>
      <c r="K219" t="n">
        <v>0.102517411041219</v>
      </c>
      <c r="L219" t="n">
        <v>0.007835238547905429</v>
      </c>
      <c r="M219" t="n">
        <v>0.1839173826336256</v>
      </c>
      <c r="N219" t="n">
        <v>0.10201835966708</v>
      </c>
      <c r="O219" t="n">
        <v>0.006982843205312335</v>
      </c>
      <c r="P219" t="n">
        <v>0.2824700201716329</v>
      </c>
      <c r="Q219" t="n">
        <v>0.1020240120520627</v>
      </c>
      <c r="R219" t="n">
        <v>0.006997715439353642</v>
      </c>
    </row>
    <row r="220">
      <c r="F220" t="n">
        <v>0.0688157250572014</v>
      </c>
      <c r="G220" t="n">
        <v>0.1029392455077977</v>
      </c>
      <c r="H220" t="n">
        <v>0.009873955644456129</v>
      </c>
      <c r="J220" t="n">
        <v>0.08905882112224393</v>
      </c>
      <c r="K220" t="n">
        <v>0.1032824663474968</v>
      </c>
      <c r="L220" t="n">
        <v>0.01050942671383963</v>
      </c>
      <c r="M220" t="n">
        <v>0.1846475762270564</v>
      </c>
      <c r="N220" t="n">
        <v>0.1027796907093717</v>
      </c>
      <c r="O220" t="n">
        <v>0.008650695551260025</v>
      </c>
      <c r="P220" t="n">
        <v>0.2857358953481773</v>
      </c>
      <c r="Q220" t="n">
        <v>0.1027853852763318</v>
      </c>
      <c r="R220" t="n">
        <v>0.008222666000718989</v>
      </c>
    </row>
    <row r="221">
      <c r="F221" t="n">
        <v>0.06868172777916631</v>
      </c>
      <c r="G221" t="n">
        <v>0.1037017584374851</v>
      </c>
      <c r="H221" t="n">
        <v>0.009873955644456129</v>
      </c>
      <c r="J221" t="n">
        <v>0.08625257411734609</v>
      </c>
      <c r="K221" t="n">
        <v>0.1040475216537746</v>
      </c>
      <c r="L221" t="n">
        <v>0.01050942671383963</v>
      </c>
      <c r="M221" t="n">
        <v>0.1845660532977344</v>
      </c>
      <c r="N221" t="n">
        <v>0.1035410217516633</v>
      </c>
      <c r="O221" t="n">
        <v>0.008650695551260025</v>
      </c>
      <c r="P221" t="n">
        <v>0.2838278174436416</v>
      </c>
      <c r="Q221" t="n">
        <v>0.1035467585006009</v>
      </c>
      <c r="R221" t="n">
        <v>0.008222666000718989</v>
      </c>
    </row>
    <row r="222">
      <c r="F222" t="n">
        <v>0.06818428575222191</v>
      </c>
      <c r="G222" t="n">
        <v>0.1044642713671725</v>
      </c>
      <c r="H222" t="n">
        <v>0.009873955644456129</v>
      </c>
      <c r="J222" t="n">
        <v>0.08578288977601196</v>
      </c>
      <c r="K222" t="n">
        <v>0.1048125769600523</v>
      </c>
      <c r="L222" t="n">
        <v>0.01050942671383963</v>
      </c>
      <c r="M222" t="n">
        <v>0.1828144103002504</v>
      </c>
      <c r="N222" t="n">
        <v>0.1043023527939549</v>
      </c>
      <c r="O222" t="n">
        <v>0.008650695551260025</v>
      </c>
      <c r="P222" t="n">
        <v>0.2828094418762892</v>
      </c>
      <c r="Q222" t="n">
        <v>0.1043081317248701</v>
      </c>
      <c r="R222" t="n">
        <v>0.008222666000718989</v>
      </c>
    </row>
    <row r="223">
      <c r="F223" t="n">
        <v>0.06866816769589684</v>
      </c>
      <c r="G223" t="n">
        <v>0.1052267842968599</v>
      </c>
      <c r="H223" t="n">
        <v>0.009873955644456129</v>
      </c>
      <c r="J223" t="n">
        <v>0.08693356660632433</v>
      </c>
      <c r="K223" t="n">
        <v>0.10557763226633</v>
      </c>
      <c r="L223" t="n">
        <v>0.01050942671383963</v>
      </c>
      <c r="M223" t="n">
        <v>0.1815617416291621</v>
      </c>
      <c r="N223" t="n">
        <v>0.1050636838362466</v>
      </c>
      <c r="O223" t="n">
        <v>0.008650695551260025</v>
      </c>
      <c r="P223" t="n">
        <v>0.2817207564759459</v>
      </c>
      <c r="Q223" t="n">
        <v>0.1050695049491392</v>
      </c>
      <c r="R223" t="n">
        <v>0.008222666000718989</v>
      </c>
    </row>
    <row r="224">
      <c r="F224" t="n">
        <v>0.06857628228196305</v>
      </c>
      <c r="G224" t="n">
        <v>0.1059892972265473</v>
      </c>
      <c r="H224" t="n">
        <v>0.01174020091032382</v>
      </c>
      <c r="J224" t="n">
        <v>0.08657943122304525</v>
      </c>
      <c r="K224" t="n">
        <v>0.1063426875726078</v>
      </c>
      <c r="L224" t="n">
        <v>0.01348990689908805</v>
      </c>
      <c r="M224" t="n">
        <v>0.1791503309646051</v>
      </c>
      <c r="N224" t="n">
        <v>0.1058250148785382</v>
      </c>
      <c r="O224" t="n">
        <v>0.01062099303870907</v>
      </c>
      <c r="P224" t="n">
        <v>0.2854435927618229</v>
      </c>
      <c r="Q224" t="n">
        <v>0.1058308781734083</v>
      </c>
      <c r="R224" t="n">
        <v>0.009634978422104543</v>
      </c>
    </row>
    <row r="225">
      <c r="F225" t="n">
        <v>0.06919958525402117</v>
      </c>
      <c r="G225" t="n">
        <v>0.1067518101562347</v>
      </c>
      <c r="H225" t="n">
        <v>0.01174020091032382</v>
      </c>
      <c r="J225" t="n">
        <v>0.08468524009022298</v>
      </c>
      <c r="K225" t="n">
        <v>0.1071077428788856</v>
      </c>
      <c r="L225" t="n">
        <v>0.01348990689908805</v>
      </c>
      <c r="M225" t="n">
        <v>0.1831224038424788</v>
      </c>
      <c r="N225" t="n">
        <v>0.1065863459208299</v>
      </c>
      <c r="O225" t="n">
        <v>0.01062099303870907</v>
      </c>
      <c r="P225" t="n">
        <v>0.2756468935830381</v>
      </c>
      <c r="Q225" t="n">
        <v>0.1065922513976774</v>
      </c>
      <c r="R225" t="n">
        <v>0.009634978422104543</v>
      </c>
    </row>
    <row r="226">
      <c r="F226" t="n">
        <v>0.06888722123717259</v>
      </c>
      <c r="G226" t="n">
        <v>0.1075143230859221</v>
      </c>
      <c r="H226" t="n">
        <v>0.01174020091032382</v>
      </c>
      <c r="J226" t="n">
        <v>0.08587158836236396</v>
      </c>
      <c r="K226" t="n">
        <v>0.1078727981851633</v>
      </c>
      <c r="L226" t="n">
        <v>0.01348990689908805</v>
      </c>
      <c r="M226" t="n">
        <v>0.1825245330884925</v>
      </c>
      <c r="N226" t="n">
        <v>0.1073476769631215</v>
      </c>
      <c r="O226" t="n">
        <v>0.01062099303870907</v>
      </c>
      <c r="P226" t="n">
        <v>0.2790754488613704</v>
      </c>
      <c r="Q226" t="n">
        <v>0.1073536246219466</v>
      </c>
      <c r="R226" t="n">
        <v>0.009634978422104543</v>
      </c>
    </row>
    <row r="227">
      <c r="F227" t="n">
        <v>0.06748360002758924</v>
      </c>
      <c r="G227" t="n">
        <v>0.1082768360156095</v>
      </c>
      <c r="H227" t="n">
        <v>0.01174020091032382</v>
      </c>
      <c r="J227" t="n">
        <v>0.08572633826599012</v>
      </c>
      <c r="K227" t="n">
        <v>0.1086378534914411</v>
      </c>
      <c r="L227" t="n">
        <v>0.01348990689908805</v>
      </c>
      <c r="M227" t="n">
        <v>0.1787037470686431</v>
      </c>
      <c r="N227" t="n">
        <v>0.1081090080054132</v>
      </c>
      <c r="O227" t="n">
        <v>0.01266939321465989</v>
      </c>
      <c r="P227" t="n">
        <v>0.2726932499238252</v>
      </c>
      <c r="Q227" t="n">
        <v>0.1081149978462157</v>
      </c>
      <c r="R227" t="n">
        <v>0.009634978422104543</v>
      </c>
    </row>
    <row r="228">
      <c r="F228" t="n">
        <v>0.06877843565136718</v>
      </c>
      <c r="G228" t="n">
        <v>0.1090393489452968</v>
      </c>
      <c r="H228" t="n">
        <v>0.01201882902314638</v>
      </c>
      <c r="J228" t="n">
        <v>0.08433328076141948</v>
      </c>
      <c r="K228" t="n">
        <v>0.1094029087977188</v>
      </c>
      <c r="L228" t="n">
        <v>0.01609189236085359</v>
      </c>
      <c r="M228" t="n">
        <v>0.1797572992985365</v>
      </c>
      <c r="N228" t="n">
        <v>0.1088703390477048</v>
      </c>
      <c r="O228" t="n">
        <v>0.01266939321465989</v>
      </c>
      <c r="P228" t="n">
        <v>0.2766762119873307</v>
      </c>
      <c r="Q228" t="n">
        <v>0.1088763710704848</v>
      </c>
      <c r="R228" t="n">
        <v>0.01112756028750519</v>
      </c>
    </row>
    <row r="229">
      <c r="F229" t="n">
        <v>0.06801105793880308</v>
      </c>
      <c r="G229" t="n">
        <v>0.1098018618749842</v>
      </c>
      <c r="H229" t="n">
        <v>0.01201882902314638</v>
      </c>
      <c r="J229" t="n">
        <v>0.08245601250297967</v>
      </c>
      <c r="K229" t="n">
        <v>0.1101679641039966</v>
      </c>
      <c r="L229" t="n">
        <v>0.01609189236085359</v>
      </c>
      <c r="M229" t="n">
        <v>0.1754682787904345</v>
      </c>
      <c r="N229" t="n">
        <v>0.1096316700899965</v>
      </c>
      <c r="O229" t="n">
        <v>0.01266939321465989</v>
      </c>
      <c r="P229" t="n">
        <v>0.2690723719000387</v>
      </c>
      <c r="Q229" t="n">
        <v>0.1096377442947539</v>
      </c>
      <c r="R229" t="n">
        <v>0.01112756028750519</v>
      </c>
    </row>
    <row r="230">
      <c r="F230" t="n">
        <v>0.06805544881363351</v>
      </c>
      <c r="G230" t="n">
        <v>0.1105643748046716</v>
      </c>
      <c r="H230" t="n">
        <v>0.01201882902314638</v>
      </c>
      <c r="J230" t="n">
        <v>0.08412558132554245</v>
      </c>
      <c r="K230" t="n">
        <v>0.1109330194102743</v>
      </c>
      <c r="L230" t="n">
        <v>0.01609189236085359</v>
      </c>
      <c r="M230" t="n">
        <v>0.1777690041573973</v>
      </c>
      <c r="N230" t="n">
        <v>0.1103930011322881</v>
      </c>
      <c r="O230" t="n">
        <v>0.01266939321465989</v>
      </c>
      <c r="P230" t="n">
        <v>0.2718456203589388</v>
      </c>
      <c r="Q230" t="n">
        <v>0.1103991175190231</v>
      </c>
      <c r="R230" t="n">
        <v>0.01112756028750519</v>
      </c>
    </row>
    <row r="231">
      <c r="F231" t="n">
        <v>0.067672489864682</v>
      </c>
      <c r="G231" t="n">
        <v>0.111326887734359</v>
      </c>
      <c r="H231" t="n">
        <v>0.01201882902314638</v>
      </c>
      <c r="J231" t="n">
        <v>0.08382775143039388</v>
      </c>
      <c r="K231" t="n">
        <v>0.1116980747165521</v>
      </c>
      <c r="L231" t="n">
        <v>0.01609189236085359</v>
      </c>
      <c r="M231" t="n">
        <v>0.1768345009948339</v>
      </c>
      <c r="N231" t="n">
        <v>0.1111543321745797</v>
      </c>
      <c r="O231" t="n">
        <v>0.01266939321465989</v>
      </c>
      <c r="P231" t="n">
        <v>0.2708628283902587</v>
      </c>
      <c r="Q231" t="n">
        <v>0.1111604907432922</v>
      </c>
      <c r="R231" t="n">
        <v>0.01112756028750519</v>
      </c>
    </row>
    <row r="232">
      <c r="F232" t="n">
        <v>0.06742131158372208</v>
      </c>
      <c r="G232" t="n">
        <v>0.1120894006640464</v>
      </c>
      <c r="H232" t="n">
        <v>0.01522738093573029</v>
      </c>
      <c r="J232" t="n">
        <v>0.08139706898470662</v>
      </c>
      <c r="K232" t="n">
        <v>0.1124631300228298</v>
      </c>
      <c r="L232" t="n">
        <v>0.01763059635633907</v>
      </c>
      <c r="M232" t="n">
        <v>0.1786745955303184</v>
      </c>
      <c r="N232" t="n">
        <v>0.1119156632168714</v>
      </c>
      <c r="O232" t="n">
        <v>0.0145715536261129</v>
      </c>
      <c r="P232" t="n">
        <v>0.2674549443916574</v>
      </c>
      <c r="Q232" t="n">
        <v>0.1119218639675613</v>
      </c>
      <c r="R232" t="n">
        <v>0.01259331918091583</v>
      </c>
    </row>
    <row r="233">
      <c r="F233" t="n">
        <v>0.06793685746060479</v>
      </c>
      <c r="G233" t="n">
        <v>0.1128519135937338</v>
      </c>
      <c r="H233" t="n">
        <v>0.01522738093573029</v>
      </c>
      <c r="J233" t="n">
        <v>0.08276142309526534</v>
      </c>
      <c r="K233" t="n">
        <v>0.1132281853291076</v>
      </c>
      <c r="L233" t="n">
        <v>0.01763059635633907</v>
      </c>
      <c r="M233" t="n">
        <v>0.174732467228058</v>
      </c>
      <c r="N233" t="n">
        <v>0.112676994259163</v>
      </c>
      <c r="O233" t="n">
        <v>0.0145715536261129</v>
      </c>
      <c r="P233" t="n">
        <v>0.2648554975961449</v>
      </c>
      <c r="Q233" t="n">
        <v>0.1126832371918304</v>
      </c>
      <c r="R233" t="n">
        <v>0.01259331918091583</v>
      </c>
    </row>
    <row r="234">
      <c r="F234" t="n">
        <v>0.06614236390504055</v>
      </c>
      <c r="G234" t="n">
        <v>0.1136144265234212</v>
      </c>
      <c r="H234" t="n">
        <v>0.01522738093573029</v>
      </c>
      <c r="J234" t="n">
        <v>0.08224925848038452</v>
      </c>
      <c r="K234" t="n">
        <v>0.1139932406353854</v>
      </c>
      <c r="L234" t="n">
        <v>0.01763059635633907</v>
      </c>
      <c r="M234" t="n">
        <v>0.172304576470588</v>
      </c>
      <c r="N234" t="n">
        <v>0.1134383253014547</v>
      </c>
      <c r="O234" t="n">
        <v>0.0145715536261129</v>
      </c>
      <c r="P234" t="n">
        <v>0.2640437584967227</v>
      </c>
      <c r="Q234" t="n">
        <v>0.1134446104160996</v>
      </c>
      <c r="R234" t="n">
        <v>0.01259331918091583</v>
      </c>
    </row>
    <row r="235">
      <c r="F235" t="n">
        <v>0.06718593071788656</v>
      </c>
      <c r="G235" t="n">
        <v>0.1143769394531086</v>
      </c>
      <c r="H235" t="n">
        <v>0.01522738093573029</v>
      </c>
      <c r="J235" t="n">
        <v>0.0809350130052597</v>
      </c>
      <c r="K235" t="n">
        <v>0.1147582959416631</v>
      </c>
      <c r="L235" t="n">
        <v>0.01763059635633907</v>
      </c>
      <c r="M235" t="n">
        <v>0.1728701818735331</v>
      </c>
      <c r="N235" t="n">
        <v>0.1141996563437463</v>
      </c>
      <c r="O235" t="n">
        <v>0.0145715536261129</v>
      </c>
      <c r="P235" t="n">
        <v>0.2648557174247835</v>
      </c>
      <c r="Q235" t="n">
        <v>0.1142059836403687</v>
      </c>
      <c r="R235" t="n">
        <v>0.01392516268633134</v>
      </c>
    </row>
    <row r="236">
      <c r="F236" t="n">
        <v>0.06697283122765249</v>
      </c>
      <c r="G236" t="n">
        <v>0.115139452382796</v>
      </c>
      <c r="H236" t="n">
        <v>0.01551923563957853</v>
      </c>
      <c r="J236" t="n">
        <v>0.08008161289986289</v>
      </c>
      <c r="K236" t="n">
        <v>0.1155233512479409</v>
      </c>
      <c r="L236" t="n">
        <v>0.01818716691805744</v>
      </c>
      <c r="M236" t="n">
        <v>0.1752503796557061</v>
      </c>
      <c r="N236" t="n">
        <v>0.1149609873860379</v>
      </c>
      <c r="O236" t="n">
        <v>0.01610313182006849</v>
      </c>
      <c r="P236" t="n">
        <v>0.2607533877997125</v>
      </c>
      <c r="Q236" t="n">
        <v>0.1149673568646378</v>
      </c>
      <c r="R236" t="n">
        <v>0.01392516268633134</v>
      </c>
    </row>
    <row r="237">
      <c r="F237" t="n">
        <v>0.06600238228675565</v>
      </c>
      <c r="G237" t="n">
        <v>0.1159019653124834</v>
      </c>
      <c r="H237" t="n">
        <v>0.01551923563957853</v>
      </c>
      <c r="J237" t="n">
        <v>0.08090551063669711</v>
      </c>
      <c r="K237" t="n">
        <v>0.1162884065542186</v>
      </c>
      <c r="L237" t="n">
        <v>0.01818716691805744</v>
      </c>
      <c r="M237" t="n">
        <v>0.1750230877500958</v>
      </c>
      <c r="N237" t="n">
        <v>0.1157223184283296</v>
      </c>
      <c r="O237" t="n">
        <v>0.01610313182006849</v>
      </c>
      <c r="P237" t="n">
        <v>0.2653698278070712</v>
      </c>
      <c r="Q237" t="n">
        <v>0.1157287300889069</v>
      </c>
      <c r="R237" t="n">
        <v>0.01392516268633134</v>
      </c>
    </row>
    <row r="238">
      <c r="F238" t="n">
        <v>0.06559838016840927</v>
      </c>
      <c r="G238" t="n">
        <v>0.1166644782421707</v>
      </c>
      <c r="H238" t="n">
        <v>0.01551923563957853</v>
      </c>
      <c r="J238" t="n">
        <v>0.07966734998416163</v>
      </c>
      <c r="K238" t="n">
        <v>0.1170534618604964</v>
      </c>
      <c r="L238" t="n">
        <v>0.01818716691805744</v>
      </c>
      <c r="M238" t="n">
        <v>0.1697619987024838</v>
      </c>
      <c r="N238" t="n">
        <v>0.1164836494706212</v>
      </c>
      <c r="O238" t="n">
        <v>0.01610313182006849</v>
      </c>
      <c r="P238" t="n">
        <v>0.2648807076685397</v>
      </c>
      <c r="Q238" t="n">
        <v>0.116490103313176</v>
      </c>
      <c r="R238" t="n">
        <v>0.01392516268633134</v>
      </c>
    </row>
    <row r="239">
      <c r="F239" t="n">
        <v>0.06675354577117595</v>
      </c>
      <c r="G239" t="n">
        <v>0.1174269911718581</v>
      </c>
      <c r="H239" t="n">
        <v>0.01551923563957853</v>
      </c>
      <c r="J239" t="n">
        <v>0.08021910811801074</v>
      </c>
      <c r="K239" t="n">
        <v>0.1178185171667741</v>
      </c>
      <c r="L239" t="n">
        <v>0.01818716691805744</v>
      </c>
      <c r="M239" t="n">
        <v>0.1732618291710663</v>
      </c>
      <c r="N239" t="n">
        <v>0.1172449805129129</v>
      </c>
      <c r="O239" t="n">
        <v>0.01704006621683696</v>
      </c>
      <c r="P239" t="n">
        <v>0.2641253943616999</v>
      </c>
      <c r="Q239" t="n">
        <v>0.1172514765374452</v>
      </c>
      <c r="R239" t="n">
        <v>0.01392516268633134</v>
      </c>
    </row>
    <row r="240">
      <c r="F240" t="n">
        <v>0.06590858376627987</v>
      </c>
      <c r="G240" t="n">
        <v>0.1181895041015455</v>
      </c>
      <c r="H240" t="n">
        <v>0.01726094639733889</v>
      </c>
      <c r="J240" t="n">
        <v>0.07993001326547759</v>
      </c>
      <c r="K240" t="n">
        <v>0.1185835724730519</v>
      </c>
      <c r="L240" t="n">
        <v>0.01868664063511272</v>
      </c>
      <c r="M240" t="n">
        <v>0.1711909496150835</v>
      </c>
      <c r="N240" t="n">
        <v>0.1180063115552045</v>
      </c>
      <c r="O240" t="n">
        <v>0.01704006621683696</v>
      </c>
      <c r="P240" t="n">
        <v>0.2642309771653458</v>
      </c>
      <c r="Q240" t="n">
        <v>0.1180128497617143</v>
      </c>
      <c r="R240" t="n">
        <v>0.01501599838774662</v>
      </c>
    </row>
    <row r="241">
      <c r="F241" t="n">
        <v>0.06545596482711435</v>
      </c>
      <c r="G241" t="n">
        <v>0.1189520170312329</v>
      </c>
      <c r="H241" t="n">
        <v>0.01726094639733889</v>
      </c>
      <c r="J241" t="n">
        <v>0.08097863252273833</v>
      </c>
      <c r="K241" t="n">
        <v>0.1193486277793296</v>
      </c>
      <c r="L241" t="n">
        <v>0.01868664063511272</v>
      </c>
      <c r="M241" t="n">
        <v>0.1728841796792439</v>
      </c>
      <c r="N241" t="n">
        <v>0.1187676425974961</v>
      </c>
      <c r="O241" t="n">
        <v>0.01704006621683696</v>
      </c>
      <c r="P241" t="n">
        <v>0.2621951498149032</v>
      </c>
      <c r="Q241" t="n">
        <v>0.1187742229859834</v>
      </c>
      <c r="R241" t="n">
        <v>0.01501599838774662</v>
      </c>
    </row>
    <row r="242">
      <c r="F242" t="n">
        <v>0.06666788058851092</v>
      </c>
      <c r="G242" t="n">
        <v>0.1197145299609203</v>
      </c>
      <c r="H242" t="n">
        <v>0.01726094639733889</v>
      </c>
      <c r="J242" t="n">
        <v>0.08091471636738422</v>
      </c>
      <c r="K242" t="n">
        <v>0.1201136830856074</v>
      </c>
      <c r="L242" t="n">
        <v>0.01868664063511272</v>
      </c>
      <c r="M242" t="n">
        <v>0.1703136843276147</v>
      </c>
      <c r="N242" t="n">
        <v>0.1195289736397878</v>
      </c>
      <c r="O242" t="n">
        <v>0.01704006621683696</v>
      </c>
      <c r="P242" t="n">
        <v>0.261689943634434</v>
      </c>
      <c r="Q242" t="n">
        <v>0.1195355962102526</v>
      </c>
      <c r="R242" t="n">
        <v>0.01501599838774662</v>
      </c>
    </row>
    <row r="243">
      <c r="F243" t="n">
        <v>0.06482046226482607</v>
      </c>
      <c r="G243" t="n">
        <v>0.1204770428906077</v>
      </c>
      <c r="H243" t="n">
        <v>0.01726094639733889</v>
      </c>
      <c r="J243" t="n">
        <v>0.07963966920390607</v>
      </c>
      <c r="K243" t="n">
        <v>0.1208787383918851</v>
      </c>
      <c r="L243" t="n">
        <v>0.01868664063511272</v>
      </c>
      <c r="M243" t="n">
        <v>0.1659552397535164</v>
      </c>
      <c r="N243" t="n">
        <v>0.1202903046820794</v>
      </c>
      <c r="O243" t="n">
        <v>0.01704006621683696</v>
      </c>
      <c r="P243" t="n">
        <v>0.2543888569148317</v>
      </c>
      <c r="Q243" t="n">
        <v>0.1202969694345217</v>
      </c>
      <c r="R243" t="n">
        <v>0.01501599838774662</v>
      </c>
    </row>
    <row r="244">
      <c r="F244" t="n">
        <v>0.06525256742585611</v>
      </c>
      <c r="G244" t="n">
        <v>0.1212395558202951</v>
      </c>
      <c r="H244" t="n">
        <v>0.01786268051381404</v>
      </c>
      <c r="J244" t="n">
        <v>0.07837701910051802</v>
      </c>
      <c r="K244" t="n">
        <v>0.1216437936981629</v>
      </c>
      <c r="L244" t="n">
        <v>0.01914209269611225</v>
      </c>
      <c r="M244" t="n">
        <v>0.1696139198006655</v>
      </c>
      <c r="N244" t="n">
        <v>0.1210516357243711</v>
      </c>
      <c r="O244" t="n">
        <v>0.01761031548966919</v>
      </c>
      <c r="P244" t="n">
        <v>0.2545333012385653</v>
      </c>
      <c r="Q244" t="n">
        <v>0.1210583426587908</v>
      </c>
      <c r="R244" t="n">
        <v>0.01586395795535055</v>
      </c>
    </row>
    <row r="245">
      <c r="F245" t="n">
        <v>0.06531951640839909</v>
      </c>
      <c r="G245" t="n">
        <v>0.1220020687499825</v>
      </c>
      <c r="H245" t="n">
        <v>0.01786268051381404</v>
      </c>
      <c r="J245" t="n">
        <v>0.07967621825101388</v>
      </c>
      <c r="K245" t="n">
        <v>0.1224088490044406</v>
      </c>
      <c r="L245" t="n">
        <v>0.01914209269611225</v>
      </c>
      <c r="M245" t="n">
        <v>0.1671820978472411</v>
      </c>
      <c r="N245" t="n">
        <v>0.1218129667666627</v>
      </c>
      <c r="O245" t="n">
        <v>0.01761031548966919</v>
      </c>
      <c r="P245" t="n">
        <v>0.2597107406593772</v>
      </c>
      <c r="Q245" t="n">
        <v>0.1218197158830599</v>
      </c>
      <c r="R245" t="n">
        <v>0.01586395795535055</v>
      </c>
    </row>
    <row r="246">
      <c r="F246" t="n">
        <v>0.06516869977396497</v>
      </c>
      <c r="G246" t="n">
        <v>0.1227645816796699</v>
      </c>
      <c r="H246" t="n">
        <v>0.01786268051381404</v>
      </c>
      <c r="J246" t="n">
        <v>0.078240170668413</v>
      </c>
      <c r="K246" t="n">
        <v>0.1231739043107184</v>
      </c>
      <c r="L246" t="n">
        <v>0.01914209269611225</v>
      </c>
      <c r="M246" t="n">
        <v>0.1650298378235018</v>
      </c>
      <c r="N246" t="n">
        <v>0.1225742978089544</v>
      </c>
      <c r="O246" t="n">
        <v>0.01761031548966919</v>
      </c>
      <c r="P246" t="n">
        <v>0.2581465985198661</v>
      </c>
      <c r="Q246" t="n">
        <v>0.122581089107329</v>
      </c>
      <c r="R246" t="n">
        <v>0.01586395795535055</v>
      </c>
    </row>
    <row r="247">
      <c r="F247" t="n">
        <v>0.06556106163873587</v>
      </c>
      <c r="G247" t="n">
        <v>0.1235270946093573</v>
      </c>
      <c r="H247" t="n">
        <v>0.01786268051381404</v>
      </c>
      <c r="J247" t="n">
        <v>0.07944987832220461</v>
      </c>
      <c r="K247" t="n">
        <v>0.1239389596169961</v>
      </c>
      <c r="L247" t="n">
        <v>0.01914209269611225</v>
      </c>
      <c r="M247" t="n">
        <v>0.1658786810244634</v>
      </c>
      <c r="N247" t="n">
        <v>0.123335628851246</v>
      </c>
      <c r="O247" t="n">
        <v>0.01761031548966919</v>
      </c>
      <c r="P247" t="n">
        <v>0.2497716773394412</v>
      </c>
      <c r="Q247" t="n">
        <v>0.1233424623315982</v>
      </c>
      <c r="R247" t="n">
        <v>0.01586395795535055</v>
      </c>
    </row>
    <row r="248">
      <c r="F248" t="n">
        <v>0.06487800296040508</v>
      </c>
      <c r="G248" t="n">
        <v>0.1242896075390446</v>
      </c>
      <c r="H248" t="n">
        <v>0.01686691526969184</v>
      </c>
      <c r="J248" t="n">
        <v>0.07843431223452817</v>
      </c>
      <c r="K248" t="n">
        <v>0.1247040149232739</v>
      </c>
      <c r="L248" t="n">
        <v>0.01955344968064433</v>
      </c>
      <c r="M248" t="n">
        <v>0.1664584854314267</v>
      </c>
      <c r="N248" t="n">
        <v>0.1240969598935377</v>
      </c>
      <c r="O248" t="n">
        <v>0.0181469709636019</v>
      </c>
      <c r="P248" t="n">
        <v>0.251006979760008</v>
      </c>
      <c r="Q248" t="n">
        <v>0.1241038355558673</v>
      </c>
      <c r="R248" t="n">
        <v>0.01667949968111757</v>
      </c>
    </row>
    <row r="249">
      <c r="F249" t="n">
        <v>0.06543868939514183</v>
      </c>
      <c r="G249" t="n">
        <v>0.125052120468732</v>
      </c>
      <c r="H249" t="n">
        <v>0.01686691526969184</v>
      </c>
      <c r="J249" t="n">
        <v>0.0792456081836219</v>
      </c>
      <c r="K249" t="n">
        <v>0.1254690702295517</v>
      </c>
      <c r="L249" t="n">
        <v>0.01955344968064433</v>
      </c>
      <c r="M249" t="n">
        <v>0.163201430574798</v>
      </c>
      <c r="N249" t="n">
        <v>0.1248582909358293</v>
      </c>
      <c r="O249" t="n">
        <v>0.0181469709636019</v>
      </c>
      <c r="P249" t="n">
        <v>0.2571409992575108</v>
      </c>
      <c r="Q249" t="n">
        <v>0.1248652087801364</v>
      </c>
      <c r="R249" t="n">
        <v>0.01667949968111757</v>
      </c>
    </row>
    <row r="250">
      <c r="F250" t="n">
        <v>0.06504182539069198</v>
      </c>
      <c r="G250" t="n">
        <v>0.1258146333984194</v>
      </c>
      <c r="H250" t="n">
        <v>0.01686691526969184</v>
      </c>
      <c r="J250" t="n">
        <v>0.07863525424131466</v>
      </c>
      <c r="K250" t="n">
        <v>0.1262341255358294</v>
      </c>
      <c r="L250" t="n">
        <v>0.01955344968064433</v>
      </c>
      <c r="M250" t="n">
        <v>0.1683603704421031</v>
      </c>
      <c r="N250" t="n">
        <v>0.1256196219781209</v>
      </c>
      <c r="O250" t="n">
        <v>0.0181469709636019</v>
      </c>
      <c r="P250" t="n">
        <v>0.2510045108651262</v>
      </c>
      <c r="Q250" t="n">
        <v>0.1256265820044055</v>
      </c>
      <c r="R250" t="n">
        <v>0.01667949968111757</v>
      </c>
    </row>
    <row r="251">
      <c r="F251" t="n">
        <v>0.06515716512027872</v>
      </c>
      <c r="G251" t="n">
        <v>0.1265771463281068</v>
      </c>
      <c r="H251" t="n">
        <v>0.01686691526969184</v>
      </c>
      <c r="J251" t="n">
        <v>0.07824008210355869</v>
      </c>
      <c r="K251" t="n">
        <v>0.1269991808421072</v>
      </c>
      <c r="L251" t="n">
        <v>0.01955344968064433</v>
      </c>
      <c r="M251" t="n">
        <v>0.1657737781617539</v>
      </c>
      <c r="N251" t="n">
        <v>0.1263809530204126</v>
      </c>
      <c r="O251" t="n">
        <v>0.0181469709636019</v>
      </c>
      <c r="P251" t="n">
        <v>0.2495726113409368</v>
      </c>
      <c r="Q251" t="n">
        <v>0.1263879552286747</v>
      </c>
      <c r="R251" t="n">
        <v>0.01746603459546818</v>
      </c>
    </row>
    <row r="252">
      <c r="F252" t="n">
        <v>0.06568648869364321</v>
      </c>
      <c r="G252" t="n">
        <v>0.1273396592577942</v>
      </c>
      <c r="H252" t="n">
        <v>0.01944516945081596</v>
      </c>
      <c r="J252" t="n">
        <v>0.07903542184131677</v>
      </c>
      <c r="K252" t="n">
        <v>0.1277642361483849</v>
      </c>
      <c r="L252" t="n">
        <v>0.01992063816829727</v>
      </c>
      <c r="M252" t="n">
        <v>0.1663884987335043</v>
      </c>
      <c r="N252" t="n">
        <v>0.1271422840627042</v>
      </c>
      <c r="O252" t="n">
        <v>0.01864526298126215</v>
      </c>
      <c r="P252" t="n">
        <v>0.2511762781656661</v>
      </c>
      <c r="Q252" t="n">
        <v>0.1271493284529438</v>
      </c>
      <c r="R252" t="n">
        <v>0.01746603459546818</v>
      </c>
    </row>
    <row r="253">
      <c r="F253" t="n">
        <v>0.06448276588140123</v>
      </c>
      <c r="G253" t="n">
        <v>0.1281021721874816</v>
      </c>
      <c r="H253" t="n">
        <v>0.01944516945081596</v>
      </c>
      <c r="J253" t="n">
        <v>0.07854149036434212</v>
      </c>
      <c r="K253" t="n">
        <v>0.1285292914546627</v>
      </c>
      <c r="L253" t="n">
        <v>0.01992063816829727</v>
      </c>
      <c r="M253" t="n">
        <v>0.1654153381178916</v>
      </c>
      <c r="N253" t="n">
        <v>0.1279036151049959</v>
      </c>
      <c r="O253" t="n">
        <v>0.01864526298126215</v>
      </c>
      <c r="P253" t="n">
        <v>0.2455616387421417</v>
      </c>
      <c r="Q253" t="n">
        <v>0.1279107016772129</v>
      </c>
      <c r="R253" t="n">
        <v>0.01746603459546818</v>
      </c>
    </row>
    <row r="254">
      <c r="F254" t="n">
        <v>0.06427603383696542</v>
      </c>
      <c r="G254" t="n">
        <v>0.128864685117169</v>
      </c>
      <c r="H254" t="n">
        <v>0.01944516945081596</v>
      </c>
      <c r="J254" t="n">
        <v>0.07704349385228983</v>
      </c>
      <c r="K254" t="n">
        <v>0.1292943467609404</v>
      </c>
      <c r="L254" t="n">
        <v>0.01992063816829727</v>
      </c>
      <c r="M254" t="n">
        <v>0.1627334504176038</v>
      </c>
      <c r="N254" t="n">
        <v>0.1286649461472875</v>
      </c>
      <c r="O254" t="n">
        <v>0.01864526298126215</v>
      </c>
      <c r="P254" t="n">
        <v>0.2481748076672026</v>
      </c>
      <c r="Q254" t="n">
        <v>0.128672074901482</v>
      </c>
      <c r="R254" t="n">
        <v>0.01746603459546818</v>
      </c>
    </row>
    <row r="255">
      <c r="F255" t="n">
        <v>0.06521038427851011</v>
      </c>
      <c r="G255" t="n">
        <v>0.1296271980468564</v>
      </c>
      <c r="H255" t="n">
        <v>0.01944516945081596</v>
      </c>
      <c r="J255" t="n">
        <v>0.07742639290058138</v>
      </c>
      <c r="K255" t="n">
        <v>0.1300594020672182</v>
      </c>
      <c r="L255" t="n">
        <v>0.01992063816829727</v>
      </c>
      <c r="M255" t="n">
        <v>0.1640570128855585</v>
      </c>
      <c r="N255" t="n">
        <v>0.1294262771895791</v>
      </c>
      <c r="O255" t="n">
        <v>0.01864526298126215</v>
      </c>
      <c r="P255" t="n">
        <v>0.2517096753919406</v>
      </c>
      <c r="Q255" t="n">
        <v>0.1294334481257512</v>
      </c>
      <c r="R255" t="n">
        <v>0.01746603459546818</v>
      </c>
    </row>
    <row r="256">
      <c r="F256" t="n">
        <v>0.06454890355642506</v>
      </c>
      <c r="G256" t="n">
        <v>0.1303897109765438</v>
      </c>
      <c r="H256" t="n">
        <v>0.01760853856193097</v>
      </c>
      <c r="J256" t="n">
        <v>0.07871299077464054</v>
      </c>
      <c r="K256" t="n">
        <v>0.1308244573734959</v>
      </c>
      <c r="L256" t="n">
        <v>0.02024358473865937</v>
      </c>
      <c r="M256" t="n">
        <v>0.1629176929333368</v>
      </c>
      <c r="N256" t="n">
        <v>0.1301876082318708</v>
      </c>
      <c r="O256" t="n">
        <v>0.01910042188527698</v>
      </c>
      <c r="P256" t="n">
        <v>0.248044006522839</v>
      </c>
      <c r="Q256" t="n">
        <v>0.1301948213500203</v>
      </c>
      <c r="R256" t="n">
        <v>0.01821481758601369</v>
      </c>
    </row>
    <row r="257">
      <c r="F257" t="n">
        <v>0.06436830406802113</v>
      </c>
      <c r="G257" t="n">
        <v>0.1311522239062312</v>
      </c>
      <c r="H257" t="n">
        <v>0.01760853856193097</v>
      </c>
      <c r="J257" t="n">
        <v>0.07875176881310479</v>
      </c>
      <c r="K257" t="n">
        <v>0.1315895126797737</v>
      </c>
      <c r="L257" t="n">
        <v>0.02024358473865937</v>
      </c>
      <c r="M257" t="n">
        <v>0.1622967769091983</v>
      </c>
      <c r="N257" t="n">
        <v>0.1309489392741624</v>
      </c>
      <c r="O257" t="n">
        <v>0.01910042188527698</v>
      </c>
      <c r="P257" t="n">
        <v>0.2462057161283275</v>
      </c>
      <c r="Q257" t="n">
        <v>0.1309561945742894</v>
      </c>
      <c r="R257" t="n">
        <v>0.01821481758601369</v>
      </c>
    </row>
    <row r="258">
      <c r="F258" t="n">
        <v>0.06442562329427376</v>
      </c>
      <c r="G258" t="n">
        <v>0.1319147368359186</v>
      </c>
      <c r="H258" t="n">
        <v>0.01760853856193097</v>
      </c>
      <c r="J258" t="n">
        <v>0.07860648150412729</v>
      </c>
      <c r="K258" t="n">
        <v>0.1323545679860515</v>
      </c>
      <c r="L258" t="n">
        <v>0.02024358473865937</v>
      </c>
      <c r="M258" t="n">
        <v>0.1636630473934331</v>
      </c>
      <c r="N258" t="n">
        <v>0.131710270316454</v>
      </c>
      <c r="O258" t="n">
        <v>0.01910042188527698</v>
      </c>
      <c r="P258" t="n">
        <v>0.2483275611466366</v>
      </c>
      <c r="Q258" t="n">
        <v>0.1317175677985586</v>
      </c>
      <c r="R258" t="n">
        <v>0.01821481758601369</v>
      </c>
    </row>
    <row r="259">
      <c r="F259" t="n">
        <v>0.06467209871604743</v>
      </c>
      <c r="G259" t="n">
        <v>0.1326772497656059</v>
      </c>
      <c r="H259" t="n">
        <v>0.01760853856193097</v>
      </c>
      <c r="J259" t="n">
        <v>0.0777148164931933</v>
      </c>
      <c r="K259" t="n">
        <v>0.1331196232923292</v>
      </c>
      <c r="L259" t="n">
        <v>0.02024358473865937</v>
      </c>
      <c r="M259" t="n">
        <v>0.1607274689629565</v>
      </c>
      <c r="N259" t="n">
        <v>0.1324716013587457</v>
      </c>
      <c r="O259" t="n">
        <v>0.01950767801827347</v>
      </c>
      <c r="P259" t="n">
        <v>0.2420269028764493</v>
      </c>
      <c r="Q259" t="n">
        <v>0.1324789410228277</v>
      </c>
      <c r="R259" t="n">
        <v>0.01821481758601369</v>
      </c>
    </row>
    <row r="260">
      <c r="F260" t="n">
        <v>0.06578608790137871</v>
      </c>
      <c r="G260" t="n">
        <v>0.1334397626952933</v>
      </c>
      <c r="H260" t="n">
        <v>0.0175007130393259</v>
      </c>
      <c r="J260" t="n">
        <v>0.07860783665517319</v>
      </c>
      <c r="K260" t="n">
        <v>0.133884678598607</v>
      </c>
      <c r="L260" t="n">
        <v>0.02052221597131893</v>
      </c>
      <c r="M260" t="n">
        <v>0.1607472316714513</v>
      </c>
      <c r="N260" t="n">
        <v>0.1332329324010374</v>
      </c>
      <c r="O260" t="n">
        <v>0.01950767801827347</v>
      </c>
      <c r="P260" t="n">
        <v>0.2467862401287492</v>
      </c>
      <c r="Q260" t="n">
        <v>0.1332403142470968</v>
      </c>
      <c r="R260" t="n">
        <v>0.01891710354036539</v>
      </c>
    </row>
    <row r="261">
      <c r="F261" t="n">
        <v>0.06396761335487391</v>
      </c>
      <c r="G261" t="n">
        <v>0.1342022756249807</v>
      </c>
      <c r="H261" t="n">
        <v>0.0175007130393259</v>
      </c>
      <c r="J261" t="n">
        <v>0.07669737501620739</v>
      </c>
      <c r="K261" t="n">
        <v>0.1346497339048847</v>
      </c>
      <c r="L261" t="n">
        <v>0.02052221597131893</v>
      </c>
      <c r="M261" t="n">
        <v>0.1645583634860155</v>
      </c>
      <c r="N261" t="n">
        <v>0.133994263443329</v>
      </c>
      <c r="O261" t="n">
        <v>0.01950767801827347</v>
      </c>
      <c r="P261" t="n">
        <v>0.2488371045698665</v>
      </c>
      <c r="Q261" t="n">
        <v>0.1340016874713659</v>
      </c>
      <c r="R261" t="n">
        <v>0.01891710354036539</v>
      </c>
    </row>
    <row r="262">
      <c r="F262" t="n">
        <v>0.06523614821351029</v>
      </c>
      <c r="G262" t="n">
        <v>0.1349647885546681</v>
      </c>
      <c r="H262" t="n">
        <v>0.0175007130393259</v>
      </c>
      <c r="J262" t="n">
        <v>0.07792437160499872</v>
      </c>
      <c r="K262" t="n">
        <v>0.1354147892111625</v>
      </c>
      <c r="L262" t="n">
        <v>0.02052221597131893</v>
      </c>
      <c r="M262" t="n">
        <v>0.1604226034571764</v>
      </c>
      <c r="N262" t="n">
        <v>0.1347555944856206</v>
      </c>
      <c r="O262" t="n">
        <v>0.01950767801827347</v>
      </c>
      <c r="P262" t="n">
        <v>0.244812698101692</v>
      </c>
      <c r="Q262" t="n">
        <v>0.134763060695635</v>
      </c>
      <c r="R262" t="n">
        <v>0.01891710354036539</v>
      </c>
    </row>
    <row r="263">
      <c r="F263" t="n">
        <v>0.06558824905445879</v>
      </c>
      <c r="G263" t="n">
        <v>0.1357273014843555</v>
      </c>
      <c r="H263" t="n">
        <v>0.0175007130393259</v>
      </c>
      <c r="J263" t="n">
        <v>0.07892827762341394</v>
      </c>
      <c r="K263" t="n">
        <v>0.1361798445174402</v>
      </c>
      <c r="L263" t="n">
        <v>0.02075645844586425</v>
      </c>
      <c r="M263" t="n">
        <v>0.1637883579080996</v>
      </c>
      <c r="N263" t="n">
        <v>0.1355169255279123</v>
      </c>
      <c r="O263" t="n">
        <v>0.01950767801827347</v>
      </c>
      <c r="P263" t="n">
        <v>0.2417114501669911</v>
      </c>
      <c r="Q263" t="n">
        <v>0.1355244339199042</v>
      </c>
      <c r="R263" t="n">
        <v>0.01891710354036539</v>
      </c>
    </row>
    <row r="264">
      <c r="F264" t="n">
        <v>0.06492677858889226</v>
      </c>
      <c r="G264" t="n">
        <v>0.1364898144140429</v>
      </c>
      <c r="H264" t="n">
        <v>0.01993683143565831</v>
      </c>
      <c r="J264" t="n">
        <v>0.07637756532684332</v>
      </c>
      <c r="K264" t="n">
        <v>0.136944899823718</v>
      </c>
      <c r="L264" t="n">
        <v>0.02075645844586425</v>
      </c>
      <c r="M264" t="n">
        <v>0.1639536008629337</v>
      </c>
      <c r="N264" t="n">
        <v>0.1362782565702039</v>
      </c>
      <c r="O264" t="n">
        <v>0.01986226172287868</v>
      </c>
      <c r="P264" t="n">
        <v>0.2433453048598716</v>
      </c>
      <c r="Q264" t="n">
        <v>0.1362858071441733</v>
      </c>
      <c r="R264" t="n">
        <v>0.01956414734613458</v>
      </c>
    </row>
    <row r="265">
      <c r="F265" t="n">
        <v>0.06548116028815448</v>
      </c>
      <c r="G265" t="n">
        <v>0.1372523273437303</v>
      </c>
      <c r="H265" t="n">
        <v>0.01993683143565831</v>
      </c>
      <c r="J265" t="n">
        <v>0.07789364058730082</v>
      </c>
      <c r="K265" t="n">
        <v>0.1377099551299957</v>
      </c>
      <c r="L265" t="n">
        <v>0.02075645844586425</v>
      </c>
      <c r="M265" t="n">
        <v>0.1620758266277525</v>
      </c>
      <c r="N265" t="n">
        <v>0.1370395876124956</v>
      </c>
      <c r="O265" t="n">
        <v>0.01986226172287868</v>
      </c>
      <c r="P265" t="n">
        <v>0.2476767865448322</v>
      </c>
      <c r="Q265" t="n">
        <v>0.1370471803684424</v>
      </c>
      <c r="R265" t="n">
        <v>0.01956414734613458</v>
      </c>
    </row>
    <row r="266">
      <c r="F266" t="n">
        <v>0.06429422963141537</v>
      </c>
      <c r="G266" t="n">
        <v>0.1380148402734177</v>
      </c>
      <c r="H266" t="n">
        <v>0.01993683143565831</v>
      </c>
      <c r="J266" t="n">
        <v>0.07659591755206112</v>
      </c>
      <c r="K266" t="n">
        <v>0.1384750104362735</v>
      </c>
      <c r="L266" t="n">
        <v>0.02075645844586425</v>
      </c>
      <c r="M266" t="n">
        <v>0.159496286567584</v>
      </c>
      <c r="N266" t="n">
        <v>0.1378009186547872</v>
      </c>
      <c r="O266" t="n">
        <v>0.01986226172287868</v>
      </c>
      <c r="P266" t="n">
        <v>0.2431700657487331</v>
      </c>
      <c r="Q266" t="n">
        <v>0.1378085535927115</v>
      </c>
      <c r="R266" t="n">
        <v>0.01956414734613458</v>
      </c>
    </row>
    <row r="267">
      <c r="F267" t="n">
        <v>0.0643811409223595</v>
      </c>
      <c r="G267" t="n">
        <v>0.1387773532031051</v>
      </c>
      <c r="H267" t="n">
        <v>0.01993683143565831</v>
      </c>
      <c r="J267" t="n">
        <v>0.07730900269763157</v>
      </c>
      <c r="K267" t="n">
        <v>0.1392400657425512</v>
      </c>
      <c r="L267" t="n">
        <v>0.02075645844586425</v>
      </c>
      <c r="M267" t="n">
        <v>0.1596381518917867</v>
      </c>
      <c r="N267" t="n">
        <v>0.1385622496970788</v>
      </c>
      <c r="O267" t="n">
        <v>0.01986226172287868</v>
      </c>
      <c r="P267" t="n">
        <v>0.2487846696551703</v>
      </c>
      <c r="Q267" t="n">
        <v>0.1385699268169807</v>
      </c>
      <c r="R267" t="n">
        <v>0.02014720389093257</v>
      </c>
    </row>
    <row r="268">
      <c r="F268" t="n">
        <v>0.06540296587221467</v>
      </c>
      <c r="G268" t="n">
        <v>0.1395398661327925</v>
      </c>
      <c r="H268" t="n">
        <v>0.02081514495339585</v>
      </c>
      <c r="J268" t="n">
        <v>0.07818215426967977</v>
      </c>
      <c r="K268" t="n">
        <v>0.140005121048829</v>
      </c>
      <c r="L268" t="n">
        <v>0.02094623874188364</v>
      </c>
      <c r="M268" t="n">
        <v>0.1613155139686068</v>
      </c>
      <c r="N268" t="n">
        <v>0.1393235807393705</v>
      </c>
      <c r="O268" t="n">
        <v>0.02015940334171964</v>
      </c>
      <c r="P268" t="n">
        <v>0.2442800182532013</v>
      </c>
      <c r="Q268" t="n">
        <v>0.1393313000412498</v>
      </c>
      <c r="R268" t="n">
        <v>0.02014720389093257</v>
      </c>
    </row>
    <row r="269">
      <c r="F269" t="n">
        <v>0.06524494039138579</v>
      </c>
      <c r="G269" t="n">
        <v>0.1403023790624799</v>
      </c>
      <c r="H269" t="n">
        <v>0.02081514495339585</v>
      </c>
      <c r="J269" t="n">
        <v>0.07739010493660682</v>
      </c>
      <c r="K269" t="n">
        <v>0.1407701763551067</v>
      </c>
      <c r="L269" t="n">
        <v>0.02094623874188364</v>
      </c>
      <c r="M269" t="n">
        <v>0.1590852307758484</v>
      </c>
      <c r="N269" t="n">
        <v>0.1400849117816621</v>
      </c>
      <c r="O269" t="n">
        <v>0.02015940334171964</v>
      </c>
      <c r="P269" t="n">
        <v>0.2444497761420564</v>
      </c>
      <c r="Q269" t="n">
        <v>0.1400926732655189</v>
      </c>
      <c r="R269" t="n">
        <v>0.02014720389093257</v>
      </c>
    </row>
    <row r="270">
      <c r="F270" t="n">
        <v>0.06486687539582725</v>
      </c>
      <c r="G270" t="n">
        <v>0.1410648919921672</v>
      </c>
      <c r="H270" t="n">
        <v>0.02081514495339585</v>
      </c>
      <c r="J270" t="n">
        <v>0.07855781967524474</v>
      </c>
      <c r="K270" t="n">
        <v>0.1415352316613845</v>
      </c>
      <c r="L270" t="n">
        <v>0.02094623874188364</v>
      </c>
      <c r="M270" t="n">
        <v>0.1619647119152942</v>
      </c>
      <c r="N270" t="n">
        <v>0.1408462428239538</v>
      </c>
      <c r="O270" t="n">
        <v>0.02015940334171964</v>
      </c>
      <c r="P270" t="n">
        <v>0.2405885320941067</v>
      </c>
      <c r="Q270" t="n">
        <v>0.140854046489788</v>
      </c>
      <c r="R270" t="n">
        <v>0.02014720389093257</v>
      </c>
    </row>
    <row r="271">
      <c r="F271" t="n">
        <v>0.06404504747113687</v>
      </c>
      <c r="G271" t="n">
        <v>0.1418274049218546</v>
      </c>
      <c r="H271" t="n">
        <v>0.02081514495339585</v>
      </c>
      <c r="J271" t="n">
        <v>0.07762571368648234</v>
      </c>
      <c r="K271" t="n">
        <v>0.1423002869676623</v>
      </c>
      <c r="L271" t="n">
        <v>0.02094623874188364</v>
      </c>
      <c r="M271" t="n">
        <v>0.1596328064104977</v>
      </c>
      <c r="N271" t="n">
        <v>0.1416075738662454</v>
      </c>
      <c r="O271" t="n">
        <v>0.02039433321742345</v>
      </c>
      <c r="P271" t="n">
        <v>0.248466439247172</v>
      </c>
      <c r="Q271" t="n">
        <v>0.1416154197140572</v>
      </c>
      <c r="R271" t="n">
        <v>0.02014720389093257</v>
      </c>
    </row>
    <row r="272">
      <c r="F272" t="n">
        <v>0.06593560349210983</v>
      </c>
      <c r="G272" t="n">
        <v>0.142589917851542</v>
      </c>
      <c r="H272" t="n">
        <v>0.01852746783430995</v>
      </c>
      <c r="J272" t="n">
        <v>0.07747879215769259</v>
      </c>
      <c r="K272" t="n">
        <v>0.14306534227394</v>
      </c>
      <c r="L272" t="n">
        <v>0.0210914834389654</v>
      </c>
      <c r="M272" t="n">
        <v>0.1580889534844915</v>
      </c>
      <c r="N272" t="n">
        <v>0.142368904908537</v>
      </c>
      <c r="O272" t="n">
        <v>0.02039433321742345</v>
      </c>
      <c r="P272" t="n">
        <v>0.2481103790075564</v>
      </c>
      <c r="Q272" t="n">
        <v>0.1423767929383263</v>
      </c>
      <c r="R272" t="n">
        <v>0.02065752806237064</v>
      </c>
    </row>
    <row r="273">
      <c r="F273" t="n">
        <v>0.06426423867632061</v>
      </c>
      <c r="G273" t="n">
        <v>0.1433524307812294</v>
      </c>
      <c r="H273" t="n">
        <v>0.01852746783430995</v>
      </c>
      <c r="J273" t="n">
        <v>0.07873076153659818</v>
      </c>
      <c r="K273" t="n">
        <v>0.1438303975802178</v>
      </c>
      <c r="L273" t="n">
        <v>0.0210914834389654</v>
      </c>
      <c r="M273" t="n">
        <v>0.1623320508975321</v>
      </c>
      <c r="N273" t="n">
        <v>0.1431302359508287</v>
      </c>
      <c r="O273" t="n">
        <v>0.02039433321742345</v>
      </c>
      <c r="P273" t="n">
        <v>0.2433282421492987</v>
      </c>
      <c r="Q273" t="n">
        <v>0.1431381661625954</v>
      </c>
      <c r="R273" t="n">
        <v>0.02065752806237064</v>
      </c>
    </row>
    <row r="274">
      <c r="F274" t="n">
        <v>0.06566606587944915</v>
      </c>
      <c r="G274" t="n">
        <v>0.1441149437109168</v>
      </c>
      <c r="H274" t="n">
        <v>0.01852746783430995</v>
      </c>
      <c r="J274" t="n">
        <v>0.07655195091738519</v>
      </c>
      <c r="K274" t="n">
        <v>0.1445954528864955</v>
      </c>
      <c r="L274" t="n">
        <v>0.0210914834389654</v>
      </c>
      <c r="M274" t="n">
        <v>0.1599380910918076</v>
      </c>
      <c r="N274" t="n">
        <v>0.1438915669931203</v>
      </c>
      <c r="O274" t="n">
        <v>0.02039433321742345</v>
      </c>
      <c r="P274" t="n">
        <v>0.2413352597095516</v>
      </c>
      <c r="Q274" t="n">
        <v>0.1438995393868645</v>
      </c>
      <c r="R274" t="n">
        <v>0.02065752806237064</v>
      </c>
    </row>
    <row r="275">
      <c r="F275" t="n">
        <v>0.06445542225672787</v>
      </c>
      <c r="G275" t="n">
        <v>0.1448774566406042</v>
      </c>
      <c r="H275" t="n">
        <v>0.01852746783430995</v>
      </c>
      <c r="J275" t="n">
        <v>0.07891650691023043</v>
      </c>
      <c r="K275" t="n">
        <v>0.1453605081927733</v>
      </c>
      <c r="L275" t="n">
        <v>0.0210914834389654</v>
      </c>
      <c r="M275" t="n">
        <v>0.1596961463598181</v>
      </c>
      <c r="N275" t="n">
        <v>0.144652898035412</v>
      </c>
      <c r="O275" t="n">
        <v>0.02039433321742345</v>
      </c>
      <c r="P275" t="n">
        <v>0.240647781639184</v>
      </c>
      <c r="Q275" t="n">
        <v>0.1446609126111337</v>
      </c>
      <c r="R275" t="n">
        <v>0.02065752806237064</v>
      </c>
    </row>
    <row r="276">
      <c r="F276" t="n">
        <v>0.06479309467582314</v>
      </c>
      <c r="G276" t="n">
        <v>0.1456399695702916</v>
      </c>
      <c r="H276" t="n">
        <v>0.02053570617067059</v>
      </c>
      <c r="J276" t="n">
        <v>0.07827046532464001</v>
      </c>
      <c r="K276" t="n">
        <v>0.146125563499051</v>
      </c>
      <c r="L276" t="n">
        <v>0.02119211911669784</v>
      </c>
      <c r="M276" t="n">
        <v>0.1576005832085562</v>
      </c>
      <c r="N276" t="n">
        <v>0.1454142290777036</v>
      </c>
      <c r="O276" t="n">
        <v>0.02056228169261715</v>
      </c>
      <c r="P276" t="n">
        <v>0.2447742884506769</v>
      </c>
      <c r="Q276" t="n">
        <v>0.1454222858354028</v>
      </c>
      <c r="R276" t="n">
        <v>0.02108637474806009</v>
      </c>
    </row>
    <row r="277">
      <c r="F277" t="n">
        <v>0.06491909082447705</v>
      </c>
      <c r="G277" t="n">
        <v>0.146402482499979</v>
      </c>
      <c r="H277" t="n">
        <v>0.02053570617067059</v>
      </c>
      <c r="J277" t="n">
        <v>0.07916551735323117</v>
      </c>
      <c r="K277" t="n">
        <v>0.1468906188053288</v>
      </c>
      <c r="L277" t="n">
        <v>0.02119211911669784</v>
      </c>
      <c r="M277" t="n">
        <v>0.16116230831481</v>
      </c>
      <c r="N277" t="n">
        <v>0.1461755601199953</v>
      </c>
      <c r="O277" t="n">
        <v>0.02056228169261715</v>
      </c>
      <c r="P277" t="n">
        <v>0.2461530738893044</v>
      </c>
      <c r="Q277" t="n">
        <v>0.1461836590596719</v>
      </c>
      <c r="R277" t="n">
        <v>0.02108637474806009</v>
      </c>
    </row>
    <row r="278">
      <c r="F278" t="n">
        <v>0.06560241539025746</v>
      </c>
      <c r="G278" t="n">
        <v>0.1471649954296664</v>
      </c>
      <c r="H278" t="n">
        <v>0.02053570617067059</v>
      </c>
      <c r="J278" t="n">
        <v>0.07778822980181994</v>
      </c>
      <c r="K278" t="n">
        <v>0.1476556741116065</v>
      </c>
      <c r="L278" t="n">
        <v>0.02119211911669784</v>
      </c>
      <c r="M278" t="n">
        <v>0.1579040585096328</v>
      </c>
      <c r="N278" t="n">
        <v>0.1469368911622869</v>
      </c>
      <c r="O278" t="n">
        <v>0.02056228169261715</v>
      </c>
      <c r="P278" t="n">
        <v>0.2418170171898001</v>
      </c>
      <c r="Q278" t="n">
        <v>0.146945032283941</v>
      </c>
      <c r="R278" t="n">
        <v>0.02108637474806009</v>
      </c>
    </row>
    <row r="279">
      <c r="F279" t="n">
        <v>0.0654112416241496</v>
      </c>
      <c r="G279" t="n">
        <v>0.1479275083593538</v>
      </c>
      <c r="H279" t="n">
        <v>0.02053570617067059</v>
      </c>
      <c r="J279" t="n">
        <v>0.07916970640151379</v>
      </c>
      <c r="K279" t="n">
        <v>0.1484207294178843</v>
      </c>
      <c r="L279" t="n">
        <v>0.02119211911669784</v>
      </c>
      <c r="M279" t="n">
        <v>0.1576327798422559</v>
      </c>
      <c r="N279" t="n">
        <v>0.1476982222045785</v>
      </c>
      <c r="O279" t="n">
        <v>0.02056228169261715</v>
      </c>
      <c r="P279" t="n">
        <v>0.2451122514167994</v>
      </c>
      <c r="Q279" t="n">
        <v>0.1477064055082102</v>
      </c>
      <c r="R279" t="n">
        <v>0.02108637474806009</v>
      </c>
    </row>
    <row r="280">
      <c r="F280" t="n">
        <v>0.06497779136433945</v>
      </c>
      <c r="G280" t="n">
        <v>0.1486900212890412</v>
      </c>
      <c r="H280" t="n">
        <v>0.01906420622253948</v>
      </c>
      <c r="J280" t="n">
        <v>0.07794328382266057</v>
      </c>
      <c r="K280" t="n">
        <v>0.149185784724162</v>
      </c>
      <c r="L280" t="n">
        <v>0.02124807235466925</v>
      </c>
      <c r="M280" t="n">
        <v>0.1613713502796735</v>
      </c>
      <c r="N280" t="n">
        <v>0.1484595532468702</v>
      </c>
      <c r="O280" t="n">
        <v>0.02065847910992779</v>
      </c>
      <c r="P280" t="n">
        <v>0.2448167984850205</v>
      </c>
      <c r="Q280" t="n">
        <v>0.1484677787324793</v>
      </c>
      <c r="R280" t="n">
        <v>0.02142499883561222</v>
      </c>
    </row>
    <row r="281">
      <c r="F281" t="n">
        <v>0.06611616286425245</v>
      </c>
      <c r="G281" t="n">
        <v>0.1494525342187285</v>
      </c>
      <c r="H281" t="n">
        <v>0.01906420622253948</v>
      </c>
      <c r="J281" t="n">
        <v>0.07828588264561827</v>
      </c>
      <c r="K281" t="n">
        <v>0.1499508400304398</v>
      </c>
      <c r="L281" t="n">
        <v>0.02124807235466925</v>
      </c>
      <c r="M281" t="n">
        <v>0.1582593583111714</v>
      </c>
      <c r="N281" t="n">
        <v>0.1492208842891618</v>
      </c>
      <c r="O281" t="n">
        <v>0.02065847910992779</v>
      </c>
      <c r="P281" t="n">
        <v>0.2422139783317984</v>
      </c>
      <c r="Q281" t="n">
        <v>0.1492291519567484</v>
      </c>
      <c r="R281" t="n">
        <v>0.02142499883561222</v>
      </c>
    </row>
    <row r="282">
      <c r="F282" t="n">
        <v>0.06553912017258387</v>
      </c>
      <c r="G282" t="n">
        <v>0.1502150471484159</v>
      </c>
      <c r="H282" t="n">
        <v>0.01906420622253948</v>
      </c>
      <c r="J282" t="n">
        <v>0.07948167879474395</v>
      </c>
      <c r="K282" t="n">
        <v>0.1507158953367175</v>
      </c>
      <c r="L282" t="n">
        <v>0.02124807235466925</v>
      </c>
      <c r="M282" t="n">
        <v>0.1602734001744788</v>
      </c>
      <c r="N282" t="n">
        <v>0.1499822153314535</v>
      </c>
      <c r="O282" t="n">
        <v>0.02065847910992779</v>
      </c>
      <c r="P282" t="n">
        <v>0.2447724053085628</v>
      </c>
      <c r="Q282" t="n">
        <v>0.1499905251810175</v>
      </c>
      <c r="R282" t="n">
        <v>0.02142499883561222</v>
      </c>
    </row>
    <row r="283">
      <c r="F283" t="n">
        <v>0.0654217128307675</v>
      </c>
      <c r="G283" t="n">
        <v>0.1509775600781033</v>
      </c>
      <c r="H283" t="n">
        <v>0.01800338491718025</v>
      </c>
      <c r="J283" t="n">
        <v>0.07874462915721527</v>
      </c>
      <c r="K283" t="n">
        <v>0.1514809506429953</v>
      </c>
      <c r="L283" t="n">
        <v>0.02126067026508822</v>
      </c>
      <c r="M283" t="n">
        <v>0.1574221696287688</v>
      </c>
      <c r="N283" t="n">
        <v>0.1507435463737451</v>
      </c>
      <c r="O283" t="n">
        <v>0.0206806712941616</v>
      </c>
      <c r="P283" t="n">
        <v>0.243339929384935</v>
      </c>
      <c r="Q283" t="n">
        <v>0.1507518984052866</v>
      </c>
      <c r="R283" t="n">
        <v>0.02161449758957737</v>
      </c>
    </row>
    <row r="284">
      <c r="F284" t="n">
        <v>0.06651719053595748</v>
      </c>
      <c r="G284" t="n">
        <v>0.1517400730077907</v>
      </c>
      <c r="H284" t="n">
        <v>0.01800338491718025</v>
      </c>
      <c r="J284" t="n">
        <v>0.07753591158684169</v>
      </c>
      <c r="K284" t="n">
        <v>0.152246005949273</v>
      </c>
      <c r="L284" t="n">
        <v>0.02126067026508822</v>
      </c>
      <c r="M284" t="n">
        <v>0.161030408010209</v>
      </c>
      <c r="N284" t="n">
        <v>0.1515048774160367</v>
      </c>
      <c r="O284" t="n">
        <v>0.0206806712941616</v>
      </c>
      <c r="P284" t="n">
        <v>0.2467248351475938</v>
      </c>
      <c r="Q284" t="n">
        <v>0.1515132716295558</v>
      </c>
      <c r="R284" t="n">
        <v>0.02161449758957737</v>
      </c>
    </row>
  </sheetData>
  <mergeCells count="28">
    <mergeCell ref="L82:V82"/>
    <mergeCell ref="A82:K82"/>
    <mergeCell ref="L2:V2"/>
    <mergeCell ref="L16:V16"/>
    <mergeCell ref="L7:V7"/>
    <mergeCell ref="A1:K1"/>
    <mergeCell ref="A6:K6"/>
    <mergeCell ref="M81:U81"/>
    <mergeCell ref="L3:V3"/>
    <mergeCell ref="M80:U80"/>
    <mergeCell ref="A7:K7"/>
    <mergeCell ref="P46:Q46"/>
    <mergeCell ref="A16:K16"/>
    <mergeCell ref="P49:Q49"/>
    <mergeCell ref="L5:V5"/>
    <mergeCell ref="A80:K80"/>
    <mergeCell ref="P48:Q48"/>
    <mergeCell ref="A3:K3"/>
    <mergeCell ref="A2:K2"/>
    <mergeCell ref="L1:V1"/>
    <mergeCell ref="A5:K5"/>
    <mergeCell ref="P47:Q47"/>
    <mergeCell ref="L22:V22"/>
    <mergeCell ref="A22:K22"/>
    <mergeCell ref="L9:V9"/>
    <mergeCell ref="L6:V6"/>
    <mergeCell ref="A81:K81"/>
    <mergeCell ref="A9:K9"/>
  </mergeCells>
  <pageMargins left="0.7" right="0.7" top="0.75" bottom="0.75" header="0.3" footer="0.3"/>
  <pageSetup orientation="portrait" paperSize="9" scale="54" fitToWidth="2" horizontalDpi="1200" verticalDpi="1200"/>
  <colBreaks count="1" manualBreakCount="1">
    <brk id="11" min="0" max="92" man="1"/>
  </colBreaks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2023-08-11T22:38:16Z</dcterms:modified>
  <cp:lastModifiedBy>MSI GP66</cp:lastModifiedBy>
  <cp:lastPrinted>2023-08-06T08:35:47Z</cp:lastPrinted>
</cp:coreProperties>
</file>