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1" sheetId="1" state="visible" r:id="rId1"/>
  </sheets>
  <definedNames>
    <definedName name="_xlnm.Print_Area" localSheetId="0">'1'!$A$1:$V$82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0.000000"/>
    <numFmt numFmtId="165" formatCode="0.0"/>
    <numFmt numFmtId="166" formatCode="General_)"/>
    <numFmt numFmtId="167" formatCode="0.000"/>
    <numFmt numFmtId="168" formatCode="0.0000"/>
  </numFmts>
  <fonts count="15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color theme="1"/>
      <sz val="10"/>
    </font>
    <font>
      <name val="Arial"/>
      <charset val="204"/>
      <family val="2"/>
      <color theme="1"/>
      <sz val="12"/>
    </font>
    <font>
      <name val="Arial"/>
      <charset val="204"/>
      <family val="2"/>
      <b val="1"/>
      <color theme="1"/>
      <sz val="12"/>
    </font>
    <font>
      <name val="Arial"/>
      <charset val="204"/>
      <family val="2"/>
      <b val="1"/>
      <sz val="10"/>
    </font>
    <font>
      <name val="Arial"/>
      <charset val="204"/>
      <family val="2"/>
      <sz val="10"/>
    </font>
    <font>
      <name val="Arial Cyr"/>
      <charset val="204"/>
      <sz val="10"/>
    </font>
    <font>
      <name val="Arial"/>
      <charset val="204"/>
      <family val="2"/>
      <b val="1"/>
      <sz val="11"/>
    </font>
    <font>
      <name val="Arial"/>
      <charset val="204"/>
      <family val="2"/>
      <color theme="1"/>
      <sz val="11"/>
    </font>
    <font>
      <name val="Arial"/>
      <charset val="204"/>
      <family val="2"/>
      <sz val="11"/>
    </font>
    <font>
      <name val="Calibri"/>
      <family val="2"/>
      <color theme="1"/>
      <sz val="12"/>
      <scheme val="minor"/>
    </font>
    <font>
      <name val="Times New Roman"/>
      <charset val="204"/>
      <family val="1"/>
      <b val="1"/>
      <color theme="1"/>
      <sz val="12"/>
    </font>
    <font>
      <name val="Arial"/>
      <charset val="204"/>
      <family val="2"/>
      <color theme="0"/>
      <sz val="11"/>
    </font>
    <font>
      <name val="Times New Roman"/>
      <charset val="204"/>
      <family val="1"/>
      <b val="1"/>
      <color theme="1"/>
      <sz val="8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7" fillId="0" borderId="0"/>
    <xf numFmtId="0" fontId="1" fillId="0" borderId="0"/>
  </cellStyleXfs>
  <cellXfs count="84">
    <xf numFmtId="0" fontId="0" fillId="0" borderId="0" pivotButton="0" quotePrefix="0" xfId="0"/>
    <xf numFmtId="0" fontId="3" fillId="0" borderId="0" pivotButton="0" quotePrefix="0" xfId="0"/>
    <xf numFmtId="0" fontId="6" fillId="0" borderId="0" pivotButton="0" quotePrefix="0" xfId="1"/>
    <xf numFmtId="0" fontId="5" fillId="0" borderId="0" applyAlignment="1" pivotButton="0" quotePrefix="1" xfId="2">
      <alignment horizontal="left"/>
    </xf>
    <xf numFmtId="0" fontId="6" fillId="0" borderId="0" applyAlignment="1" pivotButton="0" quotePrefix="1" xfId="2">
      <alignment horizontal="left"/>
    </xf>
    <xf numFmtId="0" fontId="5" fillId="0" borderId="0" applyAlignment="1" pivotButton="0" quotePrefix="0" xfId="2">
      <alignment horizontal="left"/>
    </xf>
    <xf numFmtId="0" fontId="6" fillId="0" borderId="0" applyAlignment="1" pivotButton="0" quotePrefix="0" xfId="2">
      <alignment horizontal="left"/>
    </xf>
    <xf numFmtId="0" fontId="6" fillId="0" borderId="0" applyProtection="1" pivotButton="0" quotePrefix="0" xfId="2">
      <protection locked="0" hidden="0"/>
    </xf>
    <xf numFmtId="0" fontId="6" fillId="0" borderId="0" pivotButton="0" quotePrefix="0" xfId="0"/>
    <xf numFmtId="0" fontId="6" fillId="0" borderId="0" pivotButton="0" quotePrefix="0" xfId="2"/>
    <xf numFmtId="0" fontId="8" fillId="0" borderId="0" pivotButton="0" quotePrefix="0" xfId="1"/>
    <xf numFmtId="0" fontId="10" fillId="0" borderId="0" applyProtection="1" pivotButton="0" quotePrefix="0" xfId="2">
      <protection locked="0" hidden="0"/>
    </xf>
    <xf numFmtId="0" fontId="8" fillId="0" borderId="0" applyAlignment="1" pivotButton="0" quotePrefix="1" xfId="2">
      <alignment horizontal="left"/>
    </xf>
    <xf numFmtId="0" fontId="10" fillId="0" borderId="0" applyAlignment="1" pivotButton="0" quotePrefix="1" xfId="2">
      <alignment horizontal="left"/>
    </xf>
    <xf numFmtId="0" fontId="8" fillId="0" borderId="0" applyAlignment="1" pivotButton="0" quotePrefix="0" xfId="2">
      <alignment horizontal="left"/>
    </xf>
    <xf numFmtId="0" fontId="10" fillId="0" borderId="0" applyAlignment="1" pivotButton="0" quotePrefix="0" xfId="2">
      <alignment horizontal="left"/>
    </xf>
    <xf numFmtId="0" fontId="8" fillId="0" borderId="0" applyAlignment="1" pivotButton="0" quotePrefix="0" xfId="1">
      <alignment horizontal="left"/>
    </xf>
    <xf numFmtId="0" fontId="8" fillId="0" borderId="0" applyAlignment="1" pivotButton="0" quotePrefix="0" xfId="1">
      <alignment wrapText="1"/>
    </xf>
    <xf numFmtId="0" fontId="8" fillId="0" borderId="0" pivotButton="0" quotePrefix="0" xfId="2"/>
    <xf numFmtId="0" fontId="10" fillId="0" borderId="0" pivotButton="0" quotePrefix="0" xfId="2"/>
    <xf numFmtId="0" fontId="8" fillId="0" borderId="0" applyAlignment="1" pivotButton="0" quotePrefix="0" xfId="2">
      <alignment horizontal="right"/>
    </xf>
    <xf numFmtId="0" fontId="10" fillId="0" borderId="0" pivotButton="0" quotePrefix="0" xfId="0"/>
    <xf numFmtId="0" fontId="8" fillId="0" borderId="0" applyAlignment="1" applyProtection="1" pivotButton="0" quotePrefix="0" xfId="0">
      <alignment horizontal="left"/>
      <protection locked="0" hidden="0"/>
    </xf>
    <xf numFmtId="0" fontId="8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8" fillId="0" borderId="0" applyAlignment="1" pivotButton="0" quotePrefix="1" xfId="0">
      <alignment horizontal="left"/>
    </xf>
    <xf numFmtId="164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164" fontId="11" fillId="0" borderId="0" pivotButton="0" quotePrefix="0" xfId="0"/>
    <xf numFmtId="1" fontId="4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0" fillId="2" borderId="0" pivotButton="0" quotePrefix="0" xfId="0"/>
    <xf numFmtId="0" fontId="0" fillId="2" borderId="0" applyAlignment="1" pivotButton="0" quotePrefix="0" xfId="0">
      <alignment horizontal="left"/>
    </xf>
    <xf numFmtId="0" fontId="9" fillId="0" borderId="0" pivotButton="0" quotePrefix="0" xfId="0"/>
    <xf numFmtId="14" fontId="10" fillId="0" borderId="0" pivotButton="0" quotePrefix="0" xfId="2"/>
    <xf numFmtId="14" fontId="10" fillId="0" borderId="0" applyProtection="1" pivotButton="0" quotePrefix="0" xfId="2">
      <protection locked="0" hidden="0"/>
    </xf>
    <xf numFmtId="1" fontId="8" fillId="0" borderId="0" pivotButton="0" quotePrefix="0" xfId="0"/>
    <xf numFmtId="165" fontId="8" fillId="0" borderId="0" applyAlignment="1" pivotButton="0" quotePrefix="0" xfId="0">
      <alignment horizontal="left"/>
    </xf>
    <xf numFmtId="2" fontId="8" fillId="0" borderId="0" pivotButton="0" quotePrefix="0" xfId="0"/>
    <xf numFmtId="0" fontId="8" fillId="0" borderId="0" applyProtection="1" pivotButton="0" quotePrefix="0" xfId="2">
      <protection locked="0" hidden="0"/>
    </xf>
    <xf numFmtId="0" fontId="5" fillId="0" borderId="0" applyAlignment="1" pivotButton="0" quotePrefix="0" xfId="1">
      <alignment horizontal="center"/>
    </xf>
    <xf numFmtId="0" fontId="6" fillId="0" borderId="0" applyAlignment="1" pivotButton="0" quotePrefix="0" xfId="1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6" fillId="0" borderId="0" applyAlignment="1" pivotButton="0" quotePrefix="0" xfId="1">
      <alignment horizontal="right" vertical="center"/>
    </xf>
    <xf numFmtId="166" fontId="8" fillId="0" borderId="0" pivotButton="0" quotePrefix="0" xfId="2"/>
    <xf numFmtId="167" fontId="8" fillId="0" borderId="0" pivotButton="0" quotePrefix="0" xfId="0"/>
    <xf numFmtId="167" fontId="0" fillId="0" borderId="1" applyAlignment="1" pivotButton="0" quotePrefix="0" xfId="0">
      <alignment horizontal="center" vertical="center"/>
    </xf>
    <xf numFmtId="167" fontId="4" fillId="0" borderId="0" applyAlignment="1" pivotButton="0" quotePrefix="0" xfId="0">
      <alignment horizontal="left"/>
    </xf>
    <xf numFmtId="167" fontId="9" fillId="0" borderId="0" pivotButton="0" quotePrefix="0" xfId="0"/>
    <xf numFmtId="168" fontId="9" fillId="0" borderId="0" pivotButton="0" quotePrefix="0" xfId="0"/>
    <xf numFmtId="0" fontId="9" fillId="0" borderId="0" applyAlignment="1" pivotButton="0" quotePrefix="0" xfId="0">
      <alignment horizontal="right" vertical="center"/>
    </xf>
    <xf numFmtId="0" fontId="12" fillId="0" borderId="0" pivotButton="0" quotePrefix="0" xfId="0"/>
    <xf numFmtId="0" fontId="12" fillId="0" borderId="0" applyAlignment="1" pivotButton="0" quotePrefix="0" xfId="0">
      <alignment horizontal="right"/>
    </xf>
    <xf numFmtId="2" fontId="12" fillId="0" borderId="0" applyAlignment="1" pivotButton="0" quotePrefix="0" xfId="0">
      <alignment horizontal="left"/>
    </xf>
    <xf numFmtId="0" fontId="13" fillId="0" borderId="0" pivotButton="0" quotePrefix="0" xfId="0"/>
    <xf numFmtId="167" fontId="13" fillId="0" borderId="0" pivotButton="0" quotePrefix="0" xfId="0"/>
    <xf numFmtId="2" fontId="12" fillId="0" borderId="0" applyAlignment="1" pivotButton="0" quotePrefix="0" xfId="0">
      <alignment horizontal="center"/>
    </xf>
    <xf numFmtId="165" fontId="12" fillId="0" borderId="0" applyAlignment="1" pivotButton="0" quotePrefix="0" xfId="0">
      <alignment horizontal="center"/>
    </xf>
    <xf numFmtId="167" fontId="12" fillId="0" borderId="0" applyAlignment="1" pivotButton="0" quotePrefix="0" xfId="0">
      <alignment horizontal="center"/>
    </xf>
    <xf numFmtId="167" fontId="9" fillId="0" borderId="0" applyAlignment="1" pivotButton="0" quotePrefix="0" xfId="0">
      <alignment horizontal="center"/>
    </xf>
    <xf numFmtId="165" fontId="8" fillId="0" borderId="0" pivotButton="0" quotePrefix="0" xfId="0"/>
    <xf numFmtId="0" fontId="6" fillId="0" borderId="0" applyAlignment="1" pivotButton="0" quotePrefix="0" xfId="1">
      <alignment horizontal="center" vertical="center"/>
    </xf>
    <xf numFmtId="0" fontId="5" fillId="0" borderId="0" applyAlignment="1" pivotButton="0" quotePrefix="0" xfId="1">
      <alignment horizontal="center"/>
    </xf>
    <xf numFmtId="0" fontId="9" fillId="0" borderId="0" pivotButton="0" quotePrefix="0" xfId="0"/>
    <xf numFmtId="167" fontId="2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1">
      <alignment horizontal="center"/>
    </xf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1">
      <alignment horizontal="center" wrapText="1"/>
    </xf>
    <xf numFmtId="0" fontId="8" fillId="0" borderId="0" applyAlignment="1" pivotButton="0" quotePrefix="0" xfId="0">
      <alignment horizontal="center" vertical="center"/>
    </xf>
    <xf numFmtId="0" fontId="6" fillId="0" borderId="0" applyAlignment="1" pivotButton="0" quotePrefix="0" xfId="1">
      <alignment horizontal="right" vertical="center"/>
    </xf>
    <xf numFmtId="0" fontId="2" fillId="0" borderId="1" applyAlignment="1" pivotButton="0" quotePrefix="0" xfId="0">
      <alignment horizontal="center" vertical="center" wrapText="1"/>
    </xf>
    <xf numFmtId="166" fontId="8" fillId="0" borderId="0" pivotButton="0" quotePrefix="0" xfId="2"/>
    <xf numFmtId="167" fontId="8" fillId="0" borderId="0" pivotButton="0" quotePrefix="0" xfId="0"/>
    <xf numFmtId="0" fontId="0" fillId="0" borderId="4" pivotButton="0" quotePrefix="0" xfId="0"/>
    <xf numFmtId="167" fontId="0" fillId="0" borderId="1" applyAlignment="1" pivotButton="0" quotePrefix="0" xfId="0">
      <alignment horizontal="center" vertical="center"/>
    </xf>
    <xf numFmtId="167" fontId="2" fillId="0" borderId="1" applyAlignment="1" pivotButton="0" quotePrefix="0" xfId="0">
      <alignment horizontal="center" vertical="center" wrapText="1"/>
    </xf>
    <xf numFmtId="167" fontId="13" fillId="0" borderId="0" pivotButton="0" quotePrefix="0" xfId="0"/>
    <xf numFmtId="167" fontId="4" fillId="0" borderId="0" applyAlignment="1" pivotButton="0" quotePrefix="0" xfId="0">
      <alignment horizontal="left"/>
    </xf>
    <xf numFmtId="167" fontId="12" fillId="0" borderId="0" applyAlignment="1" pivotButton="0" quotePrefix="0" xfId="0">
      <alignment horizontal="center"/>
    </xf>
    <xf numFmtId="167" fontId="9" fillId="0" borderId="0" applyAlignment="1" pivotButton="0" quotePrefix="0" xfId="0">
      <alignment horizontal="center"/>
    </xf>
    <xf numFmtId="168" fontId="9" fillId="0" borderId="0" pivotButton="0" quotePrefix="0" xfId="0"/>
    <xf numFmtId="167" fontId="9" fillId="0" borderId="0" pivotButton="0" quotePrefix="0" xfId="0"/>
  </cellXfs>
  <cellStyles count="4">
    <cellStyle name="Обычный" xfId="0" builtinId="0"/>
    <cellStyle name="Обычный 2 2" xfId="1"/>
    <cellStyle name="Обычный 2" xfId="2"/>
    <cellStyle name="Обычный 2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 Кулона - Мора</a:t>
            </a:r>
          </a:p>
        </rich>
      </tx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8270352386513512"/>
          <y val="0.1473051292317274"/>
          <w val="0.8638715612239323"/>
          <h val="0.6760691615439605"/>
        </manualLayout>
      </layout>
      <scatterChart>
        <scatterStyle val="smoothMarker"/>
        <varyColors val="0"/>
        <ser>
          <idx val="0"/>
          <order val="0"/>
          <tx>
            <v>прямая</v>
          </tx>
          <spPr>
            <a:ln w="19050" cap="rnd">
              <a:solidFill>
                <a:schemeClr val="accent1"/>
              </a:solidFill>
              <a:prstDash val="solid"/>
              <a:miter lim="800000"/>
            </a:ln>
          </spPr>
          <marker>
            <symbol val="circle"/>
            <size val="5"/>
            <spPr>
              <a:solidFill>
                <a:schemeClr val="tx1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dPt>
            <idx val="1"/>
            <bubble3D val="0"/>
            <spPr>
              <a:ln w="19050" cap="rnd">
                <a:solidFill>
                  <a:schemeClr val="tx1"/>
                </a:solidFill>
                <a:prstDash val="solid"/>
                <a:miter lim="800000"/>
              </a:ln>
            </spPr>
          </dPt>
          <xVal>
            <numRef>
              <f>'1'!$AG$52:$AH$52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'1'!$AG$53:$AH$53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1"/>
          <order val="1"/>
          <tx>
            <v>круг1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1"/>
              </a:solidFill>
              <a:ln w="31750">
                <a:solidFill>
                  <a:schemeClr val="accent1"/>
                </a:solidFill>
                <a:prstDash val="solid"/>
              </a:ln>
            </spPr>
          </marker>
          <dPt>
            <idx val="23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'1'!$AJ$6:$AJ$42</f>
              <numCache>
                <formatCode>General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'1'!$AK$6:$AK$42</f>
              <numCache>
                <formatCode>General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2"/>
          <order val="2"/>
          <tx>
            <v>круг2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2"/>
              </a:solidFill>
              <a:ln w="31750" cap="rnd">
                <a:solidFill>
                  <a:schemeClr val="accent2"/>
                </a:solidFill>
                <a:prstDash val="solid"/>
              </a:ln>
            </spPr>
          </marker>
          <dPt>
            <idx val="24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'1'!$AR$6:$AR$42</f>
              <numCache>
                <formatCode>General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'1'!$AS$6:$AS$42</f>
              <numCache>
                <formatCode>General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3"/>
          <order val="3"/>
          <tx>
            <v>круг3</v>
          </tx>
          <spPr>
            <a:ln w="19050" cap="rnd">
              <a:solidFill>
                <a:schemeClr val="bg1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bg1">
                  <a:lumMod val="75000"/>
                </a:schemeClr>
              </a:solidFill>
              <a:ln w="31750">
                <a:solidFill>
                  <a:schemeClr val="bg1">
                    <a:lumMod val="75000"/>
                  </a:schemeClr>
                </a:solidFill>
                <a:prstDash val="solid"/>
              </a:ln>
            </spPr>
          </marker>
          <dPt>
            <idx val="17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'1'!$AZ$6:$AZ$42</f>
              <numCache>
                <formatCode>General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'1'!$BA$6:$BA$42</f>
              <numCache>
                <formatCode>General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4"/>
          <order val="4"/>
          <tx>
            <v>круг4</v>
          </tx>
          <spPr>
            <a:ln w="25400">
              <a:solidFill>
                <a:schemeClr val="tx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'1'!$AB$6:$AB$42</f>
              <numCache>
                <formatCode>General</formatCode>
                <ptCount val="37"/>
                <pt idx="0">
                  <v>42.17827674798846</v>
                </pt>
                <pt idx="1">
                  <v>42.17827674798846</v>
                </pt>
                <pt idx="2">
                  <v>42.17827674798846</v>
                </pt>
                <pt idx="3">
                  <v>42.17827674798846</v>
                </pt>
                <pt idx="4">
                  <v>42.17827674798846</v>
                </pt>
                <pt idx="5">
                  <v>42.17827674798846</v>
                </pt>
                <pt idx="6">
                  <v>42.17827674798846</v>
                </pt>
                <pt idx="7">
                  <v>42.17827674798846</v>
                </pt>
                <pt idx="8">
                  <v>42.17827674798846</v>
                </pt>
                <pt idx="9">
                  <v>42.17827674798846</v>
                </pt>
                <pt idx="10">
                  <v>42.17827674798846</v>
                </pt>
                <pt idx="11">
                  <v>42.17827674798846</v>
                </pt>
                <pt idx="12">
                  <v>42.17827674798846</v>
                </pt>
                <pt idx="13">
                  <v>42.17827674798846</v>
                </pt>
                <pt idx="14">
                  <v>42.17827674798846</v>
                </pt>
                <pt idx="15">
                  <v>42.17827674798846</v>
                </pt>
                <pt idx="16">
                  <v>42.17827674798846</v>
                </pt>
                <pt idx="17">
                  <v>42.17827674798846</v>
                </pt>
                <pt idx="18">
                  <v>42.17827674798846</v>
                </pt>
                <pt idx="19">
                  <v>42.17827674798846</v>
                </pt>
                <pt idx="20">
                  <v>42.17827674798846</v>
                </pt>
                <pt idx="21">
                  <v>42.17827674798846</v>
                </pt>
                <pt idx="22">
                  <v>42.17827674798846</v>
                </pt>
                <pt idx="23">
                  <v>42.17827674798846</v>
                </pt>
                <pt idx="24">
                  <v>42.17827674798846</v>
                </pt>
                <pt idx="25">
                  <v>42.17827674798846</v>
                </pt>
                <pt idx="26">
                  <v>42.17827674798846</v>
                </pt>
                <pt idx="27">
                  <v>42.17827674798846</v>
                </pt>
                <pt idx="28">
                  <v>42.17827674798846</v>
                </pt>
                <pt idx="29">
                  <v>42.17827674798846</v>
                </pt>
                <pt idx="30">
                  <v>42.17827674798846</v>
                </pt>
                <pt idx="31">
                  <v>42.17827674798846</v>
                </pt>
                <pt idx="32">
                  <v>42.17827674798846</v>
                </pt>
                <pt idx="33">
                  <v>42.17827674798846</v>
                </pt>
                <pt idx="34">
                  <v>42.17827674798846</v>
                </pt>
                <pt idx="35">
                  <v>42.17827674798846</v>
                </pt>
                <pt idx="36">
                  <v>42.17827674798846</v>
                </pt>
              </numCache>
            </numRef>
          </xVal>
          <yVal>
            <numRef>
              <f>'1'!$AC$6:$AC$42</f>
              <numCache>
                <formatCode>General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6798720"/>
        <axId val="386800640"/>
      </scatterChart>
      <valAx>
        <axId val="386798720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σ</a:t>
                </a:r>
                <a:r>
                  <a:rPr lang="en-US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'</a:t>
                </a:r>
                <a:r>
                  <a:rPr lang="ru-RU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  <a:endParaRPr lang="ru-RU" sz="1000">
                  <a:latin typeface="Arial" panose="020B0604020202020204" pitchFamily="34" charset="0"/>
                  <a:cs typeface="Arial" panose="020B0604020202020204" pitchFamily="34" charset="0"/>
                </a:endParaRPr>
              </a:p>
            </rich>
          </tx>
          <layout>
            <manualLayout>
              <xMode val="edge"/>
              <yMode val="edge"/>
              <wMode val="factor"/>
              <hMode val="factor"/>
              <x val="0.8013998461973449"/>
              <y val="0.908080798333020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800640"/>
        <crosses val="autoZero"/>
        <crossBetween val="midCat"/>
      </valAx>
      <valAx>
        <axId val="38680064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>
                    <a:latin typeface="Arial" panose="020B0604020202020204" pitchFamily="34" charset="0"/>
                    <a:cs typeface="Arial" panose="020B0604020202020204" pitchFamily="34" charset="0"/>
                  </a:rPr>
                  <a:t>τ</a:t>
                </a:r>
                <a:r>
                  <a:rPr lang="ru-RU" sz="100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693939317261432"/>
              <y val="0.0278003157878327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798720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 algn="ctr" rtl="0">
              <a:defRPr sz="132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ε</a:t>
            </a:r>
            <a:r>
              <a:rPr lang="en-US"/>
              <a:t>1 = f(</a:t>
            </a:r>
            <a:r>
              <a:rPr lang="el-GR"/>
              <a:t>σ</a:t>
            </a:r>
            <a:r>
              <a:rPr lang="en-US"/>
              <a:t xml:space="preserve">1- </a:t>
            </a:r>
            <a:r>
              <a:rPr lang="el-GR" sz="1320" b="0" i="0" strike="noStrike" baseline="0"/>
              <a:t>σ</a:t>
            </a:r>
            <a:r>
              <a:rPr lang="en-US" sz="1320" b="0" i="0" strike="noStrike" baseline="0"/>
              <a:t>3</a:t>
            </a:r>
            <a:r>
              <a:rPr lang="en-US"/>
              <a:t xml:space="preserve">) </a:t>
            </a:r>
            <a:endParaRPr lang="ru-RU"/>
          </a:p>
        </rich>
      </tx>
      <layout>
        <manualLayout>
          <xMode val="edge"/>
          <yMode val="edge"/>
          <wMode val="factor"/>
          <hMode val="factor"/>
          <x val="0.4209003690036901"/>
          <y val="0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190799371664847"/>
          <y val="0.1296296872559167"/>
          <w val="0.8047176290463691"/>
          <h val="0.7203550597841937"/>
        </manualLayout>
      </layout>
      <scatterChart>
        <scatterStyle val="smoothMarker"/>
        <varyColors val="0"/>
        <ser>
          <idx val="0"/>
          <order val="0"/>
          <tx>
            <v>Первая прочность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'1'!$K$85:$K$20000</f>
              <numCache>
                <formatCode>General</formatCode>
                <ptCount val="19916"/>
              </numCache>
            </numRef>
          </xVal>
          <yVal>
            <numRef>
              <f>'1'!$J$85:$J$20000</f>
              <numCache>
                <formatCode>General</formatCode>
                <ptCount val="19916"/>
              </numCache>
            </numRef>
          </yVal>
          <smooth val="1"/>
        </ser>
        <ser>
          <idx val="1"/>
          <order val="1"/>
          <tx>
            <v>Вторая прочность</v>
          </tx>
          <spPr>
            <a:ln w="50800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'1'!$N$85:$N$20000</f>
              <numCache>
                <formatCode>General</formatCode>
                <ptCount val="19916"/>
              </numCache>
            </numRef>
          </xVal>
          <yVal>
            <numRef>
              <f>'1'!$M$85:$M$20000</f>
              <numCache>
                <formatCode>General</formatCode>
                <ptCount val="19916"/>
              </numCache>
            </numRef>
          </yVal>
          <smooth val="1"/>
        </ser>
        <ser>
          <idx val="2"/>
          <order val="2"/>
          <tx>
            <v>Третья прочность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'1'!$Q$85:$Q$20000</f>
              <numCache>
                <formatCode>General</formatCode>
                <ptCount val="19916"/>
              </numCache>
            </numRef>
          </xVal>
          <yVal>
            <numRef>
              <f>'1'!$P$85:$P$20000</f>
              <numCache>
                <formatCode>General</formatCode>
                <ptCount val="19916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7787392"/>
        <axId val="387810048"/>
      </scatterChart>
      <valAx>
        <axId val="387787392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ε</a:t>
                </a:r>
                <a:r>
                  <a:rPr lang="ru-RU"/>
                  <a:t>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8501272965879265"/>
              <y val="0.9157174103237096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0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810048"/>
        <crosses val="autoZero"/>
        <crossBetween val="midCat"/>
      </valAx>
      <valAx>
        <axId val="387810048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σ</a:t>
                </a:r>
                <a:r>
                  <a:rPr lang="ru-RU"/>
                  <a:t>1,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5"/>
              <y val="0.02074475065616798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787392"/>
        <crosses val="autoZero"/>
        <crossBetween val="midCat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900"/>
            </a:pPr>
            <a:r>
              <a:rPr lang="ru-RU" sz="1000">
                <a:latin typeface="Times New Roman" panose="02020603050405020304" pitchFamily="18" charset="0"/>
                <a:cs typeface="Times New Roman" panose="02020603050405020304" pitchFamily="18" charset="0"/>
              </a:rPr>
              <a:t>Графическое определение  модулей Е0,</a:t>
            </a:r>
            <a:r>
              <a:rPr lang="ru-RU" sz="10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 xml:space="preserve"> Е50</a:t>
            </a:r>
            <a:endParaRPr lang="ru-RU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rich>
      </tx>
      <layout>
        <manualLayout>
          <xMode val="edge"/>
          <yMode val="edge"/>
          <wMode val="factor"/>
          <hMode val="factor"/>
          <x val="0.3502157422790747"/>
          <y val="0.0325801754077978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3652287553068384"/>
          <y val="0.1170513888888889"/>
          <w val="0.7740818658280924"/>
          <h val="0.7338191666666667"/>
        </manualLayout>
      </layout>
      <scatterChart>
        <scatterStyle val="smoothMarker"/>
        <varyColors val="0"/>
        <ser>
          <idx val="0"/>
          <order val="0"/>
          <tx>
            <v>q max, МПа</v>
          </tx>
          <spPr>
            <a:ln w="12700">
              <a:solidFill>
                <a:srgbClr val="00B0F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dPt>
            <idx val="1"/>
            <bubble3D val="0"/>
            <spPr>
              <a:ln>
                <a:prstDash val="solid"/>
              </a:ln>
            </spPr>
          </dPt>
          <xVal>
            <numRef>
              <f>'1'!$E$88:$E$89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'1'!$D$88:$D$89</f>
              <numCache>
                <formatCode>General</formatCode>
                <ptCount val="2"/>
                <pt idx="0">
                  <v>0.1006139320975862</v>
                </pt>
                <pt idx="1">
                  <v>0.1006139320975862</v>
                </pt>
              </numCache>
            </numRef>
          </yVal>
          <smooth val="1"/>
        </ser>
        <ser>
          <idx val="1"/>
          <order val="1"/>
          <tx>
            <v>0,5 q max, МПа</v>
          </tx>
          <spPr>
            <a:ln cmpd="sng">
              <a:solidFill>
                <a:srgbClr val="00B05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dPt>
            <idx val="1"/>
            <bubble3D val="0"/>
            <spPr>
              <a:ln w="19050" cmpd="sng">
                <a:solidFill>
                  <a:srgbClr val="00B050"/>
                </a:solidFill>
                <a:prstDash val="sysDash"/>
              </a:ln>
            </spPr>
          </dPt>
          <xVal>
            <numRef>
              <f>'1'!$E$92:$E$93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'1'!$D$92:$D$93</f>
              <numCache>
                <formatCode>General</formatCode>
                <ptCount val="2"/>
                <pt idx="0">
                  <v>0.0503069660487931</v>
                </pt>
                <pt idx="1">
                  <v>0.0503069660487931</v>
                </pt>
              </numCache>
            </numRef>
          </yVal>
          <smooth val="1"/>
        </ser>
        <ser>
          <idx val="2"/>
          <order val="2"/>
          <tx>
            <v>Трехосное испытание</v>
          </tx>
          <spPr>
            <a:ln>
              <a:solidFill>
                <a:schemeClr val="accent5"/>
              </a:solidFill>
              <a:prstDash val="solid"/>
            </a:ln>
          </spPr>
          <marker>
            <symbol val="diamond"/>
            <size val="6"/>
            <spPr>
              <a:solidFill>
                <a:schemeClr val="accent5"/>
              </a:solidFill>
              <a:ln>
                <a:prstDash val="solid"/>
              </a:ln>
            </spPr>
          </marker>
          <trendline>
            <spPr>
              <a:ln w="19050" cap="rnd">
                <a:solidFill>
                  <a:schemeClr val="accent1"/>
                </a:solidFill>
                <a:prstDash val="sysDot"/>
              </a:ln>
            </spPr>
            <trendlineType val="power"/>
            <dispRSqr val="0"/>
            <dispEq val="0"/>
          </trendline>
          <xVal>
            <numRef>
              <f>'1'!$G$85:$G$200020</f>
              <numCache>
                <formatCode>General</formatCode>
                <ptCount val="199936"/>
              </numCache>
            </numRef>
          </xVal>
          <yVal>
            <numRef>
              <f>'1'!$F$85:$F$200020</f>
              <numCache>
                <formatCode>General</formatCode>
                <ptCount val="199936"/>
              </numCache>
            </numRef>
          </yVal>
          <smooth val="1"/>
        </ser>
        <ser>
          <idx val="3"/>
          <order val="3"/>
          <tx>
            <v>Секущая модуля Е0</v>
          </tx>
          <spPr>
            <a:ln w="127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'1'!$B$88:$B$90</f>
              <numCache>
                <formatCode>General</formatCode>
                <ptCount val="3"/>
                <pt idx="0">
                  <v>0</v>
                </pt>
                <pt idx="1">
                  <v>0.0017</v>
                </pt>
                <pt idx="2">
                  <v>0.00608288310074405</v>
                </pt>
              </numCache>
            </numRef>
          </xVal>
          <yVal>
            <numRef>
              <f>'1'!$A$88:$A$90</f>
              <numCache>
                <formatCode>General</formatCode>
                <ptCount val="3"/>
                <pt idx="0">
                  <v>0</v>
                </pt>
                <pt idx="1">
                  <v>0.02530696604879309</v>
                </pt>
                <pt idx="2">
                  <v>0.09055253888782759</v>
                </pt>
              </numCache>
            </numRef>
          </yVal>
          <smooth val="1"/>
        </ser>
        <ser>
          <idx val="4"/>
          <order val="4"/>
          <tx>
            <v>Первая точка Е0, МПа</v>
          </tx>
          <spPr>
            <a:ln>
              <a:noFill/>
              <a:prstDash val="solid"/>
            </a:ln>
          </spPr>
          <marker>
            <symbol val="circle"/>
            <size val="6"/>
            <spPr>
              <a:solidFill>
                <a:schemeClr val="accent2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xVal>
            <numRef>
              <f>'1'!$B$88</f>
              <numCache>
                <formatCode>General</formatCode>
                <ptCount val="1"/>
                <pt idx="0">
                  <v>0</v>
                </pt>
              </numCache>
            </numRef>
          </xVal>
          <yVal>
            <numRef>
              <f>'1'!$A$88</f>
              <numCache>
                <formatCode>General</formatCode>
                <ptCount val="1"/>
                <pt idx="0">
                  <v>0</v>
                </pt>
              </numCache>
            </numRef>
          </yVal>
          <smooth val="1"/>
        </ser>
        <ser>
          <idx val="5"/>
          <order val="5"/>
          <tx>
            <v>Вторая точка Е0, МПа</v>
          </tx>
          <spPr>
            <a:ln>
              <a:noFill/>
              <a:prstDash val="solid"/>
            </a:ln>
          </spPr>
          <marker>
            <symbol val="circle"/>
            <size val="7"/>
            <spPr>
              <a:solidFill>
                <a:srgbClr val="FF0000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xVal>
            <numRef>
              <f>'1'!$B$89</f>
              <numCache>
                <formatCode>General</formatCode>
                <ptCount val="1"/>
                <pt idx="0">
                  <v>0.0017</v>
                </pt>
              </numCache>
            </numRef>
          </xVal>
          <yVal>
            <numRef>
              <f>'1'!$A$89</f>
              <numCache>
                <formatCode>General</formatCode>
                <ptCount val="1"/>
                <pt idx="0">
                  <v>0.02530696604879309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1153920"/>
        <axId val="391156096"/>
      </scatterChart>
      <valAx>
        <axId val="391153920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 vert="horz"/>
              <a:lstStyle/>
              <a:p>
                <a:pPr>
                  <a:defRPr sz="900"/>
                </a:pPr>
                <a:r>
                  <a:rPr lang="ru-RU" sz="900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9102619196244419"/>
              <y val="0.9220653589585937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6096"/>
        <crosses val="autoZero"/>
        <crossBetween val="midCat"/>
        <minorUnit val="0.01"/>
      </valAx>
      <valAx>
        <axId val="391156096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/>
              <a:lstStyle/>
              <a:p>
                <a:pPr>
                  <a:defRPr sz="900"/>
                </a:pPr>
                <a:r>
                  <a:rPr lang="en-US" sz="900"/>
                  <a:t>q</a:t>
                </a:r>
                <a:r>
                  <a:rPr lang="ru-RU" sz="900"/>
                  <a:t>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4265183124710246"/>
              <y val="0.0432268258659103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3920"/>
        <crosses val="autoZero"/>
        <crossBetween val="midCat"/>
      </valAx>
    </plotArea>
    <legend>
      <legendPos val="r"/>
      <legendEntry>
        <idx val="2"/>
        <delete val="1"/>
      </legendEntry>
      <legendEntry>
        <idx val="6"/>
        <delete val="1"/>
      </legendEntry>
      <layout>
        <manualLayout>
          <xMode val="edge"/>
          <yMode val="edge"/>
          <wMode val="factor"/>
          <hMode val="factor"/>
          <x val="0.8185323899371069"/>
          <y val="0.2285116666666667"/>
          <w val="0.1748114255765199"/>
          <h val="0.5729624999999999"/>
        </manualLayout>
      </layout>
      <overlay val="0"/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1000"/>
            </a:pPr>
            <a:r>
              <a:rPr lang="ru-RU" sz="1000">
                <a:latin typeface="Times New Roman" panose="02020603050405020304" pitchFamily="18" charset="0"/>
                <a:cs typeface="Times New Roman" panose="02020603050405020304" pitchFamily="18" charset="0"/>
              </a:rPr>
              <a:t>Объемные</a:t>
            </a:r>
            <a:r>
              <a:rPr lang="ru-RU" sz="10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 xml:space="preserve"> деформации образца</a:t>
            </a:r>
            <a:endParaRPr lang="ru-RU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rich>
      </tx>
      <layout>
        <manualLayout>
          <xMode val="edge"/>
          <yMode val="edge"/>
          <wMode val="factor"/>
          <hMode val="factor"/>
          <x val="0.3899392209923467"/>
          <y val="0.0485337617771541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3652287553068384"/>
          <y val="0.1484980546360085"/>
          <w val="0.7713908805031446"/>
          <h val="0.7023726563066757"/>
        </manualLayout>
      </layout>
      <scatterChart>
        <scatterStyle val="smoothMarker"/>
        <varyColors val="0"/>
        <ser>
          <idx val="0"/>
          <order val="0"/>
          <tx>
            <v>Объемные деформации</v>
          </tx>
          <spPr>
            <a:ln>
              <a:solidFill>
                <a:schemeClr val="accent5"/>
              </a:solidFill>
              <a:prstDash val="solid"/>
            </a:ln>
          </spPr>
          <marker>
            <symbol val="diamond"/>
            <size val="6"/>
            <spPr>
              <a:solidFill>
                <a:schemeClr val="accent5"/>
              </a:solidFill>
              <a:ln>
                <a:prstDash val="solid"/>
              </a:ln>
            </spPr>
          </marker>
          <trendline>
            <spPr>
              <a:ln w="19050" cap="rnd">
                <a:solidFill>
                  <a:schemeClr val="accent1"/>
                </a:solidFill>
                <a:prstDash val="sysDot"/>
              </a:ln>
            </spPr>
            <trendlineType val="power"/>
            <dispRSqr val="0"/>
            <dispEq val="0"/>
          </trendline>
          <xVal>
            <numRef>
              <f>'1'!$G$85:$G$20000</f>
              <numCache>
                <formatCode>General</formatCode>
                <ptCount val="19916"/>
              </numCache>
            </numRef>
          </xVal>
          <yVal>
            <numRef>
              <f>'1'!$H$85:$H$20000</f>
              <numCache>
                <formatCode>General</formatCode>
                <ptCount val="19916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1153920"/>
        <axId val="391156096"/>
      </scatterChart>
      <valAx>
        <axId val="391153920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 vert="horz"/>
              <a:lstStyle/>
              <a:p>
                <a:pPr>
                  <a:defRPr sz="900"/>
                </a:pPr>
                <a:r>
                  <a:rPr lang="ru-RU" sz="900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9102619196244419"/>
              <y val="0.9220653589585937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6096"/>
        <crosses val="autoZero"/>
        <crossBetween val="midCat"/>
        <minorUnit val="0.01"/>
      </valAx>
      <valAx>
        <axId val="39115609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/>
              <a:lstStyle/>
              <a:p>
                <a:pPr>
                  <a:defRPr sz="900"/>
                </a:pPr>
                <a:r>
                  <a:rPr lang="en-US" sz="900"/>
                  <a:t>q</a:t>
                </a:r>
                <a:r>
                  <a:rPr lang="ru-RU" sz="900"/>
                  <a:t>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4265183124710246"/>
              <y val="0.0432268258659103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3920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image" Target="/xl/media/image1.png" Id="rId5" /><Relationship Type="http://schemas.openxmlformats.org/officeDocument/2006/relationships/image" Target="/xl/media/image2.png" Id="rId6" /><Relationship Type="http://schemas.openxmlformats.org/officeDocument/2006/relationships/image" Target="/xl/media/image3.png" Id="rId7" /><Relationship Type="http://schemas.openxmlformats.org/officeDocument/2006/relationships/image" Target="/xl/media/image4.png" Id="rId8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11</col>
      <colOff>86044</colOff>
      <row>22</row>
      <rowOff>31619</rowOff>
    </from>
    <to>
      <col>15</col>
      <colOff>761999</colOff>
      <row>43</row>
      <rowOff>22411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15</col>
      <colOff>826032</colOff>
      <row>22</row>
      <rowOff>27215</rowOff>
    </from>
    <to>
      <col>21</col>
      <colOff>851646</colOff>
      <row>43</row>
      <rowOff>22410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79371</colOff>
      <row>22</row>
      <rowOff>54261</rowOff>
    </from>
    <to>
      <col>10</col>
      <colOff>766724</colOff>
      <row>41</row>
      <rowOff>12349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0</col>
      <colOff>78440</colOff>
      <row>41</row>
      <rowOff>56029</rowOff>
    </from>
    <to>
      <col>10</col>
      <colOff>765793</colOff>
      <row>57</row>
      <rowOff>103764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 editAs="oneCell">
    <from>
      <col>3</col>
      <colOff>564370</colOff>
      <row>72</row>
      <rowOff>170441</rowOff>
    </from>
    <to>
      <col>5</col>
      <colOff>576688</colOff>
      <row>75</row>
      <rowOff>183818</rowOff>
    </to>
    <pic>
      <nvPicPr>
        <cNvPr id="8" name="image1-4.png"/>
        <cNvPicPr/>
      </nvPicPr>
      <blipFill rotWithShape="1">
        <a:blip cstate="print" r:embed="rId5"/>
        <a:srcRect l="66382" t="40700" r="-3101" b="46296"/>
        <a:stretch>
          <a:fillRect/>
        </a:stretch>
      </blipFill>
      <spPr bwMode="auto">
        <a:xfrm>
          <a:off x="3668399" y="11813353"/>
          <a:ext cx="1782848" cy="61849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4</col>
      <colOff>692680</colOff>
      <row>68</row>
      <rowOff>115115</rowOff>
    </from>
    <to>
      <col>6</col>
      <colOff>799647</colOff>
      <row>77</row>
      <rowOff>140160</rowOff>
    </to>
    <pic>
      <nvPicPr>
        <cNvPr id="10" name="Рисунок 9"/>
        <cNvPicPr>
          <a:picLocks noChangeAspect="1"/>
        </cNvPicPr>
      </nvPicPr>
      <blipFill>
        <a:blip cstate="print" r:embed="rId6"/>
        <a:stretch>
          <a:fillRect/>
        </a:stretch>
      </blipFill>
      <spPr>
        <a:xfrm>
          <a:off x="4233739" y="13685439"/>
          <a:ext cx="1877496" cy="172833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15</col>
      <colOff>527696</colOff>
      <row>72</row>
      <rowOff>163310</rowOff>
    </from>
    <to>
      <col>17</col>
      <colOff>537978</colOff>
      <row>75</row>
      <rowOff>176687</rowOff>
    </to>
    <pic>
      <nvPicPr>
        <cNvPr id="11" name="image1-4.png"/>
        <cNvPicPr/>
      </nvPicPr>
      <blipFill rotWithShape="1">
        <a:blip cstate="print" r:embed="rId7"/>
        <a:srcRect l="66382" t="40700" r="-3101" b="46296"/>
        <a:stretch>
          <a:fillRect/>
        </a:stretch>
      </blipFill>
      <spPr bwMode="auto">
        <a:xfrm>
          <a:off x="13806667" y="14518045"/>
          <a:ext cx="1780811" cy="61849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16</col>
      <colOff>689625</colOff>
      <row>68</row>
      <rowOff>51956</rowOff>
    </from>
    <to>
      <col>18</col>
      <colOff>795571</colOff>
      <row>77</row>
      <rowOff>77001</rowOff>
    </to>
    <pic>
      <nvPicPr>
        <cNvPr id="13" name="Рисунок 12"/>
        <cNvPicPr>
          <a:picLocks noChangeAspect="1"/>
        </cNvPicPr>
      </nvPicPr>
      <blipFill>
        <a:blip cstate="print" r:embed="rId8"/>
        <a:stretch>
          <a:fillRect/>
        </a:stretch>
      </blipFill>
      <spPr>
        <a:xfrm>
          <a:off x="14853860" y="13689515"/>
          <a:ext cx="1876476" cy="1728339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F284"/>
  <sheetViews>
    <sheetView tabSelected="1" view="pageBreakPreview" zoomScale="85" zoomScaleNormal="40" zoomScaleSheetLayoutView="85" workbookViewId="0">
      <selection activeCell="K12" sqref="K12"/>
    </sheetView>
  </sheetViews>
  <sheetFormatPr baseColWidth="8" defaultColWidth="9.140625" defaultRowHeight="14.25"/>
  <cols>
    <col width="13.28515625" customWidth="1" style="65" min="1" max="22"/>
    <col width="9.140625" customWidth="1" style="65" min="23" max="39"/>
    <col width="9.140625" customWidth="1" style="65" min="40" max="16384"/>
  </cols>
  <sheetData>
    <row r="1" ht="15" customHeight="1">
      <c r="A1" s="64" t="inlineStr">
        <is>
          <t>Общество с ограниченной ответственностью "Инженерная геология" (ООО "ИнжГео")</t>
        </is>
      </c>
      <c r="L1" s="64" t="inlineStr">
        <is>
          <t>Общество с ограниченной ответственностью "Инженерная геология" (ООО "ИнжГео")</t>
        </is>
      </c>
      <c r="X1" s="65">
        <f>AF51-AH51</f>
        <v/>
      </c>
      <c r="AF1" s="65">
        <f>AF48-AH48</f>
        <v/>
      </c>
      <c r="AN1" s="65">
        <f>AF49-AH49</f>
        <v/>
      </c>
      <c r="AV1" s="65">
        <f>AF50-AH50</f>
        <v/>
      </c>
    </row>
    <row r="2" ht="15" customHeight="1">
      <c r="A2" s="64" t="inlineStr">
        <is>
          <t>Юр. адрес: 117279, г. Москва, ул. Миклухо-Маклая, 36 а, этаж 5, пом. XXIII к. 76-84</t>
        </is>
      </c>
      <c r="L2" s="64" t="inlineStr">
        <is>
          <t>Юр. адрес: 117279, г. Москва, ул. Миклухо-Маклая, 36 а, этаж 5, пом. XXIII к. 76-84</t>
        </is>
      </c>
      <c r="X2" s="65">
        <f>AG51-AH51</f>
        <v/>
      </c>
      <c r="Y2" s="65" t="inlineStr">
        <is>
          <t>нагр</t>
        </is>
      </c>
      <c r="AC2" s="65" t="inlineStr">
        <is>
          <t>X0</t>
        </is>
      </c>
      <c r="AD2" s="65" t="inlineStr">
        <is>
          <t>Y0</t>
        </is>
      </c>
      <c r="AE2" s="65" t="inlineStr">
        <is>
          <t>R</t>
        </is>
      </c>
      <c r="AF2" s="65">
        <f>AG48-AH48</f>
        <v/>
      </c>
      <c r="AG2" s="65" t="inlineStr">
        <is>
          <t>нагр</t>
        </is>
      </c>
      <c r="AK2" s="65" t="inlineStr">
        <is>
          <t>X0</t>
        </is>
      </c>
      <c r="AL2" s="65" t="inlineStr">
        <is>
          <t>Y0</t>
        </is>
      </c>
      <c r="AM2" s="65" t="inlineStr">
        <is>
          <t>R</t>
        </is>
      </c>
      <c r="AN2" s="65">
        <f>AG49-AH49</f>
        <v/>
      </c>
      <c r="AO2" s="65" t="inlineStr">
        <is>
          <t>нагр</t>
        </is>
      </c>
      <c r="AS2" s="65" t="inlineStr">
        <is>
          <t>X0</t>
        </is>
      </c>
      <c r="AT2" s="65" t="inlineStr">
        <is>
          <t>Y0</t>
        </is>
      </c>
      <c r="AU2" s="65" t="inlineStr">
        <is>
          <t>R</t>
        </is>
      </c>
      <c r="AV2" s="65">
        <f>AG50-AH50</f>
        <v/>
      </c>
      <c r="AW2" s="65" t="inlineStr">
        <is>
          <t>нагр</t>
        </is>
      </c>
      <c r="BA2" s="65" t="inlineStr">
        <is>
          <t>X0</t>
        </is>
      </c>
      <c r="BB2" s="65" t="inlineStr">
        <is>
          <t>Y0</t>
        </is>
      </c>
      <c r="BC2" s="65" t="inlineStr">
        <is>
          <t>R</t>
        </is>
      </c>
    </row>
    <row r="3" ht="15" customHeight="1">
      <c r="A3" s="64" t="inlineStr">
        <is>
          <t>Телефон/факс +7 (495) 132-30-00,  Адрес электронной почты inbox@inj-geo.ru</t>
        </is>
      </c>
      <c r="L3" s="64" t="inlineStr">
        <is>
          <t>Телефон/факс +7 (495) 132-30-00,  Адрес электронной почты inbox@inj-geo.ru</t>
        </is>
      </c>
      <c r="AC3" s="65">
        <f>X5</f>
        <v/>
      </c>
      <c r="AD3" s="65" t="n">
        <v>0</v>
      </c>
      <c r="AE3" s="65">
        <f>X4/2</f>
        <v/>
      </c>
      <c r="AK3" s="65">
        <f>AF5</f>
        <v/>
      </c>
      <c r="AL3" s="65" t="n">
        <v>0</v>
      </c>
      <c r="AM3" s="65">
        <f>AF4/2</f>
        <v/>
      </c>
      <c r="AS3" s="65">
        <f>AN5</f>
        <v/>
      </c>
      <c r="AT3" s="65" t="n">
        <v>0</v>
      </c>
      <c r="AU3" s="65">
        <f>AN4/2</f>
        <v/>
      </c>
      <c r="BA3" s="65">
        <f>AV5</f>
        <v/>
      </c>
      <c r="BB3" s="65" t="n">
        <v>0</v>
      </c>
      <c r="BC3" s="65">
        <f>AV4/2</f>
        <v/>
      </c>
    </row>
    <row r="4" ht="15" customHeight="1">
      <c r="A4" s="64" t="n"/>
      <c r="B4" s="64" t="n"/>
      <c r="C4" s="64" t="n"/>
      <c r="D4" s="64" t="n"/>
      <c r="E4" s="64" t="n"/>
      <c r="F4" s="64" t="n"/>
      <c r="G4" s="64" t="n"/>
      <c r="H4" s="64" t="n"/>
      <c r="I4" s="64" t="n"/>
      <c r="J4" s="64" t="n"/>
      <c r="K4" s="64" t="n"/>
      <c r="L4" s="64" t="n"/>
      <c r="M4" s="64" t="n"/>
      <c r="N4" s="64" t="n"/>
      <c r="O4" s="64" t="n"/>
      <c r="P4" s="64" t="n"/>
      <c r="Q4" s="64" t="n"/>
      <c r="R4" s="64" t="n"/>
      <c r="S4" s="64" t="n"/>
      <c r="T4" s="64" t="n"/>
      <c r="U4" s="64" t="n"/>
      <c r="X4" s="65">
        <f>X2-X1</f>
        <v/>
      </c>
      <c r="Y4" s="65" t="inlineStr">
        <is>
          <t>девиатор</t>
        </is>
      </c>
      <c r="AF4" s="65">
        <f>AF2-AF1</f>
        <v/>
      </c>
      <c r="AG4" s="65" t="inlineStr">
        <is>
          <t>девиатор</t>
        </is>
      </c>
      <c r="AN4" s="65">
        <f>AN2-AN1</f>
        <v/>
      </c>
      <c r="AO4" s="65" t="inlineStr">
        <is>
          <t>девиатор</t>
        </is>
      </c>
      <c r="AV4" s="65">
        <f>AV2-AV1</f>
        <v/>
      </c>
      <c r="AW4" s="65" t="inlineStr">
        <is>
          <t>девиатор</t>
        </is>
      </c>
    </row>
    <row r="5" ht="15" customHeight="1">
      <c r="A5" s="64" t="inlineStr">
        <is>
          <t>Испытательная лаборатория ООО «ИнжГео»</t>
        </is>
      </c>
      <c r="L5" s="64" t="inlineStr">
        <is>
          <t>Испытательная лаборатория ООО «ИнжГео»</t>
        </is>
      </c>
      <c r="X5" s="65">
        <f>X4/2+X1</f>
        <v/>
      </c>
      <c r="Y5" s="65" t="inlineStr">
        <is>
          <t>x0</t>
        </is>
      </c>
      <c r="AA5" s="65" t="inlineStr">
        <is>
          <t>Угол</t>
        </is>
      </c>
      <c r="AB5" s="65" t="inlineStr">
        <is>
          <t>X</t>
        </is>
      </c>
      <c r="AC5" s="65" t="inlineStr">
        <is>
          <t>Y</t>
        </is>
      </c>
      <c r="AF5" s="65">
        <f>AF4/2+AF1</f>
        <v/>
      </c>
      <c r="AG5" s="65" t="inlineStr">
        <is>
          <t>x0</t>
        </is>
      </c>
      <c r="AI5" s="65" t="inlineStr">
        <is>
          <t>Угол</t>
        </is>
      </c>
      <c r="AJ5" s="65" t="inlineStr">
        <is>
          <t>X</t>
        </is>
      </c>
      <c r="AK5" s="65" t="inlineStr">
        <is>
          <t>Y</t>
        </is>
      </c>
      <c r="AN5" s="65">
        <f>AN4/2+AN1</f>
        <v/>
      </c>
      <c r="AO5" s="65" t="inlineStr">
        <is>
          <t>x0</t>
        </is>
      </c>
      <c r="AQ5" s="65" t="inlineStr">
        <is>
          <t>Угол</t>
        </is>
      </c>
      <c r="AR5" s="65" t="inlineStr">
        <is>
          <t>X</t>
        </is>
      </c>
      <c r="AS5" s="65" t="inlineStr">
        <is>
          <t>Y</t>
        </is>
      </c>
      <c r="AV5" s="65">
        <f>AV4/2+AV1</f>
        <v/>
      </c>
      <c r="AW5" s="65" t="inlineStr">
        <is>
          <t>x0</t>
        </is>
      </c>
      <c r="AY5" s="65" t="inlineStr">
        <is>
          <t>Угол</t>
        </is>
      </c>
      <c r="AZ5" s="65" t="inlineStr">
        <is>
          <t>X</t>
        </is>
      </c>
      <c r="BA5" s="65" t="inlineStr">
        <is>
          <t>Y</t>
        </is>
      </c>
    </row>
    <row r="6" ht="15" customHeight="1">
      <c r="A6" s="69" t="inlineStr">
        <is>
          <t>Адрес места осуществления деятельности лаборатории: г. Москва, просп. Вернадского, д. 51, стр. 1</t>
        </is>
      </c>
      <c r="L6" s="69" t="inlineStr">
        <is>
          <t>Адрес места осуществления деятельности лаборатории: г. Москва, просп. Вернадского, д. 51, стр. 1</t>
        </is>
      </c>
      <c r="AA6" s="65" t="n">
        <v>0</v>
      </c>
      <c r="AB6" s="65">
        <f>$AC$3+$AE$3*COS(AA6*PI()/180)</f>
        <v/>
      </c>
      <c r="AC6" s="65">
        <f>$AD$3+$AE$3*SIN(AA6*PI()/180)</f>
        <v/>
      </c>
      <c r="AI6" s="65" t="n">
        <v>0</v>
      </c>
      <c r="AJ6" s="65">
        <f>$AK$3+$AM$3*COS(AI6*PI()/180)</f>
        <v/>
      </c>
      <c r="AK6" s="65">
        <f>$AL$3+$AM$3*SIN(AI6*PI()/180)</f>
        <v/>
      </c>
      <c r="AQ6" s="65" t="n">
        <v>0</v>
      </c>
      <c r="AR6" s="65">
        <f>$AS$3+$AU$3*COS(AQ6*PI()/180)</f>
        <v/>
      </c>
      <c r="AS6" s="65">
        <f>$AT$3+$AU$3*SIN(AQ6*PI()/180)</f>
        <v/>
      </c>
      <c r="AY6" s="65" t="n">
        <v>0</v>
      </c>
      <c r="AZ6" s="65">
        <f>$BA$3+$BC$3*COS(AY6*PI()/180)</f>
        <v/>
      </c>
      <c r="BA6" s="65">
        <f>$BB$3+$BC$3*SIN(AY6*PI()/180)</f>
        <v/>
      </c>
      <c r="BF6" s="33" t="n"/>
    </row>
    <row r="7" ht="15" customHeight="1">
      <c r="A7" s="64" t="inlineStr">
        <is>
          <t>Телефон +7(910)4557682, E-mail: slg85@mail.ru</t>
        </is>
      </c>
      <c r="L7" s="64" t="inlineStr">
        <is>
          <t>Телефон +7(910)4557682, E-mail: slg85@mail.ru</t>
        </is>
      </c>
      <c r="AA7" s="65" t="n">
        <v>5</v>
      </c>
      <c r="AB7" s="65">
        <f>$AC$3+$AE$3*COS(AA7*PI()/180)</f>
        <v/>
      </c>
      <c r="AC7" s="65">
        <f>$AD$3+$AE$3*SIN(AA7*PI()/180)</f>
        <v/>
      </c>
      <c r="AI7" s="65" t="n">
        <v>5</v>
      </c>
      <c r="AJ7" s="65">
        <f>$AK$3+$AM$3*COS(AI7*PI()/180)</f>
        <v/>
      </c>
      <c r="AK7" s="65">
        <f>$AL$3+$AM$3*SIN(AI7*PI()/180)</f>
        <v/>
      </c>
      <c r="AQ7" s="65" t="n">
        <v>5</v>
      </c>
      <c r="AR7" s="65">
        <f>$AS$3+$AU$3*COS(AQ7*PI()/180)</f>
        <v/>
      </c>
      <c r="AS7" s="65">
        <f>$AT$3+$AU$3*SIN(AQ7*PI()/180)</f>
        <v/>
      </c>
      <c r="AY7" s="65" t="n">
        <v>5</v>
      </c>
      <c r="AZ7" s="65">
        <f>$BA$3+$BC$3*COS(AY7*PI()/180)</f>
        <v/>
      </c>
      <c r="BA7" s="65">
        <f>$BB$3+$BC$3*SIN(AY7*PI()/180)</f>
        <v/>
      </c>
      <c r="BF7" s="34" t="n"/>
    </row>
    <row r="8" ht="15" customHeight="1">
      <c r="A8" s="2" t="n"/>
      <c r="B8" s="7" t="n"/>
      <c r="C8" s="7" t="n"/>
      <c r="D8" s="7" t="n"/>
      <c r="E8" s="7" t="n"/>
      <c r="F8" s="9" t="n"/>
      <c r="G8" s="9" t="n"/>
      <c r="H8" s="3" t="n"/>
      <c r="I8" s="4" t="n"/>
      <c r="J8" s="5" t="n"/>
      <c r="K8" s="6" t="n"/>
      <c r="L8" s="6" t="n"/>
      <c r="M8" s="2" t="n"/>
      <c r="N8" s="7" t="n"/>
      <c r="O8" s="7" t="n"/>
      <c r="P8" s="7" t="n"/>
      <c r="Q8" s="7" t="n"/>
      <c r="R8" s="9" t="n"/>
      <c r="S8" s="9" t="n"/>
      <c r="T8" s="3" t="n"/>
      <c r="U8" s="4" t="n"/>
      <c r="AA8" s="65" t="n">
        <v>10</v>
      </c>
      <c r="AB8" s="65">
        <f>$AC$3+$AE$3*COS(AA8*PI()/180)</f>
        <v/>
      </c>
      <c r="AC8" s="65">
        <f>$AD$3+$AE$3*SIN(AA8*PI()/180)</f>
        <v/>
      </c>
      <c r="AI8" s="65" t="n">
        <v>10</v>
      </c>
      <c r="AJ8" s="65">
        <f>$AK$3+$AM$3*COS(AI8*PI()/180)</f>
        <v/>
      </c>
      <c r="AK8" s="65">
        <f>$AL$3+$AM$3*SIN(AI8*PI()/180)</f>
        <v/>
      </c>
      <c r="AQ8" s="65" t="n">
        <v>10</v>
      </c>
      <c r="AR8" s="65">
        <f>$AS$3+$AU$3*COS(AQ8*PI()/180)</f>
        <v/>
      </c>
      <c r="AS8" s="65">
        <f>$AT$3+$AU$3*SIN(AQ8*PI()/180)</f>
        <v/>
      </c>
      <c r="AY8" s="65" t="n">
        <v>10</v>
      </c>
      <c r="AZ8" s="65">
        <f>$BA$3+$BC$3*COS(AY8*PI()/180)</f>
        <v/>
      </c>
      <c r="BA8" s="65">
        <f>$BB$3+$BC$3*SIN(AY8*PI()/180)</f>
        <v/>
      </c>
      <c r="BF8" s="33" t="n"/>
    </row>
    <row r="9" ht="15" customHeight="1">
      <c r="A9" s="67" t="inlineStr">
        <is>
          <t>Протокол испытаний № 13-63/22 от 20-11-2022</t>
        </is>
      </c>
      <c r="L9" s="68" t="n"/>
      <c r="AA9" s="65" t="n">
        <v>15</v>
      </c>
      <c r="AB9" s="65">
        <f>$AC$3+$AE$3*COS(AA9*PI()/180)</f>
        <v/>
      </c>
      <c r="AC9" s="65">
        <f>$AD$3+$AE$3*SIN(AA9*PI()/180)</f>
        <v/>
      </c>
      <c r="AI9" s="65" t="n">
        <v>15</v>
      </c>
      <c r="AJ9" s="65">
        <f>$AK$3+$AM$3*COS(AI9*PI()/180)</f>
        <v/>
      </c>
      <c r="AK9" s="65">
        <f>$AL$3+$AM$3*SIN(AI9*PI()/180)</f>
        <v/>
      </c>
      <c r="AQ9" s="65" t="n">
        <v>15</v>
      </c>
      <c r="AR9" s="65">
        <f>$AS$3+$AU$3*COS(AQ9*PI()/180)</f>
        <v/>
      </c>
      <c r="AS9" s="65">
        <f>$AT$3+$AU$3*SIN(AQ9*PI()/180)</f>
        <v/>
      </c>
      <c r="AY9" s="65" t="n">
        <v>15</v>
      </c>
      <c r="AZ9" s="65">
        <f>$BA$3+$BC$3*COS(AY9*PI()/180)</f>
        <v/>
      </c>
      <c r="BA9" s="65">
        <f>$BB$3+$BC$3*SIN(AY9*PI()/180)</f>
        <v/>
      </c>
      <c r="BF9" s="33" t="n"/>
    </row>
    <row r="10" ht="15" customHeight="1">
      <c r="A10" s="16" t="inlineStr">
        <is>
          <t>Наименование и адрес заказчика: ООО Регионстрой</t>
        </is>
      </c>
      <c r="B10" s="11" t="n"/>
      <c r="C10" s="11" t="n"/>
      <c r="D10" s="11" t="n"/>
      <c r="E10" s="11" t="n"/>
      <c r="F10" s="19" t="n"/>
      <c r="G10" s="19" t="n"/>
      <c r="H10" s="12" t="n"/>
      <c r="I10" s="13" t="n"/>
      <c r="J10" s="14" t="n"/>
      <c r="K10" s="15" t="n"/>
      <c r="L10" s="16">
        <f>A10</f>
        <v/>
      </c>
      <c r="M10" s="11" t="n"/>
      <c r="N10" s="11" t="n"/>
      <c r="O10" s="11" t="n"/>
      <c r="P10" s="11" t="n"/>
      <c r="Q10" s="19" t="n"/>
      <c r="R10" s="19" t="n"/>
      <c r="S10" s="12" t="n"/>
      <c r="T10" s="13" t="n"/>
      <c r="U10" s="13" t="n"/>
      <c r="AA10" s="65" t="n">
        <v>20</v>
      </c>
      <c r="AB10" s="65">
        <f>$AC$3+$AE$3*COS(AA10*PI()/180)</f>
        <v/>
      </c>
      <c r="AC10" s="65">
        <f>$AD$3+$AE$3*SIN(AA10*PI()/180)</f>
        <v/>
      </c>
      <c r="AI10" s="65" t="n">
        <v>20</v>
      </c>
      <c r="AJ10" s="65">
        <f>$AK$3+$AM$3*COS(AI10*PI()/180)</f>
        <v/>
      </c>
      <c r="AK10" s="65">
        <f>$AL$3+$AM$3*SIN(AI10*PI()/180)</f>
        <v/>
      </c>
      <c r="AQ10" s="65" t="n">
        <v>20</v>
      </c>
      <c r="AR10" s="65">
        <f>$AS$3+$AU$3*COS(AQ10*PI()/180)</f>
        <v/>
      </c>
      <c r="AS10" s="65">
        <f>$AT$3+$AU$3*SIN(AQ10*PI()/180)</f>
        <v/>
      </c>
      <c r="AY10" s="65" t="n">
        <v>20</v>
      </c>
      <c r="AZ10" s="65">
        <f>$BA$3+$BC$3*COS(AY10*PI()/180)</f>
        <v/>
      </c>
      <c r="BA10" s="65">
        <f>$BB$3+$BC$3*SIN(AY10*PI()/180)</f>
        <v/>
      </c>
      <c r="BF10" s="33" t="n"/>
    </row>
    <row r="11" ht="15" customHeight="1">
      <c r="A11" s="10" t="inlineStr">
        <is>
          <t>Наименование объекта: Переход трубопровода через р. Енисей</t>
        </is>
      </c>
      <c r="B11" s="11" t="n"/>
      <c r="C11" s="11" t="n"/>
      <c r="D11" s="41" t="n"/>
      <c r="E11" s="11" t="n"/>
      <c r="F11" s="19" t="n"/>
      <c r="G11" s="19" t="n"/>
      <c r="H11" s="12" t="n"/>
      <c r="I11" s="13" t="n"/>
      <c r="J11" s="14" t="n"/>
      <c r="K11" s="15" t="n"/>
      <c r="L11" s="16">
        <f>A11</f>
        <v/>
      </c>
      <c r="M11" s="17" t="n"/>
      <c r="N11" s="17" t="n"/>
      <c r="O11" s="17" t="n"/>
      <c r="P11" s="17" t="n"/>
      <c r="Q11" s="17" t="n"/>
      <c r="R11" s="17" t="n"/>
      <c r="S11" s="17" t="n"/>
      <c r="T11" s="17" t="n"/>
      <c r="AA11" s="65" t="n">
        <v>25</v>
      </c>
      <c r="AB11" s="65">
        <f>$AC$3+$AE$3*COS(AA11*PI()/180)</f>
        <v/>
      </c>
      <c r="AC11" s="65">
        <f>$AD$3+$AE$3*SIN(AA11*PI()/180)</f>
        <v/>
      </c>
      <c r="AI11" s="65" t="n">
        <v>25</v>
      </c>
      <c r="AJ11" s="65">
        <f>$AK$3+$AM$3*COS(AI11*PI()/180)</f>
        <v/>
      </c>
      <c r="AK11" s="65">
        <f>$AL$3+$AM$3*SIN(AI11*PI()/180)</f>
        <v/>
      </c>
      <c r="AQ11" s="65" t="n">
        <v>25</v>
      </c>
      <c r="AR11" s="65">
        <f>$AS$3+$AU$3*COS(AQ11*PI()/180)</f>
        <v/>
      </c>
      <c r="AS11" s="65">
        <f>$AT$3+$AU$3*SIN(AQ11*PI()/180)</f>
        <v/>
      </c>
      <c r="AY11" s="65" t="n">
        <v>25</v>
      </c>
      <c r="AZ11" s="65">
        <f>$BA$3+$BC$3*COS(AY11*PI()/180)</f>
        <v/>
      </c>
      <c r="BA11" s="65">
        <f>$BB$3+$BC$3*SIN(AY11*PI()/180)</f>
        <v/>
      </c>
      <c r="BF11" s="33" t="n"/>
    </row>
    <row r="12" ht="15" customHeight="1">
      <c r="A12" s="16" t="inlineStr">
        <is>
          <t xml:space="preserve">Наименование используемого метода/методики: ГОСТ 12248.4-2020 </t>
        </is>
      </c>
      <c r="B12" s="17" t="n"/>
      <c r="C12" s="17" t="n"/>
      <c r="D12" s="10" t="n"/>
      <c r="E12" s="17" t="n"/>
      <c r="F12" s="17" t="n"/>
      <c r="G12" s="17" t="n"/>
      <c r="H12" s="17" t="n"/>
      <c r="I12" s="17" t="n"/>
      <c r="J12" s="17" t="n"/>
      <c r="K12" s="17" t="n"/>
      <c r="L12" s="16">
        <f>A12</f>
        <v/>
      </c>
      <c r="M12" s="11" t="n"/>
      <c r="N12" s="11" t="n"/>
      <c r="O12" s="11" t="n"/>
      <c r="P12" s="11" t="n"/>
      <c r="Q12" s="19" t="n"/>
      <c r="R12" s="19" t="n"/>
      <c r="S12" s="18" t="n"/>
      <c r="T12" s="18" t="n"/>
      <c r="V12" s="17" t="n"/>
      <c r="AA12" s="65" t="n">
        <v>30</v>
      </c>
      <c r="AB12" s="65">
        <f>$AC$3+$AE$3*COS(AA12*PI()/180)</f>
        <v/>
      </c>
      <c r="AC12" s="65">
        <f>$AD$3+$AE$3*SIN(AA12*PI()/180)</f>
        <v/>
      </c>
      <c r="AI12" s="65" t="n">
        <v>30</v>
      </c>
      <c r="AJ12" s="65">
        <f>$AK$3+$AM$3*COS(AI12*PI()/180)</f>
        <v/>
      </c>
      <c r="AK12" s="65">
        <f>$AL$3+$AM$3*SIN(AI12*PI()/180)</f>
        <v/>
      </c>
      <c r="AQ12" s="65" t="n">
        <v>30</v>
      </c>
      <c r="AR12" s="65">
        <f>$AS$3+$AU$3*COS(AQ12*PI()/180)</f>
        <v/>
      </c>
      <c r="AS12" s="65">
        <f>$AT$3+$AU$3*SIN(AQ12*PI()/180)</f>
        <v/>
      </c>
      <c r="AY12" s="65" t="n">
        <v>30</v>
      </c>
      <c r="AZ12" s="65">
        <f>$BA$3+$BC$3*COS(AY12*PI()/180)</f>
        <v/>
      </c>
      <c r="BA12" s="65">
        <f>$BB$3+$BC$3*SIN(AY12*PI()/180)</f>
        <v/>
      </c>
    </row>
    <row r="13" ht="15" customHeight="1">
      <c r="A13" s="16" t="inlineStr">
        <is>
          <t>Условия проведения испытания: температура окружающей среды (18 - 25)0С, влажность воздуха (40 - 75)%</t>
        </is>
      </c>
      <c r="B13" s="11" t="n"/>
      <c r="C13" s="11" t="n"/>
      <c r="D13" s="11" t="n"/>
      <c r="E13" s="11" t="n"/>
      <c r="F13" s="19" t="n"/>
      <c r="G13" s="19" t="n"/>
      <c r="H13" s="18" t="n"/>
      <c r="I13" s="18" t="n"/>
      <c r="J13" s="18" t="n"/>
      <c r="K13" s="19" t="n"/>
      <c r="L13" s="16">
        <f>A13</f>
        <v/>
      </c>
      <c r="M13" s="11" t="n"/>
      <c r="N13" s="11" t="n"/>
      <c r="O13" s="11" t="n"/>
      <c r="P13" s="11" t="n"/>
      <c r="Q13" s="19" t="n"/>
      <c r="R13" s="19" t="n"/>
      <c r="S13" s="14" t="n"/>
      <c r="T13" s="14" t="n"/>
      <c r="AA13" s="65" t="n">
        <v>35</v>
      </c>
      <c r="AB13" s="65">
        <f>$AC$3+$AE$3*COS(AA13*PI()/180)</f>
        <v/>
      </c>
      <c r="AC13" s="65">
        <f>$AD$3+$AE$3*SIN(AA13*PI()/180)</f>
        <v/>
      </c>
      <c r="AI13" s="65" t="n">
        <v>35</v>
      </c>
      <c r="AJ13" s="65">
        <f>$AK$3+$AM$3*COS(AI13*PI()/180)</f>
        <v/>
      </c>
      <c r="AK13" s="65">
        <f>$AL$3+$AM$3*SIN(AI13*PI()/180)</f>
        <v/>
      </c>
      <c r="AQ13" s="65" t="n">
        <v>35</v>
      </c>
      <c r="AR13" s="65">
        <f>$AS$3+$AU$3*COS(AQ13*PI()/180)</f>
        <v/>
      </c>
      <c r="AS13" s="65">
        <f>$AT$3+$AU$3*SIN(AQ13*PI()/180)</f>
        <v/>
      </c>
      <c r="AY13" s="65" t="n">
        <v>35</v>
      </c>
      <c r="AZ13" s="65">
        <f>$BA$3+$BC$3*COS(AY13*PI()/180)</f>
        <v/>
      </c>
      <c r="BA13" s="65">
        <f>$BB$3+$BC$3*SIN(AY13*PI()/180)</f>
        <v/>
      </c>
    </row>
    <row r="14" ht="17.65" customHeight="1">
      <c r="A14" s="16" t="inlineStr">
        <is>
          <t>Дата получение объекта подлежащего испытаниям: 24.10.2022</t>
        </is>
      </c>
      <c r="B14" s="11" t="n"/>
      <c r="C14" s="11" t="n"/>
      <c r="D14" s="11" t="n"/>
      <c r="E14" s="11" t="n"/>
      <c r="F14" s="19" t="n"/>
      <c r="G14" s="19" t="n"/>
      <c r="H14" s="14" t="n"/>
      <c r="I14" s="14" t="n"/>
      <c r="J14" s="20" t="n"/>
      <c r="K14" s="18" t="n"/>
      <c r="L14" s="16">
        <f>A14</f>
        <v/>
      </c>
      <c r="M14" s="11" t="n"/>
      <c r="N14" s="11" t="n"/>
      <c r="O14" s="11" t="n"/>
      <c r="P14" s="37" t="n"/>
      <c r="Q14" s="19" t="n"/>
      <c r="R14" s="19" t="n"/>
      <c r="S14" s="14" t="n"/>
      <c r="T14" s="14" t="n"/>
      <c r="AA14" s="65" t="n">
        <v>40</v>
      </c>
      <c r="AB14" s="65">
        <f>$AC$3+$AE$3*COS(AA14*PI()/180)</f>
        <v/>
      </c>
      <c r="AC14" s="65">
        <f>$AD$3+$AE$3*SIN(AA14*PI()/180)</f>
        <v/>
      </c>
      <c r="AI14" s="65" t="n">
        <v>40</v>
      </c>
      <c r="AJ14" s="65">
        <f>$AK$3+$AM$3*COS(AI14*PI()/180)</f>
        <v/>
      </c>
      <c r="AK14" s="65">
        <f>$AL$3+$AM$3*SIN(AI14*PI()/180)</f>
        <v/>
      </c>
      <c r="AQ14" s="65" t="n">
        <v>40</v>
      </c>
      <c r="AR14" s="65">
        <f>$AS$3+$AU$3*COS(AQ14*PI()/180)</f>
        <v/>
      </c>
      <c r="AS14" s="65">
        <f>$AT$3+$AU$3*SIN(AQ14*PI()/180)</f>
        <v/>
      </c>
      <c r="AY14" s="65" t="n">
        <v>40</v>
      </c>
      <c r="AZ14" s="65">
        <f>$BA$3+$BC$3*COS(AY14*PI()/180)</f>
        <v/>
      </c>
      <c r="BA14" s="65">
        <f>$BB$3+$BC$3*SIN(AY14*PI()/180)</f>
        <v/>
      </c>
    </row>
    <row r="15" ht="15" customHeight="1">
      <c r="A15" s="16" t="inlineStr">
        <is>
          <t>Дата испытания: 25.10.2022-19.11.2022</t>
        </is>
      </c>
      <c r="B15" s="11" t="n"/>
      <c r="C15" s="11" t="n"/>
      <c r="D15" s="11" t="n"/>
      <c r="E15" s="11" t="n"/>
      <c r="F15" s="36" t="n"/>
      <c r="G15" s="19" t="n"/>
      <c r="H15" s="14" t="n"/>
      <c r="I15" s="14" t="n"/>
      <c r="J15" s="20" t="n"/>
      <c r="K15" s="18" t="n"/>
      <c r="L15" s="16">
        <f>A15</f>
        <v/>
      </c>
      <c r="M15" s="11" t="n"/>
      <c r="N15" s="37" t="n"/>
      <c r="O15" s="11" t="n"/>
      <c r="P15" s="11" t="n"/>
      <c r="Q15" s="19" t="n"/>
      <c r="R15" s="19" t="n"/>
      <c r="S15" s="73" t="n"/>
      <c r="T15" s="14" t="n"/>
      <c r="AA15" s="65" t="n">
        <v>45</v>
      </c>
      <c r="AB15" s="65">
        <f>$AC$3+$AE$3*COS(AA15*PI()/180)</f>
        <v/>
      </c>
      <c r="AC15" s="65">
        <f>$AD$3+$AE$3*SIN(AA15*PI()/180)</f>
        <v/>
      </c>
      <c r="AI15" s="65" t="n">
        <v>45</v>
      </c>
      <c r="AJ15" s="65">
        <f>$AK$3+$AM$3*COS(AI15*PI()/180)</f>
        <v/>
      </c>
      <c r="AK15" s="65">
        <f>$AL$3+$AM$3*SIN(AI15*PI()/180)</f>
        <v/>
      </c>
      <c r="AQ15" s="65" t="n">
        <v>45</v>
      </c>
      <c r="AR15" s="65">
        <f>$AS$3+$AU$3*COS(AQ15*PI()/180)</f>
        <v/>
      </c>
      <c r="AS15" s="65">
        <f>$AT$3+$AU$3*SIN(AQ15*PI()/180)</f>
        <v/>
      </c>
      <c r="AY15" s="65" t="n">
        <v>45</v>
      </c>
      <c r="AZ15" s="65">
        <f>$BA$3+$BC$3*COS(AY15*PI()/180)</f>
        <v/>
      </c>
      <c r="BA15" s="65">
        <f>$BB$3+$BC$3*SIN(AY15*PI()/180)</f>
        <v/>
      </c>
    </row>
    <row r="16" ht="15.6" customHeight="1">
      <c r="A16" s="70" t="inlineStr">
        <is>
          <t>Испытание грунтов методом трехосного сжатия</t>
        </is>
      </c>
      <c r="L16" s="70" t="inlineStr">
        <is>
          <t>Испытание грунтов методом трехосного сжатия</t>
        </is>
      </c>
      <c r="AA16" s="65" t="n">
        <v>50</v>
      </c>
      <c r="AB16" s="65">
        <f>$AC$3+$AE$3*COS(AA16*PI()/180)</f>
        <v/>
      </c>
      <c r="AC16" s="65">
        <f>$AD$3+$AE$3*SIN(AA16*PI()/180)</f>
        <v/>
      </c>
      <c r="AI16" s="65" t="n">
        <v>50</v>
      </c>
      <c r="AJ16" s="65">
        <f>$AK$3+$AM$3*COS(AI16*PI()/180)</f>
        <v/>
      </c>
      <c r="AK16" s="65">
        <f>$AL$3+$AM$3*SIN(AI16*PI()/180)</f>
        <v/>
      </c>
      <c r="AQ16" s="65" t="n">
        <v>50</v>
      </c>
      <c r="AR16" s="65">
        <f>$AS$3+$AU$3*COS(AQ16*PI()/180)</f>
        <v/>
      </c>
      <c r="AS16" s="65">
        <f>$AT$3+$AU$3*SIN(AQ16*PI()/180)</f>
        <v/>
      </c>
      <c r="AY16" s="65" t="n">
        <v>50</v>
      </c>
      <c r="AZ16" s="65">
        <f>$BA$3+$BC$3*COS(AY16*PI()/180)</f>
        <v/>
      </c>
      <c r="BA16" s="65">
        <f>$BB$3+$BC$3*SIN(AY16*PI()/180)</f>
        <v/>
      </c>
    </row>
    <row r="17" ht="15" customHeight="1">
      <c r="A17" s="22" t="inlineStr">
        <is>
          <t xml:space="preserve">Лабораторный номер: </t>
        </is>
      </c>
      <c r="B17" s="23" t="n"/>
      <c r="C17" s="32" t="inlineStr">
        <is>
          <t>1057</t>
        </is>
      </c>
      <c r="D17" s="23" t="n"/>
      <c r="E17" s="23" t="n"/>
      <c r="F17" s="23" t="n"/>
      <c r="G17" s="23" t="n"/>
      <c r="H17" s="18" t="n"/>
      <c r="I17" s="24" t="inlineStr">
        <is>
          <t>We, % =</t>
        </is>
      </c>
      <c r="J17" s="62" t="n">
        <v>0.406669122</v>
      </c>
      <c r="K17" s="21" t="n"/>
      <c r="L17" s="22" t="inlineStr">
        <is>
          <t xml:space="preserve">Лабораторный номер: </t>
        </is>
      </c>
      <c r="M17" s="23" t="n"/>
      <c r="N17" s="32">
        <f>C17</f>
        <v/>
      </c>
      <c r="O17" s="23" t="n"/>
      <c r="P17" s="23" t="n"/>
      <c r="Q17" s="23" t="n"/>
      <c r="R17" s="23" t="n"/>
      <c r="T17" s="24" t="inlineStr">
        <is>
          <t>We, % =</t>
        </is>
      </c>
      <c r="U17" s="62">
        <f>J17</f>
        <v/>
      </c>
      <c r="AA17" s="65" t="n">
        <v>55</v>
      </c>
      <c r="AB17" s="65">
        <f>$AC$3+$AE$3*COS(AA17*PI()/180)</f>
        <v/>
      </c>
      <c r="AC17" s="65">
        <f>$AD$3+$AE$3*SIN(AA17*PI()/180)</f>
        <v/>
      </c>
      <c r="AI17" s="65" t="n">
        <v>55</v>
      </c>
      <c r="AJ17" s="65">
        <f>$AK$3+$AM$3*COS(AI17*PI()/180)</f>
        <v/>
      </c>
      <c r="AK17" s="65">
        <f>$AL$3+$AM$3*SIN(AI17*PI()/180)</f>
        <v/>
      </c>
      <c r="AQ17" s="65" t="n">
        <v>55</v>
      </c>
      <c r="AR17" s="65">
        <f>$AS$3+$AU$3*COS(AQ17*PI()/180)</f>
        <v/>
      </c>
      <c r="AS17" s="65">
        <f>$AT$3+$AU$3*SIN(AQ17*PI()/180)</f>
        <v/>
      </c>
      <c r="AY17" s="65" t="n">
        <v>55</v>
      </c>
      <c r="AZ17" s="65">
        <f>$BA$3+$BC$3*COS(AY17*PI()/180)</f>
        <v/>
      </c>
      <c r="BA17" s="65">
        <f>$BB$3+$BC$3*SIN(AY17*PI()/180)</f>
        <v/>
      </c>
    </row>
    <row r="18" ht="15" customHeight="1">
      <c r="A18" s="22" t="inlineStr">
        <is>
          <t xml:space="preserve">Номер скважины: </t>
        </is>
      </c>
      <c r="B18" s="23" t="n"/>
      <c r="C18" s="32" t="inlineStr">
        <is>
          <t>BH-001</t>
        </is>
      </c>
      <c r="D18" s="23" t="n"/>
      <c r="E18" s="23" t="n"/>
      <c r="F18" s="23" t="n"/>
      <c r="G18" s="23" t="n"/>
      <c r="H18" s="18" t="n"/>
      <c r="I18" s="24" t="inlineStr">
        <is>
          <t>ρ, г/см3 =</t>
        </is>
      </c>
      <c r="J18" s="40" t="n">
        <v>1.9</v>
      </c>
      <c r="L18" s="22" t="inlineStr">
        <is>
          <t xml:space="preserve">Номер скважины: </t>
        </is>
      </c>
      <c r="M18" s="23" t="n"/>
      <c r="N18" s="32">
        <f>C18</f>
        <v/>
      </c>
      <c r="O18" s="23" t="n"/>
      <c r="P18" s="23" t="n"/>
      <c r="Q18" s="23" t="n"/>
      <c r="R18" s="23" t="n"/>
      <c r="T18" s="24" t="inlineStr">
        <is>
          <t>ρ, г/см3 =</t>
        </is>
      </c>
      <c r="U18" s="40">
        <f>J18</f>
        <v/>
      </c>
      <c r="AA18" s="65" t="n">
        <v>60</v>
      </c>
      <c r="AB18" s="65">
        <f>$AC$3+$AE$3*COS(AA18*PI()/180)</f>
        <v/>
      </c>
      <c r="AC18" s="65">
        <f>$AD$3+$AE$3*SIN(AA18*PI()/180)</f>
        <v/>
      </c>
      <c r="AI18" s="65" t="n">
        <v>60</v>
      </c>
      <c r="AJ18" s="65">
        <f>$AK$3+$AM$3*COS(AI18*PI()/180)</f>
        <v/>
      </c>
      <c r="AK18" s="65">
        <f>$AL$3+$AM$3*SIN(AI18*PI()/180)</f>
        <v/>
      </c>
      <c r="AQ18" s="65" t="n">
        <v>60</v>
      </c>
      <c r="AR18" s="65">
        <f>$AS$3+$AU$3*COS(AQ18*PI()/180)</f>
        <v/>
      </c>
      <c r="AS18" s="65">
        <f>$AT$3+$AU$3*SIN(AQ18*PI()/180)</f>
        <v/>
      </c>
      <c r="AY18" s="65" t="n">
        <v>60</v>
      </c>
      <c r="AZ18" s="65">
        <f>$BA$3+$BC$3*COS(AY18*PI()/180)</f>
        <v/>
      </c>
      <c r="BA18" s="65">
        <f>$BB$3+$BC$3*SIN(AY18*PI()/180)</f>
        <v/>
      </c>
    </row>
    <row r="19" ht="15" customHeight="1">
      <c r="A19" s="22" t="inlineStr">
        <is>
          <t xml:space="preserve">Глубина отбора, м: </t>
        </is>
      </c>
      <c r="B19" s="23" t="n"/>
      <c r="C19" s="39" t="n">
        <v>1.7</v>
      </c>
      <c r="D19" s="23" t="n"/>
      <c r="E19" s="23" t="n"/>
      <c r="F19" s="23" t="n"/>
      <c r="G19" s="23" t="n"/>
      <c r="H19" s="18" t="n"/>
      <c r="I19" s="24" t="inlineStr">
        <is>
          <t>ρs, г/см3 =</t>
        </is>
      </c>
      <c r="J19" s="40" t="n">
        <v>2.7</v>
      </c>
      <c r="K19" s="21" t="n"/>
      <c r="L19" s="22" t="inlineStr">
        <is>
          <t xml:space="preserve">Глубина отбора, м: </t>
        </is>
      </c>
      <c r="M19" s="23" t="n"/>
      <c r="N19" s="39">
        <f>C19</f>
        <v/>
      </c>
      <c r="O19" s="23" t="n"/>
      <c r="P19" s="23" t="n"/>
      <c r="Q19" s="23" t="n"/>
      <c r="R19" s="23" t="n"/>
      <c r="T19" s="24" t="inlineStr">
        <is>
          <t>ρs, г/см3 =</t>
        </is>
      </c>
      <c r="U19" s="40">
        <f>J19</f>
        <v/>
      </c>
      <c r="AA19" s="65" t="n">
        <v>65</v>
      </c>
      <c r="AB19" s="65">
        <f>$AC$3+$AE$3*COS(AA19*PI()/180)</f>
        <v/>
      </c>
      <c r="AC19" s="65">
        <f>$AD$3+$AE$3*SIN(AA19*PI()/180)</f>
        <v/>
      </c>
      <c r="AI19" s="65" t="n">
        <v>65</v>
      </c>
      <c r="AJ19" s="65">
        <f>$AK$3+$AM$3*COS(AI19*PI()/180)</f>
        <v/>
      </c>
      <c r="AK19" s="65">
        <f>$AL$3+$AM$3*SIN(AI19*PI()/180)</f>
        <v/>
      </c>
      <c r="AQ19" s="65" t="n">
        <v>65</v>
      </c>
      <c r="AR19" s="65">
        <f>$AS$3+$AU$3*COS(AQ19*PI()/180)</f>
        <v/>
      </c>
      <c r="AS19" s="65">
        <f>$AT$3+$AU$3*SIN(AQ19*PI()/180)</f>
        <v/>
      </c>
      <c r="AY19" s="65" t="n">
        <v>65</v>
      </c>
      <c r="AZ19" s="65">
        <f>$BA$3+$BC$3*COS(AY19*PI()/180)</f>
        <v/>
      </c>
      <c r="BA19" s="65">
        <f>$BB$3+$BC$3*SIN(AY19*PI()/180)</f>
        <v/>
      </c>
    </row>
    <row r="20" ht="16.9" customHeight="1">
      <c r="A20" s="22" t="inlineStr">
        <is>
          <t xml:space="preserve">Наименование грунта: </t>
        </is>
      </c>
      <c r="B20" s="23" t="n"/>
      <c r="C20" s="32" t="inlineStr">
        <is>
          <t>Суглинок, после оттаивания текучий, легкий песчанистый</t>
        </is>
      </c>
      <c r="D20" s="23" t="n"/>
      <c r="E20" s="23" t="n"/>
      <c r="F20" s="23" t="n"/>
      <c r="G20" s="23" t="n"/>
      <c r="H20" s="18" t="n"/>
      <c r="I20" s="24" t="inlineStr">
        <is>
          <t>e, д.е. =</t>
        </is>
      </c>
      <c r="J20" s="74" t="n">
        <v>0.6</v>
      </c>
      <c r="K20" s="23" t="n"/>
      <c r="L20" s="22" t="inlineStr">
        <is>
          <t xml:space="preserve">Наименование грунта: </t>
        </is>
      </c>
      <c r="M20" s="23" t="n"/>
      <c r="N20" s="32">
        <f>C20</f>
        <v/>
      </c>
      <c r="O20" s="23" t="n"/>
      <c r="P20" s="23" t="n"/>
      <c r="Q20" s="23" t="n"/>
      <c r="R20" s="23" t="n"/>
      <c r="T20" s="24" t="inlineStr">
        <is>
          <t>e, д.е. =</t>
        </is>
      </c>
      <c r="U20" s="74">
        <f>J20</f>
        <v/>
      </c>
      <c r="AA20" s="65" t="n">
        <v>70</v>
      </c>
      <c r="AB20" s="65">
        <f>$AC$3+$AE$3*COS(AA20*PI()/180)</f>
        <v/>
      </c>
      <c r="AC20" s="65">
        <f>$AD$3+$AE$3*SIN(AA20*PI()/180)</f>
        <v/>
      </c>
      <c r="AI20" s="65" t="n">
        <v>70</v>
      </c>
      <c r="AJ20" s="65">
        <f>$AK$3+$AM$3*COS(AI20*PI()/180)</f>
        <v/>
      </c>
      <c r="AK20" s="65">
        <f>$AL$3+$AM$3*SIN(AI20*PI()/180)</f>
        <v/>
      </c>
      <c r="AQ20" s="65" t="n">
        <v>70</v>
      </c>
      <c r="AR20" s="65">
        <f>$AS$3+$AU$3*COS(AQ20*PI()/180)</f>
        <v/>
      </c>
      <c r="AS20" s="65">
        <f>$AT$3+$AU$3*SIN(AQ20*PI()/180)</f>
        <v/>
      </c>
      <c r="AY20" s="65" t="n">
        <v>70</v>
      </c>
      <c r="AZ20" s="65">
        <f>$BA$3+$BC$3*COS(AY20*PI()/180)</f>
        <v/>
      </c>
      <c r="BA20" s="65">
        <f>$BB$3+$BC$3*SIN(AY20*PI()/180)</f>
        <v/>
      </c>
    </row>
    <row r="21" ht="15" customHeight="1">
      <c r="A21" s="23" t="inlineStr">
        <is>
          <t>Схема проведения опыта:</t>
        </is>
      </c>
      <c r="B21" s="23" t="n"/>
      <c r="C21" s="32" t="inlineStr">
        <is>
          <t>КД</t>
        </is>
      </c>
      <c r="D21" s="23" t="n"/>
      <c r="E21" s="23" t="n"/>
      <c r="F21" s="23" t="n"/>
      <c r="G21" s="23" t="n"/>
      <c r="H21" s="18" t="n"/>
      <c r="I21" s="24" t="inlineStr">
        <is>
          <t>IL, д.е. =</t>
        </is>
      </c>
      <c r="J21" s="40" t="n">
        <v>1.082</v>
      </c>
      <c r="K21" s="23" t="n"/>
      <c r="L21" s="23" t="inlineStr">
        <is>
          <t>Схема проведения опыта:</t>
        </is>
      </c>
      <c r="M21" s="23" t="n"/>
      <c r="N21" s="32">
        <f>C21</f>
        <v/>
      </c>
      <c r="O21" s="23" t="n"/>
      <c r="P21" s="23" t="n"/>
      <c r="Q21" s="23" t="n"/>
      <c r="R21" s="23" t="n"/>
      <c r="T21" s="24" t="inlineStr">
        <is>
          <t>IL, д.е. =</t>
        </is>
      </c>
      <c r="U21" s="40">
        <f>J21</f>
        <v/>
      </c>
      <c r="AA21" s="65" t="n">
        <v>75</v>
      </c>
      <c r="AB21" s="65">
        <f>$AC$3+$AE$3*COS(AA21*PI()/180)</f>
        <v/>
      </c>
      <c r="AC21" s="65">
        <f>$AD$3+$AE$3*SIN(AA21*PI()/180)</f>
        <v/>
      </c>
      <c r="AI21" s="65" t="n">
        <v>75</v>
      </c>
      <c r="AJ21" s="65">
        <f>$AK$3+$AM$3*COS(AI21*PI()/180)</f>
        <v/>
      </c>
      <c r="AK21" s="65">
        <f>$AL$3+$AM$3*SIN(AI21*PI()/180)</f>
        <v/>
      </c>
      <c r="AQ21" s="65" t="n">
        <v>75</v>
      </c>
      <c r="AR21" s="65">
        <f>$AS$3+$AU$3*COS(AQ21*PI()/180)</f>
        <v/>
      </c>
      <c r="AS21" s="65">
        <f>$AT$3+$AU$3*SIN(AQ21*PI()/180)</f>
        <v/>
      </c>
      <c r="AY21" s="65" t="n">
        <v>75</v>
      </c>
      <c r="AZ21" s="65">
        <f>$BA$3+$BC$3*COS(AY21*PI()/180)</f>
        <v/>
      </c>
      <c r="BA21" s="65">
        <f>$BB$3+$BC$3*SIN(AY21*PI()/180)</f>
        <v/>
      </c>
    </row>
    <row r="22" ht="16.9" customHeight="1">
      <c r="A22" s="70" t="inlineStr">
        <is>
          <t xml:space="preserve">Результаты испытаний </t>
        </is>
      </c>
      <c r="L22" s="70" t="inlineStr">
        <is>
          <t xml:space="preserve">Результаты испытаний </t>
        </is>
      </c>
      <c r="AA22" s="65" t="n">
        <v>80</v>
      </c>
      <c r="AB22" s="65">
        <f>$AC$3+$AE$3*COS(AA22*PI()/180)</f>
        <v/>
      </c>
      <c r="AC22" s="65">
        <f>$AD$3+$AE$3*SIN(AA22*PI()/180)</f>
        <v/>
      </c>
      <c r="AI22" s="65" t="n">
        <v>80</v>
      </c>
      <c r="AJ22" s="65">
        <f>$AK$3+$AM$3*COS(AI22*PI()/180)</f>
        <v/>
      </c>
      <c r="AK22" s="65">
        <f>$AL$3+$AM$3*SIN(AI22*PI()/180)</f>
        <v/>
      </c>
      <c r="AQ22" s="65" t="n">
        <v>80</v>
      </c>
      <c r="AR22" s="65">
        <f>$AS$3+$AU$3*COS(AQ22*PI()/180)</f>
        <v/>
      </c>
      <c r="AS22" s="65">
        <f>$AT$3+$AU$3*SIN(AQ22*PI()/180)</f>
        <v/>
      </c>
      <c r="AY22" s="65" t="n">
        <v>80</v>
      </c>
      <c r="AZ22" s="65">
        <f>$BA$3+$BC$3*COS(AY22*PI()/180)</f>
        <v/>
      </c>
      <c r="BA22" s="65">
        <f>$BB$3+$BC$3*SIN(AY22*PI()/180)</f>
        <v/>
      </c>
    </row>
    <row r="23" ht="15.6" customHeight="1">
      <c r="J23" s="23" t="n"/>
      <c r="K23" s="23" t="n"/>
      <c r="AA23" s="65" t="n">
        <v>85</v>
      </c>
      <c r="AB23" s="65">
        <f>$AC$3+$AE$3*COS(AA23*PI()/180)</f>
        <v/>
      </c>
      <c r="AC23" s="65">
        <f>$AD$3+$AE$3*SIN(AA23*PI()/180)</f>
        <v/>
      </c>
      <c r="AI23" s="65" t="n">
        <v>85</v>
      </c>
      <c r="AJ23" s="65">
        <f>$AK$3+$AM$3*COS(AI23*PI()/180)</f>
        <v/>
      </c>
      <c r="AK23" s="65">
        <f>$AL$3+$AM$3*SIN(AI23*PI()/180)</f>
        <v/>
      </c>
      <c r="AQ23" s="65" t="n">
        <v>85</v>
      </c>
      <c r="AR23" s="65">
        <f>$AS$3+$AU$3*COS(AQ23*PI()/180)</f>
        <v/>
      </c>
      <c r="AS23" s="65">
        <f>$AT$3+$AU$3*SIN(AQ23*PI()/180)</f>
        <v/>
      </c>
      <c r="AY23" s="65" t="n">
        <v>85</v>
      </c>
      <c r="AZ23" s="65">
        <f>$BA$3+$BC$3*COS(AY23*PI()/180)</f>
        <v/>
      </c>
      <c r="BA23" s="65">
        <f>$BB$3+$BC$3*SIN(AY23*PI()/180)</f>
        <v/>
      </c>
    </row>
    <row r="24" ht="16.9" customHeight="1">
      <c r="J24" s="38" t="n"/>
      <c r="K24" s="23" t="n"/>
      <c r="L24" s="23" t="n"/>
      <c r="AA24" s="65" t="n">
        <v>90</v>
      </c>
      <c r="AB24" s="65">
        <f>$AC$3+$AE$3*COS(AA24*PI()/180)</f>
        <v/>
      </c>
      <c r="AC24" s="65">
        <f>$AD$3+$AE$3*SIN(AA24*PI()/180)</f>
        <v/>
      </c>
      <c r="AI24" s="65" t="n">
        <v>90</v>
      </c>
      <c r="AJ24" s="65">
        <f>$AK$3+$AM$3*COS(AI24*PI()/180)</f>
        <v/>
      </c>
      <c r="AK24" s="65">
        <f>$AL$3+$AM$3*SIN(AI24*PI()/180)</f>
        <v/>
      </c>
      <c r="AQ24" s="65" t="n">
        <v>90</v>
      </c>
      <c r="AR24" s="65">
        <f>$AS$3+$AU$3*COS(AQ24*PI()/180)</f>
        <v/>
      </c>
      <c r="AS24" s="65">
        <f>$AT$3+$AU$3*SIN(AQ24*PI()/180)</f>
        <v/>
      </c>
      <c r="AY24" s="65" t="n">
        <v>90</v>
      </c>
      <c r="AZ24" s="65">
        <f>$BA$3+$BC$3*COS(AY24*PI()/180)</f>
        <v/>
      </c>
      <c r="BA24" s="65">
        <f>$BB$3+$BC$3*SIN(AY24*PI()/180)</f>
        <v/>
      </c>
    </row>
    <row r="25" ht="15" customHeight="1">
      <c r="A25" s="23" t="n"/>
      <c r="B25" s="23" t="n"/>
      <c r="C25" s="32" t="n"/>
      <c r="D25" s="23" t="n"/>
      <c r="E25" s="23" t="n"/>
      <c r="F25" s="23" t="n"/>
      <c r="G25" s="25" t="n"/>
      <c r="H25" s="23" t="n"/>
      <c r="I25" s="32" t="n"/>
      <c r="J25" s="23" t="n"/>
      <c r="K25" s="23" t="n"/>
      <c r="L25" s="23" t="n"/>
      <c r="M25" s="23" t="n"/>
      <c r="N25" s="23" t="n"/>
      <c r="O25" s="23" t="n"/>
      <c r="P25" s="23" t="n"/>
      <c r="Q25" s="23" t="n"/>
      <c r="R25" s="23" t="n"/>
      <c r="S25" s="25" t="n"/>
      <c r="T25" s="23" t="n"/>
      <c r="U25" s="23" t="n"/>
      <c r="AA25" s="65" t="n">
        <v>95</v>
      </c>
      <c r="AB25" s="65">
        <f>$AC$3+$AE$3*COS(AA25*PI()/180)</f>
        <v/>
      </c>
      <c r="AC25" s="65">
        <f>$AD$3+$AE$3*SIN(AA25*PI()/180)</f>
        <v/>
      </c>
      <c r="AI25" s="65" t="n">
        <v>95</v>
      </c>
      <c r="AJ25" s="65">
        <f>$AK$3+$AM$3*COS(AI25*PI()/180)</f>
        <v/>
      </c>
      <c r="AK25" s="65">
        <f>$AL$3+$AM$3*SIN(AI25*PI()/180)</f>
        <v/>
      </c>
      <c r="AQ25" s="65" t="n">
        <v>95</v>
      </c>
      <c r="AR25" s="65">
        <f>$AS$3+$AU$3*COS(AQ25*PI()/180)</f>
        <v/>
      </c>
      <c r="AS25" s="65">
        <f>$AT$3+$AU$3*SIN(AQ25*PI()/180)</f>
        <v/>
      </c>
      <c r="AY25" s="65" t="n">
        <v>95</v>
      </c>
      <c r="AZ25" s="65">
        <f>$BA$3+$BC$3*COS(AY25*PI()/180)</f>
        <v/>
      </c>
      <c r="BA25" s="65">
        <f>$BB$3+$BC$3*SIN(AY25*PI()/180)</f>
        <v/>
      </c>
    </row>
    <row r="26" ht="15" customHeight="1">
      <c r="AA26" s="65" t="n">
        <v>100</v>
      </c>
      <c r="AB26" s="65">
        <f>$AC$3+$AE$3*COS(AA26*PI()/180)</f>
        <v/>
      </c>
      <c r="AC26" s="65">
        <f>$AD$3+$AE$3*SIN(AA26*PI()/180)</f>
        <v/>
      </c>
      <c r="AI26" s="65" t="n">
        <v>100</v>
      </c>
      <c r="AJ26" s="65">
        <f>$AK$3+$AM$3*COS(AI26*PI()/180)</f>
        <v/>
      </c>
      <c r="AK26" s="65">
        <f>$AL$3+$AM$3*SIN(AI26*PI()/180)</f>
        <v/>
      </c>
      <c r="AQ26" s="65" t="n">
        <v>100</v>
      </c>
      <c r="AR26" s="65">
        <f>$AS$3+$AU$3*COS(AQ26*PI()/180)</f>
        <v/>
      </c>
      <c r="AS26" s="65">
        <f>$AT$3+$AU$3*SIN(AQ26*PI()/180)</f>
        <v/>
      </c>
      <c r="AY26" s="65" t="n">
        <v>100</v>
      </c>
      <c r="AZ26" s="65">
        <f>$BA$3+$BC$3*COS(AY26*PI()/180)</f>
        <v/>
      </c>
      <c r="BA26" s="65">
        <f>$BB$3+$BC$3*SIN(AY26*PI()/180)</f>
        <v/>
      </c>
    </row>
    <row r="27" ht="15" customHeight="1">
      <c r="L27" s="70" t="n"/>
      <c r="AA27" s="65" t="n">
        <v>105</v>
      </c>
      <c r="AB27" s="65">
        <f>$AC$3+$AE$3*COS(AA27*PI()/180)</f>
        <v/>
      </c>
      <c r="AC27" s="65">
        <f>$AD$3+$AE$3*SIN(AA27*PI()/180)</f>
        <v/>
      </c>
      <c r="AI27" s="65" t="n">
        <v>105</v>
      </c>
      <c r="AJ27" s="65">
        <f>$AK$3+$AM$3*COS(AI27*PI()/180)</f>
        <v/>
      </c>
      <c r="AK27" s="65">
        <f>$AL$3+$AM$3*SIN(AI27*PI()/180)</f>
        <v/>
      </c>
      <c r="AQ27" s="65" t="n">
        <v>105</v>
      </c>
      <c r="AR27" s="65">
        <f>$AS$3+$AU$3*COS(AQ27*PI()/180)</f>
        <v/>
      </c>
      <c r="AS27" s="65">
        <f>$AT$3+$AU$3*SIN(AQ27*PI()/180)</f>
        <v/>
      </c>
      <c r="AY27" s="65" t="n">
        <v>105</v>
      </c>
      <c r="AZ27" s="65">
        <f>$BA$3+$BC$3*COS(AY27*PI()/180)</f>
        <v/>
      </c>
      <c r="BA27" s="65">
        <f>$BB$3+$BC$3*SIN(AY27*PI()/180)</f>
        <v/>
      </c>
    </row>
    <row r="28" ht="15" customHeight="1">
      <c r="AA28" s="65" t="n">
        <v>110</v>
      </c>
      <c r="AB28" s="65">
        <f>$AC$3+$AE$3*COS(AA28*PI()/180)</f>
        <v/>
      </c>
      <c r="AC28" s="65">
        <f>$AD$3+$AE$3*SIN(AA28*PI()/180)</f>
        <v/>
      </c>
      <c r="AI28" s="65" t="n">
        <v>110</v>
      </c>
      <c r="AJ28" s="65">
        <f>$AK$3+$AM$3*COS(AI28*PI()/180)</f>
        <v/>
      </c>
      <c r="AK28" s="65">
        <f>$AL$3+$AM$3*SIN(AI28*PI()/180)</f>
        <v/>
      </c>
      <c r="AQ28" s="65" t="n">
        <v>110</v>
      </c>
      <c r="AR28" s="65">
        <f>$AS$3+$AU$3*COS(AQ28*PI()/180)</f>
        <v/>
      </c>
      <c r="AS28" s="65">
        <f>$AT$3+$AU$3*SIN(AQ28*PI()/180)</f>
        <v/>
      </c>
      <c r="AY28" s="65" t="n">
        <v>110</v>
      </c>
      <c r="AZ28" s="65">
        <f>$BA$3+$BC$3*COS(AY28*PI()/180)</f>
        <v/>
      </c>
      <c r="BA28" s="65">
        <f>$BB$3+$BC$3*SIN(AY28*PI()/180)</f>
        <v/>
      </c>
    </row>
    <row r="29" ht="15" customHeight="1">
      <c r="AA29" s="65" t="n">
        <v>115</v>
      </c>
      <c r="AB29" s="65">
        <f>$AC$3+$AE$3*COS(AA29*PI()/180)</f>
        <v/>
      </c>
      <c r="AC29" s="65">
        <f>$AD$3+$AE$3*SIN(AA29*PI()/180)</f>
        <v/>
      </c>
      <c r="AI29" s="65" t="n">
        <v>115</v>
      </c>
      <c r="AJ29" s="65">
        <f>$AK$3+$AM$3*COS(AI29*PI()/180)</f>
        <v/>
      </c>
      <c r="AK29" s="65">
        <f>$AL$3+$AM$3*SIN(AI29*PI()/180)</f>
        <v/>
      </c>
      <c r="AQ29" s="65" t="n">
        <v>115</v>
      </c>
      <c r="AR29" s="65">
        <f>$AS$3+$AU$3*COS(AQ29*PI()/180)</f>
        <v/>
      </c>
      <c r="AS29" s="65">
        <f>$AT$3+$AU$3*SIN(AQ29*PI()/180)</f>
        <v/>
      </c>
      <c r="AY29" s="65" t="n">
        <v>115</v>
      </c>
      <c r="AZ29" s="65">
        <f>$BA$3+$BC$3*COS(AY29*PI()/180)</f>
        <v/>
      </c>
      <c r="BA29" s="65">
        <f>$BB$3+$BC$3*SIN(AY29*PI()/180)</f>
        <v/>
      </c>
    </row>
    <row r="30" ht="15.6" customHeight="1">
      <c r="AA30" s="65" t="n">
        <v>120</v>
      </c>
      <c r="AB30" s="65">
        <f>$AC$3+$AE$3*COS(AA30*PI()/180)</f>
        <v/>
      </c>
      <c r="AC30" s="65">
        <f>$AD$3+$AE$3*SIN(AA30*PI()/180)</f>
        <v/>
      </c>
      <c r="AI30" s="65" t="n">
        <v>120</v>
      </c>
      <c r="AJ30" s="65">
        <f>$AK$3+$AM$3*COS(AI30*PI()/180)</f>
        <v/>
      </c>
      <c r="AK30" s="65">
        <f>$AL$3+$AM$3*SIN(AI30*PI()/180)</f>
        <v/>
      </c>
      <c r="AQ30" s="65" t="n">
        <v>120</v>
      </c>
      <c r="AR30" s="65">
        <f>$AS$3+$AU$3*COS(AQ30*PI()/180)</f>
        <v/>
      </c>
      <c r="AS30" s="65">
        <f>$AT$3+$AU$3*SIN(AQ30*PI()/180)</f>
        <v/>
      </c>
      <c r="AY30" s="65" t="n">
        <v>120</v>
      </c>
      <c r="AZ30" s="65">
        <f>$BA$3+$BC$3*COS(AY30*PI()/180)</f>
        <v/>
      </c>
      <c r="BA30" s="65">
        <f>$BB$3+$BC$3*SIN(AY30*PI()/180)</f>
        <v/>
      </c>
    </row>
    <row r="31" ht="15" customHeight="1">
      <c r="AA31" s="65" t="n">
        <v>125</v>
      </c>
      <c r="AB31" s="65">
        <f>$AC$3+$AE$3*COS(AA31*PI()/180)</f>
        <v/>
      </c>
      <c r="AC31" s="65">
        <f>$AD$3+$AE$3*SIN(AA31*PI()/180)</f>
        <v/>
      </c>
      <c r="AI31" s="65" t="n">
        <v>125</v>
      </c>
      <c r="AJ31" s="65">
        <f>$AK$3+$AM$3*COS(AI31*PI()/180)</f>
        <v/>
      </c>
      <c r="AK31" s="65">
        <f>$AL$3+$AM$3*SIN(AI31*PI()/180)</f>
        <v/>
      </c>
      <c r="AQ31" s="65" t="n">
        <v>125</v>
      </c>
      <c r="AR31" s="65">
        <f>$AS$3+$AU$3*COS(AQ31*PI()/180)</f>
        <v/>
      </c>
      <c r="AS31" s="65">
        <f>$AT$3+$AU$3*SIN(AQ31*PI()/180)</f>
        <v/>
      </c>
      <c r="AY31" s="65" t="n">
        <v>125</v>
      </c>
      <c r="AZ31" s="65">
        <f>$BA$3+$BC$3*COS(AY31*PI()/180)</f>
        <v/>
      </c>
      <c r="BA31" s="65">
        <f>$BB$3+$BC$3*SIN(AY31*PI()/180)</f>
        <v/>
      </c>
    </row>
    <row r="32" ht="15" customHeight="1">
      <c r="AA32" s="65" t="n">
        <v>130</v>
      </c>
      <c r="AB32" s="65">
        <f>$AC$3+$AE$3*COS(AA32*PI()/180)</f>
        <v/>
      </c>
      <c r="AC32" s="65">
        <f>$AD$3+$AE$3*SIN(AA32*PI()/180)</f>
        <v/>
      </c>
      <c r="AI32" s="65" t="n">
        <v>130</v>
      </c>
      <c r="AJ32" s="65">
        <f>$AK$3+$AM$3*COS(AI32*PI()/180)</f>
        <v/>
      </c>
      <c r="AK32" s="65">
        <f>$AL$3+$AM$3*SIN(AI32*PI()/180)</f>
        <v/>
      </c>
      <c r="AQ32" s="65" t="n">
        <v>130</v>
      </c>
      <c r="AR32" s="65">
        <f>$AS$3+$AU$3*COS(AQ32*PI()/180)</f>
        <v/>
      </c>
      <c r="AS32" s="65">
        <f>$AT$3+$AU$3*SIN(AQ32*PI()/180)</f>
        <v/>
      </c>
      <c r="AY32" s="65" t="n">
        <v>130</v>
      </c>
      <c r="AZ32" s="65">
        <f>$BA$3+$BC$3*COS(AY32*PI()/180)</f>
        <v/>
      </c>
      <c r="BA32" s="65">
        <f>$BB$3+$BC$3*SIN(AY32*PI()/180)</f>
        <v/>
      </c>
    </row>
    <row r="33" ht="15" customHeight="1">
      <c r="AA33" s="65" t="n">
        <v>135</v>
      </c>
      <c r="AB33" s="65">
        <f>$AC$3+$AE$3*COS(AA33*PI()/180)</f>
        <v/>
      </c>
      <c r="AC33" s="65">
        <f>$AD$3+$AE$3*SIN(AA33*PI()/180)</f>
        <v/>
      </c>
      <c r="AI33" s="65" t="n">
        <v>135</v>
      </c>
      <c r="AJ33" s="65">
        <f>$AK$3+$AM$3*COS(AI33*PI()/180)</f>
        <v/>
      </c>
      <c r="AK33" s="65">
        <f>$AL$3+$AM$3*SIN(AI33*PI()/180)</f>
        <v/>
      </c>
      <c r="AQ33" s="65" t="n">
        <v>135</v>
      </c>
      <c r="AR33" s="65">
        <f>$AS$3+$AU$3*COS(AQ33*PI()/180)</f>
        <v/>
      </c>
      <c r="AS33" s="65">
        <f>$AT$3+$AU$3*SIN(AQ33*PI()/180)</f>
        <v/>
      </c>
      <c r="AY33" s="65" t="n">
        <v>135</v>
      </c>
      <c r="AZ33" s="65">
        <f>$BA$3+$BC$3*COS(AY33*PI()/180)</f>
        <v/>
      </c>
      <c r="BA33" s="65">
        <f>$BB$3+$BC$3*SIN(AY33*PI()/180)</f>
        <v/>
      </c>
    </row>
    <row r="34" ht="15" customHeight="1">
      <c r="AA34" s="65" t="n">
        <v>140</v>
      </c>
      <c r="AB34" s="65">
        <f>$AC$3+$AE$3*COS(AA34*PI()/180)</f>
        <v/>
      </c>
      <c r="AC34" s="65">
        <f>$AD$3+$AE$3*SIN(AA34*PI()/180)</f>
        <v/>
      </c>
      <c r="AI34" s="65" t="n">
        <v>140</v>
      </c>
      <c r="AJ34" s="65">
        <f>$AK$3+$AM$3*COS(AI34*PI()/180)</f>
        <v/>
      </c>
      <c r="AK34" s="65">
        <f>$AL$3+$AM$3*SIN(AI34*PI()/180)</f>
        <v/>
      </c>
      <c r="AQ34" s="65" t="n">
        <v>140</v>
      </c>
      <c r="AR34" s="65">
        <f>$AS$3+$AU$3*COS(AQ34*PI()/180)</f>
        <v/>
      </c>
      <c r="AS34" s="65">
        <f>$AT$3+$AU$3*SIN(AQ34*PI()/180)</f>
        <v/>
      </c>
      <c r="AY34" s="65" t="n">
        <v>140</v>
      </c>
      <c r="AZ34" s="65">
        <f>$BA$3+$BC$3*COS(AY34*PI()/180)</f>
        <v/>
      </c>
      <c r="BA34" s="65">
        <f>$BB$3+$BC$3*SIN(AY34*PI()/180)</f>
        <v/>
      </c>
    </row>
    <row r="35" ht="15" customHeight="1">
      <c r="AA35" s="65" t="n">
        <v>145</v>
      </c>
      <c r="AB35" s="65">
        <f>$AC$3+$AE$3*COS(AA35*PI()/180)</f>
        <v/>
      </c>
      <c r="AC35" s="65">
        <f>$AD$3+$AE$3*SIN(AA35*PI()/180)</f>
        <v/>
      </c>
      <c r="AI35" s="65" t="n">
        <v>145</v>
      </c>
      <c r="AJ35" s="65">
        <f>$AK$3+$AM$3*COS(AI35*PI()/180)</f>
        <v/>
      </c>
      <c r="AK35" s="65">
        <f>$AL$3+$AM$3*SIN(AI35*PI()/180)</f>
        <v/>
      </c>
      <c r="AQ35" s="65" t="n">
        <v>145</v>
      </c>
      <c r="AR35" s="65">
        <f>$AS$3+$AU$3*COS(AQ35*PI()/180)</f>
        <v/>
      </c>
      <c r="AS35" s="65">
        <f>$AT$3+$AU$3*SIN(AQ35*PI()/180)</f>
        <v/>
      </c>
      <c r="AY35" s="65" t="n">
        <v>145</v>
      </c>
      <c r="AZ35" s="65">
        <f>$BA$3+$BC$3*COS(AY35*PI()/180)</f>
        <v/>
      </c>
      <c r="BA35" s="65">
        <f>$BB$3+$BC$3*SIN(AY35*PI()/180)</f>
        <v/>
      </c>
    </row>
    <row r="36" ht="15" customHeight="1">
      <c r="AA36" s="65" t="n">
        <v>150</v>
      </c>
      <c r="AB36" s="65">
        <f>$AC$3+$AE$3*COS(AA36*PI()/180)</f>
        <v/>
      </c>
      <c r="AC36" s="65">
        <f>$AD$3+$AE$3*SIN(AA36*PI()/180)</f>
        <v/>
      </c>
      <c r="AI36" s="65" t="n">
        <v>150</v>
      </c>
      <c r="AJ36" s="65">
        <f>$AK$3+$AM$3*COS(AI36*PI()/180)</f>
        <v/>
      </c>
      <c r="AK36" s="65">
        <f>$AL$3+$AM$3*SIN(AI36*PI()/180)</f>
        <v/>
      </c>
      <c r="AQ36" s="65" t="n">
        <v>150</v>
      </c>
      <c r="AR36" s="65">
        <f>$AS$3+$AU$3*COS(AQ36*PI()/180)</f>
        <v/>
      </c>
      <c r="AS36" s="65">
        <f>$AT$3+$AU$3*SIN(AQ36*PI()/180)</f>
        <v/>
      </c>
      <c r="AY36" s="65" t="n">
        <v>150</v>
      </c>
      <c r="AZ36" s="65">
        <f>$BA$3+$BC$3*COS(AY36*PI()/180)</f>
        <v/>
      </c>
      <c r="BA36" s="65">
        <f>$BB$3+$BC$3*SIN(AY36*PI()/180)</f>
        <v/>
      </c>
    </row>
    <row r="37" ht="15" customHeight="1">
      <c r="AA37" s="65" t="n">
        <v>155</v>
      </c>
      <c r="AB37" s="65">
        <f>$AC$3+$AE$3*COS(AA37*PI()/180)</f>
        <v/>
      </c>
      <c r="AC37" s="65">
        <f>$AD$3+$AE$3*SIN(AA37*PI()/180)</f>
        <v/>
      </c>
      <c r="AI37" s="65" t="n">
        <v>155</v>
      </c>
      <c r="AJ37" s="65">
        <f>$AK$3+$AM$3*COS(AI37*PI()/180)</f>
        <v/>
      </c>
      <c r="AK37" s="65">
        <f>$AL$3+$AM$3*SIN(AI37*PI()/180)</f>
        <v/>
      </c>
      <c r="AQ37" s="65" t="n">
        <v>155</v>
      </c>
      <c r="AR37" s="65">
        <f>$AS$3+$AU$3*COS(AQ37*PI()/180)</f>
        <v/>
      </c>
      <c r="AS37" s="65">
        <f>$AT$3+$AU$3*SIN(AQ37*PI()/180)</f>
        <v/>
      </c>
      <c r="AY37" s="65" t="n">
        <v>155</v>
      </c>
      <c r="AZ37" s="65">
        <f>$BA$3+$BC$3*COS(AY37*PI()/180)</f>
        <v/>
      </c>
      <c r="BA37" s="65">
        <f>$BB$3+$BC$3*SIN(AY37*PI()/180)</f>
        <v/>
      </c>
    </row>
    <row r="38" ht="15" customHeight="1">
      <c r="AA38" s="65" t="n">
        <v>160</v>
      </c>
      <c r="AB38" s="65">
        <f>$AC$3+$AE$3*COS(AA38*PI()/180)</f>
        <v/>
      </c>
      <c r="AC38" s="65">
        <f>$AD$3+$AE$3*SIN(AA38*PI()/180)</f>
        <v/>
      </c>
      <c r="AI38" s="65" t="n">
        <v>160</v>
      </c>
      <c r="AJ38" s="65">
        <f>$AK$3+$AM$3*COS(AI38*PI()/180)</f>
        <v/>
      </c>
      <c r="AK38" s="65">
        <f>$AL$3+$AM$3*SIN(AI38*PI()/180)</f>
        <v/>
      </c>
      <c r="AQ38" s="65" t="n">
        <v>160</v>
      </c>
      <c r="AR38" s="65">
        <f>$AS$3+$AU$3*COS(AQ38*PI()/180)</f>
        <v/>
      </c>
      <c r="AS38" s="65">
        <f>$AT$3+$AU$3*SIN(AQ38*PI()/180)</f>
        <v/>
      </c>
      <c r="AY38" s="65" t="n">
        <v>160</v>
      </c>
      <c r="AZ38" s="65">
        <f>$BA$3+$BC$3*COS(AY38*PI()/180)</f>
        <v/>
      </c>
      <c r="BA38" s="65">
        <f>$BB$3+$BC$3*SIN(AY38*PI()/180)</f>
        <v/>
      </c>
    </row>
    <row r="39" ht="15" customHeight="1">
      <c r="AA39" s="65" t="n">
        <v>165</v>
      </c>
      <c r="AB39" s="65">
        <f>$AC$3+$AE$3*COS(AA39*PI()/180)</f>
        <v/>
      </c>
      <c r="AC39" s="65">
        <f>$AD$3+$AE$3*SIN(AA39*PI()/180)</f>
        <v/>
      </c>
      <c r="AI39" s="65" t="n">
        <v>165</v>
      </c>
      <c r="AJ39" s="65">
        <f>$AK$3+$AM$3*COS(AI39*PI()/180)</f>
        <v/>
      </c>
      <c r="AK39" s="65">
        <f>$AL$3+$AM$3*SIN(AI39*PI()/180)</f>
        <v/>
      </c>
      <c r="AQ39" s="65" t="n">
        <v>165</v>
      </c>
      <c r="AR39" s="65">
        <f>$AS$3+$AU$3*COS(AQ39*PI()/180)</f>
        <v/>
      </c>
      <c r="AS39" s="65">
        <f>$AT$3+$AU$3*SIN(AQ39*PI()/180)</f>
        <v/>
      </c>
      <c r="AY39" s="65" t="n">
        <v>165</v>
      </c>
      <c r="AZ39" s="65">
        <f>$BA$3+$BC$3*COS(AY39*PI()/180)</f>
        <v/>
      </c>
      <c r="BA39" s="65">
        <f>$BB$3+$BC$3*SIN(AY39*PI()/180)</f>
        <v/>
      </c>
    </row>
    <row r="40" ht="15" customHeight="1">
      <c r="AA40" s="65" t="n">
        <v>170</v>
      </c>
      <c r="AB40" s="65">
        <f>$AC$3+$AE$3*COS(AA40*PI()/180)</f>
        <v/>
      </c>
      <c r="AC40" s="65">
        <f>$AD$3+$AE$3*SIN(AA40*PI()/180)</f>
        <v/>
      </c>
      <c r="AI40" s="65" t="n">
        <v>170</v>
      </c>
      <c r="AJ40" s="65">
        <f>$AK$3+$AM$3*COS(AI40*PI()/180)</f>
        <v/>
      </c>
      <c r="AK40" s="65">
        <f>$AL$3+$AM$3*SIN(AI40*PI()/180)</f>
        <v/>
      </c>
      <c r="AQ40" s="65" t="n">
        <v>170</v>
      </c>
      <c r="AR40" s="65">
        <f>$AS$3+$AU$3*COS(AQ40*PI()/180)</f>
        <v/>
      </c>
      <c r="AS40" s="65">
        <f>$AT$3+$AU$3*SIN(AQ40*PI()/180)</f>
        <v/>
      </c>
      <c r="AY40" s="65" t="n">
        <v>170</v>
      </c>
      <c r="AZ40" s="65">
        <f>$BA$3+$BC$3*COS(AY40*PI()/180)</f>
        <v/>
      </c>
      <c r="BA40" s="65">
        <f>$BB$3+$BC$3*SIN(AY40*PI()/180)</f>
        <v/>
      </c>
    </row>
    <row r="41" ht="15" customHeight="1">
      <c r="AA41" s="65" t="n">
        <v>175</v>
      </c>
      <c r="AB41" s="65">
        <f>$AC$3+$AE$3*COS(AA41*PI()/180)</f>
        <v/>
      </c>
      <c r="AC41" s="65">
        <f>$AD$3+$AE$3*SIN(AA41*PI()/180)</f>
        <v/>
      </c>
      <c r="AI41" s="65" t="n">
        <v>175</v>
      </c>
      <c r="AJ41" s="65">
        <f>$AK$3+$AM$3*COS(AI41*PI()/180)</f>
        <v/>
      </c>
      <c r="AK41" s="65">
        <f>$AL$3+$AM$3*SIN(AI41*PI()/180)</f>
        <v/>
      </c>
      <c r="AQ41" s="65" t="n">
        <v>175</v>
      </c>
      <c r="AR41" s="65">
        <f>$AS$3+$AU$3*COS(AQ41*PI()/180)</f>
        <v/>
      </c>
      <c r="AS41" s="65">
        <f>$AT$3+$AU$3*SIN(AQ41*PI()/180)</f>
        <v/>
      </c>
      <c r="AY41" s="65" t="n">
        <v>175</v>
      </c>
      <c r="AZ41" s="65">
        <f>$BA$3+$BC$3*COS(AY41*PI()/180)</f>
        <v/>
      </c>
      <c r="BA41" s="65">
        <f>$BB$3+$BC$3*SIN(AY41*PI()/180)</f>
        <v/>
      </c>
    </row>
    <row r="42" ht="15" customHeight="1">
      <c r="D42" s="53" t="n"/>
      <c r="E42" s="53" t="n"/>
      <c r="F42" s="53" t="n"/>
      <c r="G42" s="53" t="n"/>
      <c r="K42" s="53" t="n"/>
      <c r="AA42" s="65" t="n">
        <v>180</v>
      </c>
      <c r="AB42" s="65">
        <f>$AC$3+$AE$3*COS(AA42*PI()/180)</f>
        <v/>
      </c>
      <c r="AC42" s="65">
        <f>$AD$3+$AE$3*SIN(AA42*PI()/180)</f>
        <v/>
      </c>
      <c r="AI42" s="65" t="n">
        <v>180</v>
      </c>
      <c r="AJ42" s="65">
        <f>$AK$3+$AM$3*COS(AI42*PI()/180)</f>
        <v/>
      </c>
      <c r="AK42" s="65">
        <f>$AL$3+$AM$3*SIN(AI42*PI()/180)</f>
        <v/>
      </c>
      <c r="AQ42" s="65" t="n">
        <v>180</v>
      </c>
      <c r="AR42" s="65">
        <f>$AS$3+$AU$3*COS(AQ42*PI()/180)</f>
        <v/>
      </c>
      <c r="AS42" s="65">
        <f>$AT$3+$AU$3*SIN(AQ42*PI()/180)</f>
        <v/>
      </c>
      <c r="AY42" s="65" t="n">
        <v>180</v>
      </c>
      <c r="AZ42" s="65">
        <f>$BA$3+$BC$3*COS(AY42*PI()/180)</f>
        <v/>
      </c>
      <c r="BA42" s="65">
        <f>$BB$3+$BC$3*SIN(AY42*PI()/180)</f>
        <v/>
      </c>
    </row>
    <row r="43" ht="15.75" customHeight="1">
      <c r="D43" s="53" t="n"/>
      <c r="E43" s="53" t="n"/>
      <c r="F43" s="53" t="n"/>
      <c r="G43" s="53" t="n"/>
      <c r="H43" s="53" t="n"/>
      <c r="I43" s="53" t="n"/>
      <c r="J43" s="53" t="n"/>
      <c r="K43" s="53" t="n"/>
    </row>
    <row r="44" ht="15.75" customHeight="1">
      <c r="B44" s="53" t="n"/>
      <c r="C44" s="53" t="n"/>
      <c r="D44" s="54" t="n"/>
      <c r="E44" s="53" t="n"/>
      <c r="F44" s="53" t="n"/>
      <c r="G44" s="53" t="n"/>
      <c r="H44" s="53" t="n"/>
      <c r="I44" s="53" t="n"/>
      <c r="J44" s="53" t="n"/>
      <c r="K44" s="53" t="n"/>
    </row>
    <row r="45" ht="15.75" customHeight="1">
      <c r="B45" s="53" t="n"/>
      <c r="C45" s="53" t="n"/>
      <c r="D45" s="54" t="n"/>
    </row>
    <row r="46" ht="43.5" customHeight="1">
      <c r="B46" s="53" t="n"/>
      <c r="C46" s="53" t="n"/>
      <c r="D46" s="54" t="n"/>
      <c r="K46" s="53" t="n"/>
      <c r="N46" s="72" t="inlineStr">
        <is>
          <t xml:space="preserve">Давление в камере, Мпа
σ3 </t>
        </is>
      </c>
      <c r="O46" s="72" t="inlineStr">
        <is>
          <t>Вертикальная нагрузка, Мпа
σ1</t>
        </is>
      </c>
      <c r="P46" s="72" t="inlineStr">
        <is>
          <t>Поровое давление, Мпа
u</t>
        </is>
      </c>
      <c r="Q46" s="75" t="n"/>
    </row>
    <row r="47" ht="16.5" customHeight="1">
      <c r="A47" s="53" t="n"/>
      <c r="B47" s="53" t="n"/>
      <c r="C47" s="53" t="n"/>
      <c r="D47" s="54" t="n"/>
      <c r="E47" s="55" t="n"/>
      <c r="F47" s="53" t="n"/>
      <c r="G47" s="53" t="n"/>
      <c r="H47" s="53" t="n"/>
      <c r="I47" s="53" t="n"/>
      <c r="J47" s="53" t="n"/>
      <c r="K47" s="53" t="n"/>
      <c r="L47" s="53" t="n"/>
      <c r="N47" s="76" t="n">
        <v>0.05</v>
      </c>
      <c r="O47" s="76" t="n">
        <v>0.0829313671990024</v>
      </c>
      <c r="P47" s="77" t="n"/>
      <c r="Q47" s="75" t="n"/>
      <c r="W47" s="65" t="n">
        <v>1</v>
      </c>
      <c r="AF47" s="65" t="inlineStr">
        <is>
          <t>σ3,кПа</t>
        </is>
      </c>
      <c r="AG47" s="65" t="inlineStr">
        <is>
          <t>σ1,кПа</t>
        </is>
      </c>
      <c r="AH47" s="65" t="inlineStr">
        <is>
          <t>u, кПа</t>
        </is>
      </c>
      <c r="AL47" s="65" t="n">
        <v>4</v>
      </c>
    </row>
    <row r="48" ht="16.5" customHeight="1">
      <c r="A48" s="53" t="n"/>
      <c r="L48" s="53" t="n"/>
      <c r="N48" s="76" t="n">
        <v>0.15</v>
      </c>
      <c r="O48" s="76" t="n">
        <v>0.2249590297451231</v>
      </c>
      <c r="P48" s="77" t="n"/>
      <c r="Q48" s="75" t="n"/>
      <c r="AF48" s="65">
        <f>N47*1000</f>
        <v/>
      </c>
      <c r="AG48" s="65">
        <f>O47*1000</f>
        <v/>
      </c>
      <c r="AH48" s="65">
        <f>P47*1000</f>
        <v/>
      </c>
      <c r="AV48" s="65" t="inlineStr">
        <is>
          <t>δ3, Мпа</t>
        </is>
      </c>
      <c r="AW48" s="65" t="inlineStr">
        <is>
          <t>δ1-δ3, МПа</t>
        </is>
      </c>
      <c r="AX48" s="65" t="inlineStr">
        <is>
          <t>δ1, МПа</t>
        </is>
      </c>
      <c r="AY48" s="65" t="inlineStr">
        <is>
          <t>δ1, КПа</t>
        </is>
      </c>
    </row>
    <row r="49" ht="16.5" customHeight="1">
      <c r="A49" s="53" t="n"/>
      <c r="L49" s="53" t="n"/>
      <c r="N49" s="76" t="n">
        <v>0.25</v>
      </c>
      <c r="O49" s="76" t="n">
        <v>0.3669866922912436</v>
      </c>
      <c r="P49" s="77" t="n"/>
      <c r="Q49" s="75" t="n"/>
      <c r="AF49" s="65">
        <f>N48*1000</f>
        <v/>
      </c>
      <c r="AG49" s="65">
        <f>O48*1000</f>
        <v/>
      </c>
      <c r="AH49" s="65">
        <f>P48*1000</f>
        <v/>
      </c>
      <c r="AP49" s="65" t="inlineStr">
        <is>
          <t>С, МПа:</t>
        </is>
      </c>
      <c r="AQ49" s="65">
        <f>O57</f>
        <v/>
      </c>
      <c r="AU49" s="65">
        <f>CONCATENATE(ROUND(AV49,2)," МПа")</f>
        <v/>
      </c>
      <c r="AV49" s="65">
        <f>N47</f>
        <v/>
      </c>
      <c r="AW49" s="65">
        <f>2*(AV49+AQ49/TAN(RADIANS(AQ50)))*SIN(RADIANS(AQ50))/(1-SIN(RADIANS(AQ50)))+AZ49</f>
        <v/>
      </c>
      <c r="AX49" s="65">
        <f>AW49+AV49</f>
        <v/>
      </c>
      <c r="AY49" s="65">
        <f>AX49*1000</f>
        <v/>
      </c>
      <c r="AZ49" s="65">
        <f>-AZ50-AZ51</f>
        <v/>
      </c>
    </row>
    <row r="50" ht="16.5" customHeight="1">
      <c r="A50" s="53" t="n"/>
      <c r="L50" s="53" t="n"/>
      <c r="N50" s="56">
        <f>J63</f>
        <v/>
      </c>
      <c r="O50" s="78">
        <f>MAX(F85:F553)+N50</f>
        <v/>
      </c>
      <c r="Q50" s="26" t="n"/>
      <c r="AF50" s="65">
        <f>N49*1000</f>
        <v/>
      </c>
      <c r="AG50" s="65">
        <f>O49*1000</f>
        <v/>
      </c>
      <c r="AH50" s="65">
        <f>P49*1000</f>
        <v/>
      </c>
      <c r="AP50" s="65" t="inlineStr">
        <is>
          <t>φ, град:</t>
        </is>
      </c>
      <c r="AQ50" s="65">
        <f>O56</f>
        <v/>
      </c>
      <c r="AU50" s="65">
        <f>CONCATENATE(ROUND(AV50,2)," МПа")</f>
        <v/>
      </c>
      <c r="AV50" s="65">
        <f>N48</f>
        <v/>
      </c>
      <c r="AW50" s="65">
        <f>2*(AV50+AQ49/TAN(RADIANS(AQ50)))*SIN(RADIANS(AQ50))/(1-SIN(RADIANS(AQ50)))+AZ50</f>
        <v/>
      </c>
      <c r="AX50" s="65">
        <f>AW50+AV50</f>
        <v/>
      </c>
      <c r="AY50" s="65">
        <f>AX50*1000</f>
        <v/>
      </c>
      <c r="AZ50" s="65">
        <f>RANDBETWEEN(-3,3)*0.01</f>
        <v/>
      </c>
    </row>
    <row r="51" ht="16.5" customHeight="1">
      <c r="A51" s="53" t="n"/>
      <c r="L51" s="53" t="n"/>
      <c r="M51" s="1" t="n"/>
      <c r="N51" s="1" t="n"/>
      <c r="O51" s="1" t="n"/>
      <c r="P51" s="1" t="n"/>
      <c r="Q51" s="30" t="n"/>
      <c r="R51" s="1" t="n"/>
      <c r="S51" s="1" t="n"/>
      <c r="T51" s="1" t="n"/>
      <c r="U51" s="1" t="n"/>
      <c r="AF51" s="65">
        <f>N50*1000</f>
        <v/>
      </c>
      <c r="AG51" s="65">
        <f>O50*1000</f>
        <v/>
      </c>
      <c r="AH51" s="65">
        <f>P50*1000</f>
        <v/>
      </c>
      <c r="AP51" s="65" t="inlineStr">
        <is>
          <t>E, Мпа</t>
        </is>
      </c>
      <c r="AQ51" s="65">
        <f>D63</f>
        <v/>
      </c>
      <c r="AU51" s="65">
        <f>CONCATENATE(ROUND(AV51,2)," МПа")</f>
        <v/>
      </c>
      <c r="AV51" s="65">
        <f>N49</f>
        <v/>
      </c>
      <c r="AW51" s="65">
        <f>2*(AV51+AQ49/TAN(RADIANS(AQ50)))*SIN(RADIANS(AQ50))/(1-SIN(RADIANS(AQ50)))+AZ51</f>
        <v/>
      </c>
      <c r="AX51" s="65">
        <f>AW51+AV51</f>
        <v/>
      </c>
      <c r="AY51" s="65">
        <f>AX51*1000</f>
        <v/>
      </c>
      <c r="AZ51" s="65">
        <f>RANDBETWEEN(-3,3)*0.01</f>
        <v/>
      </c>
    </row>
    <row r="52" ht="16.5" customHeight="1">
      <c r="A52" s="53" t="n"/>
      <c r="L52" s="53" t="n"/>
      <c r="M52" s="1" t="n"/>
      <c r="U52" s="1" t="n"/>
      <c r="AF52" s="65" t="inlineStr">
        <is>
          <t>x</t>
        </is>
      </c>
      <c r="AG52" s="65" t="n">
        <v>0</v>
      </c>
      <c r="AH52" s="65">
        <f>AG50</f>
        <v/>
      </c>
    </row>
    <row r="53" ht="16.5" customHeight="1">
      <c r="L53" s="53" t="n"/>
      <c r="M53" s="1" t="n"/>
      <c r="U53" s="1" t="n"/>
      <c r="AF53" s="65" t="inlineStr">
        <is>
          <t>y</t>
        </is>
      </c>
      <c r="AG53" s="65">
        <f>AQ49*1000</f>
        <v/>
      </c>
      <c r="AH53" s="65">
        <f>((AH52)*TAN(RADIANS(AQ50))+AQ49*1000)</f>
        <v/>
      </c>
      <c r="AJ53" s="65" t="inlineStr">
        <is>
          <t>С, кПа</t>
        </is>
      </c>
      <c r="AK53" s="65" t="inlineStr">
        <is>
          <t>φ,°</t>
        </is>
      </c>
    </row>
    <row r="54" ht="16.5" customHeight="1">
      <c r="L54" s="53" t="n"/>
      <c r="M54" s="1" t="n"/>
      <c r="U54" s="1" t="n"/>
      <c r="AJ54" s="65">
        <f>AQ49*1000</f>
        <v/>
      </c>
      <c r="AK54" s="65">
        <f>AQ50</f>
        <v/>
      </c>
    </row>
    <row r="55" ht="15" customHeight="1">
      <c r="N55" s="28" t="inlineStr">
        <is>
          <t>Эффективные значения угла внутреннего трения и удельного сцепления ϕ', С'</t>
        </is>
      </c>
      <c r="O55" s="1" t="n"/>
      <c r="P55" s="1" t="n"/>
      <c r="Q55" s="1" t="n"/>
      <c r="R55" s="1" t="n"/>
      <c r="S55" s="1" t="n"/>
      <c r="T55" s="1" t="n"/>
    </row>
    <row r="56" ht="15" customHeight="1">
      <c r="N56" s="29" t="inlineStr">
        <is>
          <t>ϕ', град. =</t>
        </is>
      </c>
      <c r="O56" s="31" t="n">
        <v>10</v>
      </c>
      <c r="P56" s="1" t="n"/>
      <c r="Q56" s="1" t="n"/>
      <c r="R56" s="1" t="n"/>
      <c r="S56" s="1" t="n"/>
      <c r="T56" s="1" t="n"/>
    </row>
    <row r="57" ht="15" customHeight="1">
      <c r="N57" s="29" t="inlineStr">
        <is>
          <t>С', МПа =</t>
        </is>
      </c>
      <c r="O57" s="79" t="n">
        <v>0.005</v>
      </c>
      <c r="P57" s="1" t="n"/>
      <c r="Q57" s="1" t="n"/>
      <c r="R57" s="1" t="n"/>
      <c r="S57" s="1" t="n"/>
      <c r="T57" s="1" t="n"/>
    </row>
    <row r="59" ht="15.75" customHeight="1">
      <c r="L59" s="53" t="n"/>
    </row>
    <row r="60" ht="15.75" customHeight="1">
      <c r="L60" s="53" t="n"/>
    </row>
    <row r="61">
      <c r="L61" s="6" t="n"/>
    </row>
    <row r="62" ht="15.75" customHeight="1">
      <c r="A62" s="53" t="n"/>
      <c r="C62" s="53" t="inlineStr">
        <is>
          <t>K0, д.е.</t>
        </is>
      </c>
      <c r="D62" s="58" t="n">
        <v>0.8263518223330697</v>
      </c>
      <c r="E62" s="53" t="inlineStr">
        <is>
          <t>Эффективное напряжение, Мпа:</t>
        </is>
      </c>
      <c r="G62" s="54" t="n"/>
      <c r="J62" s="80" t="n">
        <v>0.04131759111665349</v>
      </c>
      <c r="K62" s="81" t="n"/>
      <c r="L62" s="6" t="n"/>
    </row>
    <row r="63" ht="15.75" customHeight="1">
      <c r="A63" s="53" t="n"/>
      <c r="C63" s="54" t="inlineStr">
        <is>
          <t>Модуль деформации E0, МПа:</t>
        </is>
      </c>
      <c r="D63" s="59">
        <f>A85/B85</f>
        <v/>
      </c>
      <c r="E63" s="53" t="inlineStr">
        <is>
          <t>Точки нахождения модуля Е0, Мпа (полное напряжение):</t>
        </is>
      </c>
      <c r="F63" s="53" t="n"/>
      <c r="G63" s="53" t="n"/>
      <c r="H63" s="53" t="n"/>
      <c r="J63" s="80" t="n">
        <v>0.04131759111665349</v>
      </c>
      <c r="K63" s="80" t="n">
        <v>0.06610814578664558</v>
      </c>
      <c r="L63" s="9" t="n"/>
    </row>
    <row r="64" ht="15.75" customHeight="1">
      <c r="C64" s="54" t="inlineStr">
        <is>
          <t>Модуль деформации E50, МПа:</t>
        </is>
      </c>
      <c r="D64" s="59">
        <f>D85/E85</f>
        <v/>
      </c>
      <c r="E64" s="53" t="inlineStr">
        <is>
          <t>qmax Давление при разрушении образца, Мпа (девиатор):</t>
        </is>
      </c>
      <c r="F64" s="53" t="n"/>
      <c r="G64" s="53" t="n"/>
      <c r="H64" s="53" t="n"/>
      <c r="J64" s="80" t="n">
        <v>0.0743716640099763</v>
      </c>
      <c r="K64" s="81" t="n"/>
      <c r="L64" s="71" t="n"/>
    </row>
    <row r="65" ht="15.75" customHeight="1">
      <c r="B65" s="54" t="n"/>
      <c r="C65" s="54" t="inlineStr">
        <is>
          <t>Коэф. Поперечной деформации, ϑ:</t>
        </is>
      </c>
      <c r="E65" s="53" t="inlineStr">
        <is>
          <t>0,5 qmax, Мпа (девиатор):</t>
        </is>
      </c>
      <c r="J65" s="80" t="n">
        <v>0.03718583200498814</v>
      </c>
      <c r="K65" s="81" t="n"/>
      <c r="L65" s="63" t="n"/>
    </row>
    <row r="66">
      <c r="L66" s="63" t="n"/>
    </row>
    <row r="67">
      <c r="L67" s="63" t="n"/>
    </row>
    <row r="68">
      <c r="L68" s="63" t="n"/>
    </row>
    <row r="69">
      <c r="L69" s="63" t="n"/>
    </row>
    <row r="70">
      <c r="A70" s="63" t="n"/>
      <c r="L70" s="63" t="n"/>
    </row>
    <row r="71">
      <c r="L71" s="63" t="n"/>
    </row>
    <row r="72">
      <c r="L72" s="63" t="n"/>
    </row>
    <row r="73" ht="15.75" customHeight="1">
      <c r="B73" s="53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63" t="n"/>
    </row>
    <row r="74" ht="15.75" customHeight="1">
      <c r="B74" s="53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63" t="n"/>
    </row>
    <row r="75" ht="15.75" customHeight="1">
      <c r="A75" s="53" t="n"/>
      <c r="B75" s="7" t="n"/>
      <c r="C75" s="8" t="n"/>
      <c r="D75" s="7" t="n"/>
      <c r="E75" s="7" t="n"/>
      <c r="F75" s="7" t="n"/>
      <c r="G75" s="7" t="n"/>
      <c r="H75" s="7" t="n"/>
      <c r="I75" s="9" t="n"/>
      <c r="J75" s="9" t="n"/>
      <c r="K75" s="6" t="n"/>
      <c r="L75" s="63" t="n"/>
      <c r="M75" s="9" t="n"/>
      <c r="N75" s="7" t="n"/>
      <c r="O75" s="8" t="n"/>
      <c r="P75" s="7" t="n"/>
      <c r="Q75" s="7" t="n"/>
      <c r="R75" s="7" t="n"/>
      <c r="S75" s="7" t="n"/>
      <c r="T75" s="9" t="n"/>
    </row>
    <row r="76" ht="15.75" customHeight="1">
      <c r="A76" s="53" t="n"/>
      <c r="B76" s="7" t="inlineStr">
        <is>
          <t>Начальник исп. лаборатории:</t>
        </is>
      </c>
      <c r="C76" s="8" t="n"/>
      <c r="D76" s="7" t="n"/>
      <c r="E76" s="7" t="n"/>
      <c r="F76" s="7" t="n"/>
      <c r="G76" s="7" t="n"/>
      <c r="H76" s="7" t="n"/>
      <c r="I76" s="7" t="inlineStr">
        <is>
          <t>Семиколенова Л.Г.</t>
        </is>
      </c>
      <c r="J76" s="9" t="n"/>
      <c r="K76" s="6" t="n"/>
      <c r="L76" s="63" t="n"/>
      <c r="M76" s="9" t="n"/>
      <c r="N76" s="7" t="inlineStr">
        <is>
          <t>Начальник исп. лаборатории:</t>
        </is>
      </c>
      <c r="O76" s="8" t="n"/>
      <c r="P76" s="7" t="n"/>
      <c r="Q76" s="7" t="n"/>
      <c r="R76" s="7" t="n"/>
      <c r="S76" s="7" t="n"/>
      <c r="T76" s="7" t="inlineStr">
        <is>
          <t>Семиколенова Л.Г.</t>
        </is>
      </c>
    </row>
    <row r="77">
      <c r="A77" s="9" t="n"/>
      <c r="B77" s="9" t="n"/>
      <c r="C77" s="7" t="n"/>
      <c r="D77" s="7" t="n"/>
      <c r="E77" s="7" t="n"/>
      <c r="F77" s="7" t="n"/>
      <c r="G77" s="7" t="n"/>
      <c r="H77" s="7" t="n"/>
      <c r="I77" s="9" t="n"/>
      <c r="J77" s="9" t="n"/>
      <c r="K77" s="9" t="n"/>
      <c r="L77" s="63" t="n"/>
      <c r="M77" s="9" t="n"/>
      <c r="N77" s="9" t="n"/>
      <c r="O77" s="7" t="n"/>
      <c r="P77" s="7" t="n"/>
      <c r="Q77" s="7" t="n"/>
      <c r="R77" s="7" t="n"/>
      <c r="S77" s="7" t="n"/>
      <c r="T77" s="7" t="n"/>
      <c r="U77" s="9" t="n"/>
    </row>
    <row r="78">
      <c r="A78" s="9" t="n"/>
      <c r="L78" s="63" t="n"/>
    </row>
    <row r="79">
      <c r="A79" s="9" t="n"/>
      <c r="L79" s="63" t="n"/>
    </row>
    <row r="80">
      <c r="A80" s="71" t="inlineStr">
        <is>
          <t>Лист 1 , всего листов 2</t>
        </is>
      </c>
      <c r="L80" s="63" t="n"/>
      <c r="M80" s="71" t="inlineStr">
        <is>
          <t>Лист 2 , всего листов 2</t>
        </is>
      </c>
    </row>
    <row r="81">
      <c r="A81" s="63" t="inlineStr">
        <is>
          <t>Частичное воспроизведение протокола испытаний без письменного разрешения  ООО «ИнжГео» ЗАПРЕЩАЕТСЯ</t>
        </is>
      </c>
      <c r="L81" s="63" t="n"/>
      <c r="M81" s="63" t="inlineStr">
        <is>
          <t>Частичное воспроизведение протокола испытаний без письменного разрешения  ООО «ИнжГео» ЗАПРЕЩАЕТСЯ</t>
        </is>
      </c>
    </row>
    <row r="82">
      <c r="A82" s="63" t="n"/>
      <c r="L82" s="63" t="n"/>
    </row>
    <row r="83" ht="18.75" customHeight="1">
      <c r="A83" s="65" t="inlineStr">
        <is>
          <t>E0</t>
        </is>
      </c>
      <c r="D83" s="65" t="inlineStr">
        <is>
          <t>E50</t>
        </is>
      </c>
      <c r="F83" s="65" t="inlineStr">
        <is>
          <t>Деформация</t>
        </is>
      </c>
      <c r="J83" s="65" t="inlineStr">
        <is>
          <t>Первая прочность</t>
        </is>
      </c>
      <c r="M83" s="65" t="inlineStr">
        <is>
          <t>Вторая прочность</t>
        </is>
      </c>
      <c r="P83" s="65" t="inlineStr">
        <is>
          <t>Третья прочность</t>
        </is>
      </c>
    </row>
    <row r="84">
      <c r="A84" s="65" t="inlineStr">
        <is>
          <t>devE0</t>
        </is>
      </c>
      <c r="B84" s="65" t="inlineStr">
        <is>
          <t>epsE0</t>
        </is>
      </c>
      <c r="D84" s="65" t="inlineStr">
        <is>
          <t>dev50</t>
        </is>
      </c>
      <c r="E84" s="65" t="inlineStr">
        <is>
          <t>epsE50</t>
        </is>
      </c>
      <c r="F84" s="65" t="inlineStr">
        <is>
          <t>dev</t>
        </is>
      </c>
      <c r="G84" s="65" t="inlineStr">
        <is>
          <t>eps</t>
        </is>
      </c>
      <c r="H84" s="65" t="inlineStr">
        <is>
          <t>ev</t>
        </is>
      </c>
      <c r="J84" s="65" t="inlineStr">
        <is>
          <t>dev1</t>
        </is>
      </c>
      <c r="K84" s="65" t="inlineStr">
        <is>
          <t>eps1</t>
        </is>
      </c>
      <c r="L84" s="65" t="inlineStr">
        <is>
          <t>ev1</t>
        </is>
      </c>
      <c r="M84" s="65" t="inlineStr">
        <is>
          <t>dev1</t>
        </is>
      </c>
      <c r="N84" s="65" t="inlineStr">
        <is>
          <t>eps1</t>
        </is>
      </c>
      <c r="O84" s="65" t="inlineStr">
        <is>
          <t>ev2</t>
        </is>
      </c>
      <c r="P84" s="65" t="inlineStr">
        <is>
          <t>dev1</t>
        </is>
      </c>
      <c r="Q84" s="65" t="inlineStr">
        <is>
          <t>eps1</t>
        </is>
      </c>
      <c r="R84" s="65" t="inlineStr">
        <is>
          <t>ev3</t>
        </is>
      </c>
    </row>
    <row r="85">
      <c r="A85" s="65" t="n">
        <v>0.02479055466999209</v>
      </c>
      <c r="B85" s="65" t="n">
        <v>0.002477221848731169</v>
      </c>
      <c r="D85" s="65" t="n">
        <v>0.03718583200498814</v>
      </c>
      <c r="E85" s="65" t="n">
        <v>0.007431665546193505</v>
      </c>
      <c r="F85" t="n">
        <v>0</v>
      </c>
      <c r="G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F86" t="n">
        <v>0.009840347498583479</v>
      </c>
      <c r="G86" t="n">
        <v>0.0007806992951809886</v>
      </c>
      <c r="H86" t="n">
        <v>0</v>
      </c>
      <c r="J86" t="n">
        <v>0.008068184963755581</v>
      </c>
      <c r="K86" t="n">
        <v>0.0008062217379917137</v>
      </c>
      <c r="L86" t="n">
        <v>0</v>
      </c>
      <c r="M86" t="n">
        <v>0.02023893803118321</v>
      </c>
      <c r="N86" t="n">
        <v>0.0006544973600003478</v>
      </c>
      <c r="O86" t="n">
        <v>0</v>
      </c>
      <c r="P86" t="n">
        <v>0.02573707230407363</v>
      </c>
      <c r="Q86" t="n">
        <v>0.0004898673530551151</v>
      </c>
      <c r="R86" t="n">
        <v>0</v>
      </c>
    </row>
    <row r="87">
      <c r="A87" s="65" t="inlineStr">
        <is>
          <t>Секущая модуля Е0</t>
        </is>
      </c>
      <c r="D87" s="65" t="inlineStr">
        <is>
          <t>Линия Q max</t>
        </is>
      </c>
      <c r="F87" t="n">
        <v>0.01872249086783629</v>
      </c>
      <c r="G87" t="n">
        <v>0.001561398590361977</v>
      </c>
      <c r="H87" t="n">
        <v>0</v>
      </c>
      <c r="J87" t="n">
        <v>0.01137477463718343</v>
      </c>
      <c r="K87" t="n">
        <v>0.001519780855941889</v>
      </c>
      <c r="L87" t="n">
        <v>0</v>
      </c>
      <c r="M87" t="n">
        <v>0.03257461428297473</v>
      </c>
      <c r="N87" t="n">
        <v>0.001511070939609254</v>
      </c>
      <c r="O87" t="n">
        <v>0</v>
      </c>
      <c r="P87" t="n">
        <v>0.04929251555083242</v>
      </c>
      <c r="Q87" t="n">
        <v>0.001509087075190325</v>
      </c>
      <c r="R87" t="n">
        <v>0</v>
      </c>
    </row>
    <row r="88">
      <c r="A88" s="65">
        <f>J63-J62</f>
        <v/>
      </c>
      <c r="B88" s="65" t="n">
        <v>0</v>
      </c>
      <c r="D88" s="65">
        <f>J64</f>
        <v/>
      </c>
      <c r="E88" s="65" t="n">
        <v>0</v>
      </c>
      <c r="F88" t="n">
        <v>0.02479055466999209</v>
      </c>
      <c r="G88" t="n">
        <v>0.002477221848731169</v>
      </c>
      <c r="H88" t="n">
        <v>-0.004037872620867453</v>
      </c>
      <c r="J88" t="n">
        <v>0.01480906565376605</v>
      </c>
      <c r="K88" t="n">
        <v>0.002279671283912834</v>
      </c>
      <c r="L88" t="n">
        <v>-0.00215329016340248</v>
      </c>
      <c r="M88" t="n">
        <v>0.03747951487256151</v>
      </c>
      <c r="N88" t="n">
        <v>0.002424064296297586</v>
      </c>
      <c r="O88" t="n">
        <v>-0.001424929796015206</v>
      </c>
      <c r="P88" t="n">
        <v>0.05849334614562185</v>
      </c>
      <c r="Q88" t="n">
        <v>0.002226669786614158</v>
      </c>
      <c r="R88" t="n">
        <v>-0.001101657205539341</v>
      </c>
    </row>
    <row r="89">
      <c r="A89" s="65">
        <f>A85</f>
        <v/>
      </c>
      <c r="B89" s="65">
        <f>B85</f>
        <v/>
      </c>
      <c r="D89" s="65">
        <f>J64</f>
        <v/>
      </c>
      <c r="E89" s="65">
        <f>MAX(G85:G20000)</f>
        <v/>
      </c>
      <c r="F89" t="n">
        <v>0.02796509138524301</v>
      </c>
      <c r="G89" t="n">
        <v>0.003122797180723955</v>
      </c>
      <c r="H89" t="n">
        <v>-0.004013770715052486</v>
      </c>
      <c r="J89" t="n">
        <v>0.01646568359950119</v>
      </c>
      <c r="K89" t="n">
        <v>0.003290700971394751</v>
      </c>
      <c r="L89" t="n">
        <v>-0.00219329070757876</v>
      </c>
      <c r="M89" t="n">
        <v>0.04061215930410497</v>
      </c>
      <c r="N89" t="n">
        <v>0.003022141879218508</v>
      </c>
      <c r="O89" t="n">
        <v>-0.001425497440590852</v>
      </c>
      <c r="P89" t="n">
        <v>0.06052703230740558</v>
      </c>
      <c r="Q89" t="n">
        <v>0.00301817415038065</v>
      </c>
      <c r="R89" t="n">
        <v>-0.001092260942554477</v>
      </c>
    </row>
    <row r="90" ht="15" customHeight="1">
      <c r="A90" s="65">
        <f>J64*0.9</f>
        <v/>
      </c>
      <c r="B90" s="65">
        <f>_xlfn.FORECAST.LINEAR(A90,B88:B89,A88:A89)</f>
        <v/>
      </c>
      <c r="F90" t="n">
        <v>0.02968122393682313</v>
      </c>
      <c r="G90" t="n">
        <v>0.003903496475904943</v>
      </c>
      <c r="H90" t="n">
        <v>-0.004044299795751443</v>
      </c>
      <c r="J90" t="n">
        <v>0.01699986556187558</v>
      </c>
      <c r="K90" t="n">
        <v>0.003799452139854723</v>
      </c>
      <c r="L90" t="n">
        <v>-0.002175681772370723</v>
      </c>
      <c r="M90" t="n">
        <v>0.04057790317976465</v>
      </c>
      <c r="N90" t="n">
        <v>0.003777677349023136</v>
      </c>
      <c r="O90" t="n">
        <v>-0.001407758547601917</v>
      </c>
      <c r="P90" t="n">
        <v>0.06375487701244631</v>
      </c>
      <c r="Q90" t="n">
        <v>0.003772717687975813</v>
      </c>
      <c r="R90" t="n">
        <v>-0.001082755420697696</v>
      </c>
    </row>
    <row r="91">
      <c r="D91" s="65" t="inlineStr">
        <is>
          <t>Линия 0,5 Q max</t>
        </is>
      </c>
      <c r="F91" t="n">
        <v>0.03236880110305649</v>
      </c>
      <c r="G91" t="n">
        <v>0.004684195771085931</v>
      </c>
      <c r="H91" t="n">
        <v>-0.004021402985227226</v>
      </c>
      <c r="J91" t="n">
        <v>0.01733902339503209</v>
      </c>
      <c r="K91" t="n">
        <v>0.004559342567825668</v>
      </c>
      <c r="L91" t="n">
        <v>-0.00218785585103307</v>
      </c>
      <c r="M91" t="n">
        <v>0.04259193641961126</v>
      </c>
      <c r="N91" t="n">
        <v>0.004533212818827763</v>
      </c>
      <c r="O91" t="n">
        <v>-0.001421523928561331</v>
      </c>
      <c r="P91" t="n">
        <v>0.06711530147506173</v>
      </c>
      <c r="Q91" t="n">
        <v>0.004527261225570976</v>
      </c>
      <c r="R91" t="n">
        <v>-0.001094227602248983</v>
      </c>
    </row>
    <row r="92">
      <c r="D92" s="65">
        <f>J65</f>
        <v/>
      </c>
      <c r="E92" s="65" t="n">
        <v>0</v>
      </c>
      <c r="F92" t="n">
        <v>0.03370719896156937</v>
      </c>
      <c r="G92" t="n">
        <v>0.00546489506626692</v>
      </c>
      <c r="H92" t="n">
        <v>-0.001458580385321897</v>
      </c>
      <c r="J92" t="n">
        <v>0.01855688434813431</v>
      </c>
      <c r="K92" t="n">
        <v>0.005319232995796612</v>
      </c>
      <c r="L92" t="n">
        <v>-0.002168144915121316</v>
      </c>
      <c r="M92" t="n">
        <v>0.04304326255733923</v>
      </c>
      <c r="N92" t="n">
        <v>0.005288748288632389</v>
      </c>
      <c r="O92" t="n">
        <v>-0.001411076579146953</v>
      </c>
      <c r="P92" t="n">
        <v>0.07120651535758876</v>
      </c>
      <c r="Q92" t="n">
        <v>0.005281804763166138</v>
      </c>
      <c r="R92" t="n">
        <v>-0.00144113615540663</v>
      </c>
    </row>
    <row r="93">
      <c r="D93" s="65">
        <f>J65</f>
        <v/>
      </c>
      <c r="E93" s="65">
        <f>MAX(G85:G20000)</f>
        <v/>
      </c>
      <c r="F93" t="n">
        <v>0.03434049179745629</v>
      </c>
      <c r="G93" t="n">
        <v>0.006245594361447909</v>
      </c>
      <c r="H93" t="n">
        <v>-0.001445568963508143</v>
      </c>
      <c r="J93" t="n">
        <v>0.01894000428962035</v>
      </c>
      <c r="K93" t="n">
        <v>0.006079123423767557</v>
      </c>
      <c r="L93" t="n">
        <v>-0.002179693827734525</v>
      </c>
      <c r="M93" t="n">
        <v>0.04624136686586841</v>
      </c>
      <c r="N93" t="n">
        <v>0.006044283758437016</v>
      </c>
      <c r="O93" t="n">
        <v>-0.001425815151430903</v>
      </c>
      <c r="P93" t="n">
        <v>0.07719736323218696</v>
      </c>
      <c r="Q93" t="n">
        <v>0.006036348300761301</v>
      </c>
      <c r="R93" t="n">
        <v>-0.001427516185772366</v>
      </c>
    </row>
    <row r="94">
      <c r="F94" t="n">
        <v>0.03602447285714828</v>
      </c>
      <c r="G94" t="n">
        <v>0.007026293656628897</v>
      </c>
      <c r="H94" t="n">
        <v>-0.001433280398461819</v>
      </c>
      <c r="J94" t="n">
        <v>0.01985152593777141</v>
      </c>
      <c r="K94" t="n">
        <v>0.006839013851738501</v>
      </c>
      <c r="L94" t="n">
        <v>-0.002194947108544424</v>
      </c>
      <c r="M94" t="n">
        <v>0.04598779079905893</v>
      </c>
      <c r="N94" t="n">
        <v>0.006799819228241644</v>
      </c>
      <c r="O94" t="n">
        <v>-0.00141079314506457</v>
      </c>
      <c r="P94" t="n">
        <v>0.07791190758381084</v>
      </c>
      <c r="Q94" t="n">
        <v>0.006790891838356464</v>
      </c>
      <c r="R94" t="n">
        <v>-0.001446010670854683</v>
      </c>
    </row>
    <row r="95">
      <c r="F95" t="n">
        <v>0.03718583200498814</v>
      </c>
      <c r="G95" t="n">
        <v>0.007431665546193505</v>
      </c>
      <c r="H95" t="n">
        <v>-0.001436460968238515</v>
      </c>
      <c r="J95" t="n">
        <v>0.0211120158590176</v>
      </c>
      <c r="K95" t="n">
        <v>0.007598904279709446</v>
      </c>
      <c r="L95" t="n">
        <v>-0.002181654963838655</v>
      </c>
      <c r="M95" t="n">
        <v>0.04922919278982935</v>
      </c>
      <c r="N95" t="n">
        <v>0.007555354698046271</v>
      </c>
      <c r="O95" t="n">
        <v>-0.001421563640195148</v>
      </c>
      <c r="P95" t="n">
        <v>0.07696515775933299</v>
      </c>
      <c r="Q95" t="n">
        <v>0.007545435375951626</v>
      </c>
      <c r="R95" t="n">
        <v>-0.00144586730275327</v>
      </c>
    </row>
    <row r="96">
      <c r="F96" t="n">
        <v>0.0390675100049736</v>
      </c>
      <c r="G96" t="n">
        <v>0.008587692246990875</v>
      </c>
      <c r="H96" t="n">
        <v>-0.001004001897871713</v>
      </c>
      <c r="J96" t="n">
        <v>0.02065720454023251</v>
      </c>
      <c r="K96" t="n">
        <v>0.008358794707680391</v>
      </c>
      <c r="L96" t="n">
        <v>-0.002172184344053463</v>
      </c>
      <c r="M96" t="n">
        <v>0.04866340051359344</v>
      </c>
      <c r="N96" t="n">
        <v>0.008310890167850898</v>
      </c>
      <c r="O96" t="n">
        <v>-0.001412419549889183</v>
      </c>
      <c r="P96" t="n">
        <v>0.07915200942872985</v>
      </c>
      <c r="Q96" t="n">
        <v>0.008299978913546788</v>
      </c>
      <c r="R96" t="n">
        <v>-0.001800841726300235</v>
      </c>
    </row>
    <row r="97" ht="15" customHeight="1">
      <c r="A97" s="65" t="inlineStr">
        <is>
          <t>Коэфф. Точки</t>
        </is>
      </c>
      <c r="B97" s="65">
        <f>(J62+A85)/J62</f>
        <v/>
      </c>
      <c r="F97" t="n">
        <v>0.04019214180449578</v>
      </c>
      <c r="G97" t="n">
        <v>0.009368391542171861</v>
      </c>
      <c r="H97" t="n">
        <v>-0.001011593403299718</v>
      </c>
      <c r="J97" t="n">
        <v>0.0220024574199343</v>
      </c>
      <c r="K97" t="n">
        <v>0.009118685135651335</v>
      </c>
      <c r="L97" t="n">
        <v>-0.002153996197631962</v>
      </c>
      <c r="M97" t="n">
        <v>0.05151104546905846</v>
      </c>
      <c r="N97" t="n">
        <v>0.009066425637655525</v>
      </c>
      <c r="O97" t="n">
        <v>-0.001419199841757838</v>
      </c>
      <c r="P97" t="n">
        <v>0.08348033374112451</v>
      </c>
      <c r="Q97" t="n">
        <v>0.009054522451141953</v>
      </c>
      <c r="R97" t="n">
        <v>-0.001799403497907462</v>
      </c>
    </row>
    <row r="98" ht="15" customHeight="1">
      <c r="F98" t="n">
        <v>0.04167861675748163</v>
      </c>
      <c r="G98" t="n">
        <v>0.01014909083735285</v>
      </c>
      <c r="H98" t="n">
        <v>-0.001021512970392311</v>
      </c>
      <c r="J98" t="n">
        <v>0.02201050136831706</v>
      </c>
      <c r="K98" t="n">
        <v>0.00987857556362228</v>
      </c>
      <c r="L98" t="n">
        <v>-0.002176514855106201</v>
      </c>
      <c r="M98" t="n">
        <v>0.05089950797659717</v>
      </c>
      <c r="N98" t="n">
        <v>0.009821961107460152</v>
      </c>
      <c r="O98" t="n">
        <v>-0.001403237904650379</v>
      </c>
      <c r="P98" t="n">
        <v>0.08512799751377931</v>
      </c>
      <c r="Q98" t="n">
        <v>0.009809065988737114</v>
      </c>
      <c r="R98" t="n">
        <v>-0.001794369698532759</v>
      </c>
    </row>
    <row r="99" ht="15" customHeight="1">
      <c r="F99" t="n">
        <v>0.04414649546265551</v>
      </c>
      <c r="G99" t="n">
        <v>0.01092979013253384</v>
      </c>
      <c r="H99" t="n">
        <v>-0.00101017632228649</v>
      </c>
      <c r="J99" t="n">
        <v>0.02274695546308048</v>
      </c>
      <c r="K99" t="n">
        <v>0.01063846599159322</v>
      </c>
      <c r="L99" t="n">
        <v>-0.002159192810895248</v>
      </c>
      <c r="M99" t="n">
        <v>0.05383713465145648</v>
      </c>
      <c r="N99" t="n">
        <v>0.01057749657726478</v>
      </c>
      <c r="O99" t="n">
        <v>-0.001408181867471274</v>
      </c>
      <c r="P99" t="n">
        <v>0.08942924821056641</v>
      </c>
      <c r="Q99" t="n">
        <v>0.01056360952633228</v>
      </c>
      <c r="R99" t="n">
        <v>-0.001803358625987587</v>
      </c>
    </row>
    <row r="100" ht="15" customHeight="1">
      <c r="F100" t="n">
        <v>0.04424138619743365</v>
      </c>
      <c r="G100" t="n">
        <v>0.01171048942771483</v>
      </c>
      <c r="H100" t="n">
        <v>-0.00114104551836144</v>
      </c>
      <c r="J100" t="n">
        <v>0.02278351531188348</v>
      </c>
      <c r="K100" t="n">
        <v>0.01139835641956417</v>
      </c>
      <c r="L100" t="n">
        <v>-0.002137179025890467</v>
      </c>
      <c r="M100" t="n">
        <v>0.05648994220524839</v>
      </c>
      <c r="N100" t="n">
        <v>0.01133303204706941</v>
      </c>
      <c r="O100" t="n">
        <v>-0.001398819874198717</v>
      </c>
      <c r="P100" t="n">
        <v>0.0861188623333155</v>
      </c>
      <c r="Q100" t="n">
        <v>0.01131815306392744</v>
      </c>
      <c r="R100" t="n">
        <v>-0.002137902268833717</v>
      </c>
    </row>
    <row r="101" ht="15" customHeight="1">
      <c r="F101" t="n">
        <v>0.04558347630473655</v>
      </c>
      <c r="G101" t="n">
        <v>0.01249118872289582</v>
      </c>
      <c r="H101" t="n">
        <v>-0.001136699985218753</v>
      </c>
      <c r="J101" t="n">
        <v>0.02288894168484452</v>
      </c>
      <c r="K101" t="n">
        <v>0.01215824684753511</v>
      </c>
      <c r="L101" t="n">
        <v>-0.002142964451366609</v>
      </c>
      <c r="M101" t="n">
        <v>0.05435233608043019</v>
      </c>
      <c r="N101" t="n">
        <v>0.01208856751687403</v>
      </c>
      <c r="O101" t="n">
        <v>-0.001395868480914464</v>
      </c>
      <c r="P101" t="n">
        <v>0.09129147251510134</v>
      </c>
      <c r="Q101" t="n">
        <v>0.0120726966015226</v>
      </c>
      <c r="R101" t="n">
        <v>-0.002168286728052098</v>
      </c>
    </row>
    <row r="102" ht="15" customHeight="1">
      <c r="F102" t="n">
        <v>0.04659866958865189</v>
      </c>
      <c r="G102" t="n">
        <v>0.01327188801807681</v>
      </c>
      <c r="H102" t="n">
        <v>-0.001145391051504127</v>
      </c>
      <c r="J102" t="n">
        <v>0.02407756637120417</v>
      </c>
      <c r="K102" t="n">
        <v>0.01291813727550606</v>
      </c>
      <c r="L102" t="n">
        <v>-0.002163749128077194</v>
      </c>
      <c r="M102" t="n">
        <v>0.05569773504383266</v>
      </c>
      <c r="N102" t="n">
        <v>0.01284410298667866</v>
      </c>
      <c r="O102" t="n">
        <v>-0.001409079479424931</v>
      </c>
      <c r="P102" t="n">
        <v>0.09182356266825931</v>
      </c>
      <c r="Q102" t="n">
        <v>0.01282724013911776</v>
      </c>
      <c r="R102" t="n">
        <v>-0.002166131801866397</v>
      </c>
    </row>
    <row r="103" ht="15" customHeight="1">
      <c r="F103" t="n">
        <v>0.04803696276465583</v>
      </c>
      <c r="G103" t="n">
        <v>0.01405258731325779</v>
      </c>
      <c r="H103" t="n">
        <v>-0.001137729190436758</v>
      </c>
      <c r="J103" t="n">
        <v>0.02471580795496955</v>
      </c>
      <c r="K103" t="n">
        <v>0.013678027703477</v>
      </c>
      <c r="L103" t="n">
        <v>-0.00211533331453086</v>
      </c>
      <c r="M103" t="n">
        <v>0.05673799323208067</v>
      </c>
      <c r="N103" t="n">
        <v>0.01359963845648329</v>
      </c>
      <c r="O103" t="n">
        <v>-0.001416809318978928</v>
      </c>
      <c r="P103" t="n">
        <v>0.09364576981197137</v>
      </c>
      <c r="Q103" t="n">
        <v>0.01358178367671293</v>
      </c>
      <c r="R103" t="n">
        <v>-0.00217625995493919</v>
      </c>
    </row>
    <row r="104" ht="15" customHeight="1">
      <c r="F104" t="n">
        <v>0.04992495920293587</v>
      </c>
      <c r="G104" t="n">
        <v>0.01483328660843878</v>
      </c>
      <c r="H104" t="n">
        <v>-0.001343806936525832</v>
      </c>
      <c r="J104" t="n">
        <v>0.02488763060673953</v>
      </c>
      <c r="K104" t="n">
        <v>0.01443791813144795</v>
      </c>
      <c r="L104" t="n">
        <v>-0.002112798463345083</v>
      </c>
      <c r="M104" t="n">
        <v>0.05789202148166633</v>
      </c>
      <c r="N104" t="n">
        <v>0.01435517392628791</v>
      </c>
      <c r="O104" t="n">
        <v>-0.001405538623934325</v>
      </c>
      <c r="P104" t="n">
        <v>0.09330108786369773</v>
      </c>
      <c r="Q104" t="n">
        <v>0.01433632721430809</v>
      </c>
      <c r="R104" t="n">
        <v>-0.002480077388640521</v>
      </c>
    </row>
    <row r="105" ht="15" customHeight="1">
      <c r="F105" t="n">
        <v>0.05190104118013757</v>
      </c>
      <c r="G105" t="n">
        <v>0.01561398590361977</v>
      </c>
      <c r="H105" t="n">
        <v>-0.00136093838412057</v>
      </c>
      <c r="J105" t="n">
        <v>0.02405209825976165</v>
      </c>
      <c r="K105" t="n">
        <v>0.01519780855941889</v>
      </c>
      <c r="L105" t="n">
        <v>-0.002117023215321378</v>
      </c>
      <c r="M105" t="n">
        <v>0.05985563195164681</v>
      </c>
      <c r="N105" t="n">
        <v>0.01511070939609254</v>
      </c>
      <c r="O105" t="n">
        <v>-0.001407632484234158</v>
      </c>
      <c r="P105" t="n">
        <v>0.09724339577252417</v>
      </c>
      <c r="Q105" t="n">
        <v>0.01509087075190325</v>
      </c>
      <c r="R105" t="n">
        <v>-0.002483790079342079</v>
      </c>
    </row>
    <row r="106" ht="15" customHeight="1">
      <c r="F106" t="n">
        <v>0.05248051194671455</v>
      </c>
      <c r="G106" t="n">
        <v>0.01639468519880076</v>
      </c>
      <c r="H106" t="n">
        <v>-0.001351765640526537</v>
      </c>
      <c r="J106" t="n">
        <v>0.0251464988125662</v>
      </c>
      <c r="K106" t="n">
        <v>0.01595769898738984</v>
      </c>
      <c r="L106" t="n">
        <v>-0.002096321930637533</v>
      </c>
      <c r="M106" t="n">
        <v>0.05759783164079854</v>
      </c>
      <c r="N106" t="n">
        <v>0.01586624486589717</v>
      </c>
      <c r="O106" t="n">
        <v>-0.00139451095968854</v>
      </c>
      <c r="P106" t="n">
        <v>0.09536161182371178</v>
      </c>
      <c r="Q106" t="n">
        <v>0.01584541428949842</v>
      </c>
      <c r="R106" t="n">
        <v>-0.002457306219004301</v>
      </c>
    </row>
    <row r="107" ht="15" customHeight="1">
      <c r="F107" t="n">
        <v>0.05241530377924188</v>
      </c>
      <c r="G107" t="n">
        <v>0.01717538449398175</v>
      </c>
      <c r="H107" t="n">
        <v>-0.001347718841882111</v>
      </c>
      <c r="J107" t="n">
        <v>0.02562947045980668</v>
      </c>
      <c r="K107" t="n">
        <v>0.01671758941536078</v>
      </c>
      <c r="L107" t="n">
        <v>-0.002112587225746268</v>
      </c>
      <c r="M107" t="n">
        <v>0.05778419627557138</v>
      </c>
      <c r="N107" t="n">
        <v>0.0166217803357018</v>
      </c>
      <c r="O107" t="n">
        <v>-0.001398000726854928</v>
      </c>
      <c r="P107" t="n">
        <v>0.1007920790614074</v>
      </c>
      <c r="Q107" t="n">
        <v>0.01659995782709358</v>
      </c>
      <c r="R107" t="n">
        <v>-0.002470176880103034</v>
      </c>
    </row>
    <row r="108" ht="15" customHeight="1">
      <c r="F108" t="n">
        <v>0.05458348872202128</v>
      </c>
      <c r="G108" t="n">
        <v>0.01795608378916274</v>
      </c>
      <c r="H108" t="n">
        <v>-0.001601412563436491</v>
      </c>
      <c r="J108" t="n">
        <v>0.02508932125730684</v>
      </c>
      <c r="K108" t="n">
        <v>0.01747747984333173</v>
      </c>
      <c r="L108" t="n">
        <v>-0.002087434793578113</v>
      </c>
      <c r="M108" t="n">
        <v>0.06157720446382081</v>
      </c>
      <c r="N108" t="n">
        <v>0.01737731580550642</v>
      </c>
      <c r="O108" t="n">
        <v>-0.001375566319625356</v>
      </c>
      <c r="P108" t="n">
        <v>0.09816189924327151</v>
      </c>
      <c r="Q108" t="n">
        <v>0.01735450136468874</v>
      </c>
      <c r="R108" t="n">
        <v>-0.002709040645163442</v>
      </c>
    </row>
    <row r="109" ht="15" customHeight="1">
      <c r="F109" t="n">
        <v>0.05561664666749947</v>
      </c>
      <c r="G109" t="n">
        <v>0.01873678308434372</v>
      </c>
      <c r="H109" t="n">
        <v>-0.001596337273545437</v>
      </c>
      <c r="J109" t="n">
        <v>0.02557808365498694</v>
      </c>
      <c r="K109" t="n">
        <v>0.01823737027130267</v>
      </c>
      <c r="L109" t="n">
        <v>-0.002062119977989989</v>
      </c>
      <c r="M109" t="n">
        <v>0.05972925106310784</v>
      </c>
      <c r="N109" t="n">
        <v>0.01813285127531105</v>
      </c>
      <c r="O109" t="n">
        <v>-0.001392868170093576</v>
      </c>
      <c r="P109" t="n">
        <v>0.09598005037445406</v>
      </c>
      <c r="Q109" t="n">
        <v>0.01810904490228391</v>
      </c>
      <c r="R109" t="n">
        <v>-0.002716680199807875</v>
      </c>
    </row>
    <row r="110" ht="15" customHeight="1">
      <c r="F110" t="n">
        <v>0.05606332017600476</v>
      </c>
      <c r="G110" t="n">
        <v>0.01951748237952471</v>
      </c>
      <c r="H110" t="n">
        <v>-0.001596654479163628</v>
      </c>
      <c r="J110" t="n">
        <v>0.02607510525028453</v>
      </c>
      <c r="K110" t="n">
        <v>0.01899726069927361</v>
      </c>
      <c r="L110" t="n">
        <v>-0.002088887282997104</v>
      </c>
      <c r="M110" t="n">
        <v>0.06241651095097958</v>
      </c>
      <c r="N110" t="n">
        <v>0.01888838674511568</v>
      </c>
      <c r="O110" t="n">
        <v>-0.00138262547461639</v>
      </c>
      <c r="P110" t="n">
        <v>0.1026251703699108</v>
      </c>
      <c r="Q110" t="n">
        <v>0.01886358843987906</v>
      </c>
      <c r="R110" t="n">
        <v>-0.002741508752402282</v>
      </c>
    </row>
    <row r="111" ht="15" customHeight="1">
      <c r="F111" t="n">
        <v>0.05674489972034683</v>
      </c>
      <c r="G111" t="n">
        <v>0.0202981816747057</v>
      </c>
      <c r="H111" t="n">
        <v>-0.001595385656690865</v>
      </c>
      <c r="J111" t="n">
        <v>0.02662087744167216</v>
      </c>
      <c r="K111" t="n">
        <v>0.01975715112724456</v>
      </c>
      <c r="L111" t="n">
        <v>-0.002070627416015506</v>
      </c>
      <c r="M111" t="n">
        <v>0.06147651775466551</v>
      </c>
      <c r="N111" t="n">
        <v>0.0196439222149203</v>
      </c>
      <c r="O111" t="n">
        <v>-0.001389407799999932</v>
      </c>
      <c r="P111" t="n">
        <v>0.09753912611977056</v>
      </c>
      <c r="Q111" t="n">
        <v>0.01961813197747423</v>
      </c>
      <c r="R111" t="n">
        <v>-0.002747511259622908</v>
      </c>
    </row>
    <row r="112" ht="15" customHeight="1">
      <c r="F112" t="n">
        <v>0.05822679713055883</v>
      </c>
      <c r="G112" t="n">
        <v>0.02107888096988669</v>
      </c>
      <c r="H112" t="n">
        <v>-0.001825972706843423</v>
      </c>
      <c r="J112" t="n">
        <v>0.02679800257293596</v>
      </c>
      <c r="K112" t="n">
        <v>0.02051704155521551</v>
      </c>
      <c r="L112" t="n">
        <v>-0.002038945073744767</v>
      </c>
      <c r="M112" t="n">
        <v>0.0636009372476091</v>
      </c>
      <c r="N112" t="n">
        <v>0.02039945768472493</v>
      </c>
      <c r="O112" t="n">
        <v>-0.001374813600752368</v>
      </c>
      <c r="P112" t="n">
        <v>0.1040629441308292</v>
      </c>
      <c r="Q112" t="n">
        <v>0.02037267551506939</v>
      </c>
      <c r="R112" t="n">
        <v>-0.002912500074655539</v>
      </c>
    </row>
    <row r="113" ht="15" customHeight="1">
      <c r="F113" t="n">
        <v>0.05872081143302629</v>
      </c>
      <c r="G113" t="n">
        <v>0.02185958026506768</v>
      </c>
      <c r="H113" t="n">
        <v>-0.001823978891102379</v>
      </c>
      <c r="J113" t="n">
        <v>0.02683547867846243</v>
      </c>
      <c r="K113" t="n">
        <v>0.02127693198318645</v>
      </c>
      <c r="L113" t="n">
        <v>-0.002048289646166034</v>
      </c>
      <c r="M113" t="n">
        <v>0.06081412953689944</v>
      </c>
      <c r="N113" t="n">
        <v>0.02115499315452956</v>
      </c>
      <c r="O113" t="n">
        <v>-0.001383583467237781</v>
      </c>
      <c r="P113" t="n">
        <v>0.1043183793621683</v>
      </c>
      <c r="Q113" t="n">
        <v>0.02112721905266455</v>
      </c>
      <c r="R113" t="n">
        <v>-0.002911057671686712</v>
      </c>
    </row>
    <row r="114" ht="15" customHeight="1">
      <c r="F114" t="n">
        <v>0.06014729700847238</v>
      </c>
      <c r="G114" t="n">
        <v>0.02264027956024867</v>
      </c>
      <c r="H114" t="n">
        <v>-0.001806578317362358</v>
      </c>
      <c r="J114" t="n">
        <v>0.02653469832522033</v>
      </c>
      <c r="K114" t="n">
        <v>0.02203682241115739</v>
      </c>
      <c r="L114" t="n">
        <v>-0.002037116787836258</v>
      </c>
      <c r="M114" t="n">
        <v>0.06249526263462907</v>
      </c>
      <c r="N114" t="n">
        <v>0.02191052862433419</v>
      </c>
      <c r="O114" t="n">
        <v>-0.001374676571588533</v>
      </c>
      <c r="P114" t="n">
        <v>0.101559412628019</v>
      </c>
      <c r="Q114" t="n">
        <v>0.02188176259025972</v>
      </c>
      <c r="R114" t="n">
        <v>-0.002901249331498688</v>
      </c>
    </row>
    <row r="115" ht="15" customHeight="1">
      <c r="A115" s="52" t="n"/>
      <c r="B115" s="52" t="n"/>
      <c r="F115" t="n">
        <v>0.06169063670118934</v>
      </c>
      <c r="G115" t="n">
        <v>0.02342097885542966</v>
      </c>
      <c r="H115" t="n">
        <v>-0.002001336114386887</v>
      </c>
      <c r="J115" t="n">
        <v>0.0263573854902244</v>
      </c>
      <c r="K115" t="n">
        <v>0.02279671283912834</v>
      </c>
      <c r="L115" t="n">
        <v>-0.002018224500115001</v>
      </c>
      <c r="M115" t="n">
        <v>0.06235254781946545</v>
      </c>
      <c r="N115" t="n">
        <v>0.02266606409413881</v>
      </c>
      <c r="O115" t="n">
        <v>-0.001370017580018157</v>
      </c>
      <c r="P115" t="n">
        <v>0.1049985349376451</v>
      </c>
      <c r="Q115" t="n">
        <v>0.02263630612785488</v>
      </c>
      <c r="R115" t="n">
        <v>-0.002871824310934616</v>
      </c>
    </row>
    <row r="116" ht="15" customHeight="1">
      <c r="F116" t="n">
        <v>0.06200354194080707</v>
      </c>
      <c r="G116" t="n">
        <v>0.02420167815061065</v>
      </c>
      <c r="H116" t="n">
        <v>-0.001987233805522112</v>
      </c>
      <c r="J116" t="n">
        <v>0.02737346057274626</v>
      </c>
      <c r="K116" t="n">
        <v>0.02355660326709928</v>
      </c>
      <c r="L116" t="n">
        <v>-0.001987119506658932</v>
      </c>
      <c r="M116" t="n">
        <v>0.06460012961229331</v>
      </c>
      <c r="N116" t="n">
        <v>0.02342159956394344</v>
      </c>
      <c r="O116" t="n">
        <v>-0.001343341280187257</v>
      </c>
      <c r="P116" t="n">
        <v>0.1035306024464665</v>
      </c>
      <c r="Q116" t="n">
        <v>0.02339084966545004</v>
      </c>
      <c r="R116" t="n">
        <v>-0.002895014172284448</v>
      </c>
    </row>
    <row r="117" ht="15" customHeight="1">
      <c r="F117" t="n">
        <v>0.06322497946773473</v>
      </c>
      <c r="G117" t="n">
        <v>0.02498237744579164</v>
      </c>
      <c r="H117" t="n">
        <v>-0.001980679211261019</v>
      </c>
      <c r="J117" t="n">
        <v>0.02744864252592519</v>
      </c>
      <c r="K117" t="n">
        <v>0.02431649369507023</v>
      </c>
      <c r="L117" t="n">
        <v>-0.001966302630653825</v>
      </c>
      <c r="M117" t="n">
        <v>0.06366672999148523</v>
      </c>
      <c r="N117" t="n">
        <v>0.02417713503374807</v>
      </c>
      <c r="O117" t="n">
        <v>-0.00134252951186405</v>
      </c>
      <c r="P117" t="n">
        <v>0.1078663371793976</v>
      </c>
      <c r="Q117" t="n">
        <v>0.0241453932030452</v>
      </c>
      <c r="R117" t="n">
        <v>-0.002908716656282168</v>
      </c>
    </row>
    <row r="118" ht="15" customHeight="1">
      <c r="A118" s="82" t="n"/>
      <c r="F118" t="n">
        <v>0.06211870299200404</v>
      </c>
      <c r="G118" t="n">
        <v>0.02576307674097262</v>
      </c>
      <c r="H118" t="n">
        <v>-0.001969357639355497</v>
      </c>
      <c r="J118" t="n">
        <v>0.02713986068209323</v>
      </c>
      <c r="K118" t="n">
        <v>0.02507638412304117</v>
      </c>
      <c r="L118" t="n">
        <v>-0.001997428816680509</v>
      </c>
      <c r="M118" t="n">
        <v>0.0650722520498451</v>
      </c>
      <c r="N118" t="n">
        <v>0.0249326705035527</v>
      </c>
      <c r="O118" t="n">
        <v>-0.001350241310934518</v>
      </c>
      <c r="P118" t="n">
        <v>0.1080527348519788</v>
      </c>
      <c r="Q118" t="n">
        <v>0.02489993674064037</v>
      </c>
      <c r="R118" t="n">
        <v>-0.002943118637382829</v>
      </c>
    </row>
    <row r="119" ht="15" customHeight="1">
      <c r="F119" t="n">
        <v>0.06443249358678174</v>
      </c>
      <c r="G119" t="n">
        <v>0.02654377603615361</v>
      </c>
      <c r="H119" t="n">
        <v>-0.001984850316699897</v>
      </c>
      <c r="J119" t="n">
        <v>0.02849852531879798</v>
      </c>
      <c r="K119" t="n">
        <v>0.02583627455101212</v>
      </c>
      <c r="L119" t="n">
        <v>-0.001994058465327301</v>
      </c>
      <c r="M119" t="n">
        <v>0.06669597435892211</v>
      </c>
      <c r="N119" t="n">
        <v>0.02568820597335732</v>
      </c>
      <c r="O119" t="n">
        <v>-0.001366070793237057</v>
      </c>
      <c r="P119" t="n">
        <v>0.1090473175267593</v>
      </c>
      <c r="Q119" t="n">
        <v>0.02565448027823553</v>
      </c>
      <c r="R119" t="n">
        <v>-0.002902011185389667</v>
      </c>
    </row>
    <row r="120" ht="15" customHeight="1">
      <c r="A120" s="82" t="n"/>
      <c r="F120" t="n">
        <v>0.06443422863097822</v>
      </c>
      <c r="G120" t="n">
        <v>0.0273244753313346</v>
      </c>
      <c r="H120" t="n">
        <v>-0.002083160209903013</v>
      </c>
      <c r="J120" t="n">
        <v>0.02845630468615294</v>
      </c>
      <c r="K120" t="n">
        <v>0.02659616497898306</v>
      </c>
      <c r="L120" t="n">
        <v>-0.001887890737334285</v>
      </c>
      <c r="M120" t="n">
        <v>0.06830044862217313</v>
      </c>
      <c r="N120" t="n">
        <v>0.02644374144316195</v>
      </c>
      <c r="O120" t="n">
        <v>-0.001290612902775556</v>
      </c>
      <c r="P120" t="n">
        <v>0.1028734289207415</v>
      </c>
      <c r="Q120" t="n">
        <v>0.02640902381583069</v>
      </c>
      <c r="R120" t="n">
        <v>-0.002833075043870374</v>
      </c>
    </row>
    <row r="121" ht="15" customHeight="1">
      <c r="A121" s="82" t="n"/>
      <c r="F121" t="n">
        <v>0.06460876323563478</v>
      </c>
      <c r="G121" t="n">
        <v>0.02810517462651559</v>
      </c>
      <c r="H121" t="n">
        <v>-0.002084399080084341</v>
      </c>
      <c r="J121" t="n">
        <v>0.02830251450513768</v>
      </c>
      <c r="K121" t="n">
        <v>0.02735605540695401</v>
      </c>
      <c r="L121" t="n">
        <v>-0.001884865574410164</v>
      </c>
      <c r="M121" t="n">
        <v>0.06689311521017108</v>
      </c>
      <c r="N121" t="n">
        <v>0.02719927691296658</v>
      </c>
      <c r="O121" t="n">
        <v>-0.001288410270575257</v>
      </c>
      <c r="P121" t="n">
        <v>0.1099779800617616</v>
      </c>
      <c r="Q121" t="n">
        <v>0.02716356735342585</v>
      </c>
      <c r="R121" t="n">
        <v>-0.002838436974922624</v>
      </c>
    </row>
    <row r="122" ht="15" customHeight="1">
      <c r="F122" t="n">
        <v>0.06433796553473736</v>
      </c>
      <c r="G122" t="n">
        <v>0.02888587392169658</v>
      </c>
      <c r="H122" t="n">
        <v>-0.002085018515175005</v>
      </c>
      <c r="J122" t="n">
        <v>0.02805912716251792</v>
      </c>
      <c r="K122" t="n">
        <v>0.02811594583492495</v>
      </c>
      <c r="L122" t="n">
        <v>-0.001873332140761952</v>
      </c>
      <c r="M122" t="n">
        <v>0.06738407235710334</v>
      </c>
      <c r="N122" t="n">
        <v>0.02795481238277121</v>
      </c>
      <c r="O122" t="n">
        <v>-0.001297479932576491</v>
      </c>
      <c r="P122" t="n">
        <v>0.106335456504108</v>
      </c>
      <c r="Q122" t="n">
        <v>0.02791811089102102</v>
      </c>
      <c r="R122" t="n">
        <v>-0.002802596698941796</v>
      </c>
    </row>
    <row r="123" ht="15" customHeight="1">
      <c r="F123" t="n">
        <v>0.06577039363117723</v>
      </c>
      <c r="G123" t="n">
        <v>0.02966657321687757</v>
      </c>
      <c r="H123" t="n">
        <v>-0.002079650077722584</v>
      </c>
      <c r="J123" t="n">
        <v>0.02911506742577351</v>
      </c>
      <c r="K123" t="n">
        <v>0.02887583626289589</v>
      </c>
      <c r="L123" t="n">
        <v>-0.001884487429044649</v>
      </c>
      <c r="M123" t="n">
        <v>0.06752076174038071</v>
      </c>
      <c r="N123" t="n">
        <v>0.02871034785257583</v>
      </c>
      <c r="O123" t="n">
        <v>-0.001304217395777407</v>
      </c>
      <c r="P123" t="n">
        <v>0.1097209599334825</v>
      </c>
      <c r="Q123" t="n">
        <v>0.02867265442861618</v>
      </c>
      <c r="R123" t="n">
        <v>-0.002818682492098545</v>
      </c>
    </row>
    <row r="124" ht="15" customHeight="1">
      <c r="A124" s="82" t="n"/>
      <c r="B124" s="82" t="n"/>
      <c r="F124" t="n">
        <v>0.066638012228352</v>
      </c>
      <c r="G124" t="n">
        <v>0.03044727251205855</v>
      </c>
      <c r="H124" t="n">
        <v>-0.00204712000442899</v>
      </c>
      <c r="J124" t="n">
        <v>0.02904911362746768</v>
      </c>
      <c r="K124" t="n">
        <v>0.02963572669086684</v>
      </c>
      <c r="L124" t="n">
        <v>-0.001734571406793358</v>
      </c>
      <c r="M124" t="n">
        <v>0.06642700162841714</v>
      </c>
      <c r="N124" t="n">
        <v>0.02946588332238045</v>
      </c>
      <c r="O124" t="n">
        <v>-0.001179133925371825</v>
      </c>
      <c r="P124" t="n">
        <v>0.1065789806731272</v>
      </c>
      <c r="Q124" t="n">
        <v>0.02942719796621134</v>
      </c>
      <c r="R124" t="n">
        <v>-0.00264441669800214</v>
      </c>
    </row>
    <row r="125" ht="15" customHeight="1">
      <c r="F125" t="n">
        <v>0.06651372707345854</v>
      </c>
      <c r="G125" t="n">
        <v>0.03122797180723955</v>
      </c>
      <c r="H125" t="n">
        <v>-0.002023103285347401</v>
      </c>
      <c r="J125" t="n">
        <v>0.02954325245059214</v>
      </c>
      <c r="K125" t="n">
        <v>0.03039561711883778</v>
      </c>
      <c r="L125" t="n">
        <v>-0.001730430382843985</v>
      </c>
      <c r="M125" t="n">
        <v>0.06973601968574114</v>
      </c>
      <c r="N125" t="n">
        <v>0.03022141879218508</v>
      </c>
      <c r="O125" t="n">
        <v>-0.001183056052126917</v>
      </c>
      <c r="P125" t="n">
        <v>0.1071123479677086</v>
      </c>
      <c r="Q125" t="n">
        <v>0.0301817415038065</v>
      </c>
      <c r="R125" t="n">
        <v>-0.002630765385751955</v>
      </c>
    </row>
    <row r="126" ht="15" customHeight="1">
      <c r="F126" t="n">
        <v>0.06574209717592958</v>
      </c>
      <c r="G126" t="n">
        <v>0.03200867110242053</v>
      </c>
      <c r="H126" t="n">
        <v>-0.00202269622231212</v>
      </c>
      <c r="J126" t="n">
        <v>0.02912718509397112</v>
      </c>
      <c r="K126" t="n">
        <v>0.03115550754680873</v>
      </c>
      <c r="L126" t="n">
        <v>-0.001736814461432601</v>
      </c>
      <c r="M126" t="n">
        <v>0.06802967530286783</v>
      </c>
      <c r="N126" t="n">
        <v>0.03097695426198971</v>
      </c>
      <c r="O126" t="n">
        <v>-0.001200051934732317</v>
      </c>
      <c r="P126" t="n">
        <v>0.1100066282168905</v>
      </c>
      <c r="Q126" t="n">
        <v>0.03093628504140167</v>
      </c>
      <c r="R126" t="n">
        <v>-0.002612388619261321</v>
      </c>
    </row>
    <row r="127" ht="15" customHeight="1">
      <c r="A127" s="83" t="n"/>
      <c r="B127" s="83" t="n"/>
      <c r="F127" t="n">
        <v>0.06702708879498506</v>
      </c>
      <c r="G127" t="n">
        <v>0.03278937039760152</v>
      </c>
      <c r="H127" t="n">
        <v>-0.002024528005970886</v>
      </c>
      <c r="J127" t="n">
        <v>0.0292313747017541</v>
      </c>
      <c r="K127" t="n">
        <v>0.03191539797477967</v>
      </c>
      <c r="L127" t="n">
        <v>-0.001739230058736401</v>
      </c>
      <c r="M127" t="n">
        <v>0.0681270491338368</v>
      </c>
      <c r="N127" t="n">
        <v>0.03173248973179434</v>
      </c>
      <c r="O127" t="n">
        <v>-0.001045129473810863</v>
      </c>
      <c r="P127" t="n">
        <v>0.1132548864981935</v>
      </c>
      <c r="Q127" t="n">
        <v>0.03169082857899683</v>
      </c>
      <c r="R127" t="n">
        <v>-0.002335116049675049</v>
      </c>
    </row>
    <row r="128" ht="15" customHeight="1">
      <c r="A128" s="83" t="n"/>
      <c r="B128" s="83" t="n"/>
      <c r="F128" t="n">
        <v>0.06805093109129753</v>
      </c>
      <c r="G128" t="n">
        <v>0.03357006969278251</v>
      </c>
      <c r="H128" t="n">
        <v>-0.001920133726337018</v>
      </c>
      <c r="J128" t="n">
        <v>0.03006831711512641</v>
      </c>
      <c r="K128" t="n">
        <v>0.03267528840275061</v>
      </c>
      <c r="L128" t="n">
        <v>-0.001506643215635909</v>
      </c>
      <c r="M128" t="n">
        <v>0.07184271276872811</v>
      </c>
      <c r="N128" t="n">
        <v>0.03248802520159897</v>
      </c>
      <c r="O128" t="n">
        <v>-0.001048246471943314</v>
      </c>
      <c r="P128" t="n">
        <v>0.1107999729902723</v>
      </c>
      <c r="Q128" t="n">
        <v>0.03244537211659199</v>
      </c>
      <c r="R128" t="n">
        <v>-0.002323636097188436</v>
      </c>
    </row>
    <row r="129" ht="15" customHeight="1">
      <c r="F129" t="n">
        <v>0.06853698002071418</v>
      </c>
      <c r="G129" t="n">
        <v>0.0343507689879635</v>
      </c>
      <c r="H129" t="n">
        <v>-0.001936753241279145</v>
      </c>
      <c r="J129" t="n">
        <v>0.03032497324627194</v>
      </c>
      <c r="K129" t="n">
        <v>0.03343517883072156</v>
      </c>
      <c r="L129" t="n">
        <v>-0.00148549050295995</v>
      </c>
      <c r="M129" t="n">
        <v>0.06839403978770517</v>
      </c>
      <c r="N129" t="n">
        <v>0.03324356067140359</v>
      </c>
      <c r="O129" t="n">
        <v>-0.001033077081032052</v>
      </c>
      <c r="P129" t="n">
        <v>0.1125474223846773</v>
      </c>
      <c r="Q129" t="n">
        <v>0.03319991565418715</v>
      </c>
      <c r="R129" t="n">
        <v>-0.00233956745982292</v>
      </c>
    </row>
    <row r="130" ht="15" customHeight="1">
      <c r="A130" s="83" t="n"/>
      <c r="F130" t="n">
        <v>0.06880788558546494</v>
      </c>
      <c r="G130" t="n">
        <v>0.03513146828314449</v>
      </c>
      <c r="H130" t="n">
        <v>-0.001916655223209595</v>
      </c>
      <c r="J130" t="n">
        <v>0.03018129980139554</v>
      </c>
      <c r="K130" t="n">
        <v>0.03419506925869251</v>
      </c>
      <c r="L130" t="n">
        <v>-0.001493291503379452</v>
      </c>
      <c r="M130" t="n">
        <v>0.07132317795909929</v>
      </c>
      <c r="N130" t="n">
        <v>0.03399909614120822</v>
      </c>
      <c r="O130" t="n">
        <v>-0.001033077081032052</v>
      </c>
      <c r="P130" t="n">
        <v>0.1096919965470637</v>
      </c>
      <c r="Q130" t="n">
        <v>0.03395445919178232</v>
      </c>
      <c r="R130" t="n">
        <v>-0.002347533141140162</v>
      </c>
    </row>
    <row r="131" ht="15" customHeight="1">
      <c r="A131" s="83" t="n"/>
      <c r="B131" s="83" t="n"/>
      <c r="F131" t="n">
        <v>0.06899303298111911</v>
      </c>
      <c r="G131" t="n">
        <v>0.03591216757832547</v>
      </c>
      <c r="H131" t="n">
        <v>-0.001926124481723133</v>
      </c>
      <c r="J131" t="n">
        <v>0.03108053225182872</v>
      </c>
      <c r="K131" t="n">
        <v>0.03495495968666346</v>
      </c>
      <c r="L131" t="n">
        <v>-0.001486840676109479</v>
      </c>
      <c r="M131" t="n">
        <v>0.06946783369449849</v>
      </c>
      <c r="N131" t="n">
        <v>0.03475463161101285</v>
      </c>
      <c r="O131" t="n">
        <v>-0.001045856773375102</v>
      </c>
      <c r="P131" t="n">
        <v>0.1152111004795064</v>
      </c>
      <c r="Q131" t="n">
        <v>0.03470900272937748</v>
      </c>
      <c r="R131" t="n">
        <v>-0.002319653256529814</v>
      </c>
    </row>
    <row r="132" ht="15" customHeight="1">
      <c r="F132" t="n">
        <v>0.06863852572851051</v>
      </c>
      <c r="G132" t="n">
        <v>0.03669286687350646</v>
      </c>
      <c r="H132" t="n">
        <v>-0.001750284679506096</v>
      </c>
      <c r="J132" t="n">
        <v>0.03127963163077892</v>
      </c>
      <c r="K132" t="n">
        <v>0.0357148501146344</v>
      </c>
      <c r="L132" t="n">
        <v>-0.001223154334906837</v>
      </c>
      <c r="M132" t="n">
        <v>0.0725548766599764</v>
      </c>
      <c r="N132" t="n">
        <v>0.03551016708081747</v>
      </c>
      <c r="O132" t="n">
        <v>-0.0008605567738354874</v>
      </c>
      <c r="P132" t="n">
        <v>0.116051442655335</v>
      </c>
      <c r="Q132" t="n">
        <v>0.03546354626697264</v>
      </c>
      <c r="R132" t="n">
        <v>-0.001973001401178591</v>
      </c>
    </row>
    <row r="133" ht="15" customHeight="1">
      <c r="F133" t="n">
        <v>0.06905690112516302</v>
      </c>
      <c r="G133" t="n">
        <v>0.03747356616868745</v>
      </c>
      <c r="H133" t="n">
        <v>-0.001762829623201325</v>
      </c>
      <c r="J133" t="n">
        <v>0.03160946211380271</v>
      </c>
      <c r="K133" t="n">
        <v>0.03647474054260534</v>
      </c>
      <c r="L133" t="n">
        <v>-0.001238879902892782</v>
      </c>
      <c r="M133" t="n">
        <v>0.0719935503915892</v>
      </c>
      <c r="N133" t="n">
        <v>0.0362657025506221</v>
      </c>
      <c r="O133" t="n">
        <v>-0.0008523528562299058</v>
      </c>
      <c r="P133" t="n">
        <v>0.1138645602435749</v>
      </c>
      <c r="Q133" t="n">
        <v>0.03621808980456781</v>
      </c>
      <c r="R133" t="n">
        <v>-0.002000700340150798</v>
      </c>
    </row>
    <row r="134" ht="15" customHeight="1">
      <c r="F134" t="n">
        <v>0.07087776585592973</v>
      </c>
      <c r="G134" t="n">
        <v>0.03825426546386844</v>
      </c>
      <c r="H134" t="n">
        <v>-0.001781205315374617</v>
      </c>
      <c r="J134" t="n">
        <v>0.03143518212566103</v>
      </c>
      <c r="K134" t="n">
        <v>0.03723463097057628</v>
      </c>
      <c r="L134" t="n">
        <v>-0.00121910008691046</v>
      </c>
      <c r="M134" t="n">
        <v>0.0741697142765427</v>
      </c>
      <c r="N134" t="n">
        <v>0.03702123802042673</v>
      </c>
      <c r="O134" t="n">
        <v>-0.0008539765482560105</v>
      </c>
      <c r="P134" t="n">
        <v>0.1102743862373749</v>
      </c>
      <c r="Q134" t="n">
        <v>0.03697263334216297</v>
      </c>
      <c r="R134" t="n">
        <v>-0.001993725787172185</v>
      </c>
    </row>
    <row r="135" ht="15" customHeight="1">
      <c r="F135" t="n">
        <v>0.07071385195952984</v>
      </c>
      <c r="G135" t="n">
        <v>0.03903496475904943</v>
      </c>
      <c r="H135" t="n">
        <v>-0.001762476244505684</v>
      </c>
      <c r="J135" t="n">
        <v>0.03169954903782597</v>
      </c>
      <c r="K135" t="n">
        <v>0.03799452139854723</v>
      </c>
      <c r="L135" t="n">
        <v>-0.001217257246912107</v>
      </c>
      <c r="M135" t="n">
        <v>0.07225735410238537</v>
      </c>
      <c r="N135" t="n">
        <v>0.03777677349023136</v>
      </c>
      <c r="O135" t="n">
        <v>-0.0008544892931063594</v>
      </c>
      <c r="P135" t="n">
        <v>0.1124763809400985</v>
      </c>
      <c r="Q135" t="n">
        <v>0.03772717687975813</v>
      </c>
      <c r="R135" t="n">
        <v>-0.002008471984898396</v>
      </c>
    </row>
    <row r="136" ht="15" customHeight="1">
      <c r="F136" t="n">
        <v>0.07083848141383123</v>
      </c>
      <c r="G136" t="n">
        <v>0.03981566405423042</v>
      </c>
      <c r="H136" t="n">
        <v>-0.001554654177576729</v>
      </c>
      <c r="J136" t="n">
        <v>0.03161972615357506</v>
      </c>
      <c r="K136" t="n">
        <v>0.03875441182651818</v>
      </c>
      <c r="L136" t="n">
        <v>-0.0009152867986328908</v>
      </c>
      <c r="M136" t="n">
        <v>0.07319652606057497</v>
      </c>
      <c r="N136" t="n">
        <v>0.03853230896003598</v>
      </c>
      <c r="O136" t="n">
        <v>-0.0006476787929802935</v>
      </c>
      <c r="P136" t="n">
        <v>0.1129896890159867</v>
      </c>
      <c r="Q136" t="n">
        <v>0.03848172041735329</v>
      </c>
      <c r="R136" t="n">
        <v>-0.001596755394360265</v>
      </c>
    </row>
    <row r="137" ht="15" customHeight="1">
      <c r="F137" t="n">
        <v>0.06970651304438902</v>
      </c>
      <c r="G137" t="n">
        <v>0.04059636334941141</v>
      </c>
      <c r="H137" t="n">
        <v>-0.001536070802608185</v>
      </c>
      <c r="J137" t="n">
        <v>0.03220929146941329</v>
      </c>
      <c r="K137" t="n">
        <v>0.03951430225448912</v>
      </c>
      <c r="L137" t="n">
        <v>-0.0009254515182542556</v>
      </c>
      <c r="M137" t="n">
        <v>0.07134784457988377</v>
      </c>
      <c r="N137" t="n">
        <v>0.03928784442984061</v>
      </c>
      <c r="O137" t="n">
        <v>-0.0006384234842386876</v>
      </c>
      <c r="P137" t="n">
        <v>0.116508861798965</v>
      </c>
      <c r="Q137" t="n">
        <v>0.03923626395494845</v>
      </c>
      <c r="R137" t="n">
        <v>-0.001596596117014194</v>
      </c>
    </row>
    <row r="138" ht="15" customHeight="1">
      <c r="F138" t="n">
        <v>0.07165883491746775</v>
      </c>
      <c r="G138" t="n">
        <v>0.04137706264459239</v>
      </c>
      <c r="H138" t="n">
        <v>-0.001543968736969816</v>
      </c>
      <c r="J138" t="n">
        <v>0.03178831036869942</v>
      </c>
      <c r="K138" t="n">
        <v>0.04027419268246007</v>
      </c>
      <c r="L138" t="n">
        <v>-0.0009188906537713745</v>
      </c>
      <c r="M138" t="n">
        <v>0.07139572042291206</v>
      </c>
      <c r="N138" t="n">
        <v>0.04004337989964524</v>
      </c>
      <c r="O138" t="n">
        <v>-0.0006471003361839431</v>
      </c>
      <c r="P138" t="n">
        <v>0.1157477437782637</v>
      </c>
      <c r="Q138" t="n">
        <v>0.03999080749254362</v>
      </c>
      <c r="R138" t="n">
        <v>-0.001587358030942085</v>
      </c>
    </row>
    <row r="139" ht="15" customHeight="1">
      <c r="F139" t="n">
        <v>0.07064322330969541</v>
      </c>
      <c r="G139" t="n">
        <v>0.04215776193977339</v>
      </c>
      <c r="H139" t="n">
        <v>-0.001275297671559312</v>
      </c>
      <c r="J139" t="n">
        <v>0.0330732828258871</v>
      </c>
      <c r="K139" t="n">
        <v>0.04103408311043101</v>
      </c>
      <c r="L139" t="n">
        <v>-0.0009304414715229254</v>
      </c>
      <c r="M139" t="n">
        <v>0.07453272904826583</v>
      </c>
      <c r="N139" t="n">
        <v>0.04079891536944986</v>
      </c>
      <c r="O139" t="n">
        <v>-0.0004142734954399497</v>
      </c>
      <c r="P139" t="n">
        <v>0.1136143341034658</v>
      </c>
      <c r="Q139" t="n">
        <v>0.04074535103013879</v>
      </c>
      <c r="R139" t="n">
        <v>-0.001170025489678457</v>
      </c>
    </row>
    <row r="140" ht="15" customHeight="1">
      <c r="F140" t="n">
        <v>0.0722652056245687</v>
      </c>
      <c r="G140" t="n">
        <v>0.04293846123495437</v>
      </c>
      <c r="H140" t="n">
        <v>-0.001298735435491837</v>
      </c>
      <c r="J140" t="n">
        <v>0.03255433193986397</v>
      </c>
      <c r="K140" t="n">
        <v>0.04179397353840195</v>
      </c>
      <c r="L140" t="n">
        <v>-0.000597423445379769</v>
      </c>
      <c r="M140" t="n">
        <v>0.07581507356869149</v>
      </c>
      <c r="N140" t="n">
        <v>0.04155445083925449</v>
      </c>
      <c r="O140" t="n">
        <v>-0.0004139036450819536</v>
      </c>
      <c r="P140" t="n">
        <v>0.1187259063307509</v>
      </c>
      <c r="Q140" t="n">
        <v>0.04149989456773395</v>
      </c>
      <c r="R140" t="n">
        <v>-0.001171070258941985</v>
      </c>
    </row>
    <row r="141" ht="15" customHeight="1">
      <c r="F141" t="n">
        <v>0.07115040074036524</v>
      </c>
      <c r="G141" t="n">
        <v>0.04371916053013536</v>
      </c>
      <c r="H141" t="n">
        <v>-0.001290364805515935</v>
      </c>
      <c r="J141" t="n">
        <v>0.03292857627919367</v>
      </c>
      <c r="K141" t="n">
        <v>0.0425538639663729</v>
      </c>
      <c r="L141" t="n">
        <v>-0.0005970632986227834</v>
      </c>
      <c r="M141" t="n">
        <v>0.07620024353954524</v>
      </c>
      <c r="N141" t="n">
        <v>0.04230998630905911</v>
      </c>
      <c r="O141" t="n">
        <v>-0.0004138214561135099</v>
      </c>
      <c r="P141" t="n">
        <v>0.1176457351370035</v>
      </c>
      <c r="Q141" t="n">
        <v>0.0422544381053291</v>
      </c>
      <c r="R141" t="n">
        <v>-0.001152496583145919</v>
      </c>
    </row>
    <row r="142" ht="15" customHeight="1">
      <c r="F142" t="n">
        <v>0.07176526519867213</v>
      </c>
      <c r="G142" t="n">
        <v>0.04449985982531635</v>
      </c>
      <c r="H142" t="n">
        <v>-0.00129358427858359</v>
      </c>
      <c r="J142" t="n">
        <v>0.03308400205169684</v>
      </c>
      <c r="K142" t="n">
        <v>0.04331375439434384</v>
      </c>
      <c r="L142" t="n">
        <v>-0.0005980236899747451</v>
      </c>
      <c r="M142" t="n">
        <v>0.07453995434062985</v>
      </c>
      <c r="N142" t="n">
        <v>0.04306552177886375</v>
      </c>
      <c r="O142" t="n">
        <v>-0.0004095887242386647</v>
      </c>
      <c r="P142" t="n">
        <v>0.1135057750767006</v>
      </c>
      <c r="Q142" t="n">
        <v>0.04300898164292427</v>
      </c>
      <c r="R142" t="n">
        <v>-0.001157372173042386</v>
      </c>
    </row>
    <row r="143" ht="15" customHeight="1">
      <c r="F143" t="n">
        <v>0.07211796395825618</v>
      </c>
      <c r="G143" t="n">
        <v>0.04528055912049734</v>
      </c>
      <c r="H143" t="n">
        <v>-0.001282509291230858</v>
      </c>
      <c r="J143" t="n">
        <v>0.03336649624165564</v>
      </c>
      <c r="K143" t="n">
        <v>0.04407364482231479</v>
      </c>
      <c r="L143" t="n">
        <v>-0.0005959228338923287</v>
      </c>
      <c r="M143" t="n">
        <v>0.07556858522474083</v>
      </c>
      <c r="N143" t="n">
        <v>0.04382105724866837</v>
      </c>
      <c r="O143" t="n">
        <v>-0.0004076572834802402</v>
      </c>
      <c r="P143" t="n">
        <v>0.1126324927743516</v>
      </c>
      <c r="Q143" t="n">
        <v>0.04376352518051943</v>
      </c>
      <c r="R143" t="n">
        <v>-0.001167239438309047</v>
      </c>
    </row>
    <row r="144" ht="15" customHeight="1">
      <c r="F144" t="n">
        <v>0.07178427815267993</v>
      </c>
      <c r="G144" t="n">
        <v>0.04606125841567833</v>
      </c>
      <c r="H144" t="n">
        <v>-0.0009984203115609009</v>
      </c>
      <c r="J144" t="n">
        <v>0.03262524050626224</v>
      </c>
      <c r="K144" t="n">
        <v>0.04483353525028573</v>
      </c>
      <c r="L144" t="n">
        <v>-0.0002729609142133603</v>
      </c>
      <c r="M144" t="n">
        <v>0.07533471682553838</v>
      </c>
      <c r="N144" t="n">
        <v>0.044576592718473</v>
      </c>
      <c r="O144" t="n">
        <v>-0.0001678172437323537</v>
      </c>
      <c r="P144" t="n">
        <v>0.1182179143952276</v>
      </c>
      <c r="Q144" t="n">
        <v>0.0445180687181146</v>
      </c>
      <c r="R144" t="n">
        <v>-0.0007117745801198246</v>
      </c>
    </row>
    <row r="145" ht="15" customHeight="1">
      <c r="F145" t="n">
        <v>0.07227987824592144</v>
      </c>
      <c r="G145" t="n">
        <v>0.04684195771085932</v>
      </c>
      <c r="H145" t="n">
        <v>-0.001001503390518804</v>
      </c>
      <c r="J145" t="n">
        <v>0.03298611923886691</v>
      </c>
      <c r="K145" t="n">
        <v>0.04559342567825667</v>
      </c>
      <c r="L145" t="n">
        <v>-0.0002728797241734396</v>
      </c>
      <c r="M145" t="n">
        <v>0.07633120128823367</v>
      </c>
      <c r="N145" t="n">
        <v>0.04533212818827763</v>
      </c>
      <c r="O145" t="n">
        <v>-0.0001683340148216259</v>
      </c>
      <c r="P145" t="n">
        <v>0.1199381957939893</v>
      </c>
      <c r="Q145" t="n">
        <v>0.04527261225570976</v>
      </c>
      <c r="R145" t="n">
        <v>-0.0007149913980474525</v>
      </c>
    </row>
    <row r="146" ht="15" customHeight="1">
      <c r="F146" t="n">
        <v>0.07259007533424955</v>
      </c>
      <c r="G146" t="n">
        <v>0.04762265700604031</v>
      </c>
      <c r="H146" t="n">
        <v>-0.0009939448743639448</v>
      </c>
      <c r="J146" t="n">
        <v>0.03272688513384313</v>
      </c>
      <c r="K146" t="n">
        <v>0.04635331610622762</v>
      </c>
      <c r="L146" t="n">
        <v>-0.0002684413353244419</v>
      </c>
      <c r="M146" t="n">
        <v>0.07585931084351286</v>
      </c>
      <c r="N146" t="n">
        <v>0.04608766365808226</v>
      </c>
      <c r="O146" t="n">
        <v>-0.000167783903662078</v>
      </c>
      <c r="P146" t="n">
        <v>0.1169070031628135</v>
      </c>
      <c r="Q146" t="n">
        <v>0.04602715579330492</v>
      </c>
      <c r="R146" t="n">
        <v>-0.0007168500039611931</v>
      </c>
    </row>
    <row r="147" ht="15" customHeight="1">
      <c r="F147" t="n">
        <v>0.07390627393286023</v>
      </c>
      <c r="G147" t="n">
        <v>0.04840335630122129</v>
      </c>
      <c r="H147" t="n">
        <v>-0.0009879776247680035</v>
      </c>
      <c r="J147" t="n">
        <v>0.0329313671990024</v>
      </c>
      <c r="K147" t="n">
        <v>0.04711320653419857</v>
      </c>
      <c r="L147" t="n">
        <v>-0.0002714724301481477</v>
      </c>
      <c r="M147" t="n">
        <v>0.07495902974512306</v>
      </c>
      <c r="N147" t="n">
        <v>0.04684319912788688</v>
      </c>
      <c r="O147" t="n">
        <v>-0.0001665169809916043</v>
      </c>
      <c r="P147" t="n">
        <v>0.1130421277750073</v>
      </c>
      <c r="Q147" t="n">
        <v>0.04678169933090008</v>
      </c>
      <c r="R147" t="n">
        <v>-0.0007129898224480395</v>
      </c>
    </row>
    <row r="148" ht="15" customHeight="1">
      <c r="F148" t="n">
        <v>0.07288988575733601</v>
      </c>
      <c r="G148" t="n">
        <v>0.04918405559640229</v>
      </c>
      <c r="H148" t="n">
        <v>-0.0006728849166537824</v>
      </c>
      <c r="J148" t="n">
        <v>0.03302981683626417</v>
      </c>
      <c r="K148" t="n">
        <v>0.04787309696216951</v>
      </c>
      <c r="L148" t="n">
        <v>5.198621061007982e-05</v>
      </c>
      <c r="M148" t="n">
        <v>0.07435029162478549</v>
      </c>
      <c r="N148" t="n">
        <v>0.0475987345976915</v>
      </c>
      <c r="O148" t="n">
        <v>8.568610358556823e-05</v>
      </c>
      <c r="P148" t="n">
        <v>0.1136984543381733</v>
      </c>
      <c r="Q148" t="n">
        <v>0.04753624286849525</v>
      </c>
      <c r="R148" t="n">
        <v>-0.0002750561147168828</v>
      </c>
    </row>
    <row r="149" ht="15" customHeight="1">
      <c r="F149" t="n">
        <v>0.07272817529883319</v>
      </c>
      <c r="G149" t="n">
        <v>0.04996475489158327</v>
      </c>
      <c r="H149" t="n">
        <v>-0.0006737676112972233</v>
      </c>
      <c r="J149" t="n">
        <v>0.03234855502118285</v>
      </c>
      <c r="K149" t="n">
        <v>0.04863298739014046</v>
      </c>
      <c r="L149" t="n">
        <v>5.122420613644489e-05</v>
      </c>
      <c r="M149" t="n">
        <v>0.07576891393341814</v>
      </c>
      <c r="N149" t="n">
        <v>0.04835427006749613</v>
      </c>
      <c r="O149" t="n">
        <v>8.481636703807815e-05</v>
      </c>
      <c r="P149" t="n">
        <v>0.1202368036936388</v>
      </c>
      <c r="Q149" t="n">
        <v>0.04829078640609041</v>
      </c>
      <c r="R149" t="n">
        <v>-0.0002729296029765798</v>
      </c>
    </row>
    <row r="150" ht="15" customHeight="1">
      <c r="F150" t="n">
        <v>0.07412709329488332</v>
      </c>
      <c r="G150" t="n">
        <v>0.05074545418676426</v>
      </c>
      <c r="H150" t="n">
        <v>-0.0006794711766856105</v>
      </c>
      <c r="J150" t="n">
        <v>0.03220359182495088</v>
      </c>
      <c r="K150" t="n">
        <v>0.04939287781811139</v>
      </c>
      <c r="L150" t="n">
        <v>5.140955857597772e-05</v>
      </c>
      <c r="M150" t="n">
        <v>0.0767800499218132</v>
      </c>
      <c r="N150" t="n">
        <v>0.04910980553730077</v>
      </c>
      <c r="O150" t="n">
        <v>8.594190845247709e-05</v>
      </c>
      <c r="P150" t="n">
        <v>0.1169866922912436</v>
      </c>
      <c r="Q150" t="n">
        <v>0.04904532994368557</v>
      </c>
      <c r="R150" t="n">
        <v>-0.0002720844508746646</v>
      </c>
    </row>
    <row r="151" ht="15" customHeight="1">
      <c r="F151" t="n">
        <v>0.07395520854487375</v>
      </c>
      <c r="G151" t="n">
        <v>0.05152615348194525</v>
      </c>
      <c r="H151" t="n">
        <v>-0.0006827982564955032</v>
      </c>
      <c r="J151" t="n">
        <v>0.032968538847875</v>
      </c>
      <c r="K151" t="n">
        <v>0.05015276824608234</v>
      </c>
      <c r="L151" t="n">
        <v>5.131173367733539e-05</v>
      </c>
      <c r="M151" t="n">
        <v>0.07468677881138472</v>
      </c>
      <c r="N151" t="n">
        <v>0.04986534100710539</v>
      </c>
      <c r="O151" t="n">
        <v>0.0003722644158185956</v>
      </c>
      <c r="P151" t="n">
        <v>0.1166521226759561</v>
      </c>
      <c r="Q151" t="n">
        <v>0.04979987348128073</v>
      </c>
      <c r="R151" t="n">
        <v>0.0001512342267435971</v>
      </c>
    </row>
    <row r="152" ht="15" customHeight="1">
      <c r="F152" t="n">
        <v>0.07339583161527186</v>
      </c>
      <c r="G152" t="n">
        <v>0.05230685277712623</v>
      </c>
      <c r="H152" t="n">
        <v>-0.000353489290247908</v>
      </c>
      <c r="J152" t="n">
        <v>0.03235577478346124</v>
      </c>
      <c r="K152" t="n">
        <v>0.05091265867405328</v>
      </c>
      <c r="L152" t="n">
        <v>0.0003700422892741762</v>
      </c>
      <c r="M152" t="n">
        <v>0.07652764685557695</v>
      </c>
      <c r="N152" t="n">
        <v>0.05062087647691001</v>
      </c>
      <c r="O152" t="n">
        <v>0.00037947898812476</v>
      </c>
      <c r="P152" t="n">
        <v>0.1187805680955081</v>
      </c>
      <c r="Q152" t="n">
        <v>0.05055441701887589</v>
      </c>
      <c r="R152" t="n">
        <v>0.0001512342267435971</v>
      </c>
    </row>
    <row r="153" ht="15" customHeight="1">
      <c r="F153" t="n">
        <v>0.07322167039059574</v>
      </c>
      <c r="G153" t="n">
        <v>0.05308755207230723</v>
      </c>
      <c r="H153" t="n">
        <v>-0.0003538054388727943</v>
      </c>
      <c r="J153" t="n">
        <v>0.03350634704237683</v>
      </c>
      <c r="K153" t="n">
        <v>0.05167254910202423</v>
      </c>
      <c r="L153" t="n">
        <v>0.000369451344406586</v>
      </c>
      <c r="M153" t="n">
        <v>0.07551488323880007</v>
      </c>
      <c r="N153" t="n">
        <v>0.05137641194671464</v>
      </c>
      <c r="O153" t="n">
        <v>0.000372640174792875</v>
      </c>
      <c r="P153" t="n">
        <v>0.1183355616843039</v>
      </c>
      <c r="Q153" t="n">
        <v>0.05130896055647106</v>
      </c>
      <c r="R153" t="n">
        <v>0.0001502651648181275</v>
      </c>
    </row>
    <row r="154" ht="15" customHeight="1">
      <c r="F154" t="n">
        <v>0.07313284147737281</v>
      </c>
      <c r="G154" t="n">
        <v>0.05386825136748821</v>
      </c>
      <c r="H154" t="n">
        <v>-0.0003489929542495246</v>
      </c>
      <c r="J154" t="n">
        <v>0.03233710042271332</v>
      </c>
      <c r="K154" t="n">
        <v>0.05243243952999518</v>
      </c>
      <c r="L154" t="n">
        <v>0.0003673461033157957</v>
      </c>
      <c r="M154" t="n">
        <v>0.07666002204366901</v>
      </c>
      <c r="N154" t="n">
        <v>0.05213194741651927</v>
      </c>
      <c r="O154" t="n">
        <v>0.000377600193253363</v>
      </c>
      <c r="P154" t="n">
        <v>0.1195730335733692</v>
      </c>
      <c r="Q154" t="n">
        <v>0.05206350409406622</v>
      </c>
      <c r="R154" t="n">
        <v>0.000151067669225157</v>
      </c>
    </row>
    <row r="155" ht="15" customHeight="1">
      <c r="F155" t="n">
        <v>0.07366109839230134</v>
      </c>
      <c r="G155" t="n">
        <v>0.0546489506626692</v>
      </c>
      <c r="H155" t="n">
        <v>-0.0003546133742475039</v>
      </c>
      <c r="J155" t="n">
        <v>0.03289747241727801</v>
      </c>
      <c r="K155" t="n">
        <v>0.05319232995796612</v>
      </c>
      <c r="L155" t="n">
        <v>0.0003658687411468201</v>
      </c>
      <c r="M155" t="n">
        <v>0.07453111819661462</v>
      </c>
      <c r="N155" t="n">
        <v>0.0528874828863239</v>
      </c>
      <c r="O155" t="n">
        <v>0.0003771868583816557</v>
      </c>
      <c r="P155" t="n">
        <v>0.1135452009151579</v>
      </c>
      <c r="Q155" t="n">
        <v>0.05281804763166138</v>
      </c>
      <c r="R155" t="n">
        <v>0.0001518247488544301</v>
      </c>
    </row>
    <row r="156" ht="15" customHeight="1">
      <c r="F156" t="n">
        <v>0.0743716640099763</v>
      </c>
      <c r="G156" t="n">
        <v>0.05542964995785019</v>
      </c>
      <c r="H156" t="n">
        <v>-2.152194713230701e-05</v>
      </c>
      <c r="J156" t="n">
        <v>0.03283693815568108</v>
      </c>
      <c r="K156" t="n">
        <v>0.05395222038593707</v>
      </c>
      <c r="L156" t="n">
        <v>0.0007006437672208512</v>
      </c>
      <c r="M156" t="n">
        <v>0.07610767138002089</v>
      </c>
      <c r="N156" t="n">
        <v>0.05364301835612852</v>
      </c>
      <c r="O156" t="n">
        <v>0.0007110434108863991</v>
      </c>
      <c r="P156" t="n">
        <v>0.1148896528921337</v>
      </c>
      <c r="Q156" t="n">
        <v>0.05357259116925654</v>
      </c>
      <c r="R156" t="n">
        <v>0.0005832946381187152</v>
      </c>
    </row>
    <row r="157" ht="15" customHeight="1">
      <c r="F157" t="n">
        <v>0.07405859981972163</v>
      </c>
      <c r="G157" t="n">
        <v>0.05621034925303117</v>
      </c>
      <c r="H157" t="n">
        <v>-2.164883779692239e-05</v>
      </c>
      <c r="J157" t="n">
        <v>0.03300779785129841</v>
      </c>
      <c r="K157" t="n">
        <v>0.05471211081390801</v>
      </c>
      <c r="L157" t="n">
        <v>0.0006971748902665941</v>
      </c>
      <c r="M157" t="n">
        <v>0.07222146741520907</v>
      </c>
      <c r="N157" t="n">
        <v>0.05439855382593315</v>
      </c>
      <c r="O157" t="n">
        <v>0.000708755258317175</v>
      </c>
      <c r="P157" t="n">
        <v>0.1200079070510177</v>
      </c>
      <c r="Q157" t="n">
        <v>0.05432713470685171</v>
      </c>
      <c r="R157" t="n">
        <v>0.0005844084670759269</v>
      </c>
    </row>
    <row r="158" ht="15" customHeight="1">
      <c r="F158" t="n">
        <v>0.07421014761901185</v>
      </c>
      <c r="G158" t="n">
        <v>0.05699104854821217</v>
      </c>
      <c r="H158" t="n">
        <v>-2.131763165538394e-05</v>
      </c>
      <c r="J158" t="n">
        <v>0.03243647275865599</v>
      </c>
      <c r="K158" t="n">
        <v>0.05547200124187895</v>
      </c>
      <c r="L158" t="n">
        <v>0.0006977992881183605</v>
      </c>
      <c r="M158" t="n">
        <v>0.07573213848304949</v>
      </c>
      <c r="N158" t="n">
        <v>0.05515408929573778</v>
      </c>
      <c r="O158" t="n">
        <v>0.0007080402106392924</v>
      </c>
      <c r="P158" t="n">
        <v>0.1173607691776079</v>
      </c>
      <c r="Q158" t="n">
        <v>0.05508167824444687</v>
      </c>
      <c r="R158" t="n">
        <v>0.0005866361249903501</v>
      </c>
    </row>
    <row r="159" ht="15" customHeight="1">
      <c r="F159" t="n">
        <v>0.07372113054945068</v>
      </c>
      <c r="G159" t="n">
        <v>0.05777174784339316</v>
      </c>
      <c r="H159" t="n">
        <v>-2.171335847384546e-05</v>
      </c>
      <c r="J159" t="n">
        <v>0.0322956183496676</v>
      </c>
      <c r="K159" t="n">
        <v>0.0562318916698499</v>
      </c>
      <c r="L159" t="n">
        <v>0.0006924572176088045</v>
      </c>
      <c r="M159" t="n">
        <v>0.07577777499210894</v>
      </c>
      <c r="N159" t="n">
        <v>0.05590962476554241</v>
      </c>
      <c r="O159" t="n">
        <v>0.0007217691260546372</v>
      </c>
      <c r="P159" t="n">
        <v>0.1167347979048111</v>
      </c>
      <c r="Q159" t="n">
        <v>0.05583622178204204</v>
      </c>
      <c r="R159" t="n">
        <v>0.001049825031797546</v>
      </c>
    </row>
    <row r="160" ht="15" customHeight="1">
      <c r="F160" t="n">
        <v>0.07511283286613643</v>
      </c>
      <c r="G160" t="n">
        <v>0.05855244713857414</v>
      </c>
      <c r="H160" t="n">
        <v>0.0003228473032438624</v>
      </c>
      <c r="J160" t="n">
        <v>0.03310260139028855</v>
      </c>
      <c r="K160" t="n">
        <v>0.05699178209782085</v>
      </c>
      <c r="L160" t="n">
        <v>0.001022239001488787</v>
      </c>
      <c r="M160" t="n">
        <v>0.07245887765580164</v>
      </c>
      <c r="N160" t="n">
        <v>0.05666516023534704</v>
      </c>
      <c r="O160" t="n">
        <v>0.00110920428935315</v>
      </c>
      <c r="P160" t="n">
        <v>0.1175063736669865</v>
      </c>
      <c r="Q160" t="n">
        <v>0.05659076531963719</v>
      </c>
      <c r="R160" t="n">
        <v>0.001054539814874481</v>
      </c>
    </row>
    <row r="161" ht="15" customHeight="1">
      <c r="F161" t="n">
        <v>0.0750921438280458</v>
      </c>
      <c r="G161" t="n">
        <v>0.05933314643375513</v>
      </c>
      <c r="H161" t="n">
        <v>0.0003223602561203928</v>
      </c>
      <c r="J161" t="n">
        <v>0.0316408173234604</v>
      </c>
      <c r="K161" t="n">
        <v>0.05775167252579178</v>
      </c>
      <c r="L161" t="n">
        <v>0.001030488685753803</v>
      </c>
      <c r="M161" t="n">
        <v>0.07357238583317985</v>
      </c>
      <c r="N161" t="n">
        <v>0.05742069570515165</v>
      </c>
      <c r="O161" t="n">
        <v>0.001107770781473481</v>
      </c>
      <c r="P161" t="n">
        <v>0.1175553732435646</v>
      </c>
      <c r="Q161" t="n">
        <v>0.05734530885723235</v>
      </c>
      <c r="R161" t="n">
        <v>0.001039347736071024</v>
      </c>
    </row>
    <row r="162" ht="15" customHeight="1">
      <c r="F162" t="n">
        <v>0.07329657043982485</v>
      </c>
      <c r="G162" t="n">
        <v>0.06011384572893613</v>
      </c>
      <c r="H162" t="n">
        <v>0.0003254124180941355</v>
      </c>
      <c r="J162" t="n">
        <v>0.03203963467406194</v>
      </c>
      <c r="K162" t="n">
        <v>0.05851156295376273</v>
      </c>
      <c r="L162" t="n">
        <v>0.001035129133152874</v>
      </c>
      <c r="M162" t="n">
        <v>0.07117267019611628</v>
      </c>
      <c r="N162" t="n">
        <v>0.05817623117495628</v>
      </c>
      <c r="O162" t="n">
        <v>0.001093215163002995</v>
      </c>
      <c r="P162" t="n">
        <v>0.116338251055825</v>
      </c>
      <c r="Q162" t="n">
        <v>0.05809985239482753</v>
      </c>
      <c r="R162" t="n">
        <v>0.001042700470703511</v>
      </c>
    </row>
    <row r="163" ht="15" customHeight="1">
      <c r="F163" t="n">
        <v>0.07341889596022555</v>
      </c>
      <c r="G163" t="n">
        <v>0.06089454502411711</v>
      </c>
      <c r="H163" t="n">
        <v>0.0003246980823130468</v>
      </c>
      <c r="J163" t="n">
        <v>0.03135777522303049</v>
      </c>
      <c r="K163" t="n">
        <v>0.05927145338173368</v>
      </c>
      <c r="L163" t="n">
        <v>0.001393339815252913</v>
      </c>
      <c r="M163" t="n">
        <v>0.07355137861151742</v>
      </c>
      <c r="N163" t="n">
        <v>0.05893176664476091</v>
      </c>
      <c r="O163" t="n">
        <v>0.001107109162452095</v>
      </c>
      <c r="P163" t="n">
        <v>0.1155743676518136</v>
      </c>
      <c r="Q163" t="n">
        <v>0.05885439593242268</v>
      </c>
      <c r="R163" t="n">
        <v>0.001043329108447102</v>
      </c>
    </row>
    <row r="164" ht="15" customHeight="1">
      <c r="F164" t="n">
        <v>0.07280974809235075</v>
      </c>
      <c r="G164" t="n">
        <v>0.0616752443192981</v>
      </c>
      <c r="H164" t="n">
        <v>0.0007217224083986296</v>
      </c>
      <c r="J164" t="n">
        <v>0.03261181824151609</v>
      </c>
      <c r="K164" t="n">
        <v>0.06003134380970463</v>
      </c>
      <c r="L164" t="n">
        <v>0.001385844263347787</v>
      </c>
      <c r="M164" t="n">
        <v>0.07444657197971649</v>
      </c>
      <c r="N164" t="n">
        <v>0.05968730211456554</v>
      </c>
      <c r="O164" t="n">
        <v>0.001524738196610011</v>
      </c>
      <c r="P164" t="n">
        <v>0.1116953079993713</v>
      </c>
      <c r="Q164" t="n">
        <v>0.05960893947001785</v>
      </c>
      <c r="R164" t="n">
        <v>0.001543610773567917</v>
      </c>
    </row>
    <row r="165" ht="15" customHeight="1">
      <c r="F165" t="n">
        <v>0.07255271462543314</v>
      </c>
      <c r="G165" t="n">
        <v>0.06245594361447909</v>
      </c>
      <c r="H165" t="n">
        <v>0.0007124006087869235</v>
      </c>
      <c r="J165" t="n">
        <v>0.03159347657077086</v>
      </c>
      <c r="K165" t="n">
        <v>0.06079123423767557</v>
      </c>
      <c r="L165" t="n">
        <v>0.001386954715481879</v>
      </c>
      <c r="M165" t="n">
        <v>0.0733764103727069</v>
      </c>
      <c r="N165" t="n">
        <v>0.06044283758437017</v>
      </c>
      <c r="O165" t="n">
        <v>0.001528122401646877</v>
      </c>
      <c r="P165" t="n">
        <v>0.1134812768840792</v>
      </c>
      <c r="Q165" t="n">
        <v>0.06036348300761301</v>
      </c>
      <c r="R165" t="n">
        <v>0.001527722704248691</v>
      </c>
    </row>
    <row r="166">
      <c r="F166" t="n">
        <v>0.07293320462788361</v>
      </c>
      <c r="G166" t="n">
        <v>0.06323664290966007</v>
      </c>
      <c r="H166" t="n">
        <v>0.0007234433560192522</v>
      </c>
      <c r="J166" t="n">
        <v>0.03215607104503058</v>
      </c>
      <c r="K166" t="n">
        <v>0.06155112466564652</v>
      </c>
      <c r="L166" t="n">
        <v>0.001375156161557144</v>
      </c>
      <c r="M166" t="n">
        <v>0.07072650975420591</v>
      </c>
      <c r="N166" t="n">
        <v>0.0611983730541748</v>
      </c>
      <c r="O166" t="n">
        <v>0.001538428844259153</v>
      </c>
      <c r="P166" t="n">
        <v>0.1132841906870411</v>
      </c>
      <c r="Q166" t="n">
        <v>0.06111802654520818</v>
      </c>
      <c r="R166" t="n">
        <v>0.001540679964664371</v>
      </c>
    </row>
    <row r="167">
      <c r="F167" t="n">
        <v>0.07325246811086872</v>
      </c>
      <c r="G167" t="n">
        <v>0.06401734220484107</v>
      </c>
      <c r="H167" t="n">
        <v>0.0007158425040281689</v>
      </c>
      <c r="J167" t="n">
        <v>0.03118119329649684</v>
      </c>
      <c r="K167" t="n">
        <v>0.06231101509361746</v>
      </c>
      <c r="L167" t="n">
        <v>0.001399724915023946</v>
      </c>
      <c r="M167" t="n">
        <v>0.06993545722888103</v>
      </c>
      <c r="N167" t="n">
        <v>0.06195390852397942</v>
      </c>
      <c r="O167" t="n">
        <v>0.001541197739289316</v>
      </c>
      <c r="P167" t="n">
        <v>0.1115484542498953</v>
      </c>
      <c r="Q167" t="n">
        <v>0.06187257008280334</v>
      </c>
      <c r="R167" t="n">
        <v>0.001550243656875944</v>
      </c>
    </row>
    <row r="168">
      <c r="F168" t="n">
        <v>0.07322814435371908</v>
      </c>
      <c r="G168" t="n">
        <v>0.06479804150002205</v>
      </c>
      <c r="H168" t="n">
        <v>0.001154736511991516</v>
      </c>
      <c r="J168" t="n">
        <v>0.03194534989118901</v>
      </c>
      <c r="K168" t="n">
        <v>0.06307090552158839</v>
      </c>
      <c r="L168" t="n">
        <v>0.001768633582672275</v>
      </c>
      <c r="M168" t="n">
        <v>0.07249972314429137</v>
      </c>
      <c r="N168" t="n">
        <v>0.06270944399378404</v>
      </c>
      <c r="O168" t="n">
        <v>0.002006990065131526</v>
      </c>
      <c r="P168" t="n">
        <v>0.1142996410654116</v>
      </c>
      <c r="Q168" t="n">
        <v>0.06262711362039849</v>
      </c>
      <c r="R168" t="n">
        <v>0.002094267029963098</v>
      </c>
    </row>
    <row r="169">
      <c r="F169" t="n">
        <v>0.07145890038397626</v>
      </c>
      <c r="G169" t="n">
        <v>0.06557874079520304</v>
      </c>
      <c r="H169" t="n">
        <v>0.001168759305844484</v>
      </c>
      <c r="J169" t="n">
        <v>0.03130710369126534</v>
      </c>
      <c r="K169" t="n">
        <v>0.06383079594955934</v>
      </c>
      <c r="L169" t="n">
        <v>0.001787757774395203</v>
      </c>
      <c r="M169" t="n">
        <v>0.06862785644686978</v>
      </c>
      <c r="N169" t="n">
        <v>0.06346497946358869</v>
      </c>
      <c r="O169" t="n">
        <v>0.002019724517151194</v>
      </c>
      <c r="P169" t="n">
        <v>0.1154404348245147</v>
      </c>
      <c r="Q169" t="n">
        <v>0.06338165715799367</v>
      </c>
      <c r="R169" t="n">
        <v>0.002095305646819854</v>
      </c>
    </row>
    <row r="170">
      <c r="F170" t="n">
        <v>0.07214465879523912</v>
      </c>
      <c r="G170" t="n">
        <v>0.06635944009038403</v>
      </c>
      <c r="H170" t="n">
        <v>0.001159024473748208</v>
      </c>
      <c r="J170" t="n">
        <v>0.03078922903905516</v>
      </c>
      <c r="K170" t="n">
        <v>0.06459068637753029</v>
      </c>
      <c r="L170" t="n">
        <v>0.00178350795401233</v>
      </c>
      <c r="M170" t="n">
        <v>0.06958931889302761</v>
      </c>
      <c r="N170" t="n">
        <v>0.06422051493339331</v>
      </c>
      <c r="O170" t="n">
        <v>0.002001734576996424</v>
      </c>
      <c r="P170" t="n">
        <v>0.1091568154100174</v>
      </c>
      <c r="Q170" t="n">
        <v>0.06413620069558883</v>
      </c>
      <c r="R170" t="n">
        <v>0.002078480053740404</v>
      </c>
    </row>
    <row r="171">
      <c r="F171" t="n">
        <v>0.07080281631194699</v>
      </c>
      <c r="G171" t="n">
        <v>0.06714013938556503</v>
      </c>
      <c r="H171" t="n">
        <v>0.00115995160061452</v>
      </c>
      <c r="J171" t="n">
        <v>0.0304561989041371</v>
      </c>
      <c r="K171" t="n">
        <v>0.06535057680550123</v>
      </c>
      <c r="L171" t="n">
        <v>0.001782445498916611</v>
      </c>
      <c r="M171" t="n">
        <v>0.0709404414929119</v>
      </c>
      <c r="N171" t="n">
        <v>0.06497605040319794</v>
      </c>
      <c r="O171" t="n">
        <v>0.002556054690877997</v>
      </c>
      <c r="P171" t="n">
        <v>0.112236838815657</v>
      </c>
      <c r="Q171" t="n">
        <v>0.06489074423318399</v>
      </c>
      <c r="R171" t="n">
        <v>0.002093436136477693</v>
      </c>
    </row>
    <row r="172">
      <c r="F172" t="n">
        <v>0.07194616902231854</v>
      </c>
      <c r="G172" t="n">
        <v>0.067920838680746</v>
      </c>
      <c r="H172" t="n">
        <v>0.001658247760556831</v>
      </c>
      <c r="J172" t="n">
        <v>0.03018632521335596</v>
      </c>
      <c r="K172" t="n">
        <v>0.06611046723347218</v>
      </c>
      <c r="L172" t="n">
        <v>0.002195108259157443</v>
      </c>
      <c r="M172" t="n">
        <v>0.07081253399021092</v>
      </c>
      <c r="N172" t="n">
        <v>0.06573158587300257</v>
      </c>
      <c r="O172" t="n">
        <v>0.002538704748875631</v>
      </c>
      <c r="P172" t="n">
        <v>0.1080550157636886</v>
      </c>
      <c r="Q172" t="n">
        <v>0.06564528777077915</v>
      </c>
      <c r="R172" t="n">
        <v>0.002645680847945783</v>
      </c>
    </row>
    <row r="173">
      <c r="F173" t="n">
        <v>0.07117659116945493</v>
      </c>
      <c r="G173" t="n">
        <v>0.068701537975927</v>
      </c>
      <c r="H173" t="n">
        <v>0.001660066558579179</v>
      </c>
      <c r="J173" t="n">
        <v>0.0309625753662995</v>
      </c>
      <c r="K173" t="n">
        <v>0.06687035766144313</v>
      </c>
      <c r="L173" t="n">
        <v>0.002172814020141804</v>
      </c>
      <c r="M173" t="n">
        <v>0.06765518227670389</v>
      </c>
      <c r="N173" t="n">
        <v>0.06648712134280718</v>
      </c>
      <c r="O173" t="n">
        <v>0.002536918725434211</v>
      </c>
      <c r="P173" t="n">
        <v>0.1116628264447225</v>
      </c>
      <c r="Q173" t="n">
        <v>0.0663998313083743</v>
      </c>
      <c r="R173" t="n">
        <v>0.002683696559486804</v>
      </c>
    </row>
    <row r="174">
      <c r="F174" t="n">
        <v>0.07074554174282238</v>
      </c>
      <c r="G174" t="n">
        <v>0.06948223727110799</v>
      </c>
      <c r="H174" t="n">
        <v>0.001654444819237376</v>
      </c>
      <c r="J174" t="n">
        <v>0.03043931238017962</v>
      </c>
      <c r="K174" t="n">
        <v>0.06763024808941408</v>
      </c>
      <c r="L174" t="n">
        <v>0.002200791104396724</v>
      </c>
      <c r="M174" t="n">
        <v>0.07013763760462258</v>
      </c>
      <c r="N174" t="n">
        <v>0.06724265681261181</v>
      </c>
      <c r="O174" t="n">
        <v>0.002546614281259062</v>
      </c>
      <c r="P174" t="n">
        <v>0.1110883377157881</v>
      </c>
      <c r="Q174" t="n">
        <v>0.06715437484596948</v>
      </c>
      <c r="R174" t="n">
        <v>0.002676784611933891</v>
      </c>
    </row>
    <row r="175">
      <c r="F175" t="n">
        <v>0.06967407450703259</v>
      </c>
      <c r="G175" t="n">
        <v>0.07026293656628897</v>
      </c>
      <c r="H175" t="n">
        <v>0.001650476532643163</v>
      </c>
      <c r="J175" t="n">
        <v>0.03091176698127925</v>
      </c>
      <c r="K175" t="n">
        <v>0.06839013851738501</v>
      </c>
      <c r="L175" t="n">
        <v>0.002201228246338207</v>
      </c>
      <c r="M175" t="n">
        <v>0.06769055044209588</v>
      </c>
      <c r="N175" t="n">
        <v>0.06799819228241644</v>
      </c>
      <c r="O175" t="n">
        <v>0.002558095860525334</v>
      </c>
      <c r="P175" t="n">
        <v>0.1094398051638252</v>
      </c>
      <c r="Q175" t="n">
        <v>0.06790891838356464</v>
      </c>
      <c r="R175" t="n">
        <v>0.00263876890039287</v>
      </c>
    </row>
    <row r="176">
      <c r="F176" t="n">
        <v>0.06977463572270651</v>
      </c>
      <c r="G176" t="n">
        <v>0.07104363586146996</v>
      </c>
      <c r="H176" t="n">
        <v>0.002223742612079495</v>
      </c>
      <c r="J176" t="n">
        <v>0.02962691984369857</v>
      </c>
      <c r="K176" t="n">
        <v>0.06915002894535596</v>
      </c>
      <c r="L176" t="n">
        <v>0.002631156061986425</v>
      </c>
      <c r="M176" t="n">
        <v>0.06673769220261505</v>
      </c>
      <c r="N176" t="n">
        <v>0.06875372775222106</v>
      </c>
      <c r="O176" t="n">
        <v>0.003103174789060895</v>
      </c>
      <c r="P176" t="n">
        <v>0.1106707348778883</v>
      </c>
      <c r="Q176" t="n">
        <v>0.0686634619211598</v>
      </c>
      <c r="R176" t="n">
        <v>0.003280245140805362</v>
      </c>
    </row>
    <row r="177">
      <c r="F177" t="n">
        <v>0.06975749831856481</v>
      </c>
      <c r="G177" t="n">
        <v>0.07182433515665095</v>
      </c>
      <c r="H177" t="n">
        <v>0.002221979486123436</v>
      </c>
      <c r="J177" t="n">
        <v>0.02923375324426336</v>
      </c>
      <c r="K177" t="n">
        <v>0.06990991937332691</v>
      </c>
      <c r="L177" t="n">
        <v>0.002654910104074776</v>
      </c>
      <c r="M177" t="n">
        <v>0.0700003592600584</v>
      </c>
      <c r="N177" t="n">
        <v>0.06950926322202569</v>
      </c>
      <c r="O177" t="n">
        <v>0.003104738889256994</v>
      </c>
      <c r="P177" t="n">
        <v>0.1116544519900204</v>
      </c>
      <c r="Q177" t="n">
        <v>0.06941800545875496</v>
      </c>
      <c r="R177" t="n">
        <v>0.00330955068362123</v>
      </c>
    </row>
    <row r="178">
      <c r="F178" t="n">
        <v>0.06756207932450592</v>
      </c>
      <c r="G178" t="n">
        <v>0.07260503445183193</v>
      </c>
      <c r="H178" t="n">
        <v>0.002182309152112107</v>
      </c>
      <c r="J178" t="n">
        <v>0.02986318375648374</v>
      </c>
      <c r="K178" t="n">
        <v>0.07066980980129785</v>
      </c>
      <c r="L178" t="n">
        <v>0.002628516723976608</v>
      </c>
      <c r="M178" t="n">
        <v>0.06948873613809167</v>
      </c>
      <c r="N178" t="n">
        <v>0.07026479869183032</v>
      </c>
      <c r="O178" t="n">
        <v>0.003119128611061107</v>
      </c>
      <c r="P178" t="n">
        <v>0.1069174545279175</v>
      </c>
      <c r="Q178" t="n">
        <v>0.07017254899635013</v>
      </c>
      <c r="R178" t="n">
        <v>0.003307245753287398</v>
      </c>
    </row>
    <row r="179">
      <c r="F179" t="n">
        <v>0.0676117127161131</v>
      </c>
      <c r="G179" t="n">
        <v>0.07338573374701292</v>
      </c>
      <c r="H179" t="n">
        <v>0.002218012452722303</v>
      </c>
      <c r="J179" t="n">
        <v>0.03025130049987435</v>
      </c>
      <c r="K179" t="n">
        <v>0.0714297002292688</v>
      </c>
      <c r="L179" t="n">
        <v>0.002639865877418821</v>
      </c>
      <c r="M179" t="n">
        <v>0.06924431015846347</v>
      </c>
      <c r="N179" t="n">
        <v>0.07102033416163495</v>
      </c>
      <c r="O179" t="n">
        <v>0.003119441431100327</v>
      </c>
      <c r="P179" t="n">
        <v>0.1055637398786979</v>
      </c>
      <c r="Q179" t="n">
        <v>0.07092709253394529</v>
      </c>
      <c r="R179" t="n">
        <v>0.003320746059528415</v>
      </c>
    </row>
    <row r="180">
      <c r="F180" t="n">
        <v>0.06658181229026336</v>
      </c>
      <c r="G180" t="n">
        <v>0.07416643304219392</v>
      </c>
      <c r="H180" t="n">
        <v>0.002829241639988567</v>
      </c>
      <c r="J180" t="n">
        <v>0.02881796976603519</v>
      </c>
      <c r="K180" t="n">
        <v>0.07218959065723973</v>
      </c>
      <c r="L180" t="n">
        <v>0.003119234223021284</v>
      </c>
      <c r="M180" t="n">
        <v>0.06668205283453771</v>
      </c>
      <c r="N180" t="n">
        <v>0.07177586963143957</v>
      </c>
      <c r="O180" t="n">
        <v>0.003725612938902474</v>
      </c>
      <c r="P180" t="n">
        <v>0.1038336261602456</v>
      </c>
      <c r="Q180" t="n">
        <v>0.07168163607154045</v>
      </c>
      <c r="R180" t="n">
        <v>0.004004327991175994</v>
      </c>
    </row>
    <row r="181">
      <c r="F181" t="n">
        <v>0.06800279228399242</v>
      </c>
      <c r="G181" t="n">
        <v>0.07494713233737489</v>
      </c>
      <c r="H181" t="n">
        <v>0.002803920264929004</v>
      </c>
      <c r="J181" t="n">
        <v>0.02903332500441418</v>
      </c>
      <c r="K181" t="n">
        <v>0.07294948108521068</v>
      </c>
      <c r="L181" t="n">
        <v>0.003156890974204639</v>
      </c>
      <c r="M181" t="n">
        <v>0.06712726382947612</v>
      </c>
      <c r="N181" t="n">
        <v>0.0725314051012442</v>
      </c>
      <c r="O181" t="n">
        <v>0.003749244998422294</v>
      </c>
      <c r="P181" t="n">
        <v>0.1033356976021556</v>
      </c>
      <c r="Q181" t="n">
        <v>0.07243617960913562</v>
      </c>
      <c r="R181" t="n">
        <v>0.003996354418911605</v>
      </c>
    </row>
    <row r="182">
      <c r="F182" t="n">
        <v>0.06597865192702579</v>
      </c>
      <c r="G182" t="n">
        <v>0.07572783163255589</v>
      </c>
      <c r="H182" t="n">
        <v>0.002831492428882751</v>
      </c>
      <c r="J182" t="n">
        <v>0.02933621974393429</v>
      </c>
      <c r="K182" t="n">
        <v>0.07370937151318162</v>
      </c>
      <c r="L182" t="n">
        <v>0.00316191187436242</v>
      </c>
      <c r="M182" t="n">
        <v>0.0671459156245133</v>
      </c>
      <c r="N182" t="n">
        <v>0.07328694057104883</v>
      </c>
      <c r="O182" t="n">
        <v>0.003780379299059518</v>
      </c>
      <c r="P182" t="n">
        <v>0.1090569394190464</v>
      </c>
      <c r="Q182" t="n">
        <v>0.07319072314673077</v>
      </c>
      <c r="R182" t="n">
        <v>0.004017484385412235</v>
      </c>
    </row>
    <row r="183">
      <c r="F183" t="n">
        <v>0.06699093752394708</v>
      </c>
      <c r="G183" t="n">
        <v>0.07650853092773688</v>
      </c>
      <c r="H183" t="n">
        <v>0.002787320696834401</v>
      </c>
      <c r="J183" t="n">
        <v>0.02836698426364925</v>
      </c>
      <c r="K183" t="n">
        <v>0.07446926194115257</v>
      </c>
      <c r="L183" t="n">
        <v>0.003117978997981839</v>
      </c>
      <c r="M183" t="n">
        <v>0.06643787278203314</v>
      </c>
      <c r="N183" t="n">
        <v>0.07404247604085346</v>
      </c>
      <c r="O183" t="n">
        <v>0.003755997015427958</v>
      </c>
      <c r="P183" t="n">
        <v>0.1068123886682917</v>
      </c>
      <c r="Q183" t="n">
        <v>0.07394526668432594</v>
      </c>
      <c r="R183" t="n">
        <v>0.004764220232748174</v>
      </c>
    </row>
    <row r="184">
      <c r="F184" t="n">
        <v>0.06578215971805523</v>
      </c>
      <c r="G184" t="n">
        <v>0.07728923022291788</v>
      </c>
      <c r="H184" t="n">
        <v>0.003505269000524786</v>
      </c>
      <c r="J184" t="n">
        <v>0.02824761011697102</v>
      </c>
      <c r="K184" t="n">
        <v>0.07522915236912352</v>
      </c>
      <c r="L184" t="n">
        <v>0.003680926067004517</v>
      </c>
      <c r="M184" t="n">
        <v>0.06768666769397669</v>
      </c>
      <c r="N184" t="n">
        <v>0.07479801151065808</v>
      </c>
      <c r="O184" t="n">
        <v>0.004444537332434224</v>
      </c>
      <c r="P184" t="n">
        <v>0.1041677014368459</v>
      </c>
      <c r="Q184" t="n">
        <v>0.0746998102219211</v>
      </c>
      <c r="R184" t="n">
        <v>0.004768017937198351</v>
      </c>
    </row>
    <row r="185">
      <c r="F185" t="n">
        <v>0.06624940755852757</v>
      </c>
      <c r="G185" t="n">
        <v>0.07806992951809885</v>
      </c>
      <c r="H185" t="n">
        <v>0.003501086517875259</v>
      </c>
      <c r="J185" t="n">
        <v>0.02830439149553438</v>
      </c>
      <c r="K185" t="n">
        <v>0.07598904279709445</v>
      </c>
      <c r="L185" t="n">
        <v>0.003675024782728758</v>
      </c>
      <c r="M185" t="n">
        <v>0.06391428685871631</v>
      </c>
      <c r="N185" t="n">
        <v>0.07555354698046271</v>
      </c>
      <c r="O185" t="n">
        <v>0.004387080107571809</v>
      </c>
      <c r="P185" t="n">
        <v>0.1088369485708887</v>
      </c>
      <c r="Q185" t="n">
        <v>0.07545435375951626</v>
      </c>
      <c r="R185" t="n">
        <v>0.004755675397735274</v>
      </c>
    </row>
    <row r="186">
      <c r="F186" t="n">
        <v>0.06627799876870979</v>
      </c>
      <c r="G186" t="n">
        <v>0.07885062881327985</v>
      </c>
      <c r="H186" t="n">
        <v>0.003486447828601913</v>
      </c>
      <c r="J186" t="n">
        <v>0.02924442014538872</v>
      </c>
      <c r="K186" t="n">
        <v>0.0767489332250654</v>
      </c>
      <c r="L186" t="n">
        <v>0.003680557236737282</v>
      </c>
      <c r="M186" t="n">
        <v>0.06609214722068887</v>
      </c>
      <c r="N186" t="n">
        <v>0.07630908245026734</v>
      </c>
      <c r="O186" t="n">
        <v>0.004441885460517497</v>
      </c>
      <c r="P186" t="n">
        <v>0.1060283981573855</v>
      </c>
      <c r="Q186" t="n">
        <v>0.07620889729711143</v>
      </c>
      <c r="R186" t="n">
        <v>0.004729091466584029</v>
      </c>
    </row>
    <row r="187">
      <c r="F187" t="n">
        <v>0.06440880894017792</v>
      </c>
      <c r="G187" t="n">
        <v>0.07963132810846084</v>
      </c>
      <c r="H187" t="n">
        <v>0.004216957141267591</v>
      </c>
      <c r="J187" t="n">
        <v>0.02782985337008086</v>
      </c>
      <c r="K187" t="n">
        <v>0.07750882365303635</v>
      </c>
      <c r="L187" t="n">
        <v>0.003720022075331419</v>
      </c>
      <c r="M187" t="n">
        <v>0.06618943036747718</v>
      </c>
      <c r="N187" t="n">
        <v>0.07706461792007196</v>
      </c>
      <c r="O187" t="n">
        <v>0.004454260862795556</v>
      </c>
      <c r="P187" t="n">
        <v>0.1047882824092553</v>
      </c>
      <c r="Q187" t="n">
        <v>0.07696344083470659</v>
      </c>
      <c r="R187" t="n">
        <v>0.004766119084973263</v>
      </c>
    </row>
    <row r="188">
      <c r="F188" t="n">
        <v>0.06514126888170604</v>
      </c>
      <c r="G188" t="n">
        <v>0.08041202740364183</v>
      </c>
      <c r="H188" t="n">
        <v>0.004221602297341489</v>
      </c>
      <c r="J188" t="n">
        <v>0.02853158803153896</v>
      </c>
      <c r="K188" t="n">
        <v>0.07826871408100729</v>
      </c>
      <c r="L188" t="n">
        <v>0.004272846803708331</v>
      </c>
      <c r="M188" t="n">
        <v>0.06321925340987017</v>
      </c>
      <c r="N188" t="n">
        <v>0.07782015338987659</v>
      </c>
      <c r="O188" t="n">
        <v>0.005219656480999907</v>
      </c>
      <c r="P188" t="n">
        <v>0.1047918365801496</v>
      </c>
      <c r="Q188" t="n">
        <v>0.07771798437230175</v>
      </c>
      <c r="R188" t="n">
        <v>0.005746121289143847</v>
      </c>
    </row>
    <row r="189">
      <c r="F189" t="n">
        <v>0.06480070740798274</v>
      </c>
      <c r="G189" t="n">
        <v>0.08119272669882281</v>
      </c>
      <c r="H189" t="n">
        <v>0.004212311985193693</v>
      </c>
      <c r="J189" t="n">
        <v>0.02840590946410319</v>
      </c>
      <c r="K189" t="n">
        <v>0.07902860450897824</v>
      </c>
      <c r="L189" t="n">
        <v>0.004317100521232912</v>
      </c>
      <c r="M189" t="n">
        <v>0.06394895918190097</v>
      </c>
      <c r="N189" t="n">
        <v>0.07857568885968122</v>
      </c>
      <c r="O189" t="n">
        <v>0.005182439678996341</v>
      </c>
      <c r="P189" t="n">
        <v>0.1039462606811253</v>
      </c>
      <c r="Q189" t="n">
        <v>0.07847252790989691</v>
      </c>
      <c r="R189" t="n">
        <v>0.005748976079132491</v>
      </c>
    </row>
    <row r="190">
      <c r="F190" t="n">
        <v>0.06388302260653059</v>
      </c>
      <c r="G190" t="n">
        <v>0.08197342599400381</v>
      </c>
      <c r="H190" t="n">
        <v>0.00426298641509076</v>
      </c>
      <c r="J190" t="n">
        <v>0.02859764966050556</v>
      </c>
      <c r="K190" t="n">
        <v>0.07978849493694919</v>
      </c>
      <c r="L190" t="n">
        <v>0.004261246314648489</v>
      </c>
      <c r="M190" t="n">
        <v>0.06570408250220966</v>
      </c>
      <c r="N190" t="n">
        <v>0.07933122432948585</v>
      </c>
      <c r="O190" t="n">
        <v>0.005185541079163306</v>
      </c>
      <c r="P190" t="n">
        <v>0.1017227158171004</v>
      </c>
      <c r="Q190" t="n">
        <v>0.07922707144749207</v>
      </c>
      <c r="R190" t="n">
        <v>0.00573356021319381</v>
      </c>
    </row>
    <row r="191">
      <c r="F191" t="n">
        <v>0.06468467863135777</v>
      </c>
      <c r="G191" t="n">
        <v>0.08275412528918479</v>
      </c>
      <c r="H191" t="n">
        <v>0.004238071487058035</v>
      </c>
      <c r="J191" t="n">
        <v>0.02785784895898069</v>
      </c>
      <c r="K191" t="n">
        <v>0.08054838536492014</v>
      </c>
      <c r="L191" t="n">
        <v>0.005013442555705317</v>
      </c>
      <c r="M191" t="n">
        <v>0.06612218622328753</v>
      </c>
      <c r="N191" t="n">
        <v>0.08008675979929047</v>
      </c>
      <c r="O191" t="n">
        <v>0.005167449578189351</v>
      </c>
      <c r="P191" t="n">
        <v>0.1026162086987562</v>
      </c>
      <c r="Q191" t="n">
        <v>0.07998161498508724</v>
      </c>
      <c r="R191" t="n">
        <v>0.005718715305252859</v>
      </c>
    </row>
    <row r="192">
      <c r="F192" t="n">
        <v>0.06378954565448741</v>
      </c>
      <c r="G192" t="n">
        <v>0.08353482458436579</v>
      </c>
      <c r="H192" t="n">
        <v>0.005027454024132954</v>
      </c>
      <c r="J192" t="n">
        <v>0.02768637331124656</v>
      </c>
      <c r="K192" t="n">
        <v>0.08130827579289107</v>
      </c>
      <c r="L192" t="n">
        <v>0.004971622379471033</v>
      </c>
      <c r="M192" t="n">
        <v>0.06255075246025413</v>
      </c>
      <c r="N192" t="n">
        <v>0.0808422952690951</v>
      </c>
      <c r="O192" t="n">
        <v>0.006257386684953604</v>
      </c>
      <c r="P192" t="n">
        <v>0.105877430671744</v>
      </c>
      <c r="Q192" t="n">
        <v>0.0807361585226824</v>
      </c>
      <c r="R192" t="n">
        <v>0.007043126013664127</v>
      </c>
    </row>
    <row r="193">
      <c r="F193" t="n">
        <v>0.06432669638103736</v>
      </c>
      <c r="G193" t="n">
        <v>0.08431552387954677</v>
      </c>
      <c r="H193" t="n">
        <v>0.0050309866659889</v>
      </c>
      <c r="J193" t="n">
        <v>0.02813981861734356</v>
      </c>
      <c r="K193" t="n">
        <v>0.08206816622086202</v>
      </c>
      <c r="L193" t="n">
        <v>0.004993528186069943</v>
      </c>
      <c r="M193" t="n">
        <v>0.06617682769756944</v>
      </c>
      <c r="N193" t="n">
        <v>0.08159783073889973</v>
      </c>
      <c r="O193" t="n">
        <v>0.006312413169242194</v>
      </c>
      <c r="P193" t="n">
        <v>0.1014367713832045</v>
      </c>
      <c r="Q193" t="n">
        <v>0.08149070206027757</v>
      </c>
      <c r="R193" t="n">
        <v>0.00696814695849926</v>
      </c>
    </row>
    <row r="194">
      <c r="F194" t="n">
        <v>0.06289313777805028</v>
      </c>
      <c r="G194" t="n">
        <v>0.08509622317472776</v>
      </c>
      <c r="H194" t="n">
        <v>0.005078929662605305</v>
      </c>
      <c r="J194" t="n">
        <v>0.02838564334026417</v>
      </c>
      <c r="K194" t="n">
        <v>0.08282805664883297</v>
      </c>
      <c r="L194" t="n">
        <v>0.004944240121222394</v>
      </c>
      <c r="M194" t="n">
        <v>0.06393428615594157</v>
      </c>
      <c r="N194" t="n">
        <v>0.08235336620870436</v>
      </c>
      <c r="O194" t="n">
        <v>0.006200484297791541</v>
      </c>
      <c r="P194" t="n">
        <v>0.09965088439784975</v>
      </c>
      <c r="Q194" t="n">
        <v>0.08224524559787272</v>
      </c>
      <c r="R194" t="n">
        <v>0.006978658040999008</v>
      </c>
    </row>
    <row r="195">
      <c r="F195" t="n">
        <v>0.06236541648303324</v>
      </c>
      <c r="G195" t="n">
        <v>0.08587692246990875</v>
      </c>
      <c r="H195" t="n">
        <v>0.005013323456709171</v>
      </c>
      <c r="J195" t="n">
        <v>0.02694359744790373</v>
      </c>
      <c r="K195" t="n">
        <v>0.08358794707680391</v>
      </c>
      <c r="L195" t="n">
        <v>0.004944737980463279</v>
      </c>
      <c r="M195" t="n">
        <v>0.06521943426327362</v>
      </c>
      <c r="N195" t="n">
        <v>0.08310890167850898</v>
      </c>
      <c r="O195" t="n">
        <v>0.007688876804690404</v>
      </c>
      <c r="P195" t="n">
        <v>0.09942072220820536</v>
      </c>
      <c r="Q195" t="n">
        <v>0.08299978913546789</v>
      </c>
      <c r="R195" t="n">
        <v>0.0069401174051666</v>
      </c>
    </row>
    <row r="196">
      <c r="F196" t="n">
        <v>0.06276916982127423</v>
      </c>
      <c r="G196" t="n">
        <v>0.08665762176508973</v>
      </c>
      <c r="H196" t="n">
        <v>0.006335150217044198</v>
      </c>
      <c r="J196" t="n">
        <v>0.02668697852227567</v>
      </c>
      <c r="K196" t="n">
        <v>0.08434783750477486</v>
      </c>
      <c r="L196" t="n">
        <v>0.006034694692124653</v>
      </c>
      <c r="M196" t="n">
        <v>0.06236152298747466</v>
      </c>
      <c r="N196" t="n">
        <v>0.0838644371483136</v>
      </c>
      <c r="O196" t="n">
        <v>0.007659873695838088</v>
      </c>
      <c r="P196" t="n">
        <v>0.1021169214035701</v>
      </c>
      <c r="Q196" t="n">
        <v>0.08375433267306305</v>
      </c>
      <c r="R196" t="n">
        <v>0.00852055196473904</v>
      </c>
    </row>
    <row r="197">
      <c r="F197" t="n">
        <v>0.06264589182159874</v>
      </c>
      <c r="G197" t="n">
        <v>0.08743832106027072</v>
      </c>
      <c r="H197" t="n">
        <v>0.00632062584952107</v>
      </c>
      <c r="J197" t="n">
        <v>0.02659796895816571</v>
      </c>
      <c r="K197" t="n">
        <v>0.08510772793274579</v>
      </c>
      <c r="L197" t="n">
        <v>0.006029884733218904</v>
      </c>
      <c r="M197" t="n">
        <v>0.0636440693191232</v>
      </c>
      <c r="N197" t="n">
        <v>0.08461997261811822</v>
      </c>
      <c r="O197" t="n">
        <v>0.007707957797356402</v>
      </c>
      <c r="P197" t="n">
        <v>0.1024520395835572</v>
      </c>
      <c r="Q197" t="n">
        <v>0.08450887621065821</v>
      </c>
      <c r="R197" t="n">
        <v>0.008489776418362939</v>
      </c>
    </row>
    <row r="198">
      <c r="F198" t="n">
        <v>0.06309648238929577</v>
      </c>
      <c r="G198" t="n">
        <v>0.0882190203554517</v>
      </c>
      <c r="H198" t="n">
        <v>0.006371776882972084</v>
      </c>
      <c r="J198" t="n">
        <v>0.02734778458701349</v>
      </c>
      <c r="K198" t="n">
        <v>0.08586761836071673</v>
      </c>
      <c r="L198" t="n">
        <v>0.006052732038021209</v>
      </c>
      <c r="M198" t="n">
        <v>0.06085738376649416</v>
      </c>
      <c r="N198" t="n">
        <v>0.08537550808792287</v>
      </c>
      <c r="O198" t="n">
        <v>0.007616369032559613</v>
      </c>
      <c r="P198" t="n">
        <v>0.09979823034537261</v>
      </c>
      <c r="Q198" t="n">
        <v>0.08526341974825338</v>
      </c>
      <c r="R198" t="n">
        <v>0.008565860408014967</v>
      </c>
    </row>
    <row r="199">
      <c r="F199" t="n">
        <v>0.06118084209962116</v>
      </c>
      <c r="G199" t="n">
        <v>0.08899971965063271</v>
      </c>
      <c r="H199" t="n">
        <v>0.007960307979043742</v>
      </c>
      <c r="J199" t="n">
        <v>0.02712165656618992</v>
      </c>
      <c r="K199" t="n">
        <v>0.08662750878868768</v>
      </c>
      <c r="L199" t="n">
        <v>0.006049124568841898</v>
      </c>
      <c r="M199" t="n">
        <v>0.06071430088666144</v>
      </c>
      <c r="N199" t="n">
        <v>0.08613104355772749</v>
      </c>
      <c r="O199" t="n">
        <v>0.007615605792852973</v>
      </c>
      <c r="P199" t="n">
        <v>0.1015446361380343</v>
      </c>
      <c r="Q199" t="n">
        <v>0.08601796328584854</v>
      </c>
      <c r="R199" t="n">
        <v>0.008561586026573843</v>
      </c>
    </row>
    <row r="200">
      <c r="F200" t="n">
        <v>0.0617320310161923</v>
      </c>
      <c r="G200" t="n">
        <v>0.08978041894581368</v>
      </c>
      <c r="H200" t="n">
        <v>0.008047068828951575</v>
      </c>
      <c r="J200" t="n">
        <v>0.02654030040597569</v>
      </c>
      <c r="K200" t="n">
        <v>0.08738739921665863</v>
      </c>
      <c r="L200" t="n">
        <v>0.007456319461811687</v>
      </c>
      <c r="M200" t="n">
        <v>0.06186835406240199</v>
      </c>
      <c r="N200" t="n">
        <v>0.08688657902753212</v>
      </c>
      <c r="O200" t="n">
        <v>0.009132178516250082</v>
      </c>
      <c r="P200" t="n">
        <v>0.1006559185574212</v>
      </c>
      <c r="Q200" t="n">
        <v>0.0867725068234437</v>
      </c>
      <c r="R200" t="n">
        <v>0.01028117915559608</v>
      </c>
    </row>
    <row r="201">
      <c r="F201" t="n">
        <v>0.06120235787315766</v>
      </c>
      <c r="G201" t="n">
        <v>0.09056111824099468</v>
      </c>
      <c r="H201" t="n">
        <v>0.008009311792417611</v>
      </c>
      <c r="J201" t="n">
        <v>0.02756463710437977</v>
      </c>
      <c r="K201" t="n">
        <v>0.08814728964462958</v>
      </c>
      <c r="L201" t="n">
        <v>0.007404286527674829</v>
      </c>
      <c r="M201" t="n">
        <v>0.06249082251953256</v>
      </c>
      <c r="N201" t="n">
        <v>0.08764211449733675</v>
      </c>
      <c r="O201" t="n">
        <v>0.009171723700157307</v>
      </c>
      <c r="P201" t="n">
        <v>0.1007886817057823</v>
      </c>
      <c r="Q201" t="n">
        <v>0.08752705036103886</v>
      </c>
      <c r="R201" t="n">
        <v>0.01029346741753504</v>
      </c>
    </row>
    <row r="202">
      <c r="F202" t="n">
        <v>0.0606876431374432</v>
      </c>
      <c r="G202" t="n">
        <v>0.09134181753617567</v>
      </c>
      <c r="H202" t="n">
        <v>0.008014131839634713</v>
      </c>
      <c r="J202" t="n">
        <v>0.02665961417960623</v>
      </c>
      <c r="K202" t="n">
        <v>0.08890718007260051</v>
      </c>
      <c r="L202" t="n">
        <v>0.007467469376269584</v>
      </c>
      <c r="M202" t="n">
        <v>0.06288070394140396</v>
      </c>
      <c r="N202" t="n">
        <v>0.08839764996714138</v>
      </c>
      <c r="O202" t="n">
        <v>0.009283921663801067</v>
      </c>
      <c r="P202" t="n">
        <v>0.10306332406362</v>
      </c>
      <c r="Q202" t="n">
        <v>0.08828159389863402</v>
      </c>
      <c r="R202" t="n">
        <v>0.01025250654440517</v>
      </c>
    </row>
    <row r="203">
      <c r="F203" t="n">
        <v>0.0607216045246325</v>
      </c>
      <c r="G203" t="n">
        <v>0.09212251683135665</v>
      </c>
      <c r="H203" t="n">
        <v>0.007977178144303598</v>
      </c>
      <c r="J203" t="n">
        <v>0.02690518839793944</v>
      </c>
      <c r="K203" t="n">
        <v>0.08966707050057146</v>
      </c>
      <c r="L203" t="n">
        <v>0.007465982721008532</v>
      </c>
      <c r="M203" t="n">
        <v>0.0598415411946055</v>
      </c>
      <c r="N203" t="n">
        <v>0.089153185436946</v>
      </c>
      <c r="O203" t="n">
        <v>0.009245296135333543</v>
      </c>
      <c r="P203" t="n">
        <v>0.1016214687706776</v>
      </c>
      <c r="Q203" t="n">
        <v>0.08903613743622919</v>
      </c>
      <c r="R203" t="n">
        <v>0.01014805631792401</v>
      </c>
    </row>
    <row r="204">
      <c r="F204" t="n">
        <v>0.06159862063022297</v>
      </c>
      <c r="G204" t="n">
        <v>0.09290321612653764</v>
      </c>
      <c r="H204" t="n">
        <v>0.01011671610139306</v>
      </c>
      <c r="J204" t="n">
        <v>0.02630131828833389</v>
      </c>
      <c r="K204" t="n">
        <v>0.09042696092854241</v>
      </c>
      <c r="L204" t="n">
        <v>0.009043669476910807</v>
      </c>
      <c r="M204" t="n">
        <v>0.06055601479186173</v>
      </c>
      <c r="N204" t="n">
        <v>0.08990872090675063</v>
      </c>
      <c r="O204" t="n">
        <v>0.01076553003580886</v>
      </c>
      <c r="P204" t="n">
        <v>0.1012350118333499</v>
      </c>
      <c r="Q204" t="n">
        <v>0.08979068097382435</v>
      </c>
      <c r="R204" t="n">
        <v>0.01194990673031922</v>
      </c>
    </row>
    <row r="205">
      <c r="F205" t="n">
        <v>0.06173804475143602</v>
      </c>
      <c r="G205" t="n">
        <v>0.09368391542171864</v>
      </c>
      <c r="H205" t="n">
        <v>0.01012172735367233</v>
      </c>
      <c r="J205" t="n">
        <v>0.02675248127099938</v>
      </c>
      <c r="K205" t="n">
        <v>0.09118685135651335</v>
      </c>
      <c r="L205" t="n">
        <v>0.009168592114371665</v>
      </c>
      <c r="M205" t="n">
        <v>0.0632589810413183</v>
      </c>
      <c r="N205" t="n">
        <v>0.09066425637655526</v>
      </c>
      <c r="O205" t="n">
        <v>0.01092913662149798</v>
      </c>
      <c r="P205" t="n">
        <v>0.09840136595378096</v>
      </c>
      <c r="Q205" t="n">
        <v>0.09054522451141951</v>
      </c>
      <c r="R205" t="n">
        <v>0.01203861992233804</v>
      </c>
    </row>
    <row r="206">
      <c r="F206" t="n">
        <v>0.06100021701789907</v>
      </c>
      <c r="G206" t="n">
        <v>0.09446461471689961</v>
      </c>
      <c r="H206" t="n">
        <v>0.01005557882358595</v>
      </c>
      <c r="J206" t="n">
        <v>0.02548894950424037</v>
      </c>
      <c r="K206" t="n">
        <v>0.0919467417844843</v>
      </c>
      <c r="L206" t="n">
        <v>0.009062818202361012</v>
      </c>
      <c r="M206" t="n">
        <v>0.06213909483439733</v>
      </c>
      <c r="N206" t="n">
        <v>0.09141979184635989</v>
      </c>
      <c r="O206" t="n">
        <v>0.01081211999067398</v>
      </c>
      <c r="P206" t="n">
        <v>0.09634387558235896</v>
      </c>
      <c r="Q206" t="n">
        <v>0.09129976804901467</v>
      </c>
      <c r="R206" t="n">
        <v>0.01201943869163127</v>
      </c>
    </row>
    <row r="207">
      <c r="F207" t="n">
        <v>0.06117469937876052</v>
      </c>
      <c r="G207" t="n">
        <v>0.09524531401208061</v>
      </c>
      <c r="H207" t="n">
        <v>0.01009667109227598</v>
      </c>
      <c r="J207" t="n">
        <v>0.02578946581798483</v>
      </c>
      <c r="K207" t="n">
        <v>0.09270663221245524</v>
      </c>
      <c r="L207" t="n">
        <v>0.009164032894026376</v>
      </c>
      <c r="M207" t="n">
        <v>0.06302958875845613</v>
      </c>
      <c r="N207" t="n">
        <v>0.09217532731616451</v>
      </c>
      <c r="O207" t="n">
        <v>0.01080453557941686</v>
      </c>
      <c r="P207" t="n">
        <v>0.09862662124445432</v>
      </c>
      <c r="Q207" t="n">
        <v>0.09205431158660984</v>
      </c>
      <c r="R207" t="n">
        <v>0.0135912047688537</v>
      </c>
    </row>
    <row r="208">
      <c r="F208" t="n">
        <v>0.06151329151992852</v>
      </c>
      <c r="G208" t="n">
        <v>0.0960260133072616</v>
      </c>
      <c r="H208" t="n">
        <v>0.01209058176136638</v>
      </c>
      <c r="J208" t="n">
        <v>0.02617396037010708</v>
      </c>
      <c r="K208" t="n">
        <v>0.09346652264042618</v>
      </c>
      <c r="L208" t="n">
        <v>0.0108446102257352</v>
      </c>
      <c r="M208" t="n">
        <v>0.05922427470795757</v>
      </c>
      <c r="N208" t="n">
        <v>0.09293086278596913</v>
      </c>
      <c r="O208" t="n">
        <v>0.012542457537178</v>
      </c>
      <c r="P208" t="n">
        <v>0.1002454441114478</v>
      </c>
      <c r="Q208" t="n">
        <v>0.092808855124205</v>
      </c>
      <c r="R208" t="n">
        <v>0.01371860947034583</v>
      </c>
    </row>
    <row r="209">
      <c r="F209" t="n">
        <v>0.0613437140051866</v>
      </c>
      <c r="G209" t="n">
        <v>0.09680671260244259</v>
      </c>
      <c r="H209" t="n">
        <v>0.01215835679426293</v>
      </c>
      <c r="J209" t="n">
        <v>0.02516452847490024</v>
      </c>
      <c r="K209" t="n">
        <v>0.09422641306839713</v>
      </c>
      <c r="L209" t="n">
        <v>0.01100660077008409</v>
      </c>
      <c r="M209" t="n">
        <v>0.0616630308867844</v>
      </c>
      <c r="N209" t="n">
        <v>0.09368639825577375</v>
      </c>
      <c r="O209" t="n">
        <v>0.01250017260348796</v>
      </c>
      <c r="P209" t="n">
        <v>0.09739654902971917</v>
      </c>
      <c r="Q209" t="n">
        <v>0.09356339866180016</v>
      </c>
      <c r="R209" t="n">
        <v>0.01367888112256871</v>
      </c>
    </row>
    <row r="210">
      <c r="F210" t="n">
        <v>0.06049546449545381</v>
      </c>
      <c r="G210" t="n">
        <v>0.09758741189762357</v>
      </c>
      <c r="H210" t="n">
        <v>0.01220071618982327</v>
      </c>
      <c r="J210" t="n">
        <v>0.02615089230690368</v>
      </c>
      <c r="K210" t="n">
        <v>0.09498630349636808</v>
      </c>
      <c r="L210" t="n">
        <v>0.01097376484893229</v>
      </c>
      <c r="M210" t="n">
        <v>0.06174753554096563</v>
      </c>
      <c r="N210" t="n">
        <v>0.09444193372557838</v>
      </c>
      <c r="O210" t="n">
        <v>0.01234346961393075</v>
      </c>
      <c r="P210" t="n">
        <v>0.1007296403460327</v>
      </c>
      <c r="Q210" t="n">
        <v>0.09431794219939534</v>
      </c>
      <c r="R210" t="n">
        <v>0.01361449380030925</v>
      </c>
    </row>
    <row r="211">
      <c r="F211" t="n">
        <v>0.06019842469219897</v>
      </c>
      <c r="G211" t="n">
        <v>0.09836811119280457</v>
      </c>
      <c r="H211" t="n">
        <v>0.0141522032508379</v>
      </c>
      <c r="J211" t="n">
        <v>0.02508941587815396</v>
      </c>
      <c r="K211" t="n">
        <v>0.09574619392433903</v>
      </c>
      <c r="L211" t="n">
        <v>0.01273879656118159</v>
      </c>
      <c r="M211" t="n">
        <v>0.05866499725185306</v>
      </c>
      <c r="N211" t="n">
        <v>0.09519746919538301</v>
      </c>
      <c r="O211" t="n">
        <v>0.01234595696297134</v>
      </c>
      <c r="P211" t="n">
        <v>0.1017953736531708</v>
      </c>
      <c r="Q211" t="n">
        <v>0.09507248573699049</v>
      </c>
      <c r="R211" t="n">
        <v>0.0137788869635249</v>
      </c>
    </row>
    <row r="212">
      <c r="F212" t="n">
        <v>0.06001448251602801</v>
      </c>
      <c r="G212" t="n">
        <v>0.09914881048798554</v>
      </c>
      <c r="H212" t="n">
        <v>0.01409018781980147</v>
      </c>
      <c r="J212" t="n">
        <v>0.02567912334725733</v>
      </c>
      <c r="K212" t="n">
        <v>0.09650608435230996</v>
      </c>
      <c r="L212" t="n">
        <v>0.01276949553873639</v>
      </c>
      <c r="M212" t="n">
        <v>0.06044516761467064</v>
      </c>
      <c r="N212" t="n">
        <v>0.09595300466518764</v>
      </c>
      <c r="O212" t="n">
        <v>0.0139637981091895</v>
      </c>
      <c r="P212" t="n">
        <v>0.0954413495148646</v>
      </c>
      <c r="Q212" t="n">
        <v>0.09582702927458565</v>
      </c>
      <c r="R212" t="n">
        <v>0.01525882386646375</v>
      </c>
    </row>
    <row r="213">
      <c r="F213" t="n">
        <v>0.06021587776257809</v>
      </c>
      <c r="G213" t="n">
        <v>0.09992950978316655</v>
      </c>
      <c r="H213" t="n">
        <v>0.0139619286328852</v>
      </c>
      <c r="J213" t="n">
        <v>0.02545722815533812</v>
      </c>
      <c r="K213" t="n">
        <v>0.09726597478028091</v>
      </c>
      <c r="L213" t="n">
        <v>0.01287054633985431</v>
      </c>
      <c r="M213" t="n">
        <v>0.06132771143902019</v>
      </c>
      <c r="N213" t="n">
        <v>0.09670854013499226</v>
      </c>
      <c r="O213" t="n">
        <v>0.01394573907860659</v>
      </c>
      <c r="P213" t="n">
        <v>0.09860508638322862</v>
      </c>
      <c r="Q213" t="n">
        <v>0.09658157281218081</v>
      </c>
      <c r="R213" t="n">
        <v>0.01536120131479673</v>
      </c>
    </row>
    <row r="214">
      <c r="F214" t="n">
        <v>0.05983156973021097</v>
      </c>
      <c r="G214" t="n">
        <v>0.1007102090783475</v>
      </c>
      <c r="H214" t="n">
        <v>0.01422690365640452</v>
      </c>
      <c r="J214" t="n">
        <v>0.02508971081943807</v>
      </c>
      <c r="K214" t="n">
        <v>0.09802586520825185</v>
      </c>
      <c r="L214" t="n">
        <v>0.01284240561042907</v>
      </c>
      <c r="M214" t="n">
        <v>0.05796083134434279</v>
      </c>
      <c r="N214" t="n">
        <v>0.0974640756047969</v>
      </c>
      <c r="O214" t="n">
        <v>0.01383877405130778</v>
      </c>
      <c r="P214" t="n">
        <v>0.100724405321014</v>
      </c>
      <c r="Q214" t="n">
        <v>0.09733611634977597</v>
      </c>
      <c r="R214" t="n">
        <v>0.01538259361743347</v>
      </c>
    </row>
    <row r="215">
      <c r="F215" t="n">
        <v>0.05978121793364281</v>
      </c>
      <c r="G215" t="n">
        <v>0.1014909083735285</v>
      </c>
      <c r="H215" t="n">
        <v>0.01415502213406683</v>
      </c>
      <c r="J215" t="n">
        <v>0.02441980346176981</v>
      </c>
      <c r="K215" t="n">
        <v>0.09878575563622279</v>
      </c>
      <c r="L215" t="n">
        <v>0.01274135480931115</v>
      </c>
      <c r="M215" t="n">
        <v>0.05821085092383274</v>
      </c>
      <c r="N215" t="n">
        <v>0.09821961107460153</v>
      </c>
      <c r="O215" t="n">
        <v>0.01390128608024864</v>
      </c>
      <c r="P215" t="n">
        <v>0.09550617353840668</v>
      </c>
      <c r="Q215" t="n">
        <v>0.09809065988737115</v>
      </c>
      <c r="R215" t="n">
        <v>0.01524507167191156</v>
      </c>
    </row>
    <row r="216">
      <c r="F216" t="n">
        <v>0.05938878209386474</v>
      </c>
      <c r="G216" t="n">
        <v>0.1022716076687095</v>
      </c>
      <c r="H216" t="n">
        <v>0.01572958239036168</v>
      </c>
      <c r="J216" t="n">
        <v>0.02509991906394636</v>
      </c>
      <c r="K216" t="n">
        <v>0.09954564606419374</v>
      </c>
      <c r="L216" t="n">
        <v>0.01463824871333758</v>
      </c>
      <c r="M216" t="n">
        <v>0.06064689433665965</v>
      </c>
      <c r="N216" t="n">
        <v>0.09897514654440616</v>
      </c>
      <c r="O216" t="n">
        <v>0.015026851498021</v>
      </c>
      <c r="P216" t="n">
        <v>0.09881393445765618</v>
      </c>
      <c r="Q216" t="n">
        <v>0.0988452034249663</v>
      </c>
      <c r="R216" t="n">
        <v>0.0167219909749633</v>
      </c>
    </row>
    <row r="217">
      <c r="F217" t="n">
        <v>0.06011276401829881</v>
      </c>
      <c r="G217" t="n">
        <v>0.1030523069638905</v>
      </c>
      <c r="H217" t="n">
        <v>0.01583240045707262</v>
      </c>
      <c r="J217" t="n">
        <v>0.02471968489452975</v>
      </c>
      <c r="K217" t="n">
        <v>0.1003055364921647</v>
      </c>
      <c r="L217" t="n">
        <v>0.01441152444811908</v>
      </c>
      <c r="M217" t="n">
        <v>0.05821406283983196</v>
      </c>
      <c r="N217" t="n">
        <v>0.09973068201421079</v>
      </c>
      <c r="O217" t="n">
        <v>0.01508267974437372</v>
      </c>
      <c r="P217" t="n">
        <v>0.09757075579830693</v>
      </c>
      <c r="Q217" t="n">
        <v>0.09959974696256146</v>
      </c>
      <c r="R217" t="n">
        <v>0.0167602564005353</v>
      </c>
    </row>
    <row r="218">
      <c r="F218" t="n">
        <v>0.05968013246136548</v>
      </c>
      <c r="G218" t="n">
        <v>0.1038330062590715</v>
      </c>
      <c r="H218" t="n">
        <v>0.0159415457894273</v>
      </c>
      <c r="J218" t="n">
        <v>0.02436882656724693</v>
      </c>
      <c r="K218" t="n">
        <v>0.1010654269201356</v>
      </c>
      <c r="L218" t="n">
        <v>0.01459319453242877</v>
      </c>
      <c r="M218" t="n">
        <v>0.05995556232263921</v>
      </c>
      <c r="N218" t="n">
        <v>0.1004862174840154</v>
      </c>
      <c r="O218" t="n">
        <v>0.01496197002252999</v>
      </c>
      <c r="P218" t="n">
        <v>0.09855498026252518</v>
      </c>
      <c r="Q218" t="n">
        <v>0.1003542905001566</v>
      </c>
      <c r="R218" t="n">
        <v>0.01669703526263373</v>
      </c>
    </row>
    <row r="219">
      <c r="F219" t="n">
        <v>0.05808583496499894</v>
      </c>
      <c r="G219" t="n">
        <v>0.1046137055542525</v>
      </c>
      <c r="H219" t="n">
        <v>0.01590041856274292</v>
      </c>
      <c r="J219" t="n">
        <v>0.02442909512891275</v>
      </c>
      <c r="K219" t="n">
        <v>0.1018253173481066</v>
      </c>
      <c r="L219" t="n">
        <v>0.01444059166160863</v>
      </c>
      <c r="M219" t="n">
        <v>0.05702388436325898</v>
      </c>
      <c r="N219" t="n">
        <v>0.10124175295382</v>
      </c>
      <c r="O219" t="n">
        <v>0.01520640720926354</v>
      </c>
      <c r="P219" t="n">
        <v>0.09416348051404888</v>
      </c>
      <c r="Q219" t="n">
        <v>0.1011088340377518</v>
      </c>
      <c r="R219" t="n">
        <v>0.01665211498044052</v>
      </c>
    </row>
    <row r="220">
      <c r="F220" t="n">
        <v>0.05929665028249132</v>
      </c>
      <c r="G220" t="n">
        <v>0.1053944048494335</v>
      </c>
      <c r="H220" t="n">
        <v>0.01723114793668824</v>
      </c>
      <c r="J220" t="n">
        <v>0.02522855677689873</v>
      </c>
      <c r="K220" t="n">
        <v>0.1025852077760775</v>
      </c>
      <c r="L220" t="n">
        <v>0.01605619051214543</v>
      </c>
      <c r="M220" t="n">
        <v>0.06028979751542257</v>
      </c>
      <c r="N220" t="n">
        <v>0.1019972884236247</v>
      </c>
      <c r="O220" t="n">
        <v>0.01578229701708418</v>
      </c>
      <c r="P220" t="n">
        <v>0.09963057317450991</v>
      </c>
      <c r="Q220" t="n">
        <v>0.101863377575347</v>
      </c>
      <c r="R220" t="n">
        <v>0.01758656980022173</v>
      </c>
    </row>
    <row r="221">
      <c r="F221" t="n">
        <v>0.05854477307587867</v>
      </c>
      <c r="G221" t="n">
        <v>0.1061751041446145</v>
      </c>
      <c r="H221" t="n">
        <v>0.01717815531902581</v>
      </c>
      <c r="J221" t="n">
        <v>0.0242048169606673</v>
      </c>
      <c r="K221" t="n">
        <v>0.1033450982040485</v>
      </c>
      <c r="L221" t="n">
        <v>0.01606742535156816</v>
      </c>
      <c r="M221" t="n">
        <v>0.05742498068484903</v>
      </c>
      <c r="N221" t="n">
        <v>0.1027528238934293</v>
      </c>
      <c r="O221" t="n">
        <v>0.01599877633068211</v>
      </c>
      <c r="P221" t="n">
        <v>0.09393431100038169</v>
      </c>
      <c r="Q221" t="n">
        <v>0.1026179211129421</v>
      </c>
      <c r="R221" t="n">
        <v>0.01764667065188597</v>
      </c>
    </row>
    <row r="222">
      <c r="F222" t="n">
        <v>0.05878124300356601</v>
      </c>
      <c r="G222" t="n">
        <v>0.1069558034397954</v>
      </c>
      <c r="H222" t="n">
        <v>0.01721063466533504</v>
      </c>
      <c r="J222" t="n">
        <v>0.02514543505357464</v>
      </c>
      <c r="K222" t="n">
        <v>0.1041049886320194</v>
      </c>
      <c r="L222" t="n">
        <v>0.01615248913576885</v>
      </c>
      <c r="M222" t="n">
        <v>0.05883151470434306</v>
      </c>
      <c r="N222" t="n">
        <v>0.1035083593632339</v>
      </c>
      <c r="O222" t="n">
        <v>0.01587143555797744</v>
      </c>
      <c r="P222" t="n">
        <v>0.09639005658853217</v>
      </c>
      <c r="Q222" t="n">
        <v>0.1033724646505373</v>
      </c>
      <c r="R222" t="n">
        <v>0.01773682192938233</v>
      </c>
    </row>
    <row r="223">
      <c r="F223" t="n">
        <v>0.05740209863230785</v>
      </c>
      <c r="G223" t="n">
        <v>0.1077365027349764</v>
      </c>
      <c r="H223" t="n">
        <v>0.01702259634459737</v>
      </c>
      <c r="J223" t="n">
        <v>0.0248852419872353</v>
      </c>
      <c r="K223" t="n">
        <v>0.1048648790599904</v>
      </c>
      <c r="L223" t="n">
        <v>0.01589087787492522</v>
      </c>
      <c r="M223" t="n">
        <v>0.05702570746560226</v>
      </c>
      <c r="N223" t="n">
        <v>0.1042638948330385</v>
      </c>
      <c r="O223" t="n">
        <v>0.015825274527872</v>
      </c>
      <c r="P223" t="n">
        <v>0.09451913880055646</v>
      </c>
      <c r="Q223" t="n">
        <v>0.1041270081881324</v>
      </c>
      <c r="R223" t="n">
        <v>0.01782343786266315</v>
      </c>
    </row>
    <row r="224">
      <c r="F224" t="n">
        <v>0.05872000451713644</v>
      </c>
      <c r="G224" t="n">
        <v>0.1085172020301574</v>
      </c>
      <c r="H224" t="n">
        <v>0.01756992494276934</v>
      </c>
      <c r="J224" t="n">
        <v>0.02520070505504354</v>
      </c>
      <c r="K224" t="n">
        <v>0.1056247694879613</v>
      </c>
      <c r="L224" t="n">
        <v>0.0170862475468078</v>
      </c>
      <c r="M224" t="n">
        <v>0.05716179245677372</v>
      </c>
      <c r="N224" t="n">
        <v>0.1050194303028432</v>
      </c>
      <c r="O224" t="n">
        <v>0.01639111563097021</v>
      </c>
      <c r="P224" t="n">
        <v>0.09514622172860315</v>
      </c>
      <c r="Q224" t="n">
        <v>0.1048815517257276</v>
      </c>
      <c r="R224" t="n">
        <v>0.01836230245153751</v>
      </c>
    </row>
    <row r="225">
      <c r="F225" t="n">
        <v>0.05730169164523066</v>
      </c>
      <c r="G225" t="n">
        <v>0.1092979013253384</v>
      </c>
      <c r="H225" t="n">
        <v>0.01784495406477795</v>
      </c>
      <c r="J225" t="n">
        <v>0.02427351505187192</v>
      </c>
      <c r="K225" t="n">
        <v>0.1063846599159322</v>
      </c>
      <c r="L225" t="n">
        <v>0.01716544619525129</v>
      </c>
      <c r="M225" t="n">
        <v>0.05925860227963492</v>
      </c>
      <c r="N225" t="n">
        <v>0.1057749657726478</v>
      </c>
      <c r="O225" t="n">
        <v>0.01642403282271832</v>
      </c>
      <c r="P225" t="n">
        <v>0.09840299535227337</v>
      </c>
      <c r="Q225" t="n">
        <v>0.1056360952633228</v>
      </c>
      <c r="R225" t="n">
        <v>0.01818812184915148</v>
      </c>
    </row>
    <row r="226">
      <c r="F226" t="n">
        <v>0.05791875763851404</v>
      </c>
      <c r="G226" t="n">
        <v>0.1100786006205194</v>
      </c>
      <c r="H226" t="n">
        <v>0.01769058288016666</v>
      </c>
      <c r="J226" t="n">
        <v>0.02401959300119984</v>
      </c>
      <c r="K226" t="n">
        <v>0.1071445503439032</v>
      </c>
      <c r="L226" t="n">
        <v>0.01714822909776357</v>
      </c>
      <c r="M226" t="n">
        <v>0.05691450237376031</v>
      </c>
      <c r="N226" t="n">
        <v>0.1065305012424524</v>
      </c>
      <c r="O226" t="n">
        <v>0.01656393088764778</v>
      </c>
      <c r="P226" t="n">
        <v>0.09906372212258885</v>
      </c>
      <c r="Q226" t="n">
        <v>0.1063906388009179</v>
      </c>
      <c r="R226" t="n">
        <v>0.0182816293304324</v>
      </c>
    </row>
    <row r="227">
      <c r="F227" t="n">
        <v>0.05837532621686633</v>
      </c>
      <c r="G227" t="n">
        <v>0.1108592999157004</v>
      </c>
      <c r="H227" t="n">
        <v>0.01772961927167756</v>
      </c>
      <c r="J227" t="n">
        <v>0.02499751208017749</v>
      </c>
      <c r="K227" t="n">
        <v>0.1079044407718741</v>
      </c>
      <c r="L227" t="n">
        <v>0.01727047048992635</v>
      </c>
      <c r="M227" t="n">
        <v>0.06003240733644061</v>
      </c>
      <c r="N227" t="n">
        <v>0.107286036712257</v>
      </c>
      <c r="O227" t="n">
        <v>0.01650138822332637</v>
      </c>
      <c r="P227" t="n">
        <v>0.09298488871163052</v>
      </c>
      <c r="Q227" t="n">
        <v>0.1071451823385131</v>
      </c>
      <c r="R227" t="n">
        <v>0.01837146985166309</v>
      </c>
    </row>
    <row r="228">
      <c r="F228" t="n">
        <v>0.0583461067267906</v>
      </c>
      <c r="G228" t="n">
        <v>0.1116399992108814</v>
      </c>
      <c r="H228" t="n">
        <v>0.01785469731552279</v>
      </c>
      <c r="J228" t="n">
        <v>0.02421437409358076</v>
      </c>
      <c r="K228" t="n">
        <v>0.1086643311998451</v>
      </c>
      <c r="L228" t="n">
        <v>0.01793014504298414</v>
      </c>
      <c r="M228" t="n">
        <v>0.05887843741428278</v>
      </c>
      <c r="N228" t="n">
        <v>0.1080415721820617</v>
      </c>
      <c r="O228" t="n">
        <v>0.01702733890115326</v>
      </c>
      <c r="P228" t="n">
        <v>0.0958594880449834</v>
      </c>
      <c r="Q228" t="n">
        <v>0.1078997258761083</v>
      </c>
      <c r="R228" t="n">
        <v>0.01886197396152103</v>
      </c>
    </row>
    <row r="229">
      <c r="F229" t="n">
        <v>0.05702449310348597</v>
      </c>
      <c r="G229" t="n">
        <v>0.1124206985060623</v>
      </c>
      <c r="H229" t="n">
        <v>0.01795566298750798</v>
      </c>
      <c r="J229" t="n">
        <v>0.02476463134987486</v>
      </c>
      <c r="K229" t="n">
        <v>0.109424221627816</v>
      </c>
      <c r="L229" t="n">
        <v>0.01804885199180919</v>
      </c>
      <c r="M229" t="n">
        <v>0.05826740905075875</v>
      </c>
      <c r="N229" t="n">
        <v>0.1087971076518663</v>
      </c>
      <c r="O229" t="n">
        <v>0.01703073418308769</v>
      </c>
      <c r="P229" t="n">
        <v>0.09731626481024802</v>
      </c>
      <c r="Q229" t="n">
        <v>0.1086542694137034</v>
      </c>
      <c r="R229" t="n">
        <v>0.01878832388297684</v>
      </c>
    </row>
    <row r="230">
      <c r="F230" t="n">
        <v>0.05646525185814088</v>
      </c>
      <c r="G230" t="n">
        <v>0.1132013978012433</v>
      </c>
      <c r="H230" t="n">
        <v>0.01789255944251724</v>
      </c>
      <c r="J230" t="n">
        <v>0.02453277093652606</v>
      </c>
      <c r="K230" t="n">
        <v>0.110184112055787</v>
      </c>
      <c r="L230" t="n">
        <v>0.01811360123662286</v>
      </c>
      <c r="M230" t="n">
        <v>0.0580947028317321</v>
      </c>
      <c r="N230" t="n">
        <v>0.1095526431216709</v>
      </c>
      <c r="O230" t="n">
        <v>0.01695603798053029</v>
      </c>
      <c r="P230" t="n">
        <v>0.09514858111394869</v>
      </c>
      <c r="Q230" t="n">
        <v>0.1094088129512986</v>
      </c>
      <c r="R230" t="n">
        <v>0.0190602626345246</v>
      </c>
    </row>
    <row r="231">
      <c r="F231" t="n">
        <v>0.05781531834044101</v>
      </c>
      <c r="G231" t="n">
        <v>0.1139820970964243</v>
      </c>
      <c r="H231" t="n">
        <v>0.0181972594169011</v>
      </c>
      <c r="J231" t="n">
        <v>0.02477020645911882</v>
      </c>
      <c r="K231" t="n">
        <v>0.1109440024837579</v>
      </c>
      <c r="L231" t="n">
        <v>0.01815676739983197</v>
      </c>
      <c r="M231" t="n">
        <v>0.05937964209744737</v>
      </c>
      <c r="N231" t="n">
        <v>0.1103081785914756</v>
      </c>
      <c r="O231" t="n">
        <v>0.01712919735918609</v>
      </c>
      <c r="P231" t="n">
        <v>0.0948118708158886</v>
      </c>
      <c r="Q231" t="n">
        <v>0.1101633564888937</v>
      </c>
      <c r="R231" t="n">
        <v>0.0187203391950899</v>
      </c>
    </row>
    <row r="232">
      <c r="F232" t="n">
        <v>0.05703041269204247</v>
      </c>
      <c r="G232" t="n">
        <v>0.1147627963916053</v>
      </c>
      <c r="H232" t="n">
        <v>0.0182518794260604</v>
      </c>
      <c r="J232" t="n">
        <v>0.02512683514602274</v>
      </c>
      <c r="K232" t="n">
        <v>0.1117038929117289</v>
      </c>
      <c r="L232" t="n">
        <v>0.01862924648085456</v>
      </c>
      <c r="M232" t="n">
        <v>0.05827203693313576</v>
      </c>
      <c r="N232" t="n">
        <v>0.1110637140612802</v>
      </c>
      <c r="O232" t="n">
        <v>0.01740128081499203</v>
      </c>
      <c r="P232" t="n">
        <v>0.09688970040540129</v>
      </c>
      <c r="Q232" t="n">
        <v>0.1109179000264889</v>
      </c>
      <c r="R232" t="n">
        <v>0.01940416612998151</v>
      </c>
    </row>
    <row r="233">
      <c r="F233" t="n">
        <v>0.05682616395744807</v>
      </c>
      <c r="G233" t="n">
        <v>0.1155434956867863</v>
      </c>
      <c r="H233" t="n">
        <v>0.0182903005836333</v>
      </c>
      <c r="J233" t="n">
        <v>0.0248429020305546</v>
      </c>
      <c r="K233" t="n">
        <v>0.1124637833396998</v>
      </c>
      <c r="L233" t="n">
        <v>0.01852649792926541</v>
      </c>
      <c r="M233" t="n">
        <v>0.05966166312878779</v>
      </c>
      <c r="N233" t="n">
        <v>0.1118192495310848</v>
      </c>
      <c r="O233" t="n">
        <v>0.01751136020964455</v>
      </c>
      <c r="P233" t="n">
        <v>0.09252186042146843</v>
      </c>
      <c r="Q233" t="n">
        <v>0.1116724435640841</v>
      </c>
      <c r="R233" t="n">
        <v>0.0193886350315283</v>
      </c>
    </row>
    <row r="234">
      <c r="F234" t="n">
        <v>0.05624069309303557</v>
      </c>
      <c r="G234" t="n">
        <v>0.1163241949819673</v>
      </c>
      <c r="H234" t="n">
        <v>0.01847874721363373</v>
      </c>
      <c r="J234" t="n">
        <v>0.0251697692676416</v>
      </c>
      <c r="K234" t="n">
        <v>0.1132236737676707</v>
      </c>
      <c r="L234" t="n">
        <v>0.01856386103893419</v>
      </c>
      <c r="M234" t="n">
        <v>0.05689299814449353</v>
      </c>
      <c r="N234" t="n">
        <v>0.1125747850008894</v>
      </c>
      <c r="O234" t="n">
        <v>0.01755154792515262</v>
      </c>
      <c r="P234" t="n">
        <v>0.09349809057166558</v>
      </c>
      <c r="Q234" t="n">
        <v>0.1124269871016792</v>
      </c>
      <c r="R234" t="n">
        <v>0.01957694960027349</v>
      </c>
    </row>
    <row r="235">
      <c r="F235" t="n">
        <v>0.05734741360267822</v>
      </c>
      <c r="G235" t="n">
        <v>0.1171048942771483</v>
      </c>
      <c r="H235" t="n">
        <v>0.01847874721363373</v>
      </c>
      <c r="J235" t="n">
        <v>0.0244687750399246</v>
      </c>
      <c r="K235" t="n">
        <v>0.1139835641956417</v>
      </c>
      <c r="L235" t="n">
        <v>0.01931539990398558</v>
      </c>
      <c r="M235" t="n">
        <v>0.05747323139485069</v>
      </c>
      <c r="N235" t="n">
        <v>0.1133303204706941</v>
      </c>
      <c r="O235" t="n">
        <v>0.01785433204674686</v>
      </c>
      <c r="P235" t="n">
        <v>0.09144439262638759</v>
      </c>
      <c r="Q235" t="n">
        <v>0.1131815306392744</v>
      </c>
      <c r="R235" t="n">
        <v>0.01950900104454069</v>
      </c>
    </row>
    <row r="236">
      <c r="F236" t="n">
        <v>0.0565187406560344</v>
      </c>
      <c r="G236" t="n">
        <v>0.1178855935723293</v>
      </c>
      <c r="H236" t="n">
        <v>0.01845891497465377</v>
      </c>
      <c r="J236" t="n">
        <v>0.02399126532428213</v>
      </c>
      <c r="K236" t="n">
        <v>0.1147434546236126</v>
      </c>
      <c r="L236" t="n">
        <v>0.01921668406120542</v>
      </c>
      <c r="M236" t="n">
        <v>0.05979934170069079</v>
      </c>
      <c r="N236" t="n">
        <v>0.1140858559404987</v>
      </c>
      <c r="O236" t="n">
        <v>0.01782920784847021</v>
      </c>
      <c r="P236" t="n">
        <v>0.09631075024815688</v>
      </c>
      <c r="Q236" t="n">
        <v>0.1139360741768696</v>
      </c>
      <c r="R236" t="n">
        <v>0.01995366028451756</v>
      </c>
    </row>
    <row r="237">
      <c r="F237" t="n">
        <v>0.0558483825814474</v>
      </c>
      <c r="G237" t="n">
        <v>0.1186662928675103</v>
      </c>
      <c r="H237" t="n">
        <v>0.01836434896122259</v>
      </c>
      <c r="J237" t="n">
        <v>0.02452674197385042</v>
      </c>
      <c r="K237" t="n">
        <v>0.1155033450515836</v>
      </c>
      <c r="L237" t="n">
        <v>0.01935798320871428</v>
      </c>
      <c r="M237" t="n">
        <v>0.05813667066181299</v>
      </c>
      <c r="N237" t="n">
        <v>0.1148413914103033</v>
      </c>
      <c r="O237" t="n">
        <v>0.01783279701965259</v>
      </c>
      <c r="P237" t="n">
        <v>0.09587619539891878</v>
      </c>
      <c r="Q237" t="n">
        <v>0.1146906177144647</v>
      </c>
      <c r="R237" t="n">
        <v>0.01977637409450837</v>
      </c>
    </row>
    <row r="238">
      <c r="F238" t="n">
        <v>0.05644432175395093</v>
      </c>
      <c r="G238" t="n">
        <v>0.1194469921626912</v>
      </c>
      <c r="H238" t="n">
        <v>0.0184069963790445</v>
      </c>
      <c r="J238" t="n">
        <v>0.02483133540076569</v>
      </c>
      <c r="K238" t="n">
        <v>0.1162632354795545</v>
      </c>
      <c r="L238" t="n">
        <v>0.01923991131833016</v>
      </c>
      <c r="M238" t="n">
        <v>0.05950771269718758</v>
      </c>
      <c r="N238" t="n">
        <v>0.1155969268801079</v>
      </c>
      <c r="O238" t="n">
        <v>0.0180409689482306</v>
      </c>
      <c r="P238" t="n">
        <v>0.09131709521228776</v>
      </c>
      <c r="Q238" t="n">
        <v>0.1154451612520599</v>
      </c>
      <c r="R238" t="n">
        <v>0.01996760414215873</v>
      </c>
    </row>
    <row r="239">
      <c r="F239" t="n">
        <v>0.05510589606418512</v>
      </c>
      <c r="G239" t="n">
        <v>0.1202276914578723</v>
      </c>
      <c r="H239" t="n">
        <v>0.01861467076148159</v>
      </c>
      <c r="J239" t="n">
        <v>0.02454009844040853</v>
      </c>
      <c r="K239" t="n">
        <v>0.1170231259075255</v>
      </c>
      <c r="L239" t="n">
        <v>0.01923023329452819</v>
      </c>
      <c r="M239" t="n">
        <v>0.05730816074857842</v>
      </c>
      <c r="N239" t="n">
        <v>0.1163524623499126</v>
      </c>
      <c r="O239" t="n">
        <v>0.01789381292975304</v>
      </c>
      <c r="P239" t="n">
        <v>0.0916432866471566</v>
      </c>
      <c r="Q239" t="n">
        <v>0.1161997047896551</v>
      </c>
      <c r="R239" t="n">
        <v>0.02048332869620129</v>
      </c>
    </row>
    <row r="240">
      <c r="F240" t="n">
        <v>0.05477013767756542</v>
      </c>
      <c r="G240" t="n">
        <v>0.1210083907530532</v>
      </c>
      <c r="H240" t="n">
        <v>0.01864157856306042</v>
      </c>
      <c r="J240" t="n">
        <v>0.02487451724737505</v>
      </c>
      <c r="K240" t="n">
        <v>0.1177830163354964</v>
      </c>
      <c r="L240" t="n">
        <v>0.02015629242670776</v>
      </c>
      <c r="M240" t="n">
        <v>0.05631453384101245</v>
      </c>
      <c r="N240" t="n">
        <v>0.1171079978197172</v>
      </c>
      <c r="O240" t="n">
        <v>0.01838559056629499</v>
      </c>
      <c r="P240" t="n">
        <v>0.0945466096324134</v>
      </c>
      <c r="Q240" t="n">
        <v>0.1169542483272502</v>
      </c>
      <c r="R240" t="n">
        <v>0.02055472761108696</v>
      </c>
    </row>
    <row r="241">
      <c r="F241" t="n">
        <v>0.05589696541324766</v>
      </c>
      <c r="G241" t="n">
        <v>0.1217890900482342</v>
      </c>
      <c r="H241" t="n">
        <v>0.0188743167569609</v>
      </c>
      <c r="J241" t="n">
        <v>0.02411410714971093</v>
      </c>
      <c r="K241" t="n">
        <v>0.1185429067634674</v>
      </c>
      <c r="L241" t="n">
        <v>0.01997625408625484</v>
      </c>
      <c r="M241" t="n">
        <v>0.05783292089997225</v>
      </c>
      <c r="N241" t="n">
        <v>0.1178635332895218</v>
      </c>
      <c r="O241" t="n">
        <v>0.01841317998791308</v>
      </c>
      <c r="P241" t="n">
        <v>0.09507923491326226</v>
      </c>
      <c r="Q241" t="n">
        <v>0.1177087918648454</v>
      </c>
      <c r="R241" t="n">
        <v>0.02055472761108696</v>
      </c>
    </row>
    <row r="242">
      <c r="F242" t="n">
        <v>0.05537715068679199</v>
      </c>
      <c r="G242" t="n">
        <v>0.1225697893434152</v>
      </c>
      <c r="H242" t="n">
        <v>0.01859090169825951</v>
      </c>
      <c r="J242" t="n">
        <v>0.02446345844061212</v>
      </c>
      <c r="K242" t="n">
        <v>0.1193027971914383</v>
      </c>
      <c r="L242" t="n">
        <v>0.02003226601439574</v>
      </c>
      <c r="M242" t="n">
        <v>0.05607414204974503</v>
      </c>
      <c r="N242" t="n">
        <v>0.1186190687593265</v>
      </c>
      <c r="O242" t="n">
        <v>0.01832857242828427</v>
      </c>
      <c r="P242" t="n">
        <v>0.09465155315224849</v>
      </c>
      <c r="Q242" t="n">
        <v>0.1184633354024405</v>
      </c>
      <c r="R242" t="n">
        <v>0.02035889058740054</v>
      </c>
    </row>
    <row r="243">
      <c r="F243" t="n">
        <v>0.05591064840737566</v>
      </c>
      <c r="G243" t="n">
        <v>0.1233504886385962</v>
      </c>
      <c r="H243" t="n">
        <v>0.01888370136155365</v>
      </c>
      <c r="J243" t="n">
        <v>0.02517776321381977</v>
      </c>
      <c r="K243" t="n">
        <v>0.1200626876194093</v>
      </c>
      <c r="L243" t="n">
        <v>0.0198082183018321</v>
      </c>
      <c r="M243" t="n">
        <v>0.05543708009620196</v>
      </c>
      <c r="N243" t="n">
        <v>0.1193746042291311</v>
      </c>
      <c r="O243" t="n">
        <v>0.01851434120051274</v>
      </c>
      <c r="P243" t="n">
        <v>0.0901087393854928</v>
      </c>
      <c r="Q243" t="n">
        <v>0.1192178789400357</v>
      </c>
      <c r="R243" t="n">
        <v>0.0202038529436488</v>
      </c>
    </row>
    <row r="244">
      <c r="F244" t="n">
        <v>0.05470818278756211</v>
      </c>
      <c r="G244" t="n">
        <v>0.1241311879337772</v>
      </c>
      <c r="H244" t="n">
        <v>0.01878651352937349</v>
      </c>
      <c r="J244" t="n">
        <v>0.02400780613194481</v>
      </c>
      <c r="K244" t="n">
        <v>0.1208225780473802</v>
      </c>
      <c r="L244" t="n">
        <v>0.02076954430057366</v>
      </c>
      <c r="M244" t="n">
        <v>0.05596228504020428</v>
      </c>
      <c r="N244" t="n">
        <v>0.1201301396989357</v>
      </c>
      <c r="O244" t="n">
        <v>0.01882885571499516</v>
      </c>
      <c r="P244" t="n">
        <v>0.09253219305366989</v>
      </c>
      <c r="Q244" t="n">
        <v>0.1199724224776308</v>
      </c>
      <c r="R244" t="n">
        <v>0.02087794291765179</v>
      </c>
    </row>
    <row r="245">
      <c r="F245" t="n">
        <v>0.05450978833192092</v>
      </c>
      <c r="G245" t="n">
        <v>0.1249118872289582</v>
      </c>
      <c r="H245" t="n">
        <v>0.01890606407001496</v>
      </c>
      <c r="J245" t="n">
        <v>0.0251392083014141</v>
      </c>
      <c r="K245" t="n">
        <v>0.1215824684753511</v>
      </c>
      <c r="L245" t="n">
        <v>0.0205014703570595</v>
      </c>
      <c r="M245" t="n">
        <v>0.0569441781196614</v>
      </c>
      <c r="N245" t="n">
        <v>0.1208856751687403</v>
      </c>
      <c r="O245" t="n">
        <v>0.01879499425002664</v>
      </c>
      <c r="P245" t="n">
        <v>0.09512620295893576</v>
      </c>
      <c r="Q245" t="n">
        <v>0.120726966015226</v>
      </c>
      <c r="R245" t="n">
        <v>0.02064649862884131</v>
      </c>
    </row>
    <row r="246">
      <c r="F246" t="n">
        <v>0.05543561977202926</v>
      </c>
      <c r="G246" t="n">
        <v>0.1256925865241392</v>
      </c>
      <c r="H246" t="n">
        <v>0.01909203157767947</v>
      </c>
      <c r="J246" t="n">
        <v>0.0240661283026648</v>
      </c>
      <c r="K246" t="n">
        <v>0.1223423589033221</v>
      </c>
      <c r="L246" t="n">
        <v>0.02046435242641908</v>
      </c>
      <c r="M246" t="n">
        <v>0.05745002450204564</v>
      </c>
      <c r="N246" t="n">
        <v>0.121641210638545</v>
      </c>
      <c r="O246" t="n">
        <v>0.01887400433495318</v>
      </c>
      <c r="P246" t="n">
        <v>0.09463578639379538</v>
      </c>
      <c r="Q246" t="n">
        <v>0.1214815095528212</v>
      </c>
      <c r="R246" t="n">
        <v>0.02067568980040299</v>
      </c>
    </row>
    <row r="247">
      <c r="F247" t="n">
        <v>0.05445980260625532</v>
      </c>
      <c r="G247" t="n">
        <v>0.1264732858193201</v>
      </c>
      <c r="H247" t="n">
        <v>0.01894591425022878</v>
      </c>
      <c r="J247" t="n">
        <v>0.02472835547612619</v>
      </c>
      <c r="K247" t="n">
        <v>0.123102249331293</v>
      </c>
      <c r="L247" t="n">
        <v>0.02056951989656694</v>
      </c>
      <c r="M247" t="n">
        <v>0.05913741035153278</v>
      </c>
      <c r="N247" t="n">
        <v>0.1223967461083496</v>
      </c>
      <c r="O247" t="n">
        <v>0.01874043966757736</v>
      </c>
      <c r="P247" t="n">
        <v>0.08972931435759035</v>
      </c>
      <c r="Q247" t="n">
        <v>0.1222360530904164</v>
      </c>
      <c r="R247" t="n">
        <v>0.02109184859340663</v>
      </c>
    </row>
    <row r="248">
      <c r="F248" t="n">
        <v>0.05499011368835922</v>
      </c>
      <c r="G248" t="n">
        <v>0.1272539851145011</v>
      </c>
      <c r="H248" t="n">
        <v>0.01910024354057083</v>
      </c>
      <c r="J248" t="n">
        <v>0.02513737731109583</v>
      </c>
      <c r="K248" t="n">
        <v>0.123862139759264</v>
      </c>
      <c r="L248" t="n">
        <v>0.02103599493990702</v>
      </c>
      <c r="M248" t="n">
        <v>0.05529552893627795</v>
      </c>
      <c r="N248" t="n">
        <v>0.1231522815781542</v>
      </c>
      <c r="O248" t="n">
        <v>0.01938100218195985</v>
      </c>
      <c r="P248" t="n">
        <v>0.09557739872097804</v>
      </c>
      <c r="Q248" t="n">
        <v>0.1229905966280115</v>
      </c>
      <c r="R248" t="n">
        <v>0.02134709484504124</v>
      </c>
    </row>
    <row r="249">
      <c r="F249" t="n">
        <v>0.05462011942735177</v>
      </c>
      <c r="G249" t="n">
        <v>0.1280346844096821</v>
      </c>
      <c r="H249" t="n">
        <v>0.01925163505654405</v>
      </c>
      <c r="J249" t="n">
        <v>0.02372924624566762</v>
      </c>
      <c r="K249" t="n">
        <v>0.1246220301872349</v>
      </c>
      <c r="L249" t="n">
        <v>0.02126072941517714</v>
      </c>
      <c r="M249" t="n">
        <v>0.05584600741943344</v>
      </c>
      <c r="N249" t="n">
        <v>0.1239078170479588</v>
      </c>
      <c r="O249" t="n">
        <v>0.01920819752608741</v>
      </c>
      <c r="P249" t="n">
        <v>0.09054064842381121</v>
      </c>
      <c r="Q249" t="n">
        <v>0.1237451401656067</v>
      </c>
      <c r="R249" t="n">
        <v>0.02120458235454525</v>
      </c>
    </row>
    <row r="250">
      <c r="F250" t="n">
        <v>0.05488114629983034</v>
      </c>
      <c r="G250" t="n">
        <v>0.1288153837048631</v>
      </c>
      <c r="H250" t="n">
        <v>0.01902167326012904</v>
      </c>
      <c r="J250" t="n">
        <v>0.02480111995530331</v>
      </c>
      <c r="K250" t="n">
        <v>0.1253819206152059</v>
      </c>
      <c r="L250" t="n">
        <v>0.02131585296571509</v>
      </c>
      <c r="M250" t="n">
        <v>0.0553830298586766</v>
      </c>
      <c r="N250" t="n">
        <v>0.1246633525177635</v>
      </c>
      <c r="O250" t="n">
        <v>0.01908915431870862</v>
      </c>
      <c r="P250" t="n">
        <v>0.08964826793842323</v>
      </c>
      <c r="Q250" t="n">
        <v>0.1244996837032018</v>
      </c>
      <c r="R250" t="n">
        <v>0.02140027114746512</v>
      </c>
    </row>
    <row r="251">
      <c r="F251" t="n">
        <v>0.0534831464850651</v>
      </c>
      <c r="G251" t="n">
        <v>0.1295960830000441</v>
      </c>
      <c r="H251" t="n">
        <v>0.01913857050664</v>
      </c>
      <c r="J251" t="n">
        <v>0.02374307134508445</v>
      </c>
      <c r="K251" t="n">
        <v>0.1261418110431768</v>
      </c>
      <c r="L251" t="n">
        <v>0.02116532327001529</v>
      </c>
      <c r="M251" t="n">
        <v>0.05862577871900343</v>
      </c>
      <c r="N251" t="n">
        <v>0.1254188879875681</v>
      </c>
      <c r="O251" t="n">
        <v>0.01932916078519812</v>
      </c>
      <c r="P251" t="n">
        <v>0.09337385102257784</v>
      </c>
      <c r="Q251" t="n">
        <v>0.125254227240797</v>
      </c>
      <c r="R251" t="n">
        <v>0.02113864373953964</v>
      </c>
    </row>
    <row r="252">
      <c r="F252" t="n">
        <v>0.05327879006411491</v>
      </c>
      <c r="G252" t="n">
        <v>0.1303767822952251</v>
      </c>
      <c r="H252" t="n">
        <v>0.01944480700966517</v>
      </c>
      <c r="J252" t="n">
        <v>0.02372766900431454</v>
      </c>
      <c r="K252" t="n">
        <v>0.1269017014711478</v>
      </c>
      <c r="L252" t="n">
        <v>0.02176610751875336</v>
      </c>
      <c r="M252" t="n">
        <v>0.0564680308538926</v>
      </c>
      <c r="N252" t="n">
        <v>0.1261744234573727</v>
      </c>
      <c r="O252" t="n">
        <v>0.01947822863344368</v>
      </c>
      <c r="P252" t="n">
        <v>0.09402212578213798</v>
      </c>
      <c r="Q252" t="n">
        <v>0.1260087707783921</v>
      </c>
      <c r="R252" t="n">
        <v>0.02167984776741215</v>
      </c>
    </row>
    <row r="253">
      <c r="F253" t="n">
        <v>0.05368302601118782</v>
      </c>
      <c r="G253" t="n">
        <v>0.1311574815904061</v>
      </c>
      <c r="H253" t="n">
        <v>0.01944287393410998</v>
      </c>
      <c r="J253" t="n">
        <v>0.02459105306481367</v>
      </c>
      <c r="K253" t="n">
        <v>0.1276615918991187</v>
      </c>
      <c r="L253" t="n">
        <v>0.02181828356554222</v>
      </c>
      <c r="M253" t="n">
        <v>0.05878051072717166</v>
      </c>
      <c r="N253" t="n">
        <v>0.1269299589271774</v>
      </c>
      <c r="O253" t="n">
        <v>0.01965032543261467</v>
      </c>
      <c r="P253" t="n">
        <v>0.0909819140641267</v>
      </c>
      <c r="Q253" t="n">
        <v>0.1267633143159873</v>
      </c>
      <c r="R253" t="n">
        <v>0.02147628112170874</v>
      </c>
    </row>
    <row r="254">
      <c r="F254" t="n">
        <v>0.05342199632852567</v>
      </c>
      <c r="G254" t="n">
        <v>0.1319381808855871</v>
      </c>
      <c r="H254" t="n">
        <v>0.01923990100081493</v>
      </c>
      <c r="J254" t="n">
        <v>0.02492569663318631</v>
      </c>
      <c r="K254" t="n">
        <v>0.1284214823270896</v>
      </c>
      <c r="L254" t="n">
        <v>0.02171827947586357</v>
      </c>
      <c r="M254" t="n">
        <v>0.0576807664108708</v>
      </c>
      <c r="N254" t="n">
        <v>0.127685494396982</v>
      </c>
      <c r="O254" t="n">
        <v>0.01958383348748043</v>
      </c>
      <c r="P254" t="n">
        <v>0.09122414663200429</v>
      </c>
      <c r="Q254" t="n">
        <v>0.1275178578535825</v>
      </c>
      <c r="R254" t="n">
        <v>0.021504433955689</v>
      </c>
    </row>
    <row r="255">
      <c r="F255" t="n">
        <v>0.05408986699256609</v>
      </c>
      <c r="G255" t="n">
        <v>0.1327188801807681</v>
      </c>
      <c r="H255" t="n">
        <v>0.01931335787191219</v>
      </c>
      <c r="J255" t="n">
        <v>0.02425499581718429</v>
      </c>
      <c r="K255" t="n">
        <v>0.1291813727550606</v>
      </c>
      <c r="L255" t="n">
        <v>0.02186611160843201</v>
      </c>
      <c r="M255" t="n">
        <v>0.05476312293185534</v>
      </c>
      <c r="N255" t="n">
        <v>0.1284410298667866</v>
      </c>
      <c r="O255" t="n">
        <v>0.01957796655114506</v>
      </c>
      <c r="P255" t="n">
        <v>0.08887353505918844</v>
      </c>
      <c r="Q255" t="n">
        <v>0.1282724013911777</v>
      </c>
      <c r="R255" t="n">
        <v>0.02172749102491719</v>
      </c>
    </row>
    <row r="256">
      <c r="F256" t="n">
        <v>0.05261858558718247</v>
      </c>
      <c r="G256" t="n">
        <v>0.133499579475949</v>
      </c>
      <c r="H256" t="n">
        <v>0.01930466560593396</v>
      </c>
      <c r="J256" t="n">
        <v>0.02378539102755148</v>
      </c>
      <c r="K256" t="n">
        <v>0.1299412631830315</v>
      </c>
      <c r="L256" t="n">
        <v>0.02236530618219726</v>
      </c>
      <c r="M256" t="n">
        <v>0.05540358369609513</v>
      </c>
      <c r="N256" t="n">
        <v>0.1291965653365912</v>
      </c>
      <c r="O256" t="n">
        <v>0.01980789494342525</v>
      </c>
      <c r="P256" t="n">
        <v>0.09297583194820969</v>
      </c>
      <c r="Q256" t="n">
        <v>0.1290269449287728</v>
      </c>
      <c r="R256" t="n">
        <v>0.02192761986277864</v>
      </c>
    </row>
    <row r="257">
      <c r="F257" t="n">
        <v>0.05215261812120079</v>
      </c>
      <c r="G257" t="n">
        <v>0.1342802787711301</v>
      </c>
      <c r="H257" t="n">
        <v>0.01944295954781887</v>
      </c>
      <c r="J257" t="n">
        <v>0.02381475859753325</v>
      </c>
      <c r="K257" t="n">
        <v>0.1307011536110025</v>
      </c>
      <c r="L257" t="n">
        <v>0.02238753809689129</v>
      </c>
      <c r="M257" t="n">
        <v>0.05813253458330317</v>
      </c>
      <c r="N257" t="n">
        <v>0.1299521008063959</v>
      </c>
      <c r="O257" t="n">
        <v>0.01986752734164931</v>
      </c>
      <c r="P257" t="n">
        <v>0.08964070649559674</v>
      </c>
      <c r="Q257" t="n">
        <v>0.129781488466368</v>
      </c>
      <c r="R257" t="n">
        <v>0.02207725138818446</v>
      </c>
    </row>
    <row r="258">
      <c r="F258" t="n">
        <v>0.05254592139421826</v>
      </c>
      <c r="G258" t="n">
        <v>0.135060978066311</v>
      </c>
      <c r="H258" t="n">
        <v>0.01952087162775403</v>
      </c>
      <c r="J258" t="n">
        <v>0.02503565798023664</v>
      </c>
      <c r="K258" t="n">
        <v>0.1314610440389734</v>
      </c>
      <c r="L258" t="n">
        <v>0.02201404193003153</v>
      </c>
      <c r="M258" t="n">
        <v>0.05579884887631156</v>
      </c>
      <c r="N258" t="n">
        <v>0.1307076362762005</v>
      </c>
      <c r="O258" t="n">
        <v>0.01975223803841613</v>
      </c>
      <c r="P258" t="n">
        <v>0.08832170382180438</v>
      </c>
      <c r="Q258" t="n">
        <v>0.1305360320039631</v>
      </c>
      <c r="R258" t="n">
        <v>0.022136663905625</v>
      </c>
    </row>
    <row r="259">
      <c r="F259" t="n">
        <v>0.05240150342672998</v>
      </c>
      <c r="G259" t="n">
        <v>0.135841677361492</v>
      </c>
      <c r="H259" t="n">
        <v>0.01950334140976862</v>
      </c>
      <c r="J259" t="n">
        <v>0.02521399138825775</v>
      </c>
      <c r="K259" t="n">
        <v>0.1322209344669444</v>
      </c>
      <c r="L259" t="n">
        <v>0.02218078129023678</v>
      </c>
      <c r="M259" t="n">
        <v>0.05733086847193933</v>
      </c>
      <c r="N259" t="n">
        <v>0.1314631717460051</v>
      </c>
      <c r="O259" t="n">
        <v>0.01974826254520119</v>
      </c>
      <c r="P259" t="n">
        <v>0.08836898387433839</v>
      </c>
      <c r="Q259" t="n">
        <v>0.1312905755415583</v>
      </c>
      <c r="R259" t="n">
        <v>0.02179779250985301</v>
      </c>
    </row>
    <row r="260">
      <c r="F260" t="n">
        <v>0.05300936471224283</v>
      </c>
      <c r="G260" t="n">
        <v>0.136622376656673</v>
      </c>
      <c r="H260" t="n">
        <v>0.01947384761320141</v>
      </c>
      <c r="J260" t="n">
        <v>0.02502744240485345</v>
      </c>
      <c r="K260" t="n">
        <v>0.1329808248949153</v>
      </c>
      <c r="L260" t="n">
        <v>0.02260391579727405</v>
      </c>
      <c r="M260" t="n">
        <v>0.05665331012970765</v>
      </c>
      <c r="N260" t="n">
        <v>0.1322187072158097</v>
      </c>
      <c r="O260" t="n">
        <v>0.02011894319342334</v>
      </c>
      <c r="P260" t="n">
        <v>0.09049664554032427</v>
      </c>
      <c r="Q260" t="n">
        <v>0.1320451190791535</v>
      </c>
      <c r="R260" t="n">
        <v>0.02222214867108585</v>
      </c>
    </row>
    <row r="261">
      <c r="F261" t="n">
        <v>0.05259256744964241</v>
      </c>
      <c r="G261" t="n">
        <v>0.137403075951854</v>
      </c>
      <c r="H261" t="n">
        <v>0.01960520246974873</v>
      </c>
      <c r="J261" t="n">
        <v>0.02456537852816959</v>
      </c>
      <c r="K261" t="n">
        <v>0.1337407153228863</v>
      </c>
      <c r="L261" t="n">
        <v>0.02283290230635377</v>
      </c>
      <c r="M261" t="n">
        <v>0.0575676109145411</v>
      </c>
      <c r="N261" t="n">
        <v>0.1329742426856144</v>
      </c>
      <c r="O261" t="n">
        <v>0.02018547542364511</v>
      </c>
      <c r="P261" t="n">
        <v>0.09265884616615278</v>
      </c>
      <c r="Q261" t="n">
        <v>0.1327996626167486</v>
      </c>
      <c r="R261" t="n">
        <v>0.02249437501287443</v>
      </c>
    </row>
    <row r="262">
      <c r="F262" t="n">
        <v>0.05178355834916531</v>
      </c>
      <c r="G262" t="n">
        <v>0.138183775247035</v>
      </c>
      <c r="H262" t="n">
        <v>0.01975812304901277</v>
      </c>
      <c r="J262" t="n">
        <v>0.02463950696577547</v>
      </c>
      <c r="K262" t="n">
        <v>0.1345006057508572</v>
      </c>
      <c r="L262" t="n">
        <v>0.02279436002264728</v>
      </c>
      <c r="M262" t="n">
        <v>0.05497241756404866</v>
      </c>
      <c r="N262" t="n">
        <v>0.133729778155419</v>
      </c>
      <c r="O262" t="n">
        <v>0.02006047547595573</v>
      </c>
      <c r="P262" t="n">
        <v>0.0905994177436325</v>
      </c>
      <c r="Q262" t="n">
        <v>0.1335542061543438</v>
      </c>
      <c r="R262" t="n">
        <v>0.02228908957480435</v>
      </c>
    </row>
    <row r="263">
      <c r="F263" t="n">
        <v>0.05151962468678373</v>
      </c>
      <c r="G263" t="n">
        <v>0.138964474542216</v>
      </c>
      <c r="H263" t="n">
        <v>0.01959343934826688</v>
      </c>
      <c r="J263" t="n">
        <v>0.02440833294443871</v>
      </c>
      <c r="K263" t="n">
        <v>0.1352604961788282</v>
      </c>
      <c r="L263" t="n">
        <v>0.02301114618778884</v>
      </c>
      <c r="M263" t="n">
        <v>0.05832566142986459</v>
      </c>
      <c r="N263" t="n">
        <v>0.1344853136252236</v>
      </c>
      <c r="O263" t="n">
        <v>0.0201007980397265</v>
      </c>
      <c r="P263" t="n">
        <v>0.09378535713162428</v>
      </c>
      <c r="Q263" t="n">
        <v>0.134308749691939</v>
      </c>
      <c r="R263" t="n">
        <v>0.02246759865138703</v>
      </c>
    </row>
    <row r="264">
      <c r="F264" t="n">
        <v>0.0523867315821618</v>
      </c>
      <c r="G264" t="n">
        <v>0.139745173837397</v>
      </c>
      <c r="H264" t="n">
        <v>0.01957424354526227</v>
      </c>
      <c r="J264" t="n">
        <v>0.02517504315787387</v>
      </c>
      <c r="K264" t="n">
        <v>0.1360203866067991</v>
      </c>
      <c r="L264" t="n">
        <v>0.02305956158403607</v>
      </c>
      <c r="M264" t="n">
        <v>0.05542421671993664</v>
      </c>
      <c r="N264" t="n">
        <v>0.1352408490950283</v>
      </c>
      <c r="O264" t="n">
        <v>0.02032196848977072</v>
      </c>
      <c r="P264" t="n">
        <v>0.09363666962711664</v>
      </c>
      <c r="Q264" t="n">
        <v>0.1350632932295341</v>
      </c>
      <c r="R264" t="n">
        <v>0.02252159654799387</v>
      </c>
    </row>
    <row r="265">
      <c r="F265" t="n">
        <v>0.05169373861991599</v>
      </c>
      <c r="G265" t="n">
        <v>0.1405258731325779</v>
      </c>
      <c r="H265" t="n">
        <v>0.01954467520153831</v>
      </c>
      <c r="J265" t="n">
        <v>0.02461624555457384</v>
      </c>
      <c r="K265" t="n">
        <v>0.13678027703477</v>
      </c>
      <c r="L265" t="n">
        <v>0.02327397262455951</v>
      </c>
      <c r="M265" t="n">
        <v>0.05456842269305423</v>
      </c>
      <c r="N265" t="n">
        <v>0.1359963845648329</v>
      </c>
      <c r="O265" t="n">
        <v>0.02043828058977242</v>
      </c>
      <c r="P265" t="n">
        <v>0.09073500024241432</v>
      </c>
      <c r="Q265" t="n">
        <v>0.1358178367671293</v>
      </c>
      <c r="R265" t="n">
        <v>0.02239514683807933</v>
      </c>
    </row>
    <row r="266">
      <c r="F266" t="n">
        <v>0.05207379220558673</v>
      </c>
      <c r="G266" t="n">
        <v>0.1413065724277589</v>
      </c>
      <c r="H266" t="n">
        <v>0.0198068478492241</v>
      </c>
      <c r="J266" t="n">
        <v>0.02413193541513504</v>
      </c>
      <c r="K266" t="n">
        <v>0.137540167462741</v>
      </c>
      <c r="L266" t="n">
        <v>0.02283131757315629</v>
      </c>
      <c r="M266" t="n">
        <v>0.05462230830849479</v>
      </c>
      <c r="N266" t="n">
        <v>0.1367519200346375</v>
      </c>
      <c r="O266" t="n">
        <v>0.02033013074240242</v>
      </c>
      <c r="P266" t="n">
        <v>0.09079584089714343</v>
      </c>
      <c r="Q266" t="n">
        <v>0.1365723803047244</v>
      </c>
      <c r="R266" t="n">
        <v>0.02280159233423322</v>
      </c>
    </row>
    <row r="267">
      <c r="F267" t="n">
        <v>0.05234116682945854</v>
      </c>
      <c r="G267" t="n">
        <v>0.1420872717229399</v>
      </c>
      <c r="H267" t="n">
        <v>0.01966294857643416</v>
      </c>
      <c r="J267" t="n">
        <v>0.02449656596865234</v>
      </c>
      <c r="K267" t="n">
        <v>0.1383000578907119</v>
      </c>
      <c r="L267" t="n">
        <v>0.02315639237653052</v>
      </c>
      <c r="M267" t="n">
        <v>0.0568029694320325</v>
      </c>
      <c r="N267" t="n">
        <v>0.1375074555044421</v>
      </c>
      <c r="O267" t="n">
        <v>0.02033625243187619</v>
      </c>
      <c r="P267" t="n">
        <v>0.08827535287886301</v>
      </c>
      <c r="Q267" t="n">
        <v>0.1373269238423196</v>
      </c>
      <c r="R267" t="n">
        <v>0.02277228963643374</v>
      </c>
    </row>
    <row r="268">
      <c r="F268" t="n">
        <v>0.05090883283823276</v>
      </c>
      <c r="G268" t="n">
        <v>0.1428679710181209</v>
      </c>
      <c r="H268" t="n">
        <v>0.01992178012419151</v>
      </c>
      <c r="J268" t="n">
        <v>0.02490588988792268</v>
      </c>
      <c r="K268" t="n">
        <v>0.1390599483186828</v>
      </c>
      <c r="L268" t="n">
        <v>0.02347870585339947</v>
      </c>
      <c r="M268" t="n">
        <v>0.05537384147129334</v>
      </c>
      <c r="N268" t="n">
        <v>0.1382629909742468</v>
      </c>
      <c r="O268" t="n">
        <v>0.02056496753799497</v>
      </c>
      <c r="P268" t="n">
        <v>0.08745790269606118</v>
      </c>
      <c r="Q268" t="n">
        <v>0.1380814673799148</v>
      </c>
      <c r="R268" t="n">
        <v>0.02302083069684941</v>
      </c>
    </row>
    <row r="269">
      <c r="F269" t="n">
        <v>0.05049131212115823</v>
      </c>
      <c r="G269" t="n">
        <v>0.1436486703133019</v>
      </c>
      <c r="H269" t="n">
        <v>0.01991386051372672</v>
      </c>
      <c r="J269" t="n">
        <v>0.02448120438682712</v>
      </c>
      <c r="K269" t="n">
        <v>0.1398198387466538</v>
      </c>
      <c r="L269" t="n">
        <v>0.02338052727456208</v>
      </c>
      <c r="M269" t="n">
        <v>0.05728853331537775</v>
      </c>
      <c r="N269" t="n">
        <v>0.1390185264440514</v>
      </c>
      <c r="O269" t="n">
        <v>0.02064327886843328</v>
      </c>
      <c r="P269" t="n">
        <v>0.09296234644470813</v>
      </c>
      <c r="Q269" t="n">
        <v>0.1388360109175099</v>
      </c>
      <c r="R269" t="n">
        <v>0.02281333311430054</v>
      </c>
    </row>
    <row r="270">
      <c r="F270" t="n">
        <v>0.05112103921248418</v>
      </c>
      <c r="G270" t="n">
        <v>0.1444293696084829</v>
      </c>
      <c r="H270" t="n">
        <v>0.01969013151809627</v>
      </c>
      <c r="J270" t="n">
        <v>0.02426504206626337</v>
      </c>
      <c r="K270" t="n">
        <v>0.1405797291746247</v>
      </c>
      <c r="L270" t="n">
        <v>0.02324494733235806</v>
      </c>
      <c r="M270" t="n">
        <v>0.05487247117750191</v>
      </c>
      <c r="N270" t="n">
        <v>0.139774061913856</v>
      </c>
      <c r="O270" t="n">
        <v>0.02053611599520192</v>
      </c>
      <c r="P270" t="n">
        <v>0.08671455667354389</v>
      </c>
      <c r="Q270" t="n">
        <v>0.1395905544551051</v>
      </c>
      <c r="R270" t="n">
        <v>0.02260127514532204</v>
      </c>
    </row>
    <row r="271">
      <c r="F271" t="n">
        <v>0.0511204954984394</v>
      </c>
      <c r="G271" t="n">
        <v>0.1452100689036639</v>
      </c>
      <c r="H271" t="n">
        <v>0.01969805112856106</v>
      </c>
      <c r="J271" t="n">
        <v>0.02509886561333699</v>
      </c>
      <c r="K271" t="n">
        <v>0.1413396196025957</v>
      </c>
      <c r="L271" t="n">
        <v>0.02333611315556421</v>
      </c>
      <c r="M271" t="n">
        <v>0.0575734880603026</v>
      </c>
      <c r="N271" t="n">
        <v>0.1405295973836606</v>
      </c>
      <c r="O271" t="n">
        <v>0.02042689229748534</v>
      </c>
      <c r="P271" t="n">
        <v>0.08947056211417997</v>
      </c>
      <c r="Q271" t="n">
        <v>0.1403450979927003</v>
      </c>
      <c r="R271" t="n">
        <v>0.0228087727278709</v>
      </c>
    </row>
    <row r="272">
      <c r="F272" t="n">
        <v>0.05033565359491767</v>
      </c>
      <c r="G272" t="n">
        <v>0.1459907681988449</v>
      </c>
      <c r="H272" t="n">
        <v>0.02006020173985308</v>
      </c>
      <c r="J272" t="n">
        <v>0.02414552300334843</v>
      </c>
      <c r="K272" t="n">
        <v>0.1420995100305666</v>
      </c>
      <c r="L272" t="n">
        <v>0.02348773942806564</v>
      </c>
      <c r="M272" t="n">
        <v>0.05660450950960921</v>
      </c>
      <c r="N272" t="n">
        <v>0.1412851328534653</v>
      </c>
      <c r="O272" t="n">
        <v>0.0207232410121682</v>
      </c>
      <c r="P272" t="n">
        <v>0.08900277506846127</v>
      </c>
      <c r="Q272" t="n">
        <v>0.1410996415302954</v>
      </c>
      <c r="R272" t="n">
        <v>0.02289078828850429</v>
      </c>
    </row>
    <row r="273">
      <c r="F273" t="n">
        <v>0.05146060679329908</v>
      </c>
      <c r="G273" t="n">
        <v>0.1467714674940258</v>
      </c>
      <c r="H273" t="n">
        <v>0.01968077031458947</v>
      </c>
      <c r="J273" t="n">
        <v>0.02494214060714338</v>
      </c>
      <c r="K273" t="n">
        <v>0.1428594004585376</v>
      </c>
      <c r="L273" t="n">
        <v>0.02342157678178939</v>
      </c>
      <c r="M273" t="n">
        <v>0.05798807600895117</v>
      </c>
      <c r="N273" t="n">
        <v>0.1420406683232699</v>
      </c>
      <c r="O273" t="n">
        <v>0.020685860679648</v>
      </c>
      <c r="P273" t="n">
        <v>0.08667132799623234</v>
      </c>
      <c r="Q273" t="n">
        <v>0.1418541850678906</v>
      </c>
      <c r="R273" t="n">
        <v>0.02296660842435902</v>
      </c>
    </row>
    <row r="274">
      <c r="F274" t="n">
        <v>0.05068700064141055</v>
      </c>
      <c r="G274" t="n">
        <v>0.1475521667892068</v>
      </c>
      <c r="H274" t="n">
        <v>0.02006218829181781</v>
      </c>
      <c r="J274" t="n">
        <v>0.02469625423233107</v>
      </c>
      <c r="K274" t="n">
        <v>0.1436192908865085</v>
      </c>
      <c r="L274" t="n">
        <v>0.02353263550946737</v>
      </c>
      <c r="M274" t="n">
        <v>0.05745530937587268</v>
      </c>
      <c r="N274" t="n">
        <v>0.1427962037930745</v>
      </c>
      <c r="O274" t="n">
        <v>0.02066094045796787</v>
      </c>
      <c r="P274" t="n">
        <v>0.08753274452497117</v>
      </c>
      <c r="Q274" t="n">
        <v>0.1426087286054857</v>
      </c>
      <c r="R274" t="n">
        <v>0.02297579874385656</v>
      </c>
    </row>
    <row r="275">
      <c r="F275" t="n">
        <v>0.05008117393321473</v>
      </c>
      <c r="G275" t="n">
        <v>0.1483328660843878</v>
      </c>
      <c r="H275" t="n">
        <v>0.0199072372385688</v>
      </c>
      <c r="J275" t="n">
        <v>0.02387700111751295</v>
      </c>
      <c r="K275" t="n">
        <v>0.1443791813144795</v>
      </c>
      <c r="L275" t="n">
        <v>0.02386108578919586</v>
      </c>
      <c r="M275" t="n">
        <v>0.05659429358954715</v>
      </c>
      <c r="N275" t="n">
        <v>0.1435517392628791</v>
      </c>
      <c r="O275" t="n">
        <v>0.02060694664432759</v>
      </c>
      <c r="P275" t="n">
        <v>0.09117756067072541</v>
      </c>
      <c r="Q275" t="n">
        <v>0.1433632721430809</v>
      </c>
      <c r="R275" t="n">
        <v>0.02301256002184673</v>
      </c>
    </row>
    <row r="276">
      <c r="F276" t="n">
        <v>0.05033953394792866</v>
      </c>
      <c r="G276" t="n">
        <v>0.1491135653795688</v>
      </c>
      <c r="H276" t="n">
        <v>0.01975632498598619</v>
      </c>
      <c r="J276" t="n">
        <v>0.0249864130176294</v>
      </c>
      <c r="K276" t="n">
        <v>0.1451390717424504</v>
      </c>
      <c r="L276" t="n">
        <v>0.0237203431354703</v>
      </c>
      <c r="M276" t="n">
        <v>0.05736369645284786</v>
      </c>
      <c r="N276" t="n">
        <v>0.1443072747326838</v>
      </c>
      <c r="O276" t="n">
        <v>0.02108588481002356</v>
      </c>
      <c r="P276" t="n">
        <v>0.09112710948581237</v>
      </c>
      <c r="Q276" t="n">
        <v>0.1441178156806761</v>
      </c>
      <c r="R276" t="n">
        <v>0.02318696579851115</v>
      </c>
    </row>
    <row r="277">
      <c r="F277" t="n">
        <v>0.05053313316974436</v>
      </c>
      <c r="G277" t="n">
        <v>0.1498942646747498</v>
      </c>
      <c r="H277" t="n">
        <v>0.01977623662173099</v>
      </c>
      <c r="J277" t="n">
        <v>0.02465121429095755</v>
      </c>
      <c r="K277" t="n">
        <v>0.1458989621704214</v>
      </c>
      <c r="L277" t="n">
        <v>0.02377272694885921</v>
      </c>
      <c r="M277" t="n">
        <v>0.05572257328115149</v>
      </c>
      <c r="N277" t="n">
        <v>0.1450628102024884</v>
      </c>
      <c r="O277" t="n">
        <v>0.02084368631136402</v>
      </c>
      <c r="P277" t="n">
        <v>0.08982505786314909</v>
      </c>
      <c r="Q277" t="n">
        <v>0.1448723592182712</v>
      </c>
      <c r="R277" t="n">
        <v>0.02315231701519</v>
      </c>
    </row>
    <row r="278">
      <c r="F278" t="n">
        <v>0.04950074478104418</v>
      </c>
      <c r="G278" t="n">
        <v>0.1506749639699308</v>
      </c>
      <c r="H278" t="n">
        <v>0.01981008640249714</v>
      </c>
      <c r="J278" t="n">
        <v>0.02401817112693991</v>
      </c>
      <c r="K278" t="n">
        <v>0.1466588525983923</v>
      </c>
      <c r="L278" t="n">
        <v>0.02369415122877584</v>
      </c>
      <c r="M278" t="n">
        <v>0.05478412375273134</v>
      </c>
      <c r="N278" t="n">
        <v>0.145818345672293</v>
      </c>
      <c r="O278" t="n">
        <v>0.02069544412683964</v>
      </c>
      <c r="P278" t="n">
        <v>0.09110226195598509</v>
      </c>
      <c r="Q278" t="n">
        <v>0.1456269027558664</v>
      </c>
      <c r="R278" t="n">
        <v>0.02304144090856233</v>
      </c>
    </row>
    <row r="279">
      <c r="F279" t="n">
        <v>0.04977747085271268</v>
      </c>
      <c r="G279" t="n">
        <v>0.1514556632651118</v>
      </c>
      <c r="H279" t="n">
        <v>0.02005101719500917</v>
      </c>
      <c r="J279" t="n">
        <v>0.02512762194266062</v>
      </c>
      <c r="K279" t="n">
        <v>0.1474187430263632</v>
      </c>
      <c r="L279" t="n">
        <v>0.02359890793170509</v>
      </c>
      <c r="M279" t="n">
        <v>0.05619731646402215</v>
      </c>
      <c r="N279" t="n">
        <v>0.1465738811420977</v>
      </c>
      <c r="O279" t="n">
        <v>0.02093973054359108</v>
      </c>
      <c r="P279" t="n">
        <v>0.08943363286158168</v>
      </c>
      <c r="Q279" t="n">
        <v>0.1463814462934615</v>
      </c>
      <c r="R279" t="n">
        <v>0.02301603180079349</v>
      </c>
    </row>
    <row r="280">
      <c r="F280" t="n">
        <v>0.050235903072793</v>
      </c>
      <c r="G280" t="n">
        <v>0.1522363625602928</v>
      </c>
      <c r="H280" t="n">
        <v>0.02000309368592714</v>
      </c>
      <c r="J280" t="n">
        <v>0.02446482225773465</v>
      </c>
      <c r="K280" t="n">
        <v>0.1481786334543342</v>
      </c>
      <c r="L280" t="n">
        <v>0.02401988021523578</v>
      </c>
      <c r="M280" t="n">
        <v>0.05484991528419231</v>
      </c>
      <c r="N280" t="n">
        <v>0.1473294166119023</v>
      </c>
      <c r="O280" t="n">
        <v>0.0209073600672691</v>
      </c>
      <c r="P280" t="n">
        <v>0.08685385234240062</v>
      </c>
      <c r="Q280" t="n">
        <v>0.1471359898310567</v>
      </c>
      <c r="R280" t="n">
        <v>0.02328986711975747</v>
      </c>
    </row>
    <row r="281">
      <c r="F281" t="n">
        <v>0.05050192507417473</v>
      </c>
      <c r="G281" t="n">
        <v>0.1530170618554738</v>
      </c>
      <c r="H281" t="n">
        <v>0.01976783353891833</v>
      </c>
      <c r="J281" t="n">
        <v>0.0245764712742606</v>
      </c>
      <c r="K281" t="n">
        <v>0.1489385238823051</v>
      </c>
      <c r="L281" t="n">
        <v>0.02396248504148373</v>
      </c>
      <c r="M281" t="n">
        <v>0.05612199303135118</v>
      </c>
      <c r="N281" t="n">
        <v>0.1480849520817069</v>
      </c>
      <c r="O281" t="n">
        <v>0.02110422392045184</v>
      </c>
      <c r="P281" t="n">
        <v>0.0887151860726404</v>
      </c>
      <c r="Q281" t="n">
        <v>0.1478905333686519</v>
      </c>
      <c r="R281" t="n">
        <v>0.02320645732903808</v>
      </c>
    </row>
    <row r="282">
      <c r="F282" t="n">
        <v>0.05029453821619009</v>
      </c>
      <c r="G282" t="n">
        <v>0.1537977611506547</v>
      </c>
      <c r="H282" t="n">
        <v>0.01982764544070023</v>
      </c>
      <c r="J282" t="n">
        <v>0.02397327261382066</v>
      </c>
      <c r="K282" t="n">
        <v>0.1496984143102761</v>
      </c>
      <c r="L282" t="n">
        <v>0.02376160193335153</v>
      </c>
      <c r="M282" t="n">
        <v>0.05702466497059866</v>
      </c>
      <c r="N282" t="n">
        <v>0.1488404875515116</v>
      </c>
      <c r="O282" t="n">
        <v>0.02098275473444547</v>
      </c>
      <c r="P282" t="n">
        <v>0.08654877545792239</v>
      </c>
      <c r="Q282" t="n">
        <v>0.148645076906247</v>
      </c>
      <c r="R282" t="n">
        <v>0.02327364854933981</v>
      </c>
    </row>
    <row r="283">
      <c r="F283" t="n">
        <v>0.04983372064322509</v>
      </c>
      <c r="G283" t="n">
        <v>0.1545784604458358</v>
      </c>
      <c r="H283" t="n">
        <v>0.02012057711208522</v>
      </c>
      <c r="J283" t="n">
        <v>0.02464343479681833</v>
      </c>
      <c r="K283" t="n">
        <v>0.150458304738247</v>
      </c>
      <c r="L283" t="n">
        <v>0.02410378214235613</v>
      </c>
      <c r="M283" t="n">
        <v>0.05739310094895086</v>
      </c>
      <c r="N283" t="n">
        <v>0.1495960230213162</v>
      </c>
      <c r="O283" t="n">
        <v>0.0209219469493418</v>
      </c>
      <c r="P283" t="n">
        <v>0.08560505186488659</v>
      </c>
      <c r="Q283" t="n">
        <v>0.1493996204438422</v>
      </c>
      <c r="R283" t="n">
        <v>0.02316694428269606</v>
      </c>
    </row>
    <row r="284">
      <c r="F284" t="n">
        <v>0.04898460446743686</v>
      </c>
      <c r="G284" t="n">
        <v>0.1553591597410167</v>
      </c>
      <c r="H284" t="n">
        <v>0.01993111781724449</v>
      </c>
      <c r="J284" t="n">
        <v>0.02503809097986837</v>
      </c>
      <c r="K284" t="n">
        <v>0.151218195166218</v>
      </c>
      <c r="L284" t="n">
        <v>0.02379018640686615</v>
      </c>
      <c r="M284" t="n">
        <v>0.0559700496364321</v>
      </c>
      <c r="N284" t="n">
        <v>0.1503515584911208</v>
      </c>
      <c r="O284" t="n">
        <v>0.02094709603913366</v>
      </c>
      <c r="P284" t="n">
        <v>0.09021644920706801</v>
      </c>
      <c r="Q284" t="n">
        <v>0.1501541639814374</v>
      </c>
      <c r="R284" t="n">
        <v>0.02296754904567525</v>
      </c>
    </row>
  </sheetData>
  <mergeCells count="28">
    <mergeCell ref="L82:V82"/>
    <mergeCell ref="A82:K82"/>
    <mergeCell ref="L2:V2"/>
    <mergeCell ref="L16:V16"/>
    <mergeCell ref="L7:V7"/>
    <mergeCell ref="A1:K1"/>
    <mergeCell ref="A6:K6"/>
    <mergeCell ref="M81:U81"/>
    <mergeCell ref="L3:V3"/>
    <mergeCell ref="M80:U80"/>
    <mergeCell ref="A7:K7"/>
    <mergeCell ref="P46:Q46"/>
    <mergeCell ref="A16:K16"/>
    <mergeCell ref="P49:Q49"/>
    <mergeCell ref="L5:V5"/>
    <mergeCell ref="A80:K80"/>
    <mergeCell ref="P48:Q48"/>
    <mergeCell ref="A3:K3"/>
    <mergeCell ref="A2:K2"/>
    <mergeCell ref="L1:V1"/>
    <mergeCell ref="A5:K5"/>
    <mergeCell ref="P47:Q47"/>
    <mergeCell ref="L22:V22"/>
    <mergeCell ref="A22:K22"/>
    <mergeCell ref="L9:V9"/>
    <mergeCell ref="L6:V6"/>
    <mergeCell ref="A81:K81"/>
    <mergeCell ref="A9:K9"/>
  </mergeCells>
  <pageMargins left="0.7" right="0.7" top="0.75" bottom="0.75" header="0.3" footer="0.3"/>
  <pageSetup orientation="portrait" paperSize="9" scale="54" fitToWidth="2" horizontalDpi="1200" verticalDpi="1200"/>
  <colBreaks count="1" manualBreakCount="1">
    <brk id="11" min="0" max="92" man="1"/>
  </col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Ferma301</dc:creator>
  <dcterms:created xsi:type="dcterms:W3CDTF">2015-06-05T18:19:34Z</dcterms:created>
  <dcterms:modified xsi:type="dcterms:W3CDTF">2023-08-10T16:56:56Z</dcterms:modified>
  <cp:lastModifiedBy>MSI GP66</cp:lastModifiedBy>
  <cp:lastPrinted>2023-08-06T08:35:47Z</cp:lastPrinted>
</cp:coreProperties>
</file>