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'1'!$A$1:$V$82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0.000000"/>
    <numFmt numFmtId="165" formatCode="0.0"/>
    <numFmt numFmtId="166" formatCode="General_)"/>
    <numFmt numFmtId="167" formatCode="0.000"/>
    <numFmt numFmtId="168" formatCode="0.0000"/>
  </numFmts>
  <fonts count="15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  <font>
      <name val="Times New Roman"/>
      <charset val="204"/>
      <family val="1"/>
      <b val="1"/>
      <color theme="1"/>
      <sz val="8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7" fillId="0" borderId="0"/>
    <xf numFmtId="0" fontId="1" fillId="0" borderId="0"/>
  </cellStyleXfs>
  <cellXfs count="84">
    <xf numFmtId="0" fontId="0" fillId="0" borderId="0" pivotButton="0" quotePrefix="0" xfId="0"/>
    <xf numFmtId="0" fontId="3" fillId="0" borderId="0" pivotButton="0" quotePrefix="0" xfId="0"/>
    <xf numFmtId="0" fontId="6" fillId="0" borderId="0" pivotButton="0" quotePrefix="0" xfId="1"/>
    <xf numFmtId="0" fontId="5" fillId="0" borderId="0" applyAlignment="1" pivotButton="0" quotePrefix="1" xfId="2">
      <alignment horizontal="left"/>
    </xf>
    <xf numFmtId="0" fontId="6" fillId="0" borderId="0" applyAlignment="1" pivotButton="0" quotePrefix="1" xfId="2">
      <alignment horizontal="left"/>
    </xf>
    <xf numFmtId="0" fontId="5" fillId="0" borderId="0" applyAlignment="1" pivotButton="0" quotePrefix="0" xfId="2">
      <alignment horizontal="left"/>
    </xf>
    <xf numFmtId="0" fontId="6" fillId="0" borderId="0" applyAlignment="1" pivotButton="0" quotePrefix="0" xfId="2">
      <alignment horizontal="left"/>
    </xf>
    <xf numFmtId="0" fontId="6" fillId="0" borderId="0" applyProtection="1" pivotButton="0" quotePrefix="0" xfId="2">
      <protection locked="0" hidden="0"/>
    </xf>
    <xf numFmtId="0" fontId="6" fillId="0" borderId="0" pivotButton="0" quotePrefix="0" xfId="0"/>
    <xf numFmtId="0" fontId="6" fillId="0" borderId="0" pivotButton="0" quotePrefix="0" xfId="2"/>
    <xf numFmtId="0" fontId="8" fillId="0" borderId="0" pivotButton="0" quotePrefix="0" xfId="1"/>
    <xf numFmtId="0" fontId="10" fillId="0" borderId="0" applyProtection="1" pivotButton="0" quotePrefix="0" xfId="2">
      <protection locked="0" hidden="0"/>
    </xf>
    <xf numFmtId="0" fontId="8" fillId="0" borderId="0" applyAlignment="1" pivotButton="0" quotePrefix="1" xfId="2">
      <alignment horizontal="left"/>
    </xf>
    <xf numFmtId="0" fontId="10" fillId="0" borderId="0" applyAlignment="1" pivotButton="0" quotePrefix="1" xfId="2">
      <alignment horizontal="left"/>
    </xf>
    <xf numFmtId="0" fontId="8" fillId="0" borderId="0" applyAlignment="1" pivotButton="0" quotePrefix="0" xfId="2">
      <alignment horizontal="left"/>
    </xf>
    <xf numFmtId="0" fontId="10" fillId="0" borderId="0" applyAlignment="1" pivotButton="0" quotePrefix="0" xfId="2">
      <alignment horizontal="left"/>
    </xf>
    <xf numFmtId="0" fontId="8" fillId="0" borderId="0" applyAlignment="1" pivotButton="0" quotePrefix="0" xfId="1">
      <alignment horizontal="left"/>
    </xf>
    <xf numFmtId="0" fontId="8" fillId="0" borderId="0" applyAlignment="1" pivotButton="0" quotePrefix="0" xfId="1">
      <alignment wrapText="1"/>
    </xf>
    <xf numFmtId="0" fontId="8" fillId="0" borderId="0" pivotButton="0" quotePrefix="0" xfId="2"/>
    <xf numFmtId="0" fontId="10" fillId="0" borderId="0" pivotButton="0" quotePrefix="0" xfId="2"/>
    <xf numFmtId="0" fontId="8" fillId="0" borderId="0" applyAlignment="1" pivotButton="0" quotePrefix="0" xfId="2">
      <alignment horizontal="right"/>
    </xf>
    <xf numFmtId="0" fontId="10" fillId="0" borderId="0" pivotButton="0" quotePrefix="0" xfId="0"/>
    <xf numFmtId="0" fontId="8" fillId="0" borderId="0" applyAlignment="1" applyProtection="1" pivotButton="0" quotePrefix="0" xfId="0">
      <alignment horizontal="left"/>
      <protection locked="0" hidden="0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0" fontId="8" fillId="0" borderId="0" applyAlignment="1" pivotButton="0" quotePrefix="1" xfId="0">
      <alignment horizontal="left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164" fontId="11" fillId="0" borderId="0" pivotButton="0" quotePrefix="0" xfId="0"/>
    <xf numFmtId="1" fontId="4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0" fillId="2" borderId="0" pivotButton="0" quotePrefix="0" xfId="0"/>
    <xf numFmtId="0" fontId="0" fillId="2" borderId="0" applyAlignment="1" pivotButton="0" quotePrefix="0" xfId="0">
      <alignment horizontal="left"/>
    </xf>
    <xf numFmtId="0" fontId="9" fillId="0" borderId="0" pivotButton="0" quotePrefix="0" xfId="0"/>
    <xf numFmtId="14" fontId="10" fillId="0" borderId="0" pivotButton="0" quotePrefix="0" xfId="2"/>
    <xf numFmtId="14" fontId="10" fillId="0" borderId="0" applyProtection="1" pivotButton="0" quotePrefix="0" xfId="2">
      <protection locked="0" hidden="0"/>
    </xf>
    <xf numFmtId="1" fontId="8" fillId="0" borderId="0" pivotButton="0" quotePrefix="0" xfId="0"/>
    <xf numFmtId="165" fontId="8" fillId="0" borderId="0" applyAlignment="1" pivotButton="0" quotePrefix="0" xfId="0">
      <alignment horizontal="left"/>
    </xf>
    <xf numFmtId="2" fontId="8" fillId="0" borderId="0" pivotButton="0" quotePrefix="0" xfId="0"/>
    <xf numFmtId="0" fontId="8" fillId="0" borderId="0" applyProtection="1" pivotButton="0" quotePrefix="0" xfId="2">
      <protection locked="0" hidden="0"/>
    </xf>
    <xf numFmtId="0" fontId="5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vertical="center"/>
    </xf>
    <xf numFmtId="0" fontId="8" fillId="0" borderId="0" applyAlignment="1" pivotButton="0" quotePrefix="0" xfId="0">
      <alignment horizontal="center" vertical="center"/>
    </xf>
    <xf numFmtId="0" fontId="6" fillId="0" borderId="0" applyAlignment="1" pivotButton="0" quotePrefix="0" xfId="1">
      <alignment horizontal="right" vertical="center"/>
    </xf>
    <xf numFmtId="166" fontId="8" fillId="0" borderId="0" pivotButton="0" quotePrefix="0" xfId="2"/>
    <xf numFmtId="167" fontId="8" fillId="0" borderId="0" pivotButton="0" quotePrefix="0" xfId="0"/>
    <xf numFmtId="167" fontId="0" fillId="0" borderId="1" applyAlignment="1" pivotButton="0" quotePrefix="0" xfId="0">
      <alignment horizontal="center" vertical="center"/>
    </xf>
    <xf numFmtId="167" fontId="4" fillId="0" borderId="0" applyAlignment="1" pivotButton="0" quotePrefix="0" xfId="0">
      <alignment horizontal="left"/>
    </xf>
    <xf numFmtId="167" fontId="9" fillId="0" borderId="0" pivotButton="0" quotePrefix="0" xfId="0"/>
    <xf numFmtId="168" fontId="9" fillId="0" borderId="0" pivotButton="0" quotePrefix="0" xfId="0"/>
    <xf numFmtId="0" fontId="9" fillId="0" borderId="0" applyAlignment="1" pivotButton="0" quotePrefix="0" xfId="0">
      <alignment horizontal="right" vertical="center"/>
    </xf>
    <xf numFmtId="0" fontId="12" fillId="0" borderId="0" pivotButton="0" quotePrefix="0" xfId="0"/>
    <xf numFmtId="0" fontId="12" fillId="0" borderId="0" applyAlignment="1" pivotButton="0" quotePrefix="0" xfId="0">
      <alignment horizontal="right"/>
    </xf>
    <xf numFmtId="2" fontId="12" fillId="0" borderId="0" applyAlignment="1" pivotButton="0" quotePrefix="0" xfId="0">
      <alignment horizontal="left"/>
    </xf>
    <xf numFmtId="0" fontId="13" fillId="0" borderId="0" pivotButton="0" quotePrefix="0" xfId="0"/>
    <xf numFmtId="167" fontId="13" fillId="0" borderId="0" pivotButton="0" quotePrefix="0" xfId="0"/>
    <xf numFmtId="2" fontId="12" fillId="0" borderId="0" applyAlignment="1" pivotButton="0" quotePrefix="0" xfId="0">
      <alignment horizontal="center"/>
    </xf>
    <xf numFmtId="165" fontId="12" fillId="0" borderId="0" applyAlignment="1" pivotButton="0" quotePrefix="0" xfId="0">
      <alignment horizontal="center"/>
    </xf>
    <xf numFmtId="167" fontId="12" fillId="0" borderId="0" applyAlignment="1" pivotButton="0" quotePrefix="0" xfId="0">
      <alignment horizontal="center"/>
    </xf>
    <xf numFmtId="167" fontId="9" fillId="0" borderId="0" applyAlignment="1" pivotButton="0" quotePrefix="0" xfId="0">
      <alignment horizontal="center"/>
    </xf>
    <xf numFmtId="165" fontId="8" fillId="0" borderId="0" pivotButton="0" quotePrefix="0" xfId="0"/>
    <xf numFmtId="0" fontId="6" fillId="0" borderId="0" applyAlignment="1" pivotButton="0" quotePrefix="0" xfId="1">
      <alignment horizontal="center" vertical="center"/>
    </xf>
    <xf numFmtId="0" fontId="5" fillId="0" borderId="0" applyAlignment="1" pivotButton="0" quotePrefix="0" xfId="1">
      <alignment horizontal="center"/>
    </xf>
    <xf numFmtId="0" fontId="9" fillId="0" borderId="0" pivotButton="0" quotePrefix="0" xfId="0"/>
    <xf numFmtId="167" fontId="2" fillId="0" borderId="1" applyAlignment="1" pivotButton="0" quotePrefix="0" xfId="0">
      <alignment horizontal="center" vertical="center" wrapText="1"/>
    </xf>
    <xf numFmtId="0" fontId="8" fillId="0" borderId="0" applyAlignment="1" pivotButton="0" quotePrefix="0" xfId="1">
      <alignment horizontal="center"/>
    </xf>
    <xf numFmtId="0" fontId="9" fillId="0" borderId="0" applyAlignment="1" pivotButton="0" quotePrefix="0" xfId="0">
      <alignment horizontal="center"/>
    </xf>
    <xf numFmtId="0" fontId="5" fillId="0" borderId="0" applyAlignment="1" pivotButton="0" quotePrefix="0" xfId="1">
      <alignment horizontal="center" wrapText="1"/>
    </xf>
    <xf numFmtId="0" fontId="8" fillId="0" borderId="0" applyAlignment="1" pivotButton="0" quotePrefix="0" xfId="0">
      <alignment horizontal="center" vertical="center"/>
    </xf>
    <xf numFmtId="0" fontId="6" fillId="0" borderId="0" applyAlignment="1" pivotButton="0" quotePrefix="0" xfId="1">
      <alignment horizontal="right" vertical="center"/>
    </xf>
    <xf numFmtId="0" fontId="2" fillId="0" borderId="1" applyAlignment="1" pivotButton="0" quotePrefix="0" xfId="0">
      <alignment horizontal="center" vertical="center" wrapText="1"/>
    </xf>
    <xf numFmtId="166" fontId="8" fillId="0" borderId="0" pivotButton="0" quotePrefix="0" xfId="2"/>
    <xf numFmtId="167" fontId="8" fillId="0" borderId="0" pivotButton="0" quotePrefix="0" xfId="0"/>
    <xf numFmtId="0" fontId="0" fillId="0" borderId="4" pivotButton="0" quotePrefix="0" xfId="0"/>
    <xf numFmtId="167" fontId="0" fillId="0" borderId="1" applyAlignment="1" pivotButton="0" quotePrefix="0" xfId="0">
      <alignment horizontal="center" vertical="center"/>
    </xf>
    <xf numFmtId="167" fontId="2" fillId="0" borderId="1" applyAlignment="1" pivotButton="0" quotePrefix="0" xfId="0">
      <alignment horizontal="center" vertical="center" wrapText="1"/>
    </xf>
    <xf numFmtId="167" fontId="13" fillId="0" borderId="0" pivotButton="0" quotePrefix="0" xfId="0"/>
    <xf numFmtId="167" fontId="4" fillId="0" borderId="0" applyAlignment="1" pivotButton="0" quotePrefix="0" xfId="0">
      <alignment horizontal="left"/>
    </xf>
    <xf numFmtId="167" fontId="12" fillId="0" borderId="0" applyAlignment="1" pivotButton="0" quotePrefix="0" xfId="0">
      <alignment horizontal="center"/>
    </xf>
    <xf numFmtId="167" fontId="9" fillId="0" borderId="0" applyAlignment="1" pivotButton="0" quotePrefix="0" xfId="0">
      <alignment horizontal="center"/>
    </xf>
    <xf numFmtId="168" fontId="9" fillId="0" borderId="0" pivotButton="0" quotePrefix="0" xfId="0"/>
    <xf numFmtId="167" fontId="9" fillId="0" borderId="0" pivotButton="0" quotePrefix="0" xfId="0"/>
  </cellXfs>
  <cellStyles count="4">
    <cellStyle name="Обычный" xfId="0" builtinId="0"/>
    <cellStyle name="Обычный 2 2" xfId="1"/>
    <cellStyle name="Обычный 2" xfId="2"/>
    <cellStyle name="Обычный 2 4" xf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General</formatCode>
                <ptCount val="37"/>
                <pt idx="0">
                  <v>42.17827674798846</v>
                </pt>
                <pt idx="1">
                  <v>42.17827674798846</v>
                </pt>
                <pt idx="2">
                  <v>42.17827674798846</v>
                </pt>
                <pt idx="3">
                  <v>42.17827674798846</v>
                </pt>
                <pt idx="4">
                  <v>42.17827674798846</v>
                </pt>
                <pt idx="5">
                  <v>42.17827674798846</v>
                </pt>
                <pt idx="6">
                  <v>42.17827674798846</v>
                </pt>
                <pt idx="7">
                  <v>42.17827674798846</v>
                </pt>
                <pt idx="8">
                  <v>42.17827674798846</v>
                </pt>
                <pt idx="9">
                  <v>42.17827674798846</v>
                </pt>
                <pt idx="10">
                  <v>42.17827674798846</v>
                </pt>
                <pt idx="11">
                  <v>42.17827674798846</v>
                </pt>
                <pt idx="12">
                  <v>42.17827674798846</v>
                </pt>
                <pt idx="13">
                  <v>42.17827674798846</v>
                </pt>
                <pt idx="14">
                  <v>42.17827674798846</v>
                </pt>
                <pt idx="15">
                  <v>42.17827674798846</v>
                </pt>
                <pt idx="16">
                  <v>42.17827674798846</v>
                </pt>
                <pt idx="17">
                  <v>42.17827674798846</v>
                </pt>
                <pt idx="18">
                  <v>42.17827674798846</v>
                </pt>
                <pt idx="19">
                  <v>42.17827674798846</v>
                </pt>
                <pt idx="20">
                  <v>42.17827674798846</v>
                </pt>
                <pt idx="21">
                  <v>42.17827674798846</v>
                </pt>
                <pt idx="22">
                  <v>42.17827674798846</v>
                </pt>
                <pt idx="23">
                  <v>42.17827674798846</v>
                </pt>
                <pt idx="24">
                  <v>42.17827674798846</v>
                </pt>
                <pt idx="25">
                  <v>42.17827674798846</v>
                </pt>
                <pt idx="26">
                  <v>42.17827674798846</v>
                </pt>
                <pt idx="27">
                  <v>42.17827674798846</v>
                </pt>
                <pt idx="28">
                  <v>42.17827674798846</v>
                </pt>
                <pt idx="29">
                  <v>42.17827674798846</v>
                </pt>
                <pt idx="30">
                  <v>42.17827674798846</v>
                </pt>
                <pt idx="31">
                  <v>42.17827674798846</v>
                </pt>
                <pt idx="32">
                  <v>42.17827674798846</v>
                </pt>
                <pt idx="33">
                  <v>42.17827674798846</v>
                </pt>
                <pt idx="34">
                  <v>42.17827674798846</v>
                </pt>
                <pt idx="35">
                  <v>42.17827674798846</v>
                </pt>
                <pt idx="36">
                  <v>42.17827674798846</v>
                </pt>
              </numCache>
            </numRef>
          </xVal>
          <yVal>
            <numRef>
              <f>'1'!$AC$6:$AC$42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Первая прочность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'1'!$K$85:$K$20000</f>
              <numCache>
                <formatCode>General</formatCode>
                <ptCount val="19916"/>
              </numCache>
            </numRef>
          </xVal>
          <yVal>
            <numRef>
              <f>'1'!$J$85:$J$20000</f>
              <numCache>
                <formatCode>General</formatCode>
                <ptCount val="19916"/>
              </numCache>
            </numRef>
          </yVal>
          <smooth val="1"/>
        </ser>
        <ser>
          <idx val="1"/>
          <order val="1"/>
          <tx>
            <v>Вторая прочность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'1'!$N$85:$N$20000</f>
              <numCache>
                <formatCode>General</formatCode>
                <ptCount val="19916"/>
              </numCache>
            </numRef>
          </xVal>
          <yVal>
            <numRef>
              <f>'1'!$M$85:$M$20000</f>
              <numCache>
                <formatCode>General</formatCode>
                <ptCount val="19916"/>
              </numCache>
            </numRef>
          </yVal>
          <smooth val="1"/>
        </ser>
        <ser>
          <idx val="2"/>
          <order val="2"/>
          <tx>
            <v>Третья прочность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'1'!$Q$85:$Q$20000</f>
              <numCache>
                <formatCode>General</formatCode>
                <ptCount val="19916"/>
              </numCache>
            </numRef>
          </xVal>
          <yVal>
            <numRef>
              <f>'1'!$P$85:$P$20000</f>
              <numCache>
                <formatCode>General</formatCode>
                <ptCount val="1991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1000">
                <a:latin typeface="Times New Roman" panose="02020603050405020304" pitchFamily="18" charset="0"/>
                <a:cs typeface="Times New Roman" panose="02020603050405020304" pitchFamily="18" charset="0"/>
              </a:rPr>
              <a:t>Графическое определение  модулей Е0,</a:t>
            </a:r>
            <a:r>
              <a:rPr lang="ru-RU" sz="10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 xml:space="preserve"> Е50</a:t>
            </a:r>
            <a:endParaRPr lang="ru-RU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rich>
      </tx>
      <layout>
        <manualLayout>
          <xMode val="edge"/>
          <yMode val="edge"/>
          <wMode val="factor"/>
          <hMode val="factor"/>
          <x val="0.3502157422790747"/>
          <y val="0.03258017540779785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170513888888889"/>
          <w val="0.7740818658280924"/>
          <h val="0.7338191666666667"/>
        </manualLayout>
      </layout>
      <scatterChart>
        <scatterStyle val="smoothMarker"/>
        <varyColors val="0"/>
        <ser>
          <idx val="0"/>
          <order val="0"/>
          <tx>
            <v>q max, МПа</v>
          </tx>
          <spPr>
            <a:ln w="12700">
              <a:solidFill>
                <a:srgbClr val="00B0F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>
                <a:prstDash val="solid"/>
              </a:ln>
            </spPr>
          </dPt>
          <xVal>
            <numRef>
              <f>'1'!$E$88:$E$89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'1'!$D$88:$D$89</f>
              <numCache>
                <formatCode>General</formatCode>
                <ptCount val="2"/>
                <pt idx="0">
                  <v>0.1006139320975862</v>
                </pt>
                <pt idx="1">
                  <v>0.1006139320975862</v>
                </pt>
              </numCache>
            </numRef>
          </yVal>
          <smooth val="1"/>
        </ser>
        <ser>
          <idx val="1"/>
          <order val="1"/>
          <tx>
            <v>0,5 q max, МПа</v>
          </tx>
          <spPr>
            <a:ln cmpd="sng">
              <a:solidFill>
                <a:srgbClr val="00B05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19050" cmpd="sng">
                <a:solidFill>
                  <a:srgbClr val="00B050"/>
                </a:solidFill>
                <a:prstDash val="sysDash"/>
              </a:ln>
            </spPr>
          </dPt>
          <xVal>
            <numRef>
              <f>'1'!$E$92:$E$93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'1'!$D$92:$D$93</f>
              <numCache>
                <formatCode>General</formatCode>
                <ptCount val="2"/>
                <pt idx="0">
                  <v>0.0503069660487931</v>
                </pt>
                <pt idx="1">
                  <v>0.0503069660487931</v>
                </pt>
              </numCache>
            </numRef>
          </yVal>
          <smooth val="1"/>
        </ser>
        <ser>
          <idx val="2"/>
          <order val="2"/>
          <tx>
            <v>Трехосное испытание</v>
          </tx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'1'!$G$85:$G$200020</f>
              <numCache>
                <formatCode>General</formatCode>
                <ptCount val="199936"/>
              </numCache>
            </numRef>
          </xVal>
          <yVal>
            <numRef>
              <f>'1'!$F$85:$F$200020</f>
              <numCache>
                <formatCode>General</formatCode>
                <ptCount val="199936"/>
              </numCache>
            </numRef>
          </yVal>
          <smooth val="1"/>
        </ser>
        <ser>
          <idx val="3"/>
          <order val="3"/>
          <tx>
            <v>Секущая модуля Е0</v>
          </tx>
          <spPr>
            <a:ln w="12700"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'1'!$B$88:$B$90</f>
              <numCache>
                <formatCode>General</formatCode>
                <ptCount val="3"/>
                <pt idx="0">
                  <v>0</v>
                </pt>
                <pt idx="1">
                  <v>0.0017</v>
                </pt>
                <pt idx="2">
                  <v>0.00608288310074405</v>
                </pt>
              </numCache>
            </numRef>
          </xVal>
          <yVal>
            <numRef>
              <f>'1'!$A$88:$A$90</f>
              <numCache>
                <formatCode>General</formatCode>
                <ptCount val="3"/>
                <pt idx="0">
                  <v>0</v>
                </pt>
                <pt idx="1">
                  <v>0.02530696604879309</v>
                </pt>
                <pt idx="2">
                  <v>0.09055253888782759</v>
                </pt>
              </numCache>
            </numRef>
          </yVal>
          <smooth val="1"/>
        </ser>
        <ser>
          <idx val="4"/>
          <order val="4"/>
          <tx>
            <v>Первая точка Е0, МПа</v>
          </tx>
          <spPr>
            <a:ln>
              <a:noFill/>
              <a:prstDash val="solid"/>
            </a:ln>
          </spPr>
          <marker>
            <symbol val="circle"/>
            <size val="6"/>
            <spPr>
              <a:solidFill>
                <a:schemeClr val="accent2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xVal>
            <numRef>
              <f>'1'!$B$88</f>
              <numCache>
                <formatCode>General</formatCode>
                <ptCount val="1"/>
                <pt idx="0">
                  <v>0</v>
                </pt>
              </numCache>
            </numRef>
          </xVal>
          <yVal>
            <numRef>
              <f>'1'!$A$88</f>
              <numCache>
                <formatCode>General</formatCode>
                <ptCount val="1"/>
                <pt idx="0">
                  <v>0</v>
                </pt>
              </numCache>
            </numRef>
          </yVal>
          <smooth val="1"/>
        </ser>
        <ser>
          <idx val="5"/>
          <order val="5"/>
          <tx>
            <v>Вторая точка Е0, МПа</v>
          </tx>
          <spPr>
            <a:ln>
              <a:noFill/>
              <a:prstDash val="solid"/>
            </a:ln>
          </spPr>
          <marker>
            <symbol val="circle"/>
            <size val="7"/>
            <spPr>
              <a:solidFill>
                <a:srgbClr val="FF0000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xVal>
            <numRef>
              <f>'1'!$B$89</f>
              <numCache>
                <formatCode>General</formatCode>
                <ptCount val="1"/>
                <pt idx="0">
                  <v>0.0017</v>
                </pt>
              </numCache>
            </numRef>
          </xVal>
          <yVal>
            <numRef>
              <f>'1'!$A$89</f>
              <numCache>
                <formatCode>General</formatCode>
                <ptCount val="1"/>
                <pt idx="0">
                  <v>0.02530696604879309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legend>
      <legendPos val="r"/>
      <legendEntry>
        <idx val="2"/>
        <delete val="1"/>
      </legendEntry>
      <legendEntry>
        <idx val="6"/>
        <delete val="1"/>
      </legendEntry>
      <layout>
        <manualLayout>
          <xMode val="edge"/>
          <yMode val="edge"/>
          <wMode val="factor"/>
          <hMode val="factor"/>
          <x val="0.8185323899371069"/>
          <y val="0.2285116666666667"/>
          <w val="0.1748114255765199"/>
          <h val="0.5729624999999999"/>
        </manualLayout>
      </layout>
      <overlay val="0"/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1000"/>
            </a:pPr>
            <a:r>
              <a:rPr lang="ru-RU" sz="1000">
                <a:latin typeface="Times New Roman" panose="02020603050405020304" pitchFamily="18" charset="0"/>
                <a:cs typeface="Times New Roman" panose="02020603050405020304" pitchFamily="18" charset="0"/>
              </a:rPr>
              <a:t>Объемные</a:t>
            </a:r>
            <a:r>
              <a:rPr lang="ru-RU" sz="10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 xml:space="preserve"> деформации образца</a:t>
            </a:r>
            <a:endParaRPr lang="ru-RU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rich>
      </tx>
      <layout>
        <manualLayout>
          <xMode val="edge"/>
          <yMode val="edge"/>
          <wMode val="factor"/>
          <hMode val="factor"/>
          <x val="0.3899392209923467"/>
          <y val="0.04853376177715415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484980546360085"/>
          <w val="0.7713908805031446"/>
          <h val="0.7023726563066757"/>
        </manualLayout>
      </layout>
      <scatterChart>
        <scatterStyle val="smoothMarker"/>
        <varyColors val="0"/>
        <ser>
          <idx val="0"/>
          <order val="0"/>
          <tx>
            <v>Объемные деформации</v>
          </tx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'1'!$G$85:$G$20000</f>
              <numCache>
                <formatCode>General</formatCode>
                <ptCount val="19916"/>
              </numCache>
            </numRef>
          </xVal>
          <yVal>
            <numRef>
              <f>'1'!$H$85:$H$20000</f>
              <numCache>
                <formatCode>General</formatCode>
                <ptCount val="1991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11</col>
      <colOff>86044</colOff>
      <row>22</row>
      <rowOff>31619</rowOff>
    </from>
    <to>
      <col>15</col>
      <colOff>761999</colOff>
      <row>43</row>
      <rowOff>22411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15</col>
      <colOff>826032</colOff>
      <row>22</row>
      <rowOff>27215</rowOff>
    </from>
    <to>
      <col>21</col>
      <colOff>851646</colOff>
      <row>43</row>
      <rowOff>22410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0</col>
      <colOff>79371</colOff>
      <row>22</row>
      <rowOff>54261</rowOff>
    </from>
    <to>
      <col>10</col>
      <colOff>766724</colOff>
      <row>41</row>
      <rowOff>12349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78440</colOff>
      <row>41</row>
      <rowOff>56029</rowOff>
    </from>
    <to>
      <col>10</col>
      <colOff>765793</colOff>
      <row>57</row>
      <rowOff>103764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3</col>
      <colOff>564370</colOff>
      <row>72</row>
      <rowOff>170441</rowOff>
    </from>
    <to>
      <col>5</col>
      <colOff>576688</colOff>
      <row>75</row>
      <rowOff>183818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3668399" y="11813353"/>
          <a:ext cx="1782848" cy="618495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4</col>
      <colOff>692680</colOff>
      <row>68</row>
      <rowOff>115115</rowOff>
    </from>
    <to>
      <col>6</col>
      <colOff>799647</colOff>
      <row>77</row>
      <rowOff>140160</rowOff>
    </to>
    <pic>
      <nvPicPr>
        <cNvPr id="10" name="Рисунок 9"/>
        <cNvPicPr>
          <a:picLocks noChangeAspect="1"/>
        </cNvPicPr>
      </nvPicPr>
      <blipFill>
        <a:blip cstate="print" r:embed="rId6"/>
        <a:stretch>
          <a:fillRect/>
        </a:stretch>
      </blipFill>
      <spPr>
        <a:xfrm>
          <a:off x="4233739" y="13685439"/>
          <a:ext cx="1877496" cy="172833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15</col>
      <colOff>527696</colOff>
      <row>72</row>
      <rowOff>163310</rowOff>
    </from>
    <to>
      <col>17</col>
      <colOff>537978</colOff>
      <row>75</row>
      <rowOff>176687</rowOff>
    </to>
    <pic>
      <nvPicPr>
        <cNvPr id="11" name="image1-4.png"/>
        <cNvPicPr/>
      </nvPicPr>
      <blipFill rotWithShape="1">
        <a:blip cstate="print" r:embed="rId7"/>
        <a:srcRect l="66382" t="40700" r="-3101" b="46296"/>
        <a:stretch>
          <a:fillRect/>
        </a:stretch>
      </blipFill>
      <spPr bwMode="auto">
        <a:xfrm>
          <a:off x="13806667" y="14518045"/>
          <a:ext cx="1780811" cy="618495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689625</colOff>
      <row>68</row>
      <rowOff>51956</rowOff>
    </from>
    <to>
      <col>18</col>
      <colOff>795571</colOff>
      <row>77</row>
      <rowOff>77001</rowOff>
    </to>
    <pic>
      <nvPicPr>
        <cNvPr id="13" name="Рисунок 12"/>
        <cNvPicPr>
          <a:picLocks noChangeAspect="1"/>
        </cNvPicPr>
      </nvPicPr>
      <blipFill>
        <a:blip cstate="print" r:embed="rId8"/>
        <a:stretch>
          <a:fillRect/>
        </a:stretch>
      </blipFill>
      <spPr>
        <a:xfrm>
          <a:off x="14853860" y="13689515"/>
          <a:ext cx="1876476" cy="1728339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F284"/>
  <sheetViews>
    <sheetView tabSelected="1" view="pageBreakPreview" zoomScale="85" zoomScaleNormal="40" zoomScaleSheetLayoutView="85" workbookViewId="0">
      <selection activeCell="K12" sqref="K12"/>
    </sheetView>
  </sheetViews>
  <sheetFormatPr baseColWidth="8" defaultColWidth="9.140625" defaultRowHeight="14.25"/>
  <cols>
    <col width="13.28515625" customWidth="1" style="65" min="1" max="22"/>
    <col width="9.140625" customWidth="1" style="65" min="23" max="39"/>
    <col width="9.140625" customWidth="1" style="65" min="40" max="16384"/>
  </cols>
  <sheetData>
    <row r="1" ht="15" customHeight="1">
      <c r="A1" s="64" t="inlineStr">
        <is>
          <t>Общество с ограниченной ответственностью "Инженерная геология" (ООО "ИнжГео")</t>
        </is>
      </c>
      <c r="L1" s="64" t="inlineStr">
        <is>
          <t>Общество с ограниченной ответственностью "Инженерная геология" (ООО "ИнжГео")</t>
        </is>
      </c>
      <c r="X1" s="65">
        <f>AF51-AH51</f>
        <v/>
      </c>
      <c r="AF1" s="65">
        <f>AF48-AH48</f>
        <v/>
      </c>
      <c r="AN1" s="65">
        <f>AF49-AH49</f>
        <v/>
      </c>
      <c r="AV1" s="65">
        <f>AF50-AH50</f>
        <v/>
      </c>
    </row>
    <row r="2" ht="15" customHeight="1">
      <c r="A2" s="64" t="inlineStr">
        <is>
          <t>Юр. адрес: 117279, г. Москва, ул. Миклухо-Маклая, 36 а, этаж 5, пом. XXIII к. 76-84</t>
        </is>
      </c>
      <c r="L2" s="64" t="inlineStr">
        <is>
          <t>Юр. адрес: 117279, г. Москва, ул. Миклухо-Маклая, 36 а, этаж 5, пом. XXIII к. 76-84</t>
        </is>
      </c>
      <c r="X2" s="65">
        <f>AG51-AH51</f>
        <v/>
      </c>
      <c r="Y2" s="65" t="inlineStr">
        <is>
          <t>нагр</t>
        </is>
      </c>
      <c r="AC2" s="65" t="inlineStr">
        <is>
          <t>X0</t>
        </is>
      </c>
      <c r="AD2" s="65" t="inlineStr">
        <is>
          <t>Y0</t>
        </is>
      </c>
      <c r="AE2" s="65" t="inlineStr">
        <is>
          <t>R</t>
        </is>
      </c>
      <c r="AF2" s="65">
        <f>AG48-AH48</f>
        <v/>
      </c>
      <c r="AG2" s="65" t="inlineStr">
        <is>
          <t>нагр</t>
        </is>
      </c>
      <c r="AK2" s="65" t="inlineStr">
        <is>
          <t>X0</t>
        </is>
      </c>
      <c r="AL2" s="65" t="inlineStr">
        <is>
          <t>Y0</t>
        </is>
      </c>
      <c r="AM2" s="65" t="inlineStr">
        <is>
          <t>R</t>
        </is>
      </c>
      <c r="AN2" s="65">
        <f>AG49-AH49</f>
        <v/>
      </c>
      <c r="AO2" s="65" t="inlineStr">
        <is>
          <t>нагр</t>
        </is>
      </c>
      <c r="AS2" s="65" t="inlineStr">
        <is>
          <t>X0</t>
        </is>
      </c>
      <c r="AT2" s="65" t="inlineStr">
        <is>
          <t>Y0</t>
        </is>
      </c>
      <c r="AU2" s="65" t="inlineStr">
        <is>
          <t>R</t>
        </is>
      </c>
      <c r="AV2" s="65">
        <f>AG50-AH50</f>
        <v/>
      </c>
      <c r="AW2" s="65" t="inlineStr">
        <is>
          <t>нагр</t>
        </is>
      </c>
      <c r="BA2" s="65" t="inlineStr">
        <is>
          <t>X0</t>
        </is>
      </c>
      <c r="BB2" s="65" t="inlineStr">
        <is>
          <t>Y0</t>
        </is>
      </c>
      <c r="BC2" s="65" t="inlineStr">
        <is>
          <t>R</t>
        </is>
      </c>
    </row>
    <row r="3" ht="15" customHeight="1">
      <c r="A3" s="64" t="inlineStr">
        <is>
          <t>Телефон/факс +7 (495) 132-30-00,  Адрес электронной почты inbox@inj-geo.ru</t>
        </is>
      </c>
      <c r="L3" s="64" t="inlineStr">
        <is>
          <t>Телефон/факс +7 (495) 132-30-00,  Адрес электронной почты inbox@inj-geo.ru</t>
        </is>
      </c>
      <c r="AC3" s="65">
        <f>X5</f>
        <v/>
      </c>
      <c r="AD3" s="65" t="n">
        <v>0</v>
      </c>
      <c r="AE3" s="65">
        <f>X4/2</f>
        <v/>
      </c>
      <c r="AK3" s="65">
        <f>AF5</f>
        <v/>
      </c>
      <c r="AL3" s="65" t="n">
        <v>0</v>
      </c>
      <c r="AM3" s="65">
        <f>AF4/2</f>
        <v/>
      </c>
      <c r="AS3" s="65">
        <f>AN5</f>
        <v/>
      </c>
      <c r="AT3" s="65" t="n">
        <v>0</v>
      </c>
      <c r="AU3" s="65">
        <f>AN4/2</f>
        <v/>
      </c>
      <c r="BA3" s="65">
        <f>AV5</f>
        <v/>
      </c>
      <c r="BB3" s="65" t="n">
        <v>0</v>
      </c>
      <c r="BC3" s="65">
        <f>AV4/2</f>
        <v/>
      </c>
    </row>
    <row r="4" ht="15" customHeight="1">
      <c r="A4" s="64" t="n"/>
      <c r="B4" s="64" t="n"/>
      <c r="C4" s="64" t="n"/>
      <c r="D4" s="64" t="n"/>
      <c r="E4" s="64" t="n"/>
      <c r="F4" s="64" t="n"/>
      <c r="G4" s="64" t="n"/>
      <c r="H4" s="64" t="n"/>
      <c r="I4" s="64" t="n"/>
      <c r="J4" s="64" t="n"/>
      <c r="K4" s="64" t="n"/>
      <c r="L4" s="64" t="n"/>
      <c r="M4" s="64" t="n"/>
      <c r="N4" s="64" t="n"/>
      <c r="O4" s="64" t="n"/>
      <c r="P4" s="64" t="n"/>
      <c r="Q4" s="64" t="n"/>
      <c r="R4" s="64" t="n"/>
      <c r="S4" s="64" t="n"/>
      <c r="T4" s="64" t="n"/>
      <c r="U4" s="64" t="n"/>
      <c r="X4" s="65">
        <f>X2-X1</f>
        <v/>
      </c>
      <c r="Y4" s="65" t="inlineStr">
        <is>
          <t>девиатор</t>
        </is>
      </c>
      <c r="AF4" s="65">
        <f>AF2-AF1</f>
        <v/>
      </c>
      <c r="AG4" s="65" t="inlineStr">
        <is>
          <t>девиатор</t>
        </is>
      </c>
      <c r="AN4" s="65">
        <f>AN2-AN1</f>
        <v/>
      </c>
      <c r="AO4" s="65" t="inlineStr">
        <is>
          <t>девиатор</t>
        </is>
      </c>
      <c r="AV4" s="65">
        <f>AV2-AV1</f>
        <v/>
      </c>
      <c r="AW4" s="65" t="inlineStr">
        <is>
          <t>девиатор</t>
        </is>
      </c>
    </row>
    <row r="5" ht="15" customHeight="1">
      <c r="A5" s="64" t="inlineStr">
        <is>
          <t>Испытательная лаборатория ООО «ИнжГео»</t>
        </is>
      </c>
      <c r="L5" s="64" t="inlineStr">
        <is>
          <t>Испытательная лаборатория ООО «ИнжГео»</t>
        </is>
      </c>
      <c r="X5" s="65">
        <f>X4/2+X1</f>
        <v/>
      </c>
      <c r="Y5" s="65" t="inlineStr">
        <is>
          <t>x0</t>
        </is>
      </c>
      <c r="AA5" s="65" t="inlineStr">
        <is>
          <t>Угол</t>
        </is>
      </c>
      <c r="AB5" s="65" t="inlineStr">
        <is>
          <t>X</t>
        </is>
      </c>
      <c r="AC5" s="65" t="inlineStr">
        <is>
          <t>Y</t>
        </is>
      </c>
      <c r="AF5" s="65">
        <f>AF4/2+AF1</f>
        <v/>
      </c>
      <c r="AG5" s="65" t="inlineStr">
        <is>
          <t>x0</t>
        </is>
      </c>
      <c r="AI5" s="65" t="inlineStr">
        <is>
          <t>Угол</t>
        </is>
      </c>
      <c r="AJ5" s="65" t="inlineStr">
        <is>
          <t>X</t>
        </is>
      </c>
      <c r="AK5" s="65" t="inlineStr">
        <is>
          <t>Y</t>
        </is>
      </c>
      <c r="AN5" s="65">
        <f>AN4/2+AN1</f>
        <v/>
      </c>
      <c r="AO5" s="65" t="inlineStr">
        <is>
          <t>x0</t>
        </is>
      </c>
      <c r="AQ5" s="65" t="inlineStr">
        <is>
          <t>Угол</t>
        </is>
      </c>
      <c r="AR5" s="65" t="inlineStr">
        <is>
          <t>X</t>
        </is>
      </c>
      <c r="AS5" s="65" t="inlineStr">
        <is>
          <t>Y</t>
        </is>
      </c>
      <c r="AV5" s="65">
        <f>AV4/2+AV1</f>
        <v/>
      </c>
      <c r="AW5" s="65" t="inlineStr">
        <is>
          <t>x0</t>
        </is>
      </c>
      <c r="AY5" s="65" t="inlineStr">
        <is>
          <t>Угол</t>
        </is>
      </c>
      <c r="AZ5" s="65" t="inlineStr">
        <is>
          <t>X</t>
        </is>
      </c>
      <c r="BA5" s="65" t="inlineStr">
        <is>
          <t>Y</t>
        </is>
      </c>
    </row>
    <row r="6" ht="15" customHeight="1">
      <c r="A6" s="69" t="inlineStr">
        <is>
          <t>Адрес места осуществления деятельности лаборатории: г. Москва, просп. Вернадского, д. 51, стр. 1</t>
        </is>
      </c>
      <c r="L6" s="69" t="inlineStr">
        <is>
          <t>Адрес места осуществления деятельности лаборатории: г. Москва, просп. Вернадского, д. 51, стр. 1</t>
        </is>
      </c>
      <c r="AA6" s="65" t="n">
        <v>0</v>
      </c>
      <c r="AB6" s="65">
        <f>$AC$3+$AE$3*COS(AA6*PI()/180)</f>
        <v/>
      </c>
      <c r="AC6" s="65">
        <f>$AD$3+$AE$3*SIN(AA6*PI()/180)</f>
        <v/>
      </c>
      <c r="AI6" s="65" t="n">
        <v>0</v>
      </c>
      <c r="AJ6" s="65">
        <f>$AK$3+$AM$3*COS(AI6*PI()/180)</f>
        <v/>
      </c>
      <c r="AK6" s="65">
        <f>$AL$3+$AM$3*SIN(AI6*PI()/180)</f>
        <v/>
      </c>
      <c r="AQ6" s="65" t="n">
        <v>0</v>
      </c>
      <c r="AR6" s="65">
        <f>$AS$3+$AU$3*COS(AQ6*PI()/180)</f>
        <v/>
      </c>
      <c r="AS6" s="65">
        <f>$AT$3+$AU$3*SIN(AQ6*PI()/180)</f>
        <v/>
      </c>
      <c r="AY6" s="65" t="n">
        <v>0</v>
      </c>
      <c r="AZ6" s="65">
        <f>$BA$3+$BC$3*COS(AY6*PI()/180)</f>
        <v/>
      </c>
      <c r="BA6" s="65">
        <f>$BB$3+$BC$3*SIN(AY6*PI()/180)</f>
        <v/>
      </c>
      <c r="BF6" s="33" t="n"/>
    </row>
    <row r="7" ht="15" customHeight="1">
      <c r="A7" s="64" t="inlineStr">
        <is>
          <t>Телефон +7(910)4557682, E-mail: slg85@mail.ru</t>
        </is>
      </c>
      <c r="L7" s="64" t="inlineStr">
        <is>
          <t>Телефон +7(910)4557682, E-mail: slg85@mail.ru</t>
        </is>
      </c>
      <c r="AA7" s="65" t="n">
        <v>5</v>
      </c>
      <c r="AB7" s="65">
        <f>$AC$3+$AE$3*COS(AA7*PI()/180)</f>
        <v/>
      </c>
      <c r="AC7" s="65">
        <f>$AD$3+$AE$3*SIN(AA7*PI()/180)</f>
        <v/>
      </c>
      <c r="AI7" s="65" t="n">
        <v>5</v>
      </c>
      <c r="AJ7" s="65">
        <f>$AK$3+$AM$3*COS(AI7*PI()/180)</f>
        <v/>
      </c>
      <c r="AK7" s="65">
        <f>$AL$3+$AM$3*SIN(AI7*PI()/180)</f>
        <v/>
      </c>
      <c r="AQ7" s="65" t="n">
        <v>5</v>
      </c>
      <c r="AR7" s="65">
        <f>$AS$3+$AU$3*COS(AQ7*PI()/180)</f>
        <v/>
      </c>
      <c r="AS7" s="65">
        <f>$AT$3+$AU$3*SIN(AQ7*PI()/180)</f>
        <v/>
      </c>
      <c r="AY7" s="65" t="n">
        <v>5</v>
      </c>
      <c r="AZ7" s="65">
        <f>$BA$3+$BC$3*COS(AY7*PI()/180)</f>
        <v/>
      </c>
      <c r="BA7" s="65">
        <f>$BB$3+$BC$3*SIN(AY7*PI()/180)</f>
        <v/>
      </c>
      <c r="BF7" s="34" t="n"/>
    </row>
    <row r="8" ht="15" customHeight="1">
      <c r="A8" s="2" t="n"/>
      <c r="B8" s="7" t="n"/>
      <c r="C8" s="7" t="n"/>
      <c r="D8" s="7" t="n"/>
      <c r="E8" s="7" t="n"/>
      <c r="F8" s="9" t="n"/>
      <c r="G8" s="9" t="n"/>
      <c r="H8" s="3" t="n"/>
      <c r="I8" s="4" t="n"/>
      <c r="J8" s="5" t="n"/>
      <c r="K8" s="6" t="n"/>
      <c r="L8" s="6" t="n"/>
      <c r="M8" s="2" t="n"/>
      <c r="N8" s="7" t="n"/>
      <c r="O8" s="7" t="n"/>
      <c r="P8" s="7" t="n"/>
      <c r="Q8" s="7" t="n"/>
      <c r="R8" s="9" t="n"/>
      <c r="S8" s="9" t="n"/>
      <c r="T8" s="3" t="n"/>
      <c r="U8" s="4" t="n"/>
      <c r="AA8" s="65" t="n">
        <v>10</v>
      </c>
      <c r="AB8" s="65">
        <f>$AC$3+$AE$3*COS(AA8*PI()/180)</f>
        <v/>
      </c>
      <c r="AC8" s="65">
        <f>$AD$3+$AE$3*SIN(AA8*PI()/180)</f>
        <v/>
      </c>
      <c r="AI8" s="65" t="n">
        <v>10</v>
      </c>
      <c r="AJ8" s="65">
        <f>$AK$3+$AM$3*COS(AI8*PI()/180)</f>
        <v/>
      </c>
      <c r="AK8" s="65">
        <f>$AL$3+$AM$3*SIN(AI8*PI()/180)</f>
        <v/>
      </c>
      <c r="AQ8" s="65" t="n">
        <v>10</v>
      </c>
      <c r="AR8" s="65">
        <f>$AS$3+$AU$3*COS(AQ8*PI()/180)</f>
        <v/>
      </c>
      <c r="AS8" s="65">
        <f>$AT$3+$AU$3*SIN(AQ8*PI()/180)</f>
        <v/>
      </c>
      <c r="AY8" s="65" t="n">
        <v>10</v>
      </c>
      <c r="AZ8" s="65">
        <f>$BA$3+$BC$3*COS(AY8*PI()/180)</f>
        <v/>
      </c>
      <c r="BA8" s="65">
        <f>$BB$3+$BC$3*SIN(AY8*PI()/180)</f>
        <v/>
      </c>
      <c r="BF8" s="33" t="n"/>
    </row>
    <row r="9" ht="15" customHeight="1">
      <c r="A9" s="67" t="inlineStr">
        <is>
          <t>Протокол испытаний № 13-63/22 от 20-11-2022</t>
        </is>
      </c>
      <c r="L9" s="68" t="n"/>
      <c r="AA9" s="65" t="n">
        <v>15</v>
      </c>
      <c r="AB9" s="65">
        <f>$AC$3+$AE$3*COS(AA9*PI()/180)</f>
        <v/>
      </c>
      <c r="AC9" s="65">
        <f>$AD$3+$AE$3*SIN(AA9*PI()/180)</f>
        <v/>
      </c>
      <c r="AI9" s="65" t="n">
        <v>15</v>
      </c>
      <c r="AJ9" s="65">
        <f>$AK$3+$AM$3*COS(AI9*PI()/180)</f>
        <v/>
      </c>
      <c r="AK9" s="65">
        <f>$AL$3+$AM$3*SIN(AI9*PI()/180)</f>
        <v/>
      </c>
      <c r="AQ9" s="65" t="n">
        <v>15</v>
      </c>
      <c r="AR9" s="65">
        <f>$AS$3+$AU$3*COS(AQ9*PI()/180)</f>
        <v/>
      </c>
      <c r="AS9" s="65">
        <f>$AT$3+$AU$3*SIN(AQ9*PI()/180)</f>
        <v/>
      </c>
      <c r="AY9" s="65" t="n">
        <v>15</v>
      </c>
      <c r="AZ9" s="65">
        <f>$BA$3+$BC$3*COS(AY9*PI()/180)</f>
        <v/>
      </c>
      <c r="BA9" s="65">
        <f>$BB$3+$BC$3*SIN(AY9*PI()/180)</f>
        <v/>
      </c>
      <c r="BF9" s="33" t="n"/>
    </row>
    <row r="10" ht="15" customHeight="1">
      <c r="A10" s="16" t="inlineStr">
        <is>
          <t>Наименование и адрес заказчика: Переход трубопровода через р. Енисей</t>
        </is>
      </c>
      <c r="B10" s="11" t="n"/>
      <c r="C10" s="11" t="n"/>
      <c r="D10" s="11" t="n"/>
      <c r="E10" s="11" t="n"/>
      <c r="F10" s="19" t="n"/>
      <c r="G10" s="19" t="n"/>
      <c r="H10" s="12" t="n"/>
      <c r="I10" s="13" t="n"/>
      <c r="J10" s="14" t="n"/>
      <c r="K10" s="15" t="n"/>
      <c r="L10" s="16">
        <f>A10</f>
        <v/>
      </c>
      <c r="M10" s="11" t="n"/>
      <c r="N10" s="11" t="n"/>
      <c r="O10" s="11" t="n"/>
      <c r="P10" s="11" t="n"/>
      <c r="Q10" s="19" t="n"/>
      <c r="R10" s="19" t="n"/>
      <c r="S10" s="12" t="n"/>
      <c r="T10" s="13" t="n"/>
      <c r="U10" s="13" t="n"/>
      <c r="AA10" s="65" t="n">
        <v>20</v>
      </c>
      <c r="AB10" s="65">
        <f>$AC$3+$AE$3*COS(AA10*PI()/180)</f>
        <v/>
      </c>
      <c r="AC10" s="65">
        <f>$AD$3+$AE$3*SIN(AA10*PI()/180)</f>
        <v/>
      </c>
      <c r="AI10" s="65" t="n">
        <v>20</v>
      </c>
      <c r="AJ10" s="65">
        <f>$AK$3+$AM$3*COS(AI10*PI()/180)</f>
        <v/>
      </c>
      <c r="AK10" s="65">
        <f>$AL$3+$AM$3*SIN(AI10*PI()/180)</f>
        <v/>
      </c>
      <c r="AQ10" s="65" t="n">
        <v>20</v>
      </c>
      <c r="AR10" s="65">
        <f>$AS$3+$AU$3*COS(AQ10*PI()/180)</f>
        <v/>
      </c>
      <c r="AS10" s="65">
        <f>$AT$3+$AU$3*SIN(AQ10*PI()/180)</f>
        <v/>
      </c>
      <c r="AY10" s="65" t="n">
        <v>20</v>
      </c>
      <c r="AZ10" s="65">
        <f>$BA$3+$BC$3*COS(AY10*PI()/180)</f>
        <v/>
      </c>
      <c r="BA10" s="65">
        <f>$BB$3+$BC$3*SIN(AY10*PI()/180)</f>
        <v/>
      </c>
      <c r="BF10" s="33" t="n"/>
    </row>
    <row r="11" ht="15" customHeight="1">
      <c r="A11" s="10" t="inlineStr">
        <is>
          <t>Наименование объекта: ООО Регионстрой</t>
        </is>
      </c>
      <c r="B11" s="11" t="n"/>
      <c r="C11" s="11" t="n"/>
      <c r="D11" s="41" t="n"/>
      <c r="E11" s="11" t="n"/>
      <c r="F11" s="19" t="n"/>
      <c r="G11" s="19" t="n"/>
      <c r="H11" s="12" t="n"/>
      <c r="I11" s="13" t="n"/>
      <c r="J11" s="14" t="n"/>
      <c r="K11" s="15" t="n"/>
      <c r="L11" s="16">
        <f>A11</f>
        <v/>
      </c>
      <c r="M11" s="17" t="n"/>
      <c r="N11" s="17" t="n"/>
      <c r="O11" s="17" t="n"/>
      <c r="P11" s="17" t="n"/>
      <c r="Q11" s="17" t="n"/>
      <c r="R11" s="17" t="n"/>
      <c r="S11" s="17" t="n"/>
      <c r="T11" s="17" t="n"/>
      <c r="AA11" s="65" t="n">
        <v>25</v>
      </c>
      <c r="AB11" s="65">
        <f>$AC$3+$AE$3*COS(AA11*PI()/180)</f>
        <v/>
      </c>
      <c r="AC11" s="65">
        <f>$AD$3+$AE$3*SIN(AA11*PI()/180)</f>
        <v/>
      </c>
      <c r="AI11" s="65" t="n">
        <v>25</v>
      </c>
      <c r="AJ11" s="65">
        <f>$AK$3+$AM$3*COS(AI11*PI()/180)</f>
        <v/>
      </c>
      <c r="AK11" s="65">
        <f>$AL$3+$AM$3*SIN(AI11*PI()/180)</f>
        <v/>
      </c>
      <c r="AQ11" s="65" t="n">
        <v>25</v>
      </c>
      <c r="AR11" s="65">
        <f>$AS$3+$AU$3*COS(AQ11*PI()/180)</f>
        <v/>
      </c>
      <c r="AS11" s="65">
        <f>$AT$3+$AU$3*SIN(AQ11*PI()/180)</f>
        <v/>
      </c>
      <c r="AY11" s="65" t="n">
        <v>25</v>
      </c>
      <c r="AZ11" s="65">
        <f>$BA$3+$BC$3*COS(AY11*PI()/180)</f>
        <v/>
      </c>
      <c r="BA11" s="65">
        <f>$BB$3+$BC$3*SIN(AY11*PI()/180)</f>
        <v/>
      </c>
      <c r="BF11" s="33" t="n"/>
    </row>
    <row r="12" ht="15" customHeight="1">
      <c r="A12" s="16" t="inlineStr">
        <is>
          <t xml:space="preserve">Наименование используемого метода/методики: ГОСТ 12248.4-2020 </t>
        </is>
      </c>
      <c r="B12" s="17" t="n"/>
      <c r="C12" s="17" t="n"/>
      <c r="D12" s="10" t="n"/>
      <c r="E12" s="17" t="n"/>
      <c r="F12" s="17" t="n"/>
      <c r="G12" s="17" t="n"/>
      <c r="H12" s="17" t="n"/>
      <c r="I12" s="17" t="n"/>
      <c r="J12" s="17" t="n"/>
      <c r="K12" s="17" t="n"/>
      <c r="L12" s="16">
        <f>A12</f>
        <v/>
      </c>
      <c r="M12" s="11" t="n"/>
      <c r="N12" s="11" t="n"/>
      <c r="O12" s="11" t="n"/>
      <c r="P12" s="11" t="n"/>
      <c r="Q12" s="19" t="n"/>
      <c r="R12" s="19" t="n"/>
      <c r="S12" s="18" t="n"/>
      <c r="T12" s="18" t="n"/>
      <c r="V12" s="17" t="n"/>
      <c r="AA12" s="65" t="n">
        <v>30</v>
      </c>
      <c r="AB12" s="65">
        <f>$AC$3+$AE$3*COS(AA12*PI()/180)</f>
        <v/>
      </c>
      <c r="AC12" s="65">
        <f>$AD$3+$AE$3*SIN(AA12*PI()/180)</f>
        <v/>
      </c>
      <c r="AI12" s="65" t="n">
        <v>30</v>
      </c>
      <c r="AJ12" s="65">
        <f>$AK$3+$AM$3*COS(AI12*PI()/180)</f>
        <v/>
      </c>
      <c r="AK12" s="65">
        <f>$AL$3+$AM$3*SIN(AI12*PI()/180)</f>
        <v/>
      </c>
      <c r="AQ12" s="65" t="n">
        <v>30</v>
      </c>
      <c r="AR12" s="65">
        <f>$AS$3+$AU$3*COS(AQ12*PI()/180)</f>
        <v/>
      </c>
      <c r="AS12" s="65">
        <f>$AT$3+$AU$3*SIN(AQ12*PI()/180)</f>
        <v/>
      </c>
      <c r="AY12" s="65" t="n">
        <v>30</v>
      </c>
      <c r="AZ12" s="65">
        <f>$BA$3+$BC$3*COS(AY12*PI()/180)</f>
        <v/>
      </c>
      <c r="BA12" s="65">
        <f>$BB$3+$BC$3*SIN(AY12*PI()/180)</f>
        <v/>
      </c>
    </row>
    <row r="13" ht="15" customHeight="1">
      <c r="A13" s="16" t="inlineStr">
        <is>
          <t>Условия проведения испытания: температура окружающей среды (18 - 25)0С, влажность воздуха (40 - 75)%</t>
        </is>
      </c>
      <c r="B13" s="11" t="n"/>
      <c r="C13" s="11" t="n"/>
      <c r="D13" s="11" t="n"/>
      <c r="E13" s="11" t="n"/>
      <c r="F13" s="19" t="n"/>
      <c r="G13" s="19" t="n"/>
      <c r="H13" s="18" t="n"/>
      <c r="I13" s="18" t="n"/>
      <c r="J13" s="18" t="n"/>
      <c r="K13" s="19" t="n"/>
      <c r="L13" s="16">
        <f>A13</f>
        <v/>
      </c>
      <c r="M13" s="11" t="n"/>
      <c r="N13" s="11" t="n"/>
      <c r="O13" s="11" t="n"/>
      <c r="P13" s="11" t="n"/>
      <c r="Q13" s="19" t="n"/>
      <c r="R13" s="19" t="n"/>
      <c r="S13" s="14" t="n"/>
      <c r="T13" s="14" t="n"/>
      <c r="AA13" s="65" t="n">
        <v>35</v>
      </c>
      <c r="AB13" s="65">
        <f>$AC$3+$AE$3*COS(AA13*PI()/180)</f>
        <v/>
      </c>
      <c r="AC13" s="65">
        <f>$AD$3+$AE$3*SIN(AA13*PI()/180)</f>
        <v/>
      </c>
      <c r="AI13" s="65" t="n">
        <v>35</v>
      </c>
      <c r="AJ13" s="65">
        <f>$AK$3+$AM$3*COS(AI13*PI()/180)</f>
        <v/>
      </c>
      <c r="AK13" s="65">
        <f>$AL$3+$AM$3*SIN(AI13*PI()/180)</f>
        <v/>
      </c>
      <c r="AQ13" s="65" t="n">
        <v>35</v>
      </c>
      <c r="AR13" s="65">
        <f>$AS$3+$AU$3*COS(AQ13*PI()/180)</f>
        <v/>
      </c>
      <c r="AS13" s="65">
        <f>$AT$3+$AU$3*SIN(AQ13*PI()/180)</f>
        <v/>
      </c>
      <c r="AY13" s="65" t="n">
        <v>35</v>
      </c>
      <c r="AZ13" s="65">
        <f>$BA$3+$BC$3*COS(AY13*PI()/180)</f>
        <v/>
      </c>
      <c r="BA13" s="65">
        <f>$BB$3+$BC$3*SIN(AY13*PI()/180)</f>
        <v/>
      </c>
    </row>
    <row r="14" ht="17.65" customHeight="1">
      <c r="A14" s="16" t="inlineStr">
        <is>
          <t>Дата получение объекта подлежащего испытаниям: 24.10.2022</t>
        </is>
      </c>
      <c r="B14" s="11" t="n"/>
      <c r="C14" s="11" t="n"/>
      <c r="D14" s="11" t="n"/>
      <c r="E14" s="11" t="n"/>
      <c r="F14" s="19" t="n"/>
      <c r="G14" s="19" t="n"/>
      <c r="H14" s="14" t="n"/>
      <c r="I14" s="14" t="n"/>
      <c r="J14" s="20" t="n"/>
      <c r="K14" s="18" t="n"/>
      <c r="L14" s="16">
        <f>A14</f>
        <v/>
      </c>
      <c r="M14" s="11" t="n"/>
      <c r="N14" s="11" t="n"/>
      <c r="O14" s="11" t="n"/>
      <c r="P14" s="37" t="n"/>
      <c r="Q14" s="19" t="n"/>
      <c r="R14" s="19" t="n"/>
      <c r="S14" s="14" t="n"/>
      <c r="T14" s="14" t="n"/>
      <c r="AA14" s="65" t="n">
        <v>40</v>
      </c>
      <c r="AB14" s="65">
        <f>$AC$3+$AE$3*COS(AA14*PI()/180)</f>
        <v/>
      </c>
      <c r="AC14" s="65">
        <f>$AD$3+$AE$3*SIN(AA14*PI()/180)</f>
        <v/>
      </c>
      <c r="AI14" s="65" t="n">
        <v>40</v>
      </c>
      <c r="AJ14" s="65">
        <f>$AK$3+$AM$3*COS(AI14*PI()/180)</f>
        <v/>
      </c>
      <c r="AK14" s="65">
        <f>$AL$3+$AM$3*SIN(AI14*PI()/180)</f>
        <v/>
      </c>
      <c r="AQ14" s="65" t="n">
        <v>40</v>
      </c>
      <c r="AR14" s="65">
        <f>$AS$3+$AU$3*COS(AQ14*PI()/180)</f>
        <v/>
      </c>
      <c r="AS14" s="65">
        <f>$AT$3+$AU$3*SIN(AQ14*PI()/180)</f>
        <v/>
      </c>
      <c r="AY14" s="65" t="n">
        <v>40</v>
      </c>
      <c r="AZ14" s="65">
        <f>$BA$3+$BC$3*COS(AY14*PI()/180)</f>
        <v/>
      </c>
      <c r="BA14" s="65">
        <f>$BB$3+$BC$3*SIN(AY14*PI()/180)</f>
        <v/>
      </c>
    </row>
    <row r="15" ht="15" customHeight="1">
      <c r="A15" s="16" t="inlineStr">
        <is>
          <t>Дата испытания: 25.10.2022-19.11.2022</t>
        </is>
      </c>
      <c r="B15" s="11" t="n"/>
      <c r="C15" s="11" t="n"/>
      <c r="D15" s="11" t="n"/>
      <c r="E15" s="11" t="n"/>
      <c r="F15" s="36" t="n"/>
      <c r="G15" s="19" t="n"/>
      <c r="H15" s="14" t="n"/>
      <c r="I15" s="14" t="n"/>
      <c r="J15" s="20" t="n"/>
      <c r="K15" s="18" t="n"/>
      <c r="L15" s="16">
        <f>A15</f>
        <v/>
      </c>
      <c r="M15" s="11" t="n"/>
      <c r="N15" s="37" t="n"/>
      <c r="O15" s="11" t="n"/>
      <c r="P15" s="11" t="n"/>
      <c r="Q15" s="19" t="n"/>
      <c r="R15" s="19" t="n"/>
      <c r="S15" s="73" t="n"/>
      <c r="T15" s="14" t="n"/>
      <c r="AA15" s="65" t="n">
        <v>45</v>
      </c>
      <c r="AB15" s="65">
        <f>$AC$3+$AE$3*COS(AA15*PI()/180)</f>
        <v/>
      </c>
      <c r="AC15" s="65">
        <f>$AD$3+$AE$3*SIN(AA15*PI()/180)</f>
        <v/>
      </c>
      <c r="AI15" s="65" t="n">
        <v>45</v>
      </c>
      <c r="AJ15" s="65">
        <f>$AK$3+$AM$3*COS(AI15*PI()/180)</f>
        <v/>
      </c>
      <c r="AK15" s="65">
        <f>$AL$3+$AM$3*SIN(AI15*PI()/180)</f>
        <v/>
      </c>
      <c r="AQ15" s="65" t="n">
        <v>45</v>
      </c>
      <c r="AR15" s="65">
        <f>$AS$3+$AU$3*COS(AQ15*PI()/180)</f>
        <v/>
      </c>
      <c r="AS15" s="65">
        <f>$AT$3+$AU$3*SIN(AQ15*PI()/180)</f>
        <v/>
      </c>
      <c r="AY15" s="65" t="n">
        <v>45</v>
      </c>
      <c r="AZ15" s="65">
        <f>$BA$3+$BC$3*COS(AY15*PI()/180)</f>
        <v/>
      </c>
      <c r="BA15" s="65">
        <f>$BB$3+$BC$3*SIN(AY15*PI()/180)</f>
        <v/>
      </c>
    </row>
    <row r="16" ht="15.6" customHeight="1">
      <c r="A16" s="70" t="inlineStr">
        <is>
          <t>Испытание грунтов методом трехосного сжатия</t>
        </is>
      </c>
      <c r="L16" s="70" t="inlineStr">
        <is>
          <t>Испытание грунтов методом трехосного сжатия</t>
        </is>
      </c>
      <c r="AA16" s="65" t="n">
        <v>50</v>
      </c>
      <c r="AB16" s="65">
        <f>$AC$3+$AE$3*COS(AA16*PI()/180)</f>
        <v/>
      </c>
      <c r="AC16" s="65">
        <f>$AD$3+$AE$3*SIN(AA16*PI()/180)</f>
        <v/>
      </c>
      <c r="AI16" s="65" t="n">
        <v>50</v>
      </c>
      <c r="AJ16" s="65">
        <f>$AK$3+$AM$3*COS(AI16*PI()/180)</f>
        <v/>
      </c>
      <c r="AK16" s="65">
        <f>$AL$3+$AM$3*SIN(AI16*PI()/180)</f>
        <v/>
      </c>
      <c r="AQ16" s="65" t="n">
        <v>50</v>
      </c>
      <c r="AR16" s="65">
        <f>$AS$3+$AU$3*COS(AQ16*PI()/180)</f>
        <v/>
      </c>
      <c r="AS16" s="65">
        <f>$AT$3+$AU$3*SIN(AQ16*PI()/180)</f>
        <v/>
      </c>
      <c r="AY16" s="65" t="n">
        <v>50</v>
      </c>
      <c r="AZ16" s="65">
        <f>$BA$3+$BC$3*COS(AY16*PI()/180)</f>
        <v/>
      </c>
      <c r="BA16" s="65">
        <f>$BB$3+$BC$3*SIN(AY16*PI()/180)</f>
        <v/>
      </c>
    </row>
    <row r="17" ht="15" customHeight="1">
      <c r="A17" s="22" t="inlineStr">
        <is>
          <t xml:space="preserve">Лабораторный номер: </t>
        </is>
      </c>
      <c r="B17" s="23" t="n"/>
      <c r="C17" s="32" t="inlineStr">
        <is>
          <t>1057</t>
        </is>
      </c>
      <c r="D17" s="23" t="n"/>
      <c r="E17" s="23" t="n"/>
      <c r="F17" s="23" t="n"/>
      <c r="G17" s="23" t="n"/>
      <c r="H17" s="18" t="n"/>
      <c r="I17" s="24" t="inlineStr">
        <is>
          <t>We, % =</t>
        </is>
      </c>
      <c r="J17" s="62" t="n">
        <v>0.406669122</v>
      </c>
      <c r="K17" s="21" t="n"/>
      <c r="L17" s="22" t="inlineStr">
        <is>
          <t xml:space="preserve">Лабораторный номер: </t>
        </is>
      </c>
      <c r="M17" s="23" t="n"/>
      <c r="N17" s="32">
        <f>C17</f>
        <v/>
      </c>
      <c r="O17" s="23" t="n"/>
      <c r="P17" s="23" t="n"/>
      <c r="Q17" s="23" t="n"/>
      <c r="R17" s="23" t="n"/>
      <c r="T17" s="24" t="inlineStr">
        <is>
          <t>We, % =</t>
        </is>
      </c>
      <c r="U17" s="62">
        <f>J17</f>
        <v/>
      </c>
      <c r="AA17" s="65" t="n">
        <v>55</v>
      </c>
      <c r="AB17" s="65">
        <f>$AC$3+$AE$3*COS(AA17*PI()/180)</f>
        <v/>
      </c>
      <c r="AC17" s="65">
        <f>$AD$3+$AE$3*SIN(AA17*PI()/180)</f>
        <v/>
      </c>
      <c r="AI17" s="65" t="n">
        <v>55</v>
      </c>
      <c r="AJ17" s="65">
        <f>$AK$3+$AM$3*COS(AI17*PI()/180)</f>
        <v/>
      </c>
      <c r="AK17" s="65">
        <f>$AL$3+$AM$3*SIN(AI17*PI()/180)</f>
        <v/>
      </c>
      <c r="AQ17" s="65" t="n">
        <v>55</v>
      </c>
      <c r="AR17" s="65">
        <f>$AS$3+$AU$3*COS(AQ17*PI()/180)</f>
        <v/>
      </c>
      <c r="AS17" s="65">
        <f>$AT$3+$AU$3*SIN(AQ17*PI()/180)</f>
        <v/>
      </c>
      <c r="AY17" s="65" t="n">
        <v>55</v>
      </c>
      <c r="AZ17" s="65">
        <f>$BA$3+$BC$3*COS(AY17*PI()/180)</f>
        <v/>
      </c>
      <c r="BA17" s="65">
        <f>$BB$3+$BC$3*SIN(AY17*PI()/180)</f>
        <v/>
      </c>
    </row>
    <row r="18" ht="15" customHeight="1">
      <c r="A18" s="22" t="inlineStr">
        <is>
          <t xml:space="preserve">Номер скважины: </t>
        </is>
      </c>
      <c r="B18" s="23" t="n"/>
      <c r="C18" s="32" t="inlineStr">
        <is>
          <t>BH-001</t>
        </is>
      </c>
      <c r="D18" s="23" t="n"/>
      <c r="E18" s="23" t="n"/>
      <c r="F18" s="23" t="n"/>
      <c r="G18" s="23" t="n"/>
      <c r="H18" s="18" t="n"/>
      <c r="I18" s="24" t="inlineStr">
        <is>
          <t>ρ, г/см3 =</t>
        </is>
      </c>
      <c r="J18" s="40" t="n">
        <v>1.75</v>
      </c>
      <c r="L18" s="22" t="inlineStr">
        <is>
          <t xml:space="preserve">Номер скважины: </t>
        </is>
      </c>
      <c r="M18" s="23" t="n"/>
      <c r="N18" s="32">
        <f>C18</f>
        <v/>
      </c>
      <c r="O18" s="23" t="n"/>
      <c r="P18" s="23" t="n"/>
      <c r="Q18" s="23" t="n"/>
      <c r="R18" s="23" t="n"/>
      <c r="T18" s="24" t="inlineStr">
        <is>
          <t>ρ, г/см3 =</t>
        </is>
      </c>
      <c r="U18" s="40">
        <f>J18</f>
        <v/>
      </c>
      <c r="AA18" s="65" t="n">
        <v>60</v>
      </c>
      <c r="AB18" s="65">
        <f>$AC$3+$AE$3*COS(AA18*PI()/180)</f>
        <v/>
      </c>
      <c r="AC18" s="65">
        <f>$AD$3+$AE$3*SIN(AA18*PI()/180)</f>
        <v/>
      </c>
      <c r="AI18" s="65" t="n">
        <v>60</v>
      </c>
      <c r="AJ18" s="65">
        <f>$AK$3+$AM$3*COS(AI18*PI()/180)</f>
        <v/>
      </c>
      <c r="AK18" s="65">
        <f>$AL$3+$AM$3*SIN(AI18*PI()/180)</f>
        <v/>
      </c>
      <c r="AQ18" s="65" t="n">
        <v>60</v>
      </c>
      <c r="AR18" s="65">
        <f>$AS$3+$AU$3*COS(AQ18*PI()/180)</f>
        <v/>
      </c>
      <c r="AS18" s="65">
        <f>$AT$3+$AU$3*SIN(AQ18*PI()/180)</f>
        <v/>
      </c>
      <c r="AY18" s="65" t="n">
        <v>60</v>
      </c>
      <c r="AZ18" s="65">
        <f>$BA$3+$BC$3*COS(AY18*PI()/180)</f>
        <v/>
      </c>
      <c r="BA18" s="65">
        <f>$BB$3+$BC$3*SIN(AY18*PI()/180)</f>
        <v/>
      </c>
    </row>
    <row r="19" ht="15" customHeight="1">
      <c r="A19" s="22" t="inlineStr">
        <is>
          <t xml:space="preserve">Глубина отбора, м: </t>
        </is>
      </c>
      <c r="B19" s="23" t="n"/>
      <c r="C19" s="39" t="n">
        <v>1.7</v>
      </c>
      <c r="D19" s="23" t="n"/>
      <c r="E19" s="23" t="n"/>
      <c r="F19" s="23" t="n"/>
      <c r="G19" s="23" t="n"/>
      <c r="H19" s="18" t="n"/>
      <c r="I19" s="24" t="inlineStr">
        <is>
          <t>ρs, г/см3 =</t>
        </is>
      </c>
      <c r="J19" s="40" t="n">
        <v>2.7</v>
      </c>
      <c r="K19" s="21" t="n"/>
      <c r="L19" s="22" t="inlineStr">
        <is>
          <t xml:space="preserve">Глубина отбора, м: </t>
        </is>
      </c>
      <c r="M19" s="23" t="n"/>
      <c r="N19" s="39">
        <f>C19</f>
        <v/>
      </c>
      <c r="O19" s="23" t="n"/>
      <c r="P19" s="23" t="n"/>
      <c r="Q19" s="23" t="n"/>
      <c r="R19" s="23" t="n"/>
      <c r="T19" s="24" t="inlineStr">
        <is>
          <t>ρs, г/см3 =</t>
        </is>
      </c>
      <c r="U19" s="40">
        <f>J19</f>
        <v/>
      </c>
      <c r="AA19" s="65" t="n">
        <v>65</v>
      </c>
      <c r="AB19" s="65">
        <f>$AC$3+$AE$3*COS(AA19*PI()/180)</f>
        <v/>
      </c>
      <c r="AC19" s="65">
        <f>$AD$3+$AE$3*SIN(AA19*PI()/180)</f>
        <v/>
      </c>
      <c r="AI19" s="65" t="n">
        <v>65</v>
      </c>
      <c r="AJ19" s="65">
        <f>$AK$3+$AM$3*COS(AI19*PI()/180)</f>
        <v/>
      </c>
      <c r="AK19" s="65">
        <f>$AL$3+$AM$3*SIN(AI19*PI()/180)</f>
        <v/>
      </c>
      <c r="AQ19" s="65" t="n">
        <v>65</v>
      </c>
      <c r="AR19" s="65">
        <f>$AS$3+$AU$3*COS(AQ19*PI()/180)</f>
        <v/>
      </c>
      <c r="AS19" s="65">
        <f>$AT$3+$AU$3*SIN(AQ19*PI()/180)</f>
        <v/>
      </c>
      <c r="AY19" s="65" t="n">
        <v>65</v>
      </c>
      <c r="AZ19" s="65">
        <f>$BA$3+$BC$3*COS(AY19*PI()/180)</f>
        <v/>
      </c>
      <c r="BA19" s="65">
        <f>$BB$3+$BC$3*SIN(AY19*PI()/180)</f>
        <v/>
      </c>
    </row>
    <row r="20" ht="16.9" customHeight="1">
      <c r="A20" s="22" t="inlineStr">
        <is>
          <t xml:space="preserve">Наименование грунта: </t>
        </is>
      </c>
      <c r="B20" s="23" t="n"/>
      <c r="C20" s="32" t="inlineStr">
        <is>
          <t>Суглинок, после оттаивания текучий, легкий песчанистый</t>
        </is>
      </c>
      <c r="D20" s="23" t="n"/>
      <c r="E20" s="23" t="n"/>
      <c r="F20" s="23" t="n"/>
      <c r="G20" s="23" t="n"/>
      <c r="H20" s="18" t="n"/>
      <c r="I20" s="24" t="inlineStr">
        <is>
          <t>e, д.е. =</t>
        </is>
      </c>
      <c r="J20" s="74" t="n">
        <v>0.6</v>
      </c>
      <c r="K20" s="23" t="n"/>
      <c r="L20" s="22" t="inlineStr">
        <is>
          <t xml:space="preserve">Наименование грунта: </t>
        </is>
      </c>
      <c r="M20" s="23" t="n"/>
      <c r="N20" s="32">
        <f>C20</f>
        <v/>
      </c>
      <c r="O20" s="23" t="n"/>
      <c r="P20" s="23" t="n"/>
      <c r="Q20" s="23" t="n"/>
      <c r="R20" s="23" t="n"/>
      <c r="T20" s="24" t="inlineStr">
        <is>
          <t>e, д.е. =</t>
        </is>
      </c>
      <c r="U20" s="74">
        <f>J20</f>
        <v/>
      </c>
      <c r="AA20" s="65" t="n">
        <v>70</v>
      </c>
      <c r="AB20" s="65">
        <f>$AC$3+$AE$3*COS(AA20*PI()/180)</f>
        <v/>
      </c>
      <c r="AC20" s="65">
        <f>$AD$3+$AE$3*SIN(AA20*PI()/180)</f>
        <v/>
      </c>
      <c r="AI20" s="65" t="n">
        <v>70</v>
      </c>
      <c r="AJ20" s="65">
        <f>$AK$3+$AM$3*COS(AI20*PI()/180)</f>
        <v/>
      </c>
      <c r="AK20" s="65">
        <f>$AL$3+$AM$3*SIN(AI20*PI()/180)</f>
        <v/>
      </c>
      <c r="AQ20" s="65" t="n">
        <v>70</v>
      </c>
      <c r="AR20" s="65">
        <f>$AS$3+$AU$3*COS(AQ20*PI()/180)</f>
        <v/>
      </c>
      <c r="AS20" s="65">
        <f>$AT$3+$AU$3*SIN(AQ20*PI()/180)</f>
        <v/>
      </c>
      <c r="AY20" s="65" t="n">
        <v>70</v>
      </c>
      <c r="AZ20" s="65">
        <f>$BA$3+$BC$3*COS(AY20*PI()/180)</f>
        <v/>
      </c>
      <c r="BA20" s="65">
        <f>$BB$3+$BC$3*SIN(AY20*PI()/180)</f>
        <v/>
      </c>
    </row>
    <row r="21" ht="15" customHeight="1">
      <c r="A21" s="23" t="inlineStr">
        <is>
          <t>Схема проведения опыта:</t>
        </is>
      </c>
      <c r="B21" s="23" t="n"/>
      <c r="C21" s="32" t="inlineStr">
        <is>
          <t>КД</t>
        </is>
      </c>
      <c r="D21" s="23" t="n"/>
      <c r="E21" s="23" t="n"/>
      <c r="F21" s="23" t="n"/>
      <c r="G21" s="23" t="n"/>
      <c r="H21" s="18" t="n"/>
      <c r="I21" s="24" t="inlineStr">
        <is>
          <t>IL, д.е. =</t>
        </is>
      </c>
      <c r="J21" s="40" t="n">
        <v>1.082</v>
      </c>
      <c r="K21" s="23" t="n"/>
      <c r="L21" s="23" t="inlineStr">
        <is>
          <t>Схема проведения опыта:</t>
        </is>
      </c>
      <c r="M21" s="23" t="n"/>
      <c r="N21" s="32">
        <f>C21</f>
        <v/>
      </c>
      <c r="O21" s="23" t="n"/>
      <c r="P21" s="23" t="n"/>
      <c r="Q21" s="23" t="n"/>
      <c r="R21" s="23" t="n"/>
      <c r="T21" s="24" t="inlineStr">
        <is>
          <t>IL, д.е. =</t>
        </is>
      </c>
      <c r="U21" s="40">
        <f>J21</f>
        <v/>
      </c>
      <c r="AA21" s="65" t="n">
        <v>75</v>
      </c>
      <c r="AB21" s="65">
        <f>$AC$3+$AE$3*COS(AA21*PI()/180)</f>
        <v/>
      </c>
      <c r="AC21" s="65">
        <f>$AD$3+$AE$3*SIN(AA21*PI()/180)</f>
        <v/>
      </c>
      <c r="AI21" s="65" t="n">
        <v>75</v>
      </c>
      <c r="AJ21" s="65">
        <f>$AK$3+$AM$3*COS(AI21*PI()/180)</f>
        <v/>
      </c>
      <c r="AK21" s="65">
        <f>$AL$3+$AM$3*SIN(AI21*PI()/180)</f>
        <v/>
      </c>
      <c r="AQ21" s="65" t="n">
        <v>75</v>
      </c>
      <c r="AR21" s="65">
        <f>$AS$3+$AU$3*COS(AQ21*PI()/180)</f>
        <v/>
      </c>
      <c r="AS21" s="65">
        <f>$AT$3+$AU$3*SIN(AQ21*PI()/180)</f>
        <v/>
      </c>
      <c r="AY21" s="65" t="n">
        <v>75</v>
      </c>
      <c r="AZ21" s="65">
        <f>$BA$3+$BC$3*COS(AY21*PI()/180)</f>
        <v/>
      </c>
      <c r="BA21" s="65">
        <f>$BB$3+$BC$3*SIN(AY21*PI()/180)</f>
        <v/>
      </c>
    </row>
    <row r="22" ht="16.9" customHeight="1">
      <c r="A22" s="70" t="inlineStr">
        <is>
          <t xml:space="preserve">Результаты испытаний </t>
        </is>
      </c>
      <c r="L22" s="70" t="inlineStr">
        <is>
          <t xml:space="preserve">Результаты испытаний </t>
        </is>
      </c>
      <c r="AA22" s="65" t="n">
        <v>80</v>
      </c>
      <c r="AB22" s="65">
        <f>$AC$3+$AE$3*COS(AA22*PI()/180)</f>
        <v/>
      </c>
      <c r="AC22" s="65">
        <f>$AD$3+$AE$3*SIN(AA22*PI()/180)</f>
        <v/>
      </c>
      <c r="AI22" s="65" t="n">
        <v>80</v>
      </c>
      <c r="AJ22" s="65">
        <f>$AK$3+$AM$3*COS(AI22*PI()/180)</f>
        <v/>
      </c>
      <c r="AK22" s="65">
        <f>$AL$3+$AM$3*SIN(AI22*PI()/180)</f>
        <v/>
      </c>
      <c r="AQ22" s="65" t="n">
        <v>80</v>
      </c>
      <c r="AR22" s="65">
        <f>$AS$3+$AU$3*COS(AQ22*PI()/180)</f>
        <v/>
      </c>
      <c r="AS22" s="65">
        <f>$AT$3+$AU$3*SIN(AQ22*PI()/180)</f>
        <v/>
      </c>
      <c r="AY22" s="65" t="n">
        <v>80</v>
      </c>
      <c r="AZ22" s="65">
        <f>$BA$3+$BC$3*COS(AY22*PI()/180)</f>
        <v/>
      </c>
      <c r="BA22" s="65">
        <f>$BB$3+$BC$3*SIN(AY22*PI()/180)</f>
        <v/>
      </c>
    </row>
    <row r="23" ht="15.6" customHeight="1">
      <c r="J23" s="23" t="n"/>
      <c r="K23" s="23" t="n"/>
      <c r="AA23" s="65" t="n">
        <v>85</v>
      </c>
      <c r="AB23" s="65">
        <f>$AC$3+$AE$3*COS(AA23*PI()/180)</f>
        <v/>
      </c>
      <c r="AC23" s="65">
        <f>$AD$3+$AE$3*SIN(AA23*PI()/180)</f>
        <v/>
      </c>
      <c r="AI23" s="65" t="n">
        <v>85</v>
      </c>
      <c r="AJ23" s="65">
        <f>$AK$3+$AM$3*COS(AI23*PI()/180)</f>
        <v/>
      </c>
      <c r="AK23" s="65">
        <f>$AL$3+$AM$3*SIN(AI23*PI()/180)</f>
        <v/>
      </c>
      <c r="AQ23" s="65" t="n">
        <v>85</v>
      </c>
      <c r="AR23" s="65">
        <f>$AS$3+$AU$3*COS(AQ23*PI()/180)</f>
        <v/>
      </c>
      <c r="AS23" s="65">
        <f>$AT$3+$AU$3*SIN(AQ23*PI()/180)</f>
        <v/>
      </c>
      <c r="AY23" s="65" t="n">
        <v>85</v>
      </c>
      <c r="AZ23" s="65">
        <f>$BA$3+$BC$3*COS(AY23*PI()/180)</f>
        <v/>
      </c>
      <c r="BA23" s="65">
        <f>$BB$3+$BC$3*SIN(AY23*PI()/180)</f>
        <v/>
      </c>
    </row>
    <row r="24" ht="16.9" customHeight="1">
      <c r="J24" s="38" t="n"/>
      <c r="K24" s="23" t="n"/>
      <c r="L24" s="23" t="n"/>
      <c r="AA24" s="65" t="n">
        <v>90</v>
      </c>
      <c r="AB24" s="65">
        <f>$AC$3+$AE$3*COS(AA24*PI()/180)</f>
        <v/>
      </c>
      <c r="AC24" s="65">
        <f>$AD$3+$AE$3*SIN(AA24*PI()/180)</f>
        <v/>
      </c>
      <c r="AI24" s="65" t="n">
        <v>90</v>
      </c>
      <c r="AJ24" s="65">
        <f>$AK$3+$AM$3*COS(AI24*PI()/180)</f>
        <v/>
      </c>
      <c r="AK24" s="65">
        <f>$AL$3+$AM$3*SIN(AI24*PI()/180)</f>
        <v/>
      </c>
      <c r="AQ24" s="65" t="n">
        <v>90</v>
      </c>
      <c r="AR24" s="65">
        <f>$AS$3+$AU$3*COS(AQ24*PI()/180)</f>
        <v/>
      </c>
      <c r="AS24" s="65">
        <f>$AT$3+$AU$3*SIN(AQ24*PI()/180)</f>
        <v/>
      </c>
      <c r="AY24" s="65" t="n">
        <v>90</v>
      </c>
      <c r="AZ24" s="65">
        <f>$BA$3+$BC$3*COS(AY24*PI()/180)</f>
        <v/>
      </c>
      <c r="BA24" s="65">
        <f>$BB$3+$BC$3*SIN(AY24*PI()/180)</f>
        <v/>
      </c>
    </row>
    <row r="25" ht="15" customHeight="1">
      <c r="A25" s="23" t="n"/>
      <c r="B25" s="23" t="n"/>
      <c r="C25" s="32" t="n"/>
      <c r="D25" s="23" t="n"/>
      <c r="E25" s="23" t="n"/>
      <c r="F25" s="23" t="n"/>
      <c r="G25" s="25" t="n"/>
      <c r="H25" s="23" t="n"/>
      <c r="I25" s="32" t="n"/>
      <c r="J25" s="23" t="n"/>
      <c r="K25" s="23" t="n"/>
      <c r="L25" s="23" t="n"/>
      <c r="M25" s="23" t="n"/>
      <c r="N25" s="23" t="n"/>
      <c r="O25" s="23" t="n"/>
      <c r="P25" s="23" t="n"/>
      <c r="Q25" s="23" t="n"/>
      <c r="R25" s="23" t="n"/>
      <c r="S25" s="25" t="n"/>
      <c r="T25" s="23" t="n"/>
      <c r="U25" s="23" t="n"/>
      <c r="AA25" s="65" t="n">
        <v>95</v>
      </c>
      <c r="AB25" s="65">
        <f>$AC$3+$AE$3*COS(AA25*PI()/180)</f>
        <v/>
      </c>
      <c r="AC25" s="65">
        <f>$AD$3+$AE$3*SIN(AA25*PI()/180)</f>
        <v/>
      </c>
      <c r="AI25" s="65" t="n">
        <v>95</v>
      </c>
      <c r="AJ25" s="65">
        <f>$AK$3+$AM$3*COS(AI25*PI()/180)</f>
        <v/>
      </c>
      <c r="AK25" s="65">
        <f>$AL$3+$AM$3*SIN(AI25*PI()/180)</f>
        <v/>
      </c>
      <c r="AQ25" s="65" t="n">
        <v>95</v>
      </c>
      <c r="AR25" s="65">
        <f>$AS$3+$AU$3*COS(AQ25*PI()/180)</f>
        <v/>
      </c>
      <c r="AS25" s="65">
        <f>$AT$3+$AU$3*SIN(AQ25*PI()/180)</f>
        <v/>
      </c>
      <c r="AY25" s="65" t="n">
        <v>95</v>
      </c>
      <c r="AZ25" s="65">
        <f>$BA$3+$BC$3*COS(AY25*PI()/180)</f>
        <v/>
      </c>
      <c r="BA25" s="65">
        <f>$BB$3+$BC$3*SIN(AY25*PI()/180)</f>
        <v/>
      </c>
    </row>
    <row r="26" ht="15" customHeight="1">
      <c r="AA26" s="65" t="n">
        <v>100</v>
      </c>
      <c r="AB26" s="65">
        <f>$AC$3+$AE$3*COS(AA26*PI()/180)</f>
        <v/>
      </c>
      <c r="AC26" s="65">
        <f>$AD$3+$AE$3*SIN(AA26*PI()/180)</f>
        <v/>
      </c>
      <c r="AI26" s="65" t="n">
        <v>100</v>
      </c>
      <c r="AJ26" s="65">
        <f>$AK$3+$AM$3*COS(AI26*PI()/180)</f>
        <v/>
      </c>
      <c r="AK26" s="65">
        <f>$AL$3+$AM$3*SIN(AI26*PI()/180)</f>
        <v/>
      </c>
      <c r="AQ26" s="65" t="n">
        <v>100</v>
      </c>
      <c r="AR26" s="65">
        <f>$AS$3+$AU$3*COS(AQ26*PI()/180)</f>
        <v/>
      </c>
      <c r="AS26" s="65">
        <f>$AT$3+$AU$3*SIN(AQ26*PI()/180)</f>
        <v/>
      </c>
      <c r="AY26" s="65" t="n">
        <v>100</v>
      </c>
      <c r="AZ26" s="65">
        <f>$BA$3+$BC$3*COS(AY26*PI()/180)</f>
        <v/>
      </c>
      <c r="BA26" s="65">
        <f>$BB$3+$BC$3*SIN(AY26*PI()/180)</f>
        <v/>
      </c>
    </row>
    <row r="27" ht="15" customHeight="1">
      <c r="L27" s="70" t="n"/>
      <c r="AA27" s="65" t="n">
        <v>105</v>
      </c>
      <c r="AB27" s="65">
        <f>$AC$3+$AE$3*COS(AA27*PI()/180)</f>
        <v/>
      </c>
      <c r="AC27" s="65">
        <f>$AD$3+$AE$3*SIN(AA27*PI()/180)</f>
        <v/>
      </c>
      <c r="AI27" s="65" t="n">
        <v>105</v>
      </c>
      <c r="AJ27" s="65">
        <f>$AK$3+$AM$3*COS(AI27*PI()/180)</f>
        <v/>
      </c>
      <c r="AK27" s="65">
        <f>$AL$3+$AM$3*SIN(AI27*PI()/180)</f>
        <v/>
      </c>
      <c r="AQ27" s="65" t="n">
        <v>105</v>
      </c>
      <c r="AR27" s="65">
        <f>$AS$3+$AU$3*COS(AQ27*PI()/180)</f>
        <v/>
      </c>
      <c r="AS27" s="65">
        <f>$AT$3+$AU$3*SIN(AQ27*PI()/180)</f>
        <v/>
      </c>
      <c r="AY27" s="65" t="n">
        <v>105</v>
      </c>
      <c r="AZ27" s="65">
        <f>$BA$3+$BC$3*COS(AY27*PI()/180)</f>
        <v/>
      </c>
      <c r="BA27" s="65">
        <f>$BB$3+$BC$3*SIN(AY27*PI()/180)</f>
        <v/>
      </c>
    </row>
    <row r="28" ht="15" customHeight="1">
      <c r="AA28" s="65" t="n">
        <v>110</v>
      </c>
      <c r="AB28" s="65">
        <f>$AC$3+$AE$3*COS(AA28*PI()/180)</f>
        <v/>
      </c>
      <c r="AC28" s="65">
        <f>$AD$3+$AE$3*SIN(AA28*PI()/180)</f>
        <v/>
      </c>
      <c r="AI28" s="65" t="n">
        <v>110</v>
      </c>
      <c r="AJ28" s="65">
        <f>$AK$3+$AM$3*COS(AI28*PI()/180)</f>
        <v/>
      </c>
      <c r="AK28" s="65">
        <f>$AL$3+$AM$3*SIN(AI28*PI()/180)</f>
        <v/>
      </c>
      <c r="AQ28" s="65" t="n">
        <v>110</v>
      </c>
      <c r="AR28" s="65">
        <f>$AS$3+$AU$3*COS(AQ28*PI()/180)</f>
        <v/>
      </c>
      <c r="AS28" s="65">
        <f>$AT$3+$AU$3*SIN(AQ28*PI()/180)</f>
        <v/>
      </c>
      <c r="AY28" s="65" t="n">
        <v>110</v>
      </c>
      <c r="AZ28" s="65">
        <f>$BA$3+$BC$3*COS(AY28*PI()/180)</f>
        <v/>
      </c>
      <c r="BA28" s="65">
        <f>$BB$3+$BC$3*SIN(AY28*PI()/180)</f>
        <v/>
      </c>
    </row>
    <row r="29" ht="15" customHeight="1">
      <c r="AA29" s="65" t="n">
        <v>115</v>
      </c>
      <c r="AB29" s="65">
        <f>$AC$3+$AE$3*COS(AA29*PI()/180)</f>
        <v/>
      </c>
      <c r="AC29" s="65">
        <f>$AD$3+$AE$3*SIN(AA29*PI()/180)</f>
        <v/>
      </c>
      <c r="AI29" s="65" t="n">
        <v>115</v>
      </c>
      <c r="AJ29" s="65">
        <f>$AK$3+$AM$3*COS(AI29*PI()/180)</f>
        <v/>
      </c>
      <c r="AK29" s="65">
        <f>$AL$3+$AM$3*SIN(AI29*PI()/180)</f>
        <v/>
      </c>
      <c r="AQ29" s="65" t="n">
        <v>115</v>
      </c>
      <c r="AR29" s="65">
        <f>$AS$3+$AU$3*COS(AQ29*PI()/180)</f>
        <v/>
      </c>
      <c r="AS29" s="65">
        <f>$AT$3+$AU$3*SIN(AQ29*PI()/180)</f>
        <v/>
      </c>
      <c r="AY29" s="65" t="n">
        <v>115</v>
      </c>
      <c r="AZ29" s="65">
        <f>$BA$3+$BC$3*COS(AY29*PI()/180)</f>
        <v/>
      </c>
      <c r="BA29" s="65">
        <f>$BB$3+$BC$3*SIN(AY29*PI()/180)</f>
        <v/>
      </c>
    </row>
    <row r="30" ht="15.6" customHeight="1">
      <c r="AA30" s="65" t="n">
        <v>120</v>
      </c>
      <c r="AB30" s="65">
        <f>$AC$3+$AE$3*COS(AA30*PI()/180)</f>
        <v/>
      </c>
      <c r="AC30" s="65">
        <f>$AD$3+$AE$3*SIN(AA30*PI()/180)</f>
        <v/>
      </c>
      <c r="AI30" s="65" t="n">
        <v>120</v>
      </c>
      <c r="AJ30" s="65">
        <f>$AK$3+$AM$3*COS(AI30*PI()/180)</f>
        <v/>
      </c>
      <c r="AK30" s="65">
        <f>$AL$3+$AM$3*SIN(AI30*PI()/180)</f>
        <v/>
      </c>
      <c r="AQ30" s="65" t="n">
        <v>120</v>
      </c>
      <c r="AR30" s="65">
        <f>$AS$3+$AU$3*COS(AQ30*PI()/180)</f>
        <v/>
      </c>
      <c r="AS30" s="65">
        <f>$AT$3+$AU$3*SIN(AQ30*PI()/180)</f>
        <v/>
      </c>
      <c r="AY30" s="65" t="n">
        <v>120</v>
      </c>
      <c r="AZ30" s="65">
        <f>$BA$3+$BC$3*COS(AY30*PI()/180)</f>
        <v/>
      </c>
      <c r="BA30" s="65">
        <f>$BB$3+$BC$3*SIN(AY30*PI()/180)</f>
        <v/>
      </c>
    </row>
    <row r="31" ht="15" customHeight="1">
      <c r="AA31" s="65" t="n">
        <v>125</v>
      </c>
      <c r="AB31" s="65">
        <f>$AC$3+$AE$3*COS(AA31*PI()/180)</f>
        <v/>
      </c>
      <c r="AC31" s="65">
        <f>$AD$3+$AE$3*SIN(AA31*PI()/180)</f>
        <v/>
      </c>
      <c r="AI31" s="65" t="n">
        <v>125</v>
      </c>
      <c r="AJ31" s="65">
        <f>$AK$3+$AM$3*COS(AI31*PI()/180)</f>
        <v/>
      </c>
      <c r="AK31" s="65">
        <f>$AL$3+$AM$3*SIN(AI31*PI()/180)</f>
        <v/>
      </c>
      <c r="AQ31" s="65" t="n">
        <v>125</v>
      </c>
      <c r="AR31" s="65">
        <f>$AS$3+$AU$3*COS(AQ31*PI()/180)</f>
        <v/>
      </c>
      <c r="AS31" s="65">
        <f>$AT$3+$AU$3*SIN(AQ31*PI()/180)</f>
        <v/>
      </c>
      <c r="AY31" s="65" t="n">
        <v>125</v>
      </c>
      <c r="AZ31" s="65">
        <f>$BA$3+$BC$3*COS(AY31*PI()/180)</f>
        <v/>
      </c>
      <c r="BA31" s="65">
        <f>$BB$3+$BC$3*SIN(AY31*PI()/180)</f>
        <v/>
      </c>
    </row>
    <row r="32" ht="15" customHeight="1">
      <c r="AA32" s="65" t="n">
        <v>130</v>
      </c>
      <c r="AB32" s="65">
        <f>$AC$3+$AE$3*COS(AA32*PI()/180)</f>
        <v/>
      </c>
      <c r="AC32" s="65">
        <f>$AD$3+$AE$3*SIN(AA32*PI()/180)</f>
        <v/>
      </c>
      <c r="AI32" s="65" t="n">
        <v>130</v>
      </c>
      <c r="AJ32" s="65">
        <f>$AK$3+$AM$3*COS(AI32*PI()/180)</f>
        <v/>
      </c>
      <c r="AK32" s="65">
        <f>$AL$3+$AM$3*SIN(AI32*PI()/180)</f>
        <v/>
      </c>
      <c r="AQ32" s="65" t="n">
        <v>130</v>
      </c>
      <c r="AR32" s="65">
        <f>$AS$3+$AU$3*COS(AQ32*PI()/180)</f>
        <v/>
      </c>
      <c r="AS32" s="65">
        <f>$AT$3+$AU$3*SIN(AQ32*PI()/180)</f>
        <v/>
      </c>
      <c r="AY32" s="65" t="n">
        <v>130</v>
      </c>
      <c r="AZ32" s="65">
        <f>$BA$3+$BC$3*COS(AY32*PI()/180)</f>
        <v/>
      </c>
      <c r="BA32" s="65">
        <f>$BB$3+$BC$3*SIN(AY32*PI()/180)</f>
        <v/>
      </c>
    </row>
    <row r="33" ht="15" customHeight="1">
      <c r="AA33" s="65" t="n">
        <v>135</v>
      </c>
      <c r="AB33" s="65">
        <f>$AC$3+$AE$3*COS(AA33*PI()/180)</f>
        <v/>
      </c>
      <c r="AC33" s="65">
        <f>$AD$3+$AE$3*SIN(AA33*PI()/180)</f>
        <v/>
      </c>
      <c r="AI33" s="65" t="n">
        <v>135</v>
      </c>
      <c r="AJ33" s="65">
        <f>$AK$3+$AM$3*COS(AI33*PI()/180)</f>
        <v/>
      </c>
      <c r="AK33" s="65">
        <f>$AL$3+$AM$3*SIN(AI33*PI()/180)</f>
        <v/>
      </c>
      <c r="AQ33" s="65" t="n">
        <v>135</v>
      </c>
      <c r="AR33" s="65">
        <f>$AS$3+$AU$3*COS(AQ33*PI()/180)</f>
        <v/>
      </c>
      <c r="AS33" s="65">
        <f>$AT$3+$AU$3*SIN(AQ33*PI()/180)</f>
        <v/>
      </c>
      <c r="AY33" s="65" t="n">
        <v>135</v>
      </c>
      <c r="AZ33" s="65">
        <f>$BA$3+$BC$3*COS(AY33*PI()/180)</f>
        <v/>
      </c>
      <c r="BA33" s="65">
        <f>$BB$3+$BC$3*SIN(AY33*PI()/180)</f>
        <v/>
      </c>
    </row>
    <row r="34" ht="15" customHeight="1">
      <c r="AA34" s="65" t="n">
        <v>140</v>
      </c>
      <c r="AB34" s="65">
        <f>$AC$3+$AE$3*COS(AA34*PI()/180)</f>
        <v/>
      </c>
      <c r="AC34" s="65">
        <f>$AD$3+$AE$3*SIN(AA34*PI()/180)</f>
        <v/>
      </c>
      <c r="AI34" s="65" t="n">
        <v>140</v>
      </c>
      <c r="AJ34" s="65">
        <f>$AK$3+$AM$3*COS(AI34*PI()/180)</f>
        <v/>
      </c>
      <c r="AK34" s="65">
        <f>$AL$3+$AM$3*SIN(AI34*PI()/180)</f>
        <v/>
      </c>
      <c r="AQ34" s="65" t="n">
        <v>140</v>
      </c>
      <c r="AR34" s="65">
        <f>$AS$3+$AU$3*COS(AQ34*PI()/180)</f>
        <v/>
      </c>
      <c r="AS34" s="65">
        <f>$AT$3+$AU$3*SIN(AQ34*PI()/180)</f>
        <v/>
      </c>
      <c r="AY34" s="65" t="n">
        <v>140</v>
      </c>
      <c r="AZ34" s="65">
        <f>$BA$3+$BC$3*COS(AY34*PI()/180)</f>
        <v/>
      </c>
      <c r="BA34" s="65">
        <f>$BB$3+$BC$3*SIN(AY34*PI()/180)</f>
        <v/>
      </c>
    </row>
    <row r="35" ht="15" customHeight="1">
      <c r="AA35" s="65" t="n">
        <v>145</v>
      </c>
      <c r="AB35" s="65">
        <f>$AC$3+$AE$3*COS(AA35*PI()/180)</f>
        <v/>
      </c>
      <c r="AC35" s="65">
        <f>$AD$3+$AE$3*SIN(AA35*PI()/180)</f>
        <v/>
      </c>
      <c r="AI35" s="65" t="n">
        <v>145</v>
      </c>
      <c r="AJ35" s="65">
        <f>$AK$3+$AM$3*COS(AI35*PI()/180)</f>
        <v/>
      </c>
      <c r="AK35" s="65">
        <f>$AL$3+$AM$3*SIN(AI35*PI()/180)</f>
        <v/>
      </c>
      <c r="AQ35" s="65" t="n">
        <v>145</v>
      </c>
      <c r="AR35" s="65">
        <f>$AS$3+$AU$3*COS(AQ35*PI()/180)</f>
        <v/>
      </c>
      <c r="AS35" s="65">
        <f>$AT$3+$AU$3*SIN(AQ35*PI()/180)</f>
        <v/>
      </c>
      <c r="AY35" s="65" t="n">
        <v>145</v>
      </c>
      <c r="AZ35" s="65">
        <f>$BA$3+$BC$3*COS(AY35*PI()/180)</f>
        <v/>
      </c>
      <c r="BA35" s="65">
        <f>$BB$3+$BC$3*SIN(AY35*PI()/180)</f>
        <v/>
      </c>
    </row>
    <row r="36" ht="15" customHeight="1">
      <c r="AA36" s="65" t="n">
        <v>150</v>
      </c>
      <c r="AB36" s="65">
        <f>$AC$3+$AE$3*COS(AA36*PI()/180)</f>
        <v/>
      </c>
      <c r="AC36" s="65">
        <f>$AD$3+$AE$3*SIN(AA36*PI()/180)</f>
        <v/>
      </c>
      <c r="AI36" s="65" t="n">
        <v>150</v>
      </c>
      <c r="AJ36" s="65">
        <f>$AK$3+$AM$3*COS(AI36*PI()/180)</f>
        <v/>
      </c>
      <c r="AK36" s="65">
        <f>$AL$3+$AM$3*SIN(AI36*PI()/180)</f>
        <v/>
      </c>
      <c r="AQ36" s="65" t="n">
        <v>150</v>
      </c>
      <c r="AR36" s="65">
        <f>$AS$3+$AU$3*COS(AQ36*PI()/180)</f>
        <v/>
      </c>
      <c r="AS36" s="65">
        <f>$AT$3+$AU$3*SIN(AQ36*PI()/180)</f>
        <v/>
      </c>
      <c r="AY36" s="65" t="n">
        <v>150</v>
      </c>
      <c r="AZ36" s="65">
        <f>$BA$3+$BC$3*COS(AY36*PI()/180)</f>
        <v/>
      </c>
      <c r="BA36" s="65">
        <f>$BB$3+$BC$3*SIN(AY36*PI()/180)</f>
        <v/>
      </c>
    </row>
    <row r="37" ht="15" customHeight="1">
      <c r="AA37" s="65" t="n">
        <v>155</v>
      </c>
      <c r="AB37" s="65">
        <f>$AC$3+$AE$3*COS(AA37*PI()/180)</f>
        <v/>
      </c>
      <c r="AC37" s="65">
        <f>$AD$3+$AE$3*SIN(AA37*PI()/180)</f>
        <v/>
      </c>
      <c r="AI37" s="65" t="n">
        <v>155</v>
      </c>
      <c r="AJ37" s="65">
        <f>$AK$3+$AM$3*COS(AI37*PI()/180)</f>
        <v/>
      </c>
      <c r="AK37" s="65">
        <f>$AL$3+$AM$3*SIN(AI37*PI()/180)</f>
        <v/>
      </c>
      <c r="AQ37" s="65" t="n">
        <v>155</v>
      </c>
      <c r="AR37" s="65">
        <f>$AS$3+$AU$3*COS(AQ37*PI()/180)</f>
        <v/>
      </c>
      <c r="AS37" s="65">
        <f>$AT$3+$AU$3*SIN(AQ37*PI()/180)</f>
        <v/>
      </c>
      <c r="AY37" s="65" t="n">
        <v>155</v>
      </c>
      <c r="AZ37" s="65">
        <f>$BA$3+$BC$3*COS(AY37*PI()/180)</f>
        <v/>
      </c>
      <c r="BA37" s="65">
        <f>$BB$3+$BC$3*SIN(AY37*PI()/180)</f>
        <v/>
      </c>
    </row>
    <row r="38" ht="15" customHeight="1">
      <c r="AA38" s="65" t="n">
        <v>160</v>
      </c>
      <c r="AB38" s="65">
        <f>$AC$3+$AE$3*COS(AA38*PI()/180)</f>
        <v/>
      </c>
      <c r="AC38" s="65">
        <f>$AD$3+$AE$3*SIN(AA38*PI()/180)</f>
        <v/>
      </c>
      <c r="AI38" s="65" t="n">
        <v>160</v>
      </c>
      <c r="AJ38" s="65">
        <f>$AK$3+$AM$3*COS(AI38*PI()/180)</f>
        <v/>
      </c>
      <c r="AK38" s="65">
        <f>$AL$3+$AM$3*SIN(AI38*PI()/180)</f>
        <v/>
      </c>
      <c r="AQ38" s="65" t="n">
        <v>160</v>
      </c>
      <c r="AR38" s="65">
        <f>$AS$3+$AU$3*COS(AQ38*PI()/180)</f>
        <v/>
      </c>
      <c r="AS38" s="65">
        <f>$AT$3+$AU$3*SIN(AQ38*PI()/180)</f>
        <v/>
      </c>
      <c r="AY38" s="65" t="n">
        <v>160</v>
      </c>
      <c r="AZ38" s="65">
        <f>$BA$3+$BC$3*COS(AY38*PI()/180)</f>
        <v/>
      </c>
      <c r="BA38" s="65">
        <f>$BB$3+$BC$3*SIN(AY38*PI()/180)</f>
        <v/>
      </c>
    </row>
    <row r="39" ht="15" customHeight="1">
      <c r="AA39" s="65" t="n">
        <v>165</v>
      </c>
      <c r="AB39" s="65">
        <f>$AC$3+$AE$3*COS(AA39*PI()/180)</f>
        <v/>
      </c>
      <c r="AC39" s="65">
        <f>$AD$3+$AE$3*SIN(AA39*PI()/180)</f>
        <v/>
      </c>
      <c r="AI39" s="65" t="n">
        <v>165</v>
      </c>
      <c r="AJ39" s="65">
        <f>$AK$3+$AM$3*COS(AI39*PI()/180)</f>
        <v/>
      </c>
      <c r="AK39" s="65">
        <f>$AL$3+$AM$3*SIN(AI39*PI()/180)</f>
        <v/>
      </c>
      <c r="AQ39" s="65" t="n">
        <v>165</v>
      </c>
      <c r="AR39" s="65">
        <f>$AS$3+$AU$3*COS(AQ39*PI()/180)</f>
        <v/>
      </c>
      <c r="AS39" s="65">
        <f>$AT$3+$AU$3*SIN(AQ39*PI()/180)</f>
        <v/>
      </c>
      <c r="AY39" s="65" t="n">
        <v>165</v>
      </c>
      <c r="AZ39" s="65">
        <f>$BA$3+$BC$3*COS(AY39*PI()/180)</f>
        <v/>
      </c>
      <c r="BA39" s="65">
        <f>$BB$3+$BC$3*SIN(AY39*PI()/180)</f>
        <v/>
      </c>
    </row>
    <row r="40" ht="15" customHeight="1">
      <c r="AA40" s="65" t="n">
        <v>170</v>
      </c>
      <c r="AB40" s="65">
        <f>$AC$3+$AE$3*COS(AA40*PI()/180)</f>
        <v/>
      </c>
      <c r="AC40" s="65">
        <f>$AD$3+$AE$3*SIN(AA40*PI()/180)</f>
        <v/>
      </c>
      <c r="AI40" s="65" t="n">
        <v>170</v>
      </c>
      <c r="AJ40" s="65">
        <f>$AK$3+$AM$3*COS(AI40*PI()/180)</f>
        <v/>
      </c>
      <c r="AK40" s="65">
        <f>$AL$3+$AM$3*SIN(AI40*PI()/180)</f>
        <v/>
      </c>
      <c r="AQ40" s="65" t="n">
        <v>170</v>
      </c>
      <c r="AR40" s="65">
        <f>$AS$3+$AU$3*COS(AQ40*PI()/180)</f>
        <v/>
      </c>
      <c r="AS40" s="65">
        <f>$AT$3+$AU$3*SIN(AQ40*PI()/180)</f>
        <v/>
      </c>
      <c r="AY40" s="65" t="n">
        <v>170</v>
      </c>
      <c r="AZ40" s="65">
        <f>$BA$3+$BC$3*COS(AY40*PI()/180)</f>
        <v/>
      </c>
      <c r="BA40" s="65">
        <f>$BB$3+$BC$3*SIN(AY40*PI()/180)</f>
        <v/>
      </c>
    </row>
    <row r="41" ht="15" customHeight="1">
      <c r="AA41" s="65" t="n">
        <v>175</v>
      </c>
      <c r="AB41" s="65">
        <f>$AC$3+$AE$3*COS(AA41*PI()/180)</f>
        <v/>
      </c>
      <c r="AC41" s="65">
        <f>$AD$3+$AE$3*SIN(AA41*PI()/180)</f>
        <v/>
      </c>
      <c r="AI41" s="65" t="n">
        <v>175</v>
      </c>
      <c r="AJ41" s="65">
        <f>$AK$3+$AM$3*COS(AI41*PI()/180)</f>
        <v/>
      </c>
      <c r="AK41" s="65">
        <f>$AL$3+$AM$3*SIN(AI41*PI()/180)</f>
        <v/>
      </c>
      <c r="AQ41" s="65" t="n">
        <v>175</v>
      </c>
      <c r="AR41" s="65">
        <f>$AS$3+$AU$3*COS(AQ41*PI()/180)</f>
        <v/>
      </c>
      <c r="AS41" s="65">
        <f>$AT$3+$AU$3*SIN(AQ41*PI()/180)</f>
        <v/>
      </c>
      <c r="AY41" s="65" t="n">
        <v>175</v>
      </c>
      <c r="AZ41" s="65">
        <f>$BA$3+$BC$3*COS(AY41*PI()/180)</f>
        <v/>
      </c>
      <c r="BA41" s="65">
        <f>$BB$3+$BC$3*SIN(AY41*PI()/180)</f>
        <v/>
      </c>
    </row>
    <row r="42" ht="15" customHeight="1">
      <c r="D42" s="53" t="n"/>
      <c r="E42" s="53" t="n"/>
      <c r="F42" s="53" t="n"/>
      <c r="G42" s="53" t="n"/>
      <c r="K42" s="53" t="n"/>
      <c r="AA42" s="65" t="n">
        <v>180</v>
      </c>
      <c r="AB42" s="65">
        <f>$AC$3+$AE$3*COS(AA42*PI()/180)</f>
        <v/>
      </c>
      <c r="AC42" s="65">
        <f>$AD$3+$AE$3*SIN(AA42*PI()/180)</f>
        <v/>
      </c>
      <c r="AI42" s="65" t="n">
        <v>180</v>
      </c>
      <c r="AJ42" s="65">
        <f>$AK$3+$AM$3*COS(AI42*PI()/180)</f>
        <v/>
      </c>
      <c r="AK42" s="65">
        <f>$AL$3+$AM$3*SIN(AI42*PI()/180)</f>
        <v/>
      </c>
      <c r="AQ42" s="65" t="n">
        <v>180</v>
      </c>
      <c r="AR42" s="65">
        <f>$AS$3+$AU$3*COS(AQ42*PI()/180)</f>
        <v/>
      </c>
      <c r="AS42" s="65">
        <f>$AT$3+$AU$3*SIN(AQ42*PI()/180)</f>
        <v/>
      </c>
      <c r="AY42" s="65" t="n">
        <v>180</v>
      </c>
      <c r="AZ42" s="65">
        <f>$BA$3+$BC$3*COS(AY42*PI()/180)</f>
        <v/>
      </c>
      <c r="BA42" s="65">
        <f>$BB$3+$BC$3*SIN(AY42*PI()/180)</f>
        <v/>
      </c>
    </row>
    <row r="43" ht="15.75" customHeight="1">
      <c r="D43" s="53" t="n"/>
      <c r="E43" s="53" t="n"/>
      <c r="F43" s="53" t="n"/>
      <c r="G43" s="53" t="n"/>
      <c r="H43" s="53" t="n"/>
      <c r="I43" s="53" t="n"/>
      <c r="J43" s="53" t="n"/>
      <c r="K43" s="53" t="n"/>
    </row>
    <row r="44" ht="15.75" customHeight="1">
      <c r="B44" s="53" t="n"/>
      <c r="C44" s="53" t="n"/>
      <c r="D44" s="54" t="n"/>
      <c r="E44" s="53" t="n"/>
      <c r="F44" s="53" t="n"/>
      <c r="G44" s="53" t="n"/>
      <c r="H44" s="53" t="n"/>
      <c r="I44" s="53" t="n"/>
      <c r="J44" s="53" t="n"/>
      <c r="K44" s="53" t="n"/>
    </row>
    <row r="45" ht="15.75" customHeight="1">
      <c r="B45" s="53" t="n"/>
      <c r="C45" s="53" t="n"/>
      <c r="D45" s="54" t="n"/>
    </row>
    <row r="46" ht="43.5" customHeight="1">
      <c r="B46" s="53" t="n"/>
      <c r="C46" s="53" t="n"/>
      <c r="D46" s="54" t="n"/>
      <c r="K46" s="53" t="n"/>
      <c r="N46" s="72" t="inlineStr">
        <is>
          <t xml:space="preserve">Давление в камере, Мпа
σ3 </t>
        </is>
      </c>
      <c r="O46" s="72" t="inlineStr">
        <is>
          <t>Вертикальная нагрузка, Мпа
σ1</t>
        </is>
      </c>
      <c r="P46" s="72" t="inlineStr">
        <is>
          <t>Поровое давление, Мпа
u</t>
        </is>
      </c>
      <c r="Q46" s="75" t="n"/>
    </row>
    <row r="47" ht="16.5" customHeight="1">
      <c r="A47" s="53" t="n"/>
      <c r="B47" s="53" t="n"/>
      <c r="C47" s="53" t="n"/>
      <c r="D47" s="54" t="n"/>
      <c r="E47" s="55" t="n"/>
      <c r="F47" s="53" t="n"/>
      <c r="G47" s="53" t="n"/>
      <c r="H47" s="53" t="n"/>
      <c r="I47" s="53" t="n"/>
      <c r="J47" s="53" t="n"/>
      <c r="K47" s="53" t="n"/>
      <c r="L47" s="53" t="n"/>
      <c r="N47" s="76" t="n">
        <v>0.05</v>
      </c>
      <c r="O47" s="76" t="n">
        <v>0.08493632924887161</v>
      </c>
      <c r="P47" s="77" t="n"/>
      <c r="Q47" s="75" t="n"/>
      <c r="W47" s="65" t="n">
        <v>1</v>
      </c>
      <c r="AF47" s="65" t="inlineStr">
        <is>
          <t>σ3,кПа</t>
        </is>
      </c>
      <c r="AG47" s="65" t="inlineStr">
        <is>
          <t>σ1,кПа</t>
        </is>
      </c>
      <c r="AH47" s="65" t="inlineStr">
        <is>
          <t>u, кПа</t>
        </is>
      </c>
      <c r="AL47" s="65" t="n">
        <v>4</v>
      </c>
    </row>
    <row r="48" ht="16.5" customHeight="1">
      <c r="A48" s="53" t="n"/>
      <c r="L48" s="53" t="n"/>
      <c r="N48" s="76" t="n">
        <v>0.15</v>
      </c>
      <c r="O48" s="76" t="n">
        <v>0.2220251998954638</v>
      </c>
      <c r="P48" s="77" t="n"/>
      <c r="Q48" s="75" t="n"/>
      <c r="AF48" s="65">
        <f>N47*1000</f>
        <v/>
      </c>
      <c r="AG48" s="65">
        <f>O47*1000</f>
        <v/>
      </c>
      <c r="AH48" s="65">
        <f>P47*1000</f>
        <v/>
      </c>
      <c r="AV48" s="65" t="inlineStr">
        <is>
          <t>δ3, Мпа</t>
        </is>
      </c>
      <c r="AW48" s="65" t="inlineStr">
        <is>
          <t>δ1-δ3, МПа</t>
        </is>
      </c>
      <c r="AX48" s="65" t="inlineStr">
        <is>
          <t>δ1, МПа</t>
        </is>
      </c>
      <c r="AY48" s="65" t="inlineStr">
        <is>
          <t>δ1, КПа</t>
        </is>
      </c>
    </row>
    <row r="49" ht="16.5" customHeight="1">
      <c r="A49" s="53" t="n"/>
      <c r="L49" s="53" t="n"/>
      <c r="N49" s="76" t="n">
        <v>0.25</v>
      </c>
      <c r="O49" s="76" t="n">
        <v>0.3591140705420559</v>
      </c>
      <c r="P49" s="77" t="n"/>
      <c r="Q49" s="75" t="n"/>
      <c r="AF49" s="65">
        <f>N48*1000</f>
        <v/>
      </c>
      <c r="AG49" s="65">
        <f>O48*1000</f>
        <v/>
      </c>
      <c r="AH49" s="65">
        <f>P48*1000</f>
        <v/>
      </c>
      <c r="AP49" s="65" t="inlineStr">
        <is>
          <t>С, МПа:</t>
        </is>
      </c>
      <c r="AQ49" s="65">
        <f>O57</f>
        <v/>
      </c>
      <c r="AU49" s="65">
        <f>CONCATENATE(ROUND(AV49,2)," МПа")</f>
        <v/>
      </c>
      <c r="AV49" s="65">
        <f>N47</f>
        <v/>
      </c>
      <c r="AW49" s="65">
        <f>2*(AV49+AQ49/TAN(RADIANS(AQ50)))*SIN(RADIANS(AQ50))/(1-SIN(RADIANS(AQ50)))+AZ49</f>
        <v/>
      </c>
      <c r="AX49" s="65">
        <f>AW49+AV49</f>
        <v/>
      </c>
      <c r="AY49" s="65">
        <f>AX49*1000</f>
        <v/>
      </c>
      <c r="AZ49" s="65">
        <f>-AZ50-AZ51</f>
        <v/>
      </c>
    </row>
    <row r="50" ht="16.5" customHeight="1">
      <c r="A50" s="53" t="n"/>
      <c r="L50" s="53" t="n"/>
      <c r="N50" s="56">
        <f>J63</f>
        <v/>
      </c>
      <c r="O50" s="78">
        <f>MAX(F85:F553)+N50</f>
        <v/>
      </c>
      <c r="Q50" s="26" t="n"/>
      <c r="AF50" s="65">
        <f>N49*1000</f>
        <v/>
      </c>
      <c r="AG50" s="65">
        <f>O49*1000</f>
        <v/>
      </c>
      <c r="AH50" s="65">
        <f>P49*1000</f>
        <v/>
      </c>
      <c r="AP50" s="65" t="inlineStr">
        <is>
          <t>φ, град:</t>
        </is>
      </c>
      <c r="AQ50" s="65">
        <f>O56</f>
        <v/>
      </c>
      <c r="AU50" s="65">
        <f>CONCATENATE(ROUND(AV50,2)," МПа")</f>
        <v/>
      </c>
      <c r="AV50" s="65">
        <f>N48</f>
        <v/>
      </c>
      <c r="AW50" s="65">
        <f>2*(AV50+AQ49/TAN(RADIANS(AQ50)))*SIN(RADIANS(AQ50))/(1-SIN(RADIANS(AQ50)))+AZ50</f>
        <v/>
      </c>
      <c r="AX50" s="65">
        <f>AW50+AV50</f>
        <v/>
      </c>
      <c r="AY50" s="65">
        <f>AX50*1000</f>
        <v/>
      </c>
      <c r="AZ50" s="65">
        <f>RANDBETWEEN(-3,3)*0.01</f>
        <v/>
      </c>
    </row>
    <row r="51" ht="16.5" customHeight="1">
      <c r="A51" s="53" t="n"/>
      <c r="L51" s="53" t="n"/>
      <c r="M51" s="1" t="n"/>
      <c r="N51" s="1" t="n"/>
      <c r="O51" s="1" t="n"/>
      <c r="P51" s="1" t="n"/>
      <c r="Q51" s="30" t="n"/>
      <c r="R51" s="1" t="n"/>
      <c r="S51" s="1" t="n"/>
      <c r="T51" s="1" t="n"/>
      <c r="U51" s="1" t="n"/>
      <c r="AF51" s="65">
        <f>N50*1000</f>
        <v/>
      </c>
      <c r="AG51" s="65">
        <f>O50*1000</f>
        <v/>
      </c>
      <c r="AH51" s="65">
        <f>P50*1000</f>
        <v/>
      </c>
      <c r="AP51" s="65" t="inlineStr">
        <is>
          <t>E, Мпа</t>
        </is>
      </c>
      <c r="AQ51" s="65">
        <f>D63</f>
        <v/>
      </c>
      <c r="AU51" s="65">
        <f>CONCATENATE(ROUND(AV51,2)," МПа")</f>
        <v/>
      </c>
      <c r="AV51" s="65">
        <f>N49</f>
        <v/>
      </c>
      <c r="AW51" s="65">
        <f>2*(AV51+AQ49/TAN(RADIANS(AQ50)))*SIN(RADIANS(AQ50))/(1-SIN(RADIANS(AQ50)))+AZ51</f>
        <v/>
      </c>
      <c r="AX51" s="65">
        <f>AW51+AV51</f>
        <v/>
      </c>
      <c r="AY51" s="65">
        <f>AX51*1000</f>
        <v/>
      </c>
      <c r="AZ51" s="65">
        <f>RANDBETWEEN(-3,3)*0.01</f>
        <v/>
      </c>
    </row>
    <row r="52" ht="16.5" customHeight="1">
      <c r="A52" s="53" t="n"/>
      <c r="L52" s="53" t="n"/>
      <c r="M52" s="1" t="n"/>
      <c r="U52" s="1" t="n"/>
      <c r="AF52" s="65" t="inlineStr">
        <is>
          <t>x</t>
        </is>
      </c>
      <c r="AG52" s="65" t="n">
        <v>0</v>
      </c>
      <c r="AH52" s="65">
        <f>AG50</f>
        <v/>
      </c>
    </row>
    <row r="53" ht="16.5" customHeight="1">
      <c r="L53" s="53" t="n"/>
      <c r="M53" s="1" t="n"/>
      <c r="U53" s="1" t="n"/>
      <c r="AF53" s="65" t="inlineStr">
        <is>
          <t>y</t>
        </is>
      </c>
      <c r="AG53" s="65">
        <f>AQ49*1000</f>
        <v/>
      </c>
      <c r="AH53" s="65">
        <f>((AH52)*TAN(RADIANS(AQ50))+AQ49*1000)</f>
        <v/>
      </c>
      <c r="AJ53" s="65" t="inlineStr">
        <is>
          <t>С, кПа</t>
        </is>
      </c>
      <c r="AK53" s="65" t="inlineStr">
        <is>
          <t>φ,°</t>
        </is>
      </c>
    </row>
    <row r="54" ht="16.5" customHeight="1">
      <c r="L54" s="53" t="n"/>
      <c r="M54" s="1" t="n"/>
      <c r="U54" s="1" t="n"/>
      <c r="AJ54" s="65">
        <f>AQ49*1000</f>
        <v/>
      </c>
      <c r="AK54" s="65">
        <f>AQ50</f>
        <v/>
      </c>
    </row>
    <row r="55" ht="15" customHeight="1">
      <c r="N55" s="28" t="inlineStr">
        <is>
          <t>Эффективные значения угла внутреннего трения и удельного сцепления ϕ', С'</t>
        </is>
      </c>
      <c r="O55" s="1" t="n"/>
      <c r="P55" s="1" t="n"/>
      <c r="Q55" s="1" t="n"/>
      <c r="R55" s="1" t="n"/>
      <c r="S55" s="1" t="n"/>
      <c r="T55" s="1" t="n"/>
    </row>
    <row r="56" ht="15" customHeight="1">
      <c r="N56" s="29" t="inlineStr">
        <is>
          <t>ϕ', град. =</t>
        </is>
      </c>
      <c r="O56" s="31" t="n">
        <v>9</v>
      </c>
      <c r="P56" s="1" t="n"/>
      <c r="Q56" s="1" t="n"/>
      <c r="R56" s="1" t="n"/>
      <c r="S56" s="1" t="n"/>
      <c r="T56" s="1" t="n"/>
    </row>
    <row r="57" ht="15" customHeight="1">
      <c r="N57" s="29" t="inlineStr">
        <is>
          <t>С', МПа =</t>
        </is>
      </c>
      <c r="O57" s="79" t="n">
        <v>0.007</v>
      </c>
      <c r="P57" s="1" t="n"/>
      <c r="Q57" s="1" t="n"/>
      <c r="R57" s="1" t="n"/>
      <c r="S57" s="1" t="n"/>
      <c r="T57" s="1" t="n"/>
    </row>
    <row r="59" ht="15.75" customHeight="1">
      <c r="L59" s="53" t="n"/>
    </row>
    <row r="60" ht="15.75" customHeight="1">
      <c r="L60" s="53" t="n"/>
    </row>
    <row r="61">
      <c r="L61" s="6" t="n"/>
    </row>
    <row r="62" ht="15.75" customHeight="1">
      <c r="A62" s="53" t="n"/>
      <c r="C62" s="53" t="inlineStr">
        <is>
          <t>K0, д.е.</t>
        </is>
      </c>
      <c r="D62" s="58" t="n">
        <v>0.8435655349597692</v>
      </c>
      <c r="E62" s="53" t="inlineStr">
        <is>
          <t>Эффективное напряжение, Мпа:</t>
        </is>
      </c>
      <c r="G62" s="54" t="n"/>
      <c r="J62" s="80" t="n">
        <v>0.04217827674798846</v>
      </c>
      <c r="K62" s="81" t="n"/>
      <c r="L62" s="6" t="n"/>
    </row>
    <row r="63" ht="15.75" customHeight="1">
      <c r="A63" s="53" t="n"/>
      <c r="C63" s="54" t="inlineStr">
        <is>
          <t>Модуль деформации E0, МПа:</t>
        </is>
      </c>
      <c r="D63" s="59">
        <f>A85/B85</f>
        <v/>
      </c>
      <c r="E63" s="53" t="inlineStr">
        <is>
          <t>Точки нахождения модуля Е0, Мпа (полное напряжение):</t>
        </is>
      </c>
      <c r="F63" s="53" t="n"/>
      <c r="G63" s="53" t="n"/>
      <c r="H63" s="53" t="n"/>
      <c r="J63" s="80" t="n">
        <v>0.04217827674798846</v>
      </c>
      <c r="K63" s="80" t="n">
        <v>0.06748524279678154</v>
      </c>
      <c r="L63" s="9" t="n"/>
    </row>
    <row r="64" ht="15.75" customHeight="1">
      <c r="C64" s="54" t="inlineStr">
        <is>
          <t>Модуль деформации E50, МПа:</t>
        </is>
      </c>
      <c r="D64" s="59">
        <f>D85/E85</f>
        <v/>
      </c>
      <c r="E64" s="53" t="inlineStr">
        <is>
          <t>qmax Давление при разрушении образца, Мпа (девиатор):</t>
        </is>
      </c>
      <c r="F64" s="53" t="n"/>
      <c r="G64" s="53" t="n"/>
      <c r="H64" s="53" t="n"/>
      <c r="J64" s="80" t="n">
        <v>0.1012278641951723</v>
      </c>
      <c r="K64" s="81" t="n"/>
      <c r="L64" s="71" t="n"/>
    </row>
    <row r="65" ht="15.75" customHeight="1">
      <c r="B65" s="54" t="n"/>
      <c r="C65" s="54" t="inlineStr">
        <is>
          <t>Коэф. Поперечной деформации, ϑ:</t>
        </is>
      </c>
      <c r="E65" s="53" t="inlineStr">
        <is>
          <t>0,5 qmax, Мпа (девиатор):</t>
        </is>
      </c>
      <c r="J65" s="80" t="n">
        <v>0.05061393209758616</v>
      </c>
      <c r="K65" s="81" t="n"/>
      <c r="L65" s="63" t="n"/>
    </row>
    <row r="66">
      <c r="L66" s="63" t="n"/>
    </row>
    <row r="67">
      <c r="L67" s="63" t="n"/>
    </row>
    <row r="68">
      <c r="L68" s="63" t="n"/>
    </row>
    <row r="69">
      <c r="L69" s="63" t="n"/>
    </row>
    <row r="70">
      <c r="A70" s="63" t="n"/>
      <c r="L70" s="63" t="n"/>
    </row>
    <row r="71">
      <c r="L71" s="63" t="n"/>
    </row>
    <row r="72">
      <c r="L72" s="63" t="n"/>
    </row>
    <row r="73" ht="15.75" customHeight="1">
      <c r="B73" s="53" t="n"/>
      <c r="C73" s="53" t="n"/>
      <c r="D73" s="53" t="n"/>
      <c r="E73" s="53" t="n"/>
      <c r="F73" s="53" t="n"/>
      <c r="G73" s="53" t="n"/>
      <c r="H73" s="53" t="n"/>
      <c r="I73" s="53" t="n"/>
      <c r="J73" s="53" t="n"/>
      <c r="K73" s="53" t="n"/>
      <c r="L73" s="63" t="n"/>
    </row>
    <row r="74" ht="15.75" customHeight="1">
      <c r="B74" s="53" t="n"/>
      <c r="C74" s="53" t="n"/>
      <c r="D74" s="53" t="n"/>
      <c r="E74" s="53" t="n"/>
      <c r="F74" s="53" t="n"/>
      <c r="G74" s="53" t="n"/>
      <c r="H74" s="53" t="n"/>
      <c r="I74" s="53" t="n"/>
      <c r="J74" s="53" t="n"/>
      <c r="K74" s="53" t="n"/>
      <c r="L74" s="63" t="n"/>
    </row>
    <row r="75" ht="15.75" customHeight="1">
      <c r="A75" s="53" t="n"/>
      <c r="B75" s="7" t="n"/>
      <c r="C75" s="8" t="n"/>
      <c r="D75" s="7" t="n"/>
      <c r="E75" s="7" t="n"/>
      <c r="F75" s="7" t="n"/>
      <c r="G75" s="7" t="n"/>
      <c r="H75" s="7" t="n"/>
      <c r="I75" s="9" t="n"/>
      <c r="J75" s="9" t="n"/>
      <c r="K75" s="6" t="n"/>
      <c r="L75" s="63" t="n"/>
      <c r="M75" s="9" t="n"/>
      <c r="N75" s="7" t="n"/>
      <c r="O75" s="8" t="n"/>
      <c r="P75" s="7" t="n"/>
      <c r="Q75" s="7" t="n"/>
      <c r="R75" s="7" t="n"/>
      <c r="S75" s="7" t="n"/>
      <c r="T75" s="9" t="n"/>
    </row>
    <row r="76" ht="15.75" customHeight="1">
      <c r="A76" s="53" t="n"/>
      <c r="B76" s="7" t="inlineStr">
        <is>
          <t>Начальник исп. лаборатории:</t>
        </is>
      </c>
      <c r="C76" s="8" t="n"/>
      <c r="D76" s="7" t="n"/>
      <c r="E76" s="7" t="n"/>
      <c r="F76" s="7" t="n"/>
      <c r="G76" s="7" t="n"/>
      <c r="H76" s="7" t="n"/>
      <c r="I76" s="7" t="inlineStr">
        <is>
          <t>Семиколенова Л.Г.</t>
        </is>
      </c>
      <c r="J76" s="9" t="n"/>
      <c r="K76" s="6" t="n"/>
      <c r="L76" s="63" t="n"/>
      <c r="M76" s="9" t="n"/>
      <c r="N76" s="7" t="inlineStr">
        <is>
          <t>Начальник исп. лаборатории:</t>
        </is>
      </c>
      <c r="O76" s="8" t="n"/>
      <c r="P76" s="7" t="n"/>
      <c r="Q76" s="7" t="n"/>
      <c r="R76" s="7" t="n"/>
      <c r="S76" s="7" t="n"/>
      <c r="T76" s="7" t="inlineStr">
        <is>
          <t>Семиколенова Л.Г.</t>
        </is>
      </c>
    </row>
    <row r="77">
      <c r="A77" s="9" t="n"/>
      <c r="B77" s="9" t="n"/>
      <c r="C77" s="7" t="n"/>
      <c r="D77" s="7" t="n"/>
      <c r="E77" s="7" t="n"/>
      <c r="F77" s="7" t="n"/>
      <c r="G77" s="7" t="n"/>
      <c r="H77" s="7" t="n"/>
      <c r="I77" s="9" t="n"/>
      <c r="J77" s="9" t="n"/>
      <c r="K77" s="9" t="n"/>
      <c r="L77" s="63" t="n"/>
      <c r="M77" s="9" t="n"/>
      <c r="N77" s="9" t="n"/>
      <c r="O77" s="7" t="n"/>
      <c r="P77" s="7" t="n"/>
      <c r="Q77" s="7" t="n"/>
      <c r="R77" s="7" t="n"/>
      <c r="S77" s="7" t="n"/>
      <c r="T77" s="7" t="n"/>
      <c r="U77" s="9" t="n"/>
    </row>
    <row r="78">
      <c r="A78" s="9" t="n"/>
      <c r="L78" s="63" t="n"/>
    </row>
    <row r="79">
      <c r="A79" s="9" t="n"/>
      <c r="L79" s="63" t="n"/>
    </row>
    <row r="80">
      <c r="A80" s="71" t="inlineStr">
        <is>
          <t>Лист 1 , всего листов 2</t>
        </is>
      </c>
      <c r="L80" s="63" t="n"/>
      <c r="M80" s="71" t="inlineStr">
        <is>
          <t>Лист 2 , всего листов 2</t>
        </is>
      </c>
    </row>
    <row r="81">
      <c r="A81" s="63" t="inlineStr">
        <is>
          <t>Частичное воспроизведение протокола испытаний без письменного разрешения  ООО «ИнжГео» ЗАПРЕЩАЕТСЯ</t>
        </is>
      </c>
      <c r="L81" s="63" t="n"/>
      <c r="M81" s="6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82">
      <c r="A82" s="63" t="n"/>
      <c r="L82" s="63" t="n"/>
    </row>
    <row r="83" ht="18.75" customHeight="1">
      <c r="A83" s="65" t="inlineStr">
        <is>
          <t>E0</t>
        </is>
      </c>
      <c r="D83" s="65" t="inlineStr">
        <is>
          <t>E50</t>
        </is>
      </c>
      <c r="F83" s="65" t="inlineStr">
        <is>
          <t>Деформация</t>
        </is>
      </c>
      <c r="J83" s="65" t="inlineStr">
        <is>
          <t>Первая прочность</t>
        </is>
      </c>
      <c r="M83" s="65" t="inlineStr">
        <is>
          <t>Вторая прочность</t>
        </is>
      </c>
      <c r="P83" s="65" t="inlineStr">
        <is>
          <t>Третья прочность</t>
        </is>
      </c>
    </row>
    <row r="84">
      <c r="A84" s="65" t="inlineStr">
        <is>
          <t>devE0</t>
        </is>
      </c>
      <c r="B84" s="65" t="inlineStr">
        <is>
          <t>epsE0</t>
        </is>
      </c>
      <c r="D84" s="65" t="inlineStr">
        <is>
          <t>dev50</t>
        </is>
      </c>
      <c r="E84" s="65" t="inlineStr">
        <is>
          <t>epsE50</t>
        </is>
      </c>
      <c r="F84" s="65" t="inlineStr">
        <is>
          <t>dev</t>
        </is>
      </c>
      <c r="G84" s="65" t="inlineStr">
        <is>
          <t>eps</t>
        </is>
      </c>
      <c r="H84" s="65" t="inlineStr">
        <is>
          <t>ev</t>
        </is>
      </c>
      <c r="J84" s="65" t="inlineStr">
        <is>
          <t>dev1</t>
        </is>
      </c>
      <c r="K84" s="65" t="inlineStr">
        <is>
          <t>eps1</t>
        </is>
      </c>
      <c r="L84" s="65" t="inlineStr">
        <is>
          <t>ev1</t>
        </is>
      </c>
      <c r="M84" s="65" t="inlineStr">
        <is>
          <t>dev1</t>
        </is>
      </c>
      <c r="N84" s="65" t="inlineStr">
        <is>
          <t>eps1</t>
        </is>
      </c>
      <c r="O84" s="65" t="inlineStr">
        <is>
          <t>ev2</t>
        </is>
      </c>
      <c r="P84" s="65" t="inlineStr">
        <is>
          <t>dev1</t>
        </is>
      </c>
      <c r="Q84" s="65" t="inlineStr">
        <is>
          <t>eps1</t>
        </is>
      </c>
      <c r="R84" s="65" t="inlineStr">
        <is>
          <t>ev3</t>
        </is>
      </c>
    </row>
    <row r="85">
      <c r="A85" s="65" t="n">
        <v>0.02530696604879308</v>
      </c>
      <c r="B85" s="65" t="n">
        <v>0.001687118416436514</v>
      </c>
      <c r="D85" s="65" t="n">
        <v>0.05061393209758616</v>
      </c>
      <c r="E85" s="65" t="n">
        <v>0.005061355249309544</v>
      </c>
      <c r="F85" t="n">
        <v>0</v>
      </c>
      <c r="G85" t="n">
        <v>0</v>
      </c>
      <c r="H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0.02509623622467289</v>
      </c>
      <c r="Q85" t="n">
        <v>0.0003248679353126369</v>
      </c>
      <c r="R85" t="n">
        <v>0</v>
      </c>
    </row>
    <row r="86">
      <c r="F86" t="n">
        <v>0.0139473036918694</v>
      </c>
      <c r="G86" t="n">
        <v>0.0008163042872702016</v>
      </c>
      <c r="H86" t="n">
        <v>0</v>
      </c>
      <c r="J86" t="n">
        <v>0.01013153548217276</v>
      </c>
      <c r="K86" t="n">
        <v>0.0006754306330437766</v>
      </c>
      <c r="L86" t="n">
        <v>0</v>
      </c>
      <c r="M86" t="n">
        <v>0.01980692997125252</v>
      </c>
      <c r="N86" t="n">
        <v>0.0004633165244275494</v>
      </c>
      <c r="O86" t="n">
        <v>0</v>
      </c>
      <c r="P86" t="n">
        <v>0.05455703527102795</v>
      </c>
      <c r="Q86" t="n">
        <v>0.001059351962975989</v>
      </c>
      <c r="R86" t="n">
        <v>0</v>
      </c>
    </row>
    <row r="87">
      <c r="A87" s="65" t="inlineStr">
        <is>
          <t>Секущая модуля Е0</t>
        </is>
      </c>
      <c r="D87" s="65" t="inlineStr">
        <is>
          <t>Линия Q max</t>
        </is>
      </c>
      <c r="F87" t="n">
        <v>0.02530696604879308</v>
      </c>
      <c r="G87" t="n">
        <v>0.001687118416436514</v>
      </c>
      <c r="H87" t="n">
        <v>0</v>
      </c>
      <c r="J87" t="n">
        <v>0.0174681646244358</v>
      </c>
      <c r="K87" t="n">
        <v>0.001746803361320112</v>
      </c>
      <c r="L87" t="n">
        <v>0</v>
      </c>
      <c r="M87" t="n">
        <v>0.03601259994773187</v>
      </c>
      <c r="N87" t="n">
        <v>0.001263590521166044</v>
      </c>
      <c r="O87" t="n">
        <v>0</v>
      </c>
      <c r="P87" t="n">
        <v>0.05736719069200652</v>
      </c>
      <c r="Q87" t="n">
        <v>0.001592387435984287</v>
      </c>
      <c r="R87" t="n">
        <v>0</v>
      </c>
    </row>
    <row r="88">
      <c r="A88" s="65">
        <f>J63-J62</f>
        <v/>
      </c>
      <c r="B88" s="65" t="n">
        <v>0</v>
      </c>
      <c r="D88" s="65">
        <f>J64</f>
        <v/>
      </c>
      <c r="E88" s="65" t="n">
        <v>0</v>
      </c>
      <c r="F88" t="n">
        <v>0.03241032493127737</v>
      </c>
      <c r="G88" t="n">
        <v>0.002448912861810605</v>
      </c>
      <c r="H88" t="n">
        <v>-0.001918334917083377</v>
      </c>
      <c r="J88" t="n">
        <v>0.0177414294694698</v>
      </c>
      <c r="K88" t="n">
        <v>0.002398944742896191</v>
      </c>
      <c r="L88" t="n">
        <v>-0.001690477350877152</v>
      </c>
      <c r="M88" t="n">
        <v>0.04029692086395573</v>
      </c>
      <c r="N88" t="n">
        <v>0.002391660127215477</v>
      </c>
      <c r="O88" t="n">
        <v>-0.001359221671191825</v>
      </c>
      <c r="P88" t="n">
        <v>0.05844799520450994</v>
      </c>
      <c r="Q88" t="n">
        <v>0.00238858115397643</v>
      </c>
      <c r="R88" t="n">
        <v>-0.001866944658967858</v>
      </c>
    </row>
    <row r="89">
      <c r="A89" s="65">
        <f>A85</f>
        <v/>
      </c>
      <c r="B89" s="65">
        <f>B85</f>
        <v/>
      </c>
      <c r="D89" s="65">
        <f>J64</f>
        <v/>
      </c>
      <c r="E89" s="65">
        <f>MAX(G85:G20000)</f>
        <v/>
      </c>
      <c r="F89" t="n">
        <v>0.04045688216571962</v>
      </c>
      <c r="G89" t="n">
        <v>0.003265217149080806</v>
      </c>
      <c r="H89" t="n">
        <v>-0.00193801014700218</v>
      </c>
      <c r="J89" t="n">
        <v>0.01879343420618186</v>
      </c>
      <c r="K89" t="n">
        <v>0.003198592990528255</v>
      </c>
      <c r="L89" t="n">
        <v>-0.001695860500964531</v>
      </c>
      <c r="M89" t="n">
        <v>0.04323826980072326</v>
      </c>
      <c r="N89" t="n">
        <v>0.003188880169620636</v>
      </c>
      <c r="O89" t="n">
        <v>-0.001359899722509391</v>
      </c>
      <c r="P89" t="n">
        <v>0.0643669467033583</v>
      </c>
      <c r="Q89" t="n">
        <v>0.003184774871968574</v>
      </c>
      <c r="R89" t="n">
        <v>-0.001883714751281962</v>
      </c>
    </row>
    <row r="90" ht="15" customHeight="1">
      <c r="A90" s="65">
        <f>J64*0.9</f>
        <v/>
      </c>
      <c r="B90" s="65">
        <f>_xlfn.FORECAST.LINEAR(A90,B88:B89,A88:A89)</f>
        <v/>
      </c>
      <c r="F90" t="n">
        <v>0.04666479959290752</v>
      </c>
      <c r="G90" t="n">
        <v>0.004081521436351009</v>
      </c>
      <c r="H90" t="n">
        <v>-0.001927593848809872</v>
      </c>
      <c r="J90" t="n">
        <v>0.02100984304038059</v>
      </c>
      <c r="K90" t="n">
        <v>0.003998241238160317</v>
      </c>
      <c r="L90" t="n">
        <v>-0.001672982113093171</v>
      </c>
      <c r="M90" t="n">
        <v>0.04314103520034465</v>
      </c>
      <c r="N90" t="n">
        <v>0.003986100212025795</v>
      </c>
      <c r="O90" t="n">
        <v>-0.001355831414603998</v>
      </c>
      <c r="P90" t="n">
        <v>0.06604756852113686</v>
      </c>
      <c r="Q90" t="n">
        <v>0.003980968589960718</v>
      </c>
      <c r="R90" t="n">
        <v>-0.001880888331229023</v>
      </c>
    </row>
    <row r="91">
      <c r="D91" s="65" t="inlineStr">
        <is>
          <t>Линия 0,5 Q max</t>
        </is>
      </c>
      <c r="F91" t="n">
        <v>0.05061393209758616</v>
      </c>
      <c r="G91" t="n">
        <v>0.005061355249309544</v>
      </c>
      <c r="H91" t="n">
        <v>-0.001945725923440927</v>
      </c>
      <c r="J91" t="n">
        <v>0.02059446562971043</v>
      </c>
      <c r="K91" t="n">
        <v>0.004797889485792382</v>
      </c>
      <c r="L91" t="n">
        <v>-0.001683243742947237</v>
      </c>
      <c r="M91" t="n">
        <v>0.04403312629161354</v>
      </c>
      <c r="N91" t="n">
        <v>0.004783320254430953</v>
      </c>
      <c r="O91" t="n">
        <v>-0.001365052912522889</v>
      </c>
      <c r="P91" t="n">
        <v>0.0732794928485323</v>
      </c>
      <c r="Q91" t="n">
        <v>0.004777162307952861</v>
      </c>
      <c r="R91" t="n">
        <v>-0.001872220643066678</v>
      </c>
    </row>
    <row r="92">
      <c r="D92" s="65">
        <f>J65</f>
        <v/>
      </c>
      <c r="E92" s="65" t="n">
        <v>0</v>
      </c>
      <c r="F92" t="n">
        <v>0.05226513867155273</v>
      </c>
      <c r="G92" t="n">
        <v>0.005714130010891411</v>
      </c>
      <c r="H92" t="n">
        <v>-0.001218965367774369</v>
      </c>
      <c r="J92" t="n">
        <v>0.02177316677909806</v>
      </c>
      <c r="K92" t="n">
        <v>0.005597537733424446</v>
      </c>
      <c r="L92" t="n">
        <v>-0.001833975282716647</v>
      </c>
      <c r="M92" t="n">
        <v>0.04613621755773811</v>
      </c>
      <c r="N92" t="n">
        <v>0.005580540296836112</v>
      </c>
      <c r="O92" t="n">
        <v>-0.001817997842717308</v>
      </c>
      <c r="P92" t="n">
        <v>0.07271167562381997</v>
      </c>
      <c r="Q92" t="n">
        <v>0.005573356025945005</v>
      </c>
      <c r="R92" t="n">
        <v>-0.002406152024306178</v>
      </c>
    </row>
    <row r="93">
      <c r="D93" s="65">
        <f>J65</f>
        <v/>
      </c>
      <c r="E93" s="65">
        <f>MAX(G85:G20000)</f>
        <v/>
      </c>
      <c r="F93" t="n">
        <v>0.05580673017896411</v>
      </c>
      <c r="G93" t="n">
        <v>0.006530434298161612</v>
      </c>
      <c r="H93" t="n">
        <v>-0.001216417008120486</v>
      </c>
      <c r="J93" t="n">
        <v>0.0230263108315685</v>
      </c>
      <c r="K93" t="n">
        <v>0.006397185981056509</v>
      </c>
      <c r="L93" t="n">
        <v>-0.00184914739461967</v>
      </c>
      <c r="M93" t="n">
        <v>0.05054629458783397</v>
      </c>
      <c r="N93" t="n">
        <v>0.006377760339241271</v>
      </c>
      <c r="O93" t="n">
        <v>-0.001824374864614993</v>
      </c>
      <c r="P93" t="n">
        <v>0.07681453607022093</v>
      </c>
      <c r="Q93" t="n">
        <v>0.006369549743937148</v>
      </c>
      <c r="R93" t="n">
        <v>-0.002388168825320332</v>
      </c>
    </row>
    <row r="94">
      <c r="F94" t="n">
        <v>0.05832858884052361</v>
      </c>
      <c r="G94" t="n">
        <v>0.007346738585431814</v>
      </c>
      <c r="H94" t="n">
        <v>-0.001220057521911748</v>
      </c>
      <c r="J94" t="n">
        <v>0.02385315794059868</v>
      </c>
      <c r="K94" t="n">
        <v>0.007196834228688572</v>
      </c>
      <c r="L94" t="n">
        <v>-0.001852107806698308</v>
      </c>
      <c r="M94" t="n">
        <v>0.05113854703694484</v>
      </c>
      <c r="N94" t="n">
        <v>0.00717498038164643</v>
      </c>
      <c r="O94" t="n">
        <v>-0.001833484895897401</v>
      </c>
      <c r="P94" t="n">
        <v>0.07778054574234411</v>
      </c>
      <c r="Q94" t="n">
        <v>0.007165743461929291</v>
      </c>
      <c r="R94" t="n">
        <v>-0.002417181719684163</v>
      </c>
    </row>
    <row r="95">
      <c r="F95" t="n">
        <v>0.05898943033524526</v>
      </c>
      <c r="G95" t="n">
        <v>0.008163042872702017</v>
      </c>
      <c r="H95" t="n">
        <v>-0.001220421573290875</v>
      </c>
      <c r="J95" t="n">
        <v>0.02477238045979351</v>
      </c>
      <c r="K95" t="n">
        <v>0.007996482476320635</v>
      </c>
      <c r="L95" t="n">
        <v>-0.00183749077206003</v>
      </c>
      <c r="M95" t="n">
        <v>0.05235531852938208</v>
      </c>
      <c r="N95" t="n">
        <v>0.007972200424051589</v>
      </c>
      <c r="O95" t="n">
        <v>-0.00182073085210203</v>
      </c>
      <c r="P95" t="n">
        <v>0.08374839411411422</v>
      </c>
      <c r="Q95" t="n">
        <v>0.007961937179921436</v>
      </c>
      <c r="R95" t="n">
        <v>-0.002404953144373788</v>
      </c>
    </row>
    <row r="96">
      <c r="F96" t="n">
        <v>0.06221664261307835</v>
      </c>
      <c r="G96" t="n">
        <v>0.008979347159972216</v>
      </c>
      <c r="H96" t="n">
        <v>-0.001345125620301256</v>
      </c>
      <c r="J96" t="n">
        <v>0.0240210475685558</v>
      </c>
      <c r="K96" t="n">
        <v>0.008796130723952701</v>
      </c>
      <c r="L96" t="n">
        <v>-0.001982429743298372</v>
      </c>
      <c r="M96" t="n">
        <v>0.05134262211558657</v>
      </c>
      <c r="N96" t="n">
        <v>0.008769420466456748</v>
      </c>
      <c r="O96" t="n">
        <v>-0.00221045971330479</v>
      </c>
      <c r="P96" t="n">
        <v>0.08492351353289013</v>
      </c>
      <c r="Q96" t="n">
        <v>0.008758130897913578</v>
      </c>
      <c r="R96" t="n">
        <v>-0.002789842480030925</v>
      </c>
    </row>
    <row r="97" ht="15" customHeight="1">
      <c r="A97" s="65" t="inlineStr">
        <is>
          <t>Коэфф. Точки</t>
        </is>
      </c>
      <c r="B97" s="65">
        <f>(J62+A85)/J62</f>
        <v/>
      </c>
      <c r="F97" t="n">
        <v>0.06388652450579789</v>
      </c>
      <c r="G97" t="n">
        <v>0.009795651447242419</v>
      </c>
      <c r="H97" t="n">
        <v>-0.001327708655098152</v>
      </c>
      <c r="J97" t="n">
        <v>0.02530476070855553</v>
      </c>
      <c r="K97" t="n">
        <v>0.009595778971584763</v>
      </c>
      <c r="L97" t="n">
        <v>-0.001991105584625717</v>
      </c>
      <c r="M97" t="n">
        <v>0.0519450933721658</v>
      </c>
      <c r="N97" t="n">
        <v>0.009566640508861907</v>
      </c>
      <c r="O97" t="n">
        <v>-0.002204749633568484</v>
      </c>
      <c r="P97" t="n">
        <v>0.08546133300853431</v>
      </c>
      <c r="Q97" t="n">
        <v>0.009554324615905722</v>
      </c>
      <c r="R97" t="n">
        <v>-0.002749975722352602</v>
      </c>
    </row>
    <row r="98" ht="15" customHeight="1">
      <c r="F98" t="n">
        <v>0.06629903678830686</v>
      </c>
      <c r="G98" t="n">
        <v>0.01061195573451262</v>
      </c>
      <c r="H98" t="n">
        <v>-0.001341910180571452</v>
      </c>
      <c r="J98" t="n">
        <v>0.026376893206688</v>
      </c>
      <c r="K98" t="n">
        <v>0.01039542721921683</v>
      </c>
      <c r="L98" t="n">
        <v>-0.001984007168994253</v>
      </c>
      <c r="M98" t="n">
        <v>0.05589696022942781</v>
      </c>
      <c r="N98" t="n">
        <v>0.01036386055126707</v>
      </c>
      <c r="O98" t="n">
        <v>-0.00220189459370033</v>
      </c>
      <c r="P98" t="n">
        <v>0.08584100156196961</v>
      </c>
      <c r="Q98" t="n">
        <v>0.01035051833389787</v>
      </c>
      <c r="R98" t="n">
        <v>-0.002786797102708275</v>
      </c>
    </row>
    <row r="99" ht="15" customHeight="1">
      <c r="F99" t="n">
        <v>0.06866612751115643</v>
      </c>
      <c r="G99" t="n">
        <v>0.01142826002178282</v>
      </c>
      <c r="H99" t="n">
        <v>-0.001326502865199476</v>
      </c>
      <c r="J99" t="n">
        <v>0.02629306374193355</v>
      </c>
      <c r="K99" t="n">
        <v>0.01119507546684889</v>
      </c>
      <c r="L99" t="n">
        <v>-0.001972570832699116</v>
      </c>
      <c r="M99" t="n">
        <v>0.0558740253897643</v>
      </c>
      <c r="N99" t="n">
        <v>0.01116108059367222</v>
      </c>
      <c r="O99" t="n">
        <v>-0.002185203591394204</v>
      </c>
      <c r="P99" t="n">
        <v>0.0855700205712242</v>
      </c>
      <c r="Q99" t="n">
        <v>0.01114671205189001</v>
      </c>
      <c r="R99" t="n">
        <v>-0.002742777557771794</v>
      </c>
    </row>
    <row r="100" ht="15" customHeight="1">
      <c r="F100" t="n">
        <v>0.06954948267898395</v>
      </c>
      <c r="G100" t="n">
        <v>0.01224456430905302</v>
      </c>
      <c r="H100" t="n">
        <v>-0.001566689888566225</v>
      </c>
      <c r="J100" t="n">
        <v>0.02601751672440275</v>
      </c>
      <c r="K100" t="n">
        <v>0.01199472371448095</v>
      </c>
      <c r="L100" t="n">
        <v>-0.002059157348900771</v>
      </c>
      <c r="M100" t="n">
        <v>0.05490942187294673</v>
      </c>
      <c r="N100" t="n">
        <v>0.01195830063607738</v>
      </c>
      <c r="O100" t="n">
        <v>-0.002472559403855198</v>
      </c>
      <c r="P100" t="n">
        <v>0.09053017821278969</v>
      </c>
      <c r="Q100" t="n">
        <v>0.01194290576988215</v>
      </c>
      <c r="R100" t="n">
        <v>-0.003021439677077921</v>
      </c>
    </row>
    <row r="101" ht="15" customHeight="1">
      <c r="F101" t="n">
        <v>0.07216856314698818</v>
      </c>
      <c r="G101" t="n">
        <v>0.01306086859632322</v>
      </c>
      <c r="H101" t="n">
        <v>-0.001554109152869401</v>
      </c>
      <c r="J101" t="n">
        <v>0.02731953305875498</v>
      </c>
      <c r="K101" t="n">
        <v>0.01279437196211302</v>
      </c>
      <c r="L101" t="n">
        <v>-0.00205155746641605</v>
      </c>
      <c r="M101" t="n">
        <v>0.05548677119556295</v>
      </c>
      <c r="N101" t="n">
        <v>0.01275552067848254</v>
      </c>
      <c r="O101" t="n">
        <v>-0.002496632299787543</v>
      </c>
      <c r="P101" t="n">
        <v>0.09063979743306472</v>
      </c>
      <c r="Q101" t="n">
        <v>0.0127390994878743</v>
      </c>
      <c r="R101" t="n">
        <v>-0.003005442044422064</v>
      </c>
    </row>
    <row r="102" ht="15" customHeight="1">
      <c r="F102" t="n">
        <v>0.07387944424517896</v>
      </c>
      <c r="G102" t="n">
        <v>0.01387717288359343</v>
      </c>
      <c r="H102" t="n">
        <v>-0.001549915574303793</v>
      </c>
      <c r="J102" t="n">
        <v>0.02739232300592379</v>
      </c>
      <c r="K102" t="n">
        <v>0.01359402020974508</v>
      </c>
      <c r="L102" t="n">
        <v>-0.002064497806863008</v>
      </c>
      <c r="M102" t="n">
        <v>0.05881332027114108</v>
      </c>
      <c r="N102" t="n">
        <v>0.0135527407208877</v>
      </c>
      <c r="O102" t="n">
        <v>-0.002459902520426852</v>
      </c>
      <c r="P102" t="n">
        <v>0.09375644902153396</v>
      </c>
      <c r="Q102" t="n">
        <v>0.01353529320586644</v>
      </c>
      <c r="R102" t="n">
        <v>-0.003047096257752409</v>
      </c>
    </row>
    <row r="103" ht="15" customHeight="1">
      <c r="F103" t="n">
        <v>0.07482611924837271</v>
      </c>
      <c r="G103" t="n">
        <v>0.01469347717086363</v>
      </c>
      <c r="H103" t="n">
        <v>-0.001549915574303793</v>
      </c>
      <c r="J103" t="n">
        <v>0.02770370785072154</v>
      </c>
      <c r="K103" t="n">
        <v>0.01439366845737714</v>
      </c>
      <c r="L103" t="n">
        <v>-0.002074357113870213</v>
      </c>
      <c r="M103" t="n">
        <v>0.0590517382757231</v>
      </c>
      <c r="N103" t="n">
        <v>0.01434996076329286</v>
      </c>
      <c r="O103" t="n">
        <v>-0.002475537494073633</v>
      </c>
      <c r="P103" t="n">
        <v>0.09234909594245561</v>
      </c>
      <c r="Q103" t="n">
        <v>0.01433148692385858</v>
      </c>
      <c r="R103" t="n">
        <v>-0.003046492573501244</v>
      </c>
    </row>
    <row r="104" ht="15" customHeight="1">
      <c r="F104" t="n">
        <v>0.07527074148614027</v>
      </c>
      <c r="G104" t="n">
        <v>0.01550978145813383</v>
      </c>
      <c r="H104" t="n">
        <v>-0.001801331170425639</v>
      </c>
      <c r="J104" t="n">
        <v>0.02841553796727331</v>
      </c>
      <c r="K104" t="n">
        <v>0.01519331670500921</v>
      </c>
      <c r="L104" t="n">
        <v>-0.002122498720411478</v>
      </c>
      <c r="M104" t="n">
        <v>0.05916870612506761</v>
      </c>
      <c r="N104" t="n">
        <v>0.01514718080569802</v>
      </c>
      <c r="O104" t="n">
        <v>-0.002688487158547068</v>
      </c>
      <c r="P104" t="n">
        <v>0.09250828227969848</v>
      </c>
      <c r="Q104" t="n">
        <v>0.01512768064185073</v>
      </c>
      <c r="R104" t="n">
        <v>-0.003160421387318836</v>
      </c>
    </row>
    <row r="105" ht="15" customHeight="1">
      <c r="F105" t="n">
        <v>0.07652649899580356</v>
      </c>
      <c r="G105" t="n">
        <v>0.01632608574540403</v>
      </c>
      <c r="H105" t="n">
        <v>-0.001807466740431096</v>
      </c>
      <c r="J105" t="n">
        <v>0.02775056867740841</v>
      </c>
      <c r="K105" t="n">
        <v>0.01599296495264127</v>
      </c>
      <c r="L105" t="n">
        <v>-0.002104613086304709</v>
      </c>
      <c r="M105" t="n">
        <v>0.05704022797400629</v>
      </c>
      <c r="N105" t="n">
        <v>0.01594440084810318</v>
      </c>
      <c r="O105" t="n">
        <v>-0.002704041498217465</v>
      </c>
      <c r="P105" t="n">
        <v>0.09542791554958524</v>
      </c>
      <c r="Q105" t="n">
        <v>0.01592387435984287</v>
      </c>
      <c r="R105" t="n">
        <v>-0.003176901723474129</v>
      </c>
    </row>
    <row r="106" ht="15" customHeight="1">
      <c r="F106" t="n">
        <v>0.07895088905159189</v>
      </c>
      <c r="G106" t="n">
        <v>0.01714239003267423</v>
      </c>
      <c r="H106" t="n">
        <v>-0.001808549488079117</v>
      </c>
      <c r="J106" t="n">
        <v>0.02892023750682317</v>
      </c>
      <c r="K106" t="n">
        <v>0.01679261320027334</v>
      </c>
      <c r="L106" t="n">
        <v>-0.002093671286615863</v>
      </c>
      <c r="M106" t="n">
        <v>0.06045180446996326</v>
      </c>
      <c r="N106" t="n">
        <v>0.01674162089050834</v>
      </c>
      <c r="O106" t="n">
        <v>-0.00267695549292936</v>
      </c>
      <c r="P106" t="n">
        <v>0.09496845497110457</v>
      </c>
      <c r="Q106" t="n">
        <v>0.01672006807783501</v>
      </c>
      <c r="R106" t="n">
        <v>-0.003155033585114222</v>
      </c>
    </row>
    <row r="107" ht="15" customHeight="1">
      <c r="F107" t="n">
        <v>0.0791353069502171</v>
      </c>
      <c r="G107" t="n">
        <v>0.01795869431994443</v>
      </c>
      <c r="H107" t="n">
        <v>-0.001797541553657562</v>
      </c>
      <c r="J107" t="n">
        <v>0.02908324064683147</v>
      </c>
      <c r="K107" t="n">
        <v>0.0175922614479054</v>
      </c>
      <c r="L107" t="n">
        <v>-0.002103771409405567</v>
      </c>
      <c r="M107" t="n">
        <v>0.0592261655984273</v>
      </c>
      <c r="N107" t="n">
        <v>0.0175388409329135</v>
      </c>
      <c r="O107" t="n">
        <v>-0.002672664640606492</v>
      </c>
      <c r="P107" t="n">
        <v>0.09447293298670056</v>
      </c>
      <c r="Q107" t="n">
        <v>0.01751626179582716</v>
      </c>
      <c r="R107" t="n">
        <v>-0.003177218653015577</v>
      </c>
    </row>
    <row r="108" ht="15" customHeight="1">
      <c r="F108" t="n">
        <v>0.07968093630498944</v>
      </c>
      <c r="G108" t="n">
        <v>0.01877499860721464</v>
      </c>
      <c r="H108" t="n">
        <v>-0.002043997867284637</v>
      </c>
      <c r="J108" t="n">
        <v>0.02918567250111738</v>
      </c>
      <c r="K108" t="n">
        <v>0.01839190969553746</v>
      </c>
      <c r="L108" t="n">
        <v>-0.002124182397262313</v>
      </c>
      <c r="M108" t="n">
        <v>0.06124783901641778</v>
      </c>
      <c r="N108" t="n">
        <v>0.01833606097531866</v>
      </c>
      <c r="O108" t="n">
        <v>-0.002794652514798214</v>
      </c>
      <c r="P108" t="n">
        <v>0.09302147141514239</v>
      </c>
      <c r="Q108" t="n">
        <v>0.0183124555138193</v>
      </c>
      <c r="R108" t="n">
        <v>-0.003261478676890766</v>
      </c>
    </row>
    <row r="109" ht="15" customHeight="1">
      <c r="F109" t="n">
        <v>0.08233063079222833</v>
      </c>
      <c r="G109" t="n">
        <v>0.01959130289448484</v>
      </c>
      <c r="H109" t="n">
        <v>-0.002054630909411368</v>
      </c>
      <c r="J109" t="n">
        <v>0.02858528105022408</v>
      </c>
      <c r="K109" t="n">
        <v>0.01919155794316953</v>
      </c>
      <c r="L109" t="n">
        <v>-0.002129719113285252</v>
      </c>
      <c r="M109" t="n">
        <v>0.05862796425482819</v>
      </c>
      <c r="N109" t="n">
        <v>0.01913328101772381</v>
      </c>
      <c r="O109" t="n">
        <v>-0.002784294692195035</v>
      </c>
      <c r="P109" t="n">
        <v>0.09688647692614671</v>
      </c>
      <c r="Q109" t="n">
        <v>0.01910864923181144</v>
      </c>
      <c r="R109" t="n">
        <v>-0.003238453422236371</v>
      </c>
    </row>
    <row r="110" ht="15" customHeight="1">
      <c r="F110" t="n">
        <v>0.08130850957477818</v>
      </c>
      <c r="G110" t="n">
        <v>0.02040760718175504</v>
      </c>
      <c r="H110" t="n">
        <v>-0.002052790575197127</v>
      </c>
      <c r="J110" t="n">
        <v>0.02833807532202313</v>
      </c>
      <c r="K110" t="n">
        <v>0.01999120619080159</v>
      </c>
      <c r="L110" t="n">
        <v>-0.002116729125692971</v>
      </c>
      <c r="M110" t="n">
        <v>0.06279736017346174</v>
      </c>
      <c r="N110" t="n">
        <v>0.01993050106012897</v>
      </c>
      <c r="O110" t="n">
        <v>-0.002806969925461453</v>
      </c>
      <c r="P110" t="n">
        <v>0.09359382516518977</v>
      </c>
      <c r="Q110" t="n">
        <v>0.01990484294980359</v>
      </c>
      <c r="R110" t="n">
        <v>-0.003212185173968682</v>
      </c>
    </row>
    <row r="111" ht="15" customHeight="1">
      <c r="F111" t="n">
        <v>0.0819088031731595</v>
      </c>
      <c r="G111" t="n">
        <v>0.02122391146902524</v>
      </c>
      <c r="H111" t="n">
        <v>-0.002063628098903218</v>
      </c>
      <c r="J111" t="n">
        <v>0.02927206811009163</v>
      </c>
      <c r="K111" t="n">
        <v>0.02079085443843365</v>
      </c>
      <c r="L111" t="n">
        <v>-0.002110340607204964</v>
      </c>
      <c r="M111" t="n">
        <v>0.06100386831651405</v>
      </c>
      <c r="N111" t="n">
        <v>0.02072772110253413</v>
      </c>
      <c r="O111" t="n">
        <v>-0.002819567277276131</v>
      </c>
      <c r="P111" t="n">
        <v>0.09728160932881769</v>
      </c>
      <c r="Q111" t="n">
        <v>0.02070103666779573</v>
      </c>
      <c r="R111" t="n">
        <v>-0.003251878813449722</v>
      </c>
    </row>
    <row r="112" ht="15" customHeight="1">
      <c r="F112" t="n">
        <v>0.08423235085873926</v>
      </c>
      <c r="G112" t="n">
        <v>0.02204021575629544</v>
      </c>
      <c r="H112" t="n">
        <v>-0.002227843746967793</v>
      </c>
      <c r="J112" t="n">
        <v>0.02946533815504786</v>
      </c>
      <c r="K112" t="n">
        <v>0.02159050268606572</v>
      </c>
      <c r="L112" t="n">
        <v>-0.002149146414376989</v>
      </c>
      <c r="M112" t="n">
        <v>0.06024661220036509</v>
      </c>
      <c r="N112" t="n">
        <v>0.02152494114493929</v>
      </c>
      <c r="O112" t="n">
        <v>-0.00285050276089753</v>
      </c>
      <c r="P112" t="n">
        <v>0.0976389908262833</v>
      </c>
      <c r="Q112" t="n">
        <v>0.02149723038578787</v>
      </c>
      <c r="R112" t="n">
        <v>-0.00328090470998939</v>
      </c>
    </row>
    <row r="113" ht="15" customHeight="1">
      <c r="F113" t="n">
        <v>0.08442750938865601</v>
      </c>
      <c r="G113" t="n">
        <v>0.02285652004356564</v>
      </c>
      <c r="H113" t="n">
        <v>-0.002237855028035653</v>
      </c>
      <c r="J113" t="n">
        <v>0.03008362498400773</v>
      </c>
      <c r="K113" t="n">
        <v>0.02239015093369778</v>
      </c>
      <c r="L113" t="n">
        <v>-0.002148932696555353</v>
      </c>
      <c r="M113" t="n">
        <v>0.06309999584967615</v>
      </c>
      <c r="N113" t="n">
        <v>0.02232216118734445</v>
      </c>
      <c r="O113" t="n">
        <v>-0.00282553071082695</v>
      </c>
      <c r="P113" t="n">
        <v>0.0958482830121829</v>
      </c>
      <c r="Q113" t="n">
        <v>0.02229342410378002</v>
      </c>
      <c r="R113" t="n">
        <v>-0.00328416604667924</v>
      </c>
    </row>
    <row r="114" ht="15" customHeight="1">
      <c r="F114" t="n">
        <v>0.08434605732045139</v>
      </c>
      <c r="G114" t="n">
        <v>0.02367282433083585</v>
      </c>
      <c r="H114" t="n">
        <v>-0.002243416850851131</v>
      </c>
      <c r="J114" t="n">
        <v>0.03030422660905789</v>
      </c>
      <c r="K114" t="n">
        <v>0.02318979918132984</v>
      </c>
      <c r="L114" t="n">
        <v>-0.002141238854976437</v>
      </c>
      <c r="M114" t="n">
        <v>0.06157912969982154</v>
      </c>
      <c r="N114" t="n">
        <v>0.02311938122974961</v>
      </c>
      <c r="O114" t="n">
        <v>-0.002815031098865455</v>
      </c>
      <c r="P114" t="n">
        <v>0.09551365737423262</v>
      </c>
      <c r="Q114" t="n">
        <v>0.02308961782177216</v>
      </c>
      <c r="R114" t="n">
        <v>-0.003271446833588824</v>
      </c>
    </row>
    <row r="115" ht="15" customHeight="1">
      <c r="A115" s="52" t="n"/>
      <c r="B115" s="52" t="n"/>
      <c r="F115" t="n">
        <v>0.08559961018595302</v>
      </c>
      <c r="G115" t="n">
        <v>0.02448912861810605</v>
      </c>
      <c r="H115" t="n">
        <v>-0.002224506653278506</v>
      </c>
      <c r="J115" t="n">
        <v>0.02932807890747437</v>
      </c>
      <c r="K115" t="n">
        <v>0.02398944742896191</v>
      </c>
      <c r="L115" t="n">
        <v>-0.002120294508456057</v>
      </c>
      <c r="M115" t="n">
        <v>0.06357372827451815</v>
      </c>
      <c r="N115" t="n">
        <v>0.02391660127215477</v>
      </c>
      <c r="O115" t="n">
        <v>-0.002836030322788443</v>
      </c>
      <c r="P115" t="n">
        <v>0.09642498079936418</v>
      </c>
      <c r="Q115" t="n">
        <v>0.02388581153976431</v>
      </c>
      <c r="R115" t="n">
        <v>-0.003237855065683366</v>
      </c>
    </row>
    <row r="116" ht="15" customHeight="1">
      <c r="F116" t="n">
        <v>0.08686257356270774</v>
      </c>
      <c r="G116" t="n">
        <v>0.02530543290537625</v>
      </c>
      <c r="H116" t="n">
        <v>-0.002280703796861152</v>
      </c>
      <c r="J116" t="n">
        <v>0.03029494583531446</v>
      </c>
      <c r="K116" t="n">
        <v>0.02478909567659397</v>
      </c>
      <c r="L116" t="n">
        <v>-0.002114182895347667</v>
      </c>
      <c r="M116" t="n">
        <v>0.06297357494651937</v>
      </c>
      <c r="N116" t="n">
        <v>0.02471382131455993</v>
      </c>
      <c r="O116" t="n">
        <v>-0.00283705800565136</v>
      </c>
      <c r="P116" t="n">
        <v>0.09642390153125924</v>
      </c>
      <c r="Q116" t="n">
        <v>0.02468200525775645</v>
      </c>
      <c r="R116" t="n">
        <v>-0.003249485303495252</v>
      </c>
    </row>
    <row r="117" ht="15" customHeight="1">
      <c r="F117" t="n">
        <v>0.08567631320751162</v>
      </c>
      <c r="G117" t="n">
        <v>0.02612173719264645</v>
      </c>
      <c r="H117" t="n">
        <v>-0.002304803011782196</v>
      </c>
      <c r="J117" t="n">
        <v>0.03089468340751214</v>
      </c>
      <c r="K117" t="n">
        <v>0.02558874392422604</v>
      </c>
      <c r="L117" t="n">
        <v>-0.002132459908717179</v>
      </c>
      <c r="M117" t="n">
        <v>0.06100223112067463</v>
      </c>
      <c r="N117" t="n">
        <v>0.02551104135696508</v>
      </c>
      <c r="O117" t="n">
        <v>-0.002823825721611902</v>
      </c>
      <c r="P117" t="n">
        <v>0.09575184565239209</v>
      </c>
      <c r="Q117" t="n">
        <v>0.02547819897574859</v>
      </c>
      <c r="R117" t="n">
        <v>-0.003245280315545278</v>
      </c>
    </row>
    <row r="118" ht="15" customHeight="1">
      <c r="A118" s="82" t="n"/>
      <c r="F118" t="n">
        <v>0.08660111097118661</v>
      </c>
      <c r="G118" t="n">
        <v>0.02693804147991665</v>
      </c>
      <c r="H118" t="n">
        <v>-0.002282080894856639</v>
      </c>
      <c r="J118" t="n">
        <v>0.03000899028926986</v>
      </c>
      <c r="K118" t="n">
        <v>0.0263883921718581</v>
      </c>
      <c r="L118" t="n">
        <v>-0.002139260657877927</v>
      </c>
      <c r="M118" t="n">
        <v>0.06463142543690806</v>
      </c>
      <c r="N118" t="n">
        <v>0.02630826139937024</v>
      </c>
      <c r="O118" t="n">
        <v>-0.002807496520031295</v>
      </c>
      <c r="P118" t="n">
        <v>0.0988808789766662</v>
      </c>
      <c r="Q118" t="n">
        <v>0.02627439269374074</v>
      </c>
      <c r="R118" t="n">
        <v>-0.003264364491625929</v>
      </c>
    </row>
    <row r="119" ht="15" customHeight="1">
      <c r="F119" t="n">
        <v>0.08892527820652327</v>
      </c>
      <c r="G119" t="n">
        <v>0.02775434576718685</v>
      </c>
      <c r="H119" t="n">
        <v>-0.002290113966496988</v>
      </c>
      <c r="J119" t="n">
        <v>0.0308621873471313</v>
      </c>
      <c r="K119" t="n">
        <v>0.02718804041949016</v>
      </c>
      <c r="L119" t="n">
        <v>-0.002120133550863322</v>
      </c>
      <c r="M119" t="n">
        <v>0.06582947782058282</v>
      </c>
      <c r="N119" t="n">
        <v>0.0271054814417754</v>
      </c>
      <c r="O119" t="n">
        <v>-0.002801302684948995</v>
      </c>
      <c r="P119" t="n">
        <v>0.1028137429395979</v>
      </c>
      <c r="Q119" t="n">
        <v>0.02707058641173288</v>
      </c>
      <c r="R119" t="n">
        <v>-0.003255631055114444</v>
      </c>
    </row>
    <row r="120" ht="15" customHeight="1">
      <c r="A120" s="82" t="n"/>
      <c r="F120" t="n">
        <v>0.08778913838210736</v>
      </c>
      <c r="G120" t="n">
        <v>0.02857065005445705</v>
      </c>
      <c r="H120" t="n">
        <v>-0.002271986286913195</v>
      </c>
      <c r="J120" t="n">
        <v>0.03099045316494985</v>
      </c>
      <c r="K120" t="n">
        <v>0.02798768866712223</v>
      </c>
      <c r="L120" t="n">
        <v>-0.002101339088830894</v>
      </c>
      <c r="M120" t="n">
        <v>0.066147723643114</v>
      </c>
      <c r="N120" t="n">
        <v>0.02790270148418056</v>
      </c>
      <c r="O120" t="n">
        <v>-0.002733197470354769</v>
      </c>
      <c r="P120" t="n">
        <v>0.09707973944521026</v>
      </c>
      <c r="Q120" t="n">
        <v>0.02786678012972502</v>
      </c>
      <c r="R120" t="n">
        <v>-0.003132113362409145</v>
      </c>
    </row>
    <row r="121" ht="15" customHeight="1">
      <c r="A121" s="82" t="n"/>
      <c r="F121" t="n">
        <v>0.08853135446491431</v>
      </c>
      <c r="G121" t="n">
        <v>0.02938695434172726</v>
      </c>
      <c r="H121" t="n">
        <v>-0.002294307555696904</v>
      </c>
      <c r="J121" t="n">
        <v>0.03055884194235187</v>
      </c>
      <c r="K121" t="n">
        <v>0.02878733691475429</v>
      </c>
      <c r="L121" t="n">
        <v>-0.002091340647488321</v>
      </c>
      <c r="M121" t="n">
        <v>0.06639670151804139</v>
      </c>
      <c r="N121" t="n">
        <v>0.02869992152658572</v>
      </c>
      <c r="O121" t="n">
        <v>-0.002765932021378543</v>
      </c>
      <c r="P121" t="n">
        <v>0.09991679153989197</v>
      </c>
      <c r="Q121" t="n">
        <v>0.02866297384771717</v>
      </c>
      <c r="R121" t="n">
        <v>-0.003177336727799342</v>
      </c>
    </row>
    <row r="122" ht="15" customHeight="1">
      <c r="F122" t="n">
        <v>0.08922928777586397</v>
      </c>
      <c r="G122" t="n">
        <v>0.03020325862899746</v>
      </c>
      <c r="H122" t="n">
        <v>-0.002295446395940971</v>
      </c>
      <c r="J122" t="n">
        <v>0.03026810756746845</v>
      </c>
      <c r="K122" t="n">
        <v>0.02958698516238635</v>
      </c>
      <c r="L122" t="n">
        <v>-0.002068635853606226</v>
      </c>
      <c r="M122" t="n">
        <v>0.06640434732438927</v>
      </c>
      <c r="N122" t="n">
        <v>0.02949714156899088</v>
      </c>
      <c r="O122" t="n">
        <v>-0.002735123032179697</v>
      </c>
      <c r="P122" t="n">
        <v>0.09773319739391612</v>
      </c>
      <c r="Q122" t="n">
        <v>0.02945916756570931</v>
      </c>
      <c r="R122" t="n">
        <v>-0.00319314909332039</v>
      </c>
    </row>
    <row r="123" ht="15" customHeight="1">
      <c r="F123" t="n">
        <v>0.08997459604904967</v>
      </c>
      <c r="G123" t="n">
        <v>0.03101956291626766</v>
      </c>
      <c r="H123" t="n">
        <v>-0.002263331101058288</v>
      </c>
      <c r="J123" t="n">
        <v>0.03108421288284992</v>
      </c>
      <c r="K123" t="n">
        <v>0.03038663341001842</v>
      </c>
      <c r="L123" t="n">
        <v>-0.002006832156939504</v>
      </c>
      <c r="M123" t="n">
        <v>0.06341831255020544</v>
      </c>
      <c r="N123" t="n">
        <v>0.03029436161139604</v>
      </c>
      <c r="O123" t="n">
        <v>-0.002770883466071215</v>
      </c>
      <c r="P123" t="n">
        <v>0.1028098026652937</v>
      </c>
      <c r="Q123" t="n">
        <v>0.03025536128370146</v>
      </c>
      <c r="R123" t="n">
        <v>-0.003078236586275117</v>
      </c>
    </row>
    <row r="124" ht="15" customHeight="1">
      <c r="A124" s="82" t="n"/>
      <c r="B124" s="82" t="n"/>
      <c r="F124" t="n">
        <v>0.09111134392842393</v>
      </c>
      <c r="G124" t="n">
        <v>0.03183586720353786</v>
      </c>
      <c r="H124" t="n">
        <v>-0.002216553238913844</v>
      </c>
      <c r="J124" t="n">
        <v>0.03130721406268609</v>
      </c>
      <c r="K124" t="n">
        <v>0.03118628165765048</v>
      </c>
      <c r="L124" t="n">
        <v>-0.00202292866511628</v>
      </c>
      <c r="M124" t="n">
        <v>0.06379732985602138</v>
      </c>
      <c r="N124" t="n">
        <v>0.0310915816538012</v>
      </c>
      <c r="O124" t="n">
        <v>-0.002622310718435572</v>
      </c>
      <c r="P124" t="n">
        <v>0.09860550057704548</v>
      </c>
      <c r="Q124" t="n">
        <v>0.03105155500169359</v>
      </c>
      <c r="R124" t="n">
        <v>-0.003024280567680277</v>
      </c>
    </row>
    <row r="125" ht="15" customHeight="1">
      <c r="F125" t="n">
        <v>0.08960634926156391</v>
      </c>
      <c r="G125" t="n">
        <v>0.03265217149080807</v>
      </c>
      <c r="H125" t="n">
        <v>-0.002231474274481736</v>
      </c>
      <c r="J125" t="n">
        <v>0.0315034890224761</v>
      </c>
      <c r="K125" t="n">
        <v>0.03198592990528254</v>
      </c>
      <c r="L125" t="n">
        <v>-0.002007838188700553</v>
      </c>
      <c r="M125" t="n">
        <v>0.06552923950914216</v>
      </c>
      <c r="N125" t="n">
        <v>0.03188880169620636</v>
      </c>
      <c r="O125" t="n">
        <v>-0.002640046920548957</v>
      </c>
      <c r="P125" t="n">
        <v>0.1030087855215019</v>
      </c>
      <c r="Q125" t="n">
        <v>0.03184774871968574</v>
      </c>
      <c r="R125" t="n">
        <v>-0.003035254673157194</v>
      </c>
    </row>
    <row r="126" ht="15" customHeight="1">
      <c r="F126" t="n">
        <v>0.09044963812577664</v>
      </c>
      <c r="G126" t="n">
        <v>0.03346847577807827</v>
      </c>
      <c r="H126" t="n">
        <v>-0.00220608624381398</v>
      </c>
      <c r="J126" t="n">
        <v>0.03143629703878094</v>
      </c>
      <c r="K126" t="n">
        <v>0.03278557815291461</v>
      </c>
      <c r="L126" t="n">
        <v>-0.002029970887443619</v>
      </c>
      <c r="M126" t="n">
        <v>0.06609431885332243</v>
      </c>
      <c r="N126" t="n">
        <v>0.03268602173861151</v>
      </c>
      <c r="O126" t="n">
        <v>-0.002633693654120282</v>
      </c>
      <c r="P126" t="n">
        <v>0.10561599611384</v>
      </c>
      <c r="Q126" t="n">
        <v>0.03264394243767788</v>
      </c>
      <c r="R126" t="n">
        <v>-0.003073359206063154</v>
      </c>
    </row>
    <row r="127" ht="15" customHeight="1">
      <c r="A127" s="83" t="n"/>
      <c r="B127" s="83" t="n"/>
      <c r="F127" t="n">
        <v>0.09262304882589742</v>
      </c>
      <c r="G127" t="n">
        <v>0.03428478006534846</v>
      </c>
      <c r="H127" t="n">
        <v>-0.002241718567558199</v>
      </c>
      <c r="J127" t="n">
        <v>0.03139014844147844</v>
      </c>
      <c r="K127" t="n">
        <v>0.03358522640054667</v>
      </c>
      <c r="L127" t="n">
        <v>-0.00202936726838699</v>
      </c>
      <c r="M127" t="n">
        <v>0.06741109198437206</v>
      </c>
      <c r="N127" t="n">
        <v>0.03348324178101667</v>
      </c>
      <c r="O127" t="n">
        <v>-0.002621516560131988</v>
      </c>
      <c r="P127" t="n">
        <v>0.1004635528272309</v>
      </c>
      <c r="Q127" t="n">
        <v>0.03344013615567003</v>
      </c>
      <c r="R127" t="n">
        <v>-0.003078236586275117</v>
      </c>
    </row>
    <row r="128" ht="15" customHeight="1">
      <c r="A128" s="83" t="n"/>
      <c r="B128" s="83" t="n"/>
      <c r="F128" t="n">
        <v>0.09233625297147313</v>
      </c>
      <c r="G128" t="n">
        <v>0.03510108435261867</v>
      </c>
      <c r="H128" t="n">
        <v>-0.00216470938663432</v>
      </c>
      <c r="J128" t="n">
        <v>0.03174172149660741</v>
      </c>
      <c r="K128" t="n">
        <v>0.03438487464817874</v>
      </c>
      <c r="L128" t="n">
        <v>-0.001902269212107644</v>
      </c>
      <c r="M128" t="n">
        <v>0.06537137212169081</v>
      </c>
      <c r="N128" t="n">
        <v>0.03428046182342184</v>
      </c>
      <c r="O128" t="n">
        <v>-0.002518530420336609</v>
      </c>
      <c r="P128" t="n">
        <v>0.09995276375823736</v>
      </c>
      <c r="Q128" t="n">
        <v>0.03423632987366217</v>
      </c>
      <c r="R128" t="n">
        <v>-0.002904676345254443</v>
      </c>
    </row>
    <row r="129" ht="15" customHeight="1">
      <c r="F129" t="n">
        <v>0.09139276929558945</v>
      </c>
      <c r="G129" t="n">
        <v>0.03591738863988887</v>
      </c>
      <c r="H129" t="n">
        <v>-0.002130168434082474</v>
      </c>
      <c r="J129" t="n">
        <v>0.03169762088284364</v>
      </c>
      <c r="K129" t="n">
        <v>0.0351845228958108</v>
      </c>
      <c r="L129" t="n">
        <v>-0.00192007068491163</v>
      </c>
      <c r="M129" t="n">
        <v>0.06665655199771275</v>
      </c>
      <c r="N129" t="n">
        <v>0.03507768186582699</v>
      </c>
      <c r="O129" t="n">
        <v>-0.002482920411406229</v>
      </c>
      <c r="P129" t="n">
        <v>0.1013055439237483</v>
      </c>
      <c r="Q129" t="n">
        <v>0.03503252359165431</v>
      </c>
      <c r="R129" t="n">
        <v>-0.002875429778524236</v>
      </c>
    </row>
    <row r="130" ht="15" customHeight="1">
      <c r="A130" s="83" t="n"/>
      <c r="F130" t="n">
        <v>0.09308728169870015</v>
      </c>
      <c r="G130" t="n">
        <v>0.03673369292715907</v>
      </c>
      <c r="H130" t="n">
        <v>-0.002143040838760181</v>
      </c>
      <c r="J130" t="n">
        <v>0.03228261856698071</v>
      </c>
      <c r="K130" t="n">
        <v>0.03598417114344286</v>
      </c>
      <c r="L130" t="n">
        <v>-0.001898823765758485</v>
      </c>
      <c r="M130" t="n">
        <v>0.06884961899384098</v>
      </c>
      <c r="N130" t="n">
        <v>0.03587490190823215</v>
      </c>
      <c r="O130" t="n">
        <v>-0.002524549013395264</v>
      </c>
      <c r="P130" t="n">
        <v>0.1007797749349599</v>
      </c>
      <c r="Q130" t="n">
        <v>0.03582871730964646</v>
      </c>
      <c r="R130" t="n">
        <v>-0.002901491075610559</v>
      </c>
    </row>
    <row r="131" ht="15" customHeight="1">
      <c r="A131" s="83" t="n"/>
      <c r="B131" s="83" t="n"/>
      <c r="F131" t="n">
        <v>0.09413314153549177</v>
      </c>
      <c r="G131" t="n">
        <v>0.03754999721442927</v>
      </c>
      <c r="H131" t="n">
        <v>-0.002132313834862092</v>
      </c>
      <c r="J131" t="n">
        <v>0.0327839683525168</v>
      </c>
      <c r="K131" t="n">
        <v>0.03678381939107492</v>
      </c>
      <c r="L131" t="n">
        <v>-0.001909160104805961</v>
      </c>
      <c r="M131" t="n">
        <v>0.06841403965971507</v>
      </c>
      <c r="N131" t="n">
        <v>0.03667212195063731</v>
      </c>
      <c r="O131" t="n">
        <v>-0.002529815282321588</v>
      </c>
      <c r="P131" t="n">
        <v>0.1032879930060295</v>
      </c>
      <c r="Q131" t="n">
        <v>0.0366249110276386</v>
      </c>
      <c r="R131" t="n">
        <v>-0.002898305805966675</v>
      </c>
    </row>
    <row r="132" ht="15" customHeight="1">
      <c r="F132" t="n">
        <v>0.09409084689913644</v>
      </c>
      <c r="G132" t="n">
        <v>0.03836630150169947</v>
      </c>
      <c r="H132" t="n">
        <v>-0.002024661635369469</v>
      </c>
      <c r="J132" t="n">
        <v>0.03269011813816255</v>
      </c>
      <c r="K132" t="n">
        <v>0.03758346763870699</v>
      </c>
      <c r="L132" t="n">
        <v>-0.001777534399533096</v>
      </c>
      <c r="M132" t="n">
        <v>0.0654926505436135</v>
      </c>
      <c r="N132" t="n">
        <v>0.03746934199304247</v>
      </c>
      <c r="O132" t="n">
        <v>-0.002353637734377628</v>
      </c>
      <c r="P132" t="n">
        <v>0.102110888780685</v>
      </c>
      <c r="Q132" t="n">
        <v>0.03742110474563074</v>
      </c>
      <c r="R132" t="n">
        <v>-0.002725239830599289</v>
      </c>
    </row>
    <row r="133" ht="15" customHeight="1">
      <c r="F133" t="n">
        <v>0.09372556155290565</v>
      </c>
      <c r="G133" t="n">
        <v>0.03918260578896968</v>
      </c>
      <c r="H133" t="n">
        <v>-0.002038906917757233</v>
      </c>
      <c r="J133" t="n">
        <v>0.03317870024149434</v>
      </c>
      <c r="K133" t="n">
        <v>0.03838311588633905</v>
      </c>
      <c r="L133" t="n">
        <v>-0.001787205619439876</v>
      </c>
      <c r="M133" t="n">
        <v>0.06708540984742339</v>
      </c>
      <c r="N133" t="n">
        <v>0.03826656203544763</v>
      </c>
      <c r="O133" t="n">
        <v>-0.002321172154832278</v>
      </c>
      <c r="P133" t="n">
        <v>0.1077269540596255</v>
      </c>
      <c r="Q133" t="n">
        <v>0.03821729846362289</v>
      </c>
      <c r="R133" t="n">
        <v>-0.002708450793487092</v>
      </c>
    </row>
    <row r="134" ht="15" customHeight="1">
      <c r="F134" t="n">
        <v>0.09284394775651578</v>
      </c>
      <c r="G134" t="n">
        <v>0.03999891007623988</v>
      </c>
      <c r="H134" t="n">
        <v>-0.002043587510541784</v>
      </c>
      <c r="J134" t="n">
        <v>0.03321883788468218</v>
      </c>
      <c r="K134" t="n">
        <v>0.03918276413397112</v>
      </c>
      <c r="L134" t="n">
        <v>-0.001784877362795651</v>
      </c>
      <c r="M134" t="n">
        <v>0.06980835444904804</v>
      </c>
      <c r="N134" t="n">
        <v>0.03906378207785279</v>
      </c>
      <c r="O134" t="n">
        <v>-0.002355506256941389</v>
      </c>
      <c r="P134" t="n">
        <v>0.1032037354402857</v>
      </c>
      <c r="Q134" t="n">
        <v>0.03901349218161503</v>
      </c>
      <c r="R134" t="n">
        <v>-0.002695994411113526</v>
      </c>
    </row>
    <row r="135" ht="15" customHeight="1">
      <c r="F135" t="n">
        <v>0.09552670380655184</v>
      </c>
      <c r="G135" t="n">
        <v>0.04081521436351008</v>
      </c>
      <c r="H135" t="n">
        <v>-0.002027714195881133</v>
      </c>
      <c r="J135" t="n">
        <v>0.03232804331604311</v>
      </c>
      <c r="K135" t="n">
        <v>0.03998241238160318</v>
      </c>
      <c r="L135" t="n">
        <v>-0.001635411738195172</v>
      </c>
      <c r="M135" t="n">
        <v>0.06744839578246969</v>
      </c>
      <c r="N135" t="n">
        <v>0.03986100212025794</v>
      </c>
      <c r="O135" t="n">
        <v>-0.002333083986176256</v>
      </c>
      <c r="P135" t="n">
        <v>0.102285555845555</v>
      </c>
      <c r="Q135" t="n">
        <v>0.03980968589960718</v>
      </c>
      <c r="R135" t="n">
        <v>-0.002690037010847907</v>
      </c>
    </row>
    <row r="136" ht="15" customHeight="1">
      <c r="F136" t="n">
        <v>0.09352905445339171</v>
      </c>
      <c r="G136" t="n">
        <v>0.04163151865078028</v>
      </c>
      <c r="H136" t="n">
        <v>-0.001886768191843342</v>
      </c>
      <c r="J136" t="n">
        <v>0.03278297571485907</v>
      </c>
      <c r="K136" t="n">
        <v>0.04078206062923524</v>
      </c>
      <c r="L136" t="n">
        <v>-0.001653334509104409</v>
      </c>
      <c r="M136" t="n">
        <v>0.06715129542092307</v>
      </c>
      <c r="N136" t="n">
        <v>0.04065822216266311</v>
      </c>
      <c r="O136" t="n">
        <v>-0.002148830270380778</v>
      </c>
      <c r="P136" t="n">
        <v>0.1054062913639602</v>
      </c>
      <c r="Q136" t="n">
        <v>0.04060587961759932</v>
      </c>
      <c r="R136" t="n">
        <v>-0.002489162739593031</v>
      </c>
    </row>
    <row r="137" ht="15" customHeight="1">
      <c r="F137" t="n">
        <v>0.09619344677184155</v>
      </c>
      <c r="G137" t="n">
        <v>0.04244782293805048</v>
      </c>
      <c r="H137" t="n">
        <v>-0.001911064603166877</v>
      </c>
      <c r="J137" t="n">
        <v>0.0336343974089843</v>
      </c>
      <c r="K137" t="n">
        <v>0.04158170887686731</v>
      </c>
      <c r="L137" t="n">
        <v>-0.001628505716376933</v>
      </c>
      <c r="M137" t="n">
        <v>0.06953551794706384</v>
      </c>
      <c r="N137" t="n">
        <v>0.04145544220506826</v>
      </c>
      <c r="O137" t="n">
        <v>-0.002135171998724767</v>
      </c>
      <c r="P137" t="n">
        <v>0.1069250634872481</v>
      </c>
      <c r="Q137" t="n">
        <v>0.04140207333559146</v>
      </c>
      <c r="R137" t="n">
        <v>-0.002480702124462953</v>
      </c>
    </row>
    <row r="138" ht="15" customHeight="1">
      <c r="F138" t="n">
        <v>0.09426327369893822</v>
      </c>
      <c r="G138" t="n">
        <v>0.04326412722532068</v>
      </c>
      <c r="H138" t="n">
        <v>-0.001890564506112644</v>
      </c>
      <c r="J138" t="n">
        <v>0.03287098258827582</v>
      </c>
      <c r="K138" t="n">
        <v>0.04238135712449937</v>
      </c>
      <c r="L138" t="n">
        <v>-0.001647086203649813</v>
      </c>
      <c r="M138" t="n">
        <v>0.06752021306235242</v>
      </c>
      <c r="N138" t="n">
        <v>0.04225266224747342</v>
      </c>
      <c r="O138" t="n">
        <v>-0.002134958588230142</v>
      </c>
      <c r="P138" t="n">
        <v>0.1069452029166359</v>
      </c>
      <c r="Q138" t="n">
        <v>0.0421982670535836</v>
      </c>
      <c r="R138" t="n">
        <v>-0.002498121037966053</v>
      </c>
    </row>
    <row r="139" ht="15" customHeight="1">
      <c r="F139" t="n">
        <v>0.09601150787804935</v>
      </c>
      <c r="G139" t="n">
        <v>0.04408043151259088</v>
      </c>
      <c r="H139" t="n">
        <v>-0.001911634050307273</v>
      </c>
      <c r="J139" t="n">
        <v>0.03384265085167545</v>
      </c>
      <c r="K139" t="n">
        <v>0.04318100537213144</v>
      </c>
      <c r="L139" t="n">
        <v>-0.001640509040013395</v>
      </c>
      <c r="M139" t="n">
        <v>0.06818805684424256</v>
      </c>
      <c r="N139" t="n">
        <v>0.04304988228987858</v>
      </c>
      <c r="O139" t="n">
        <v>-0.00212578193696126</v>
      </c>
      <c r="P139" t="n">
        <v>0.1050368797640049</v>
      </c>
      <c r="Q139" t="n">
        <v>0.04299446077157575</v>
      </c>
      <c r="R139" t="n">
        <v>-0.002503844395259929</v>
      </c>
    </row>
    <row r="140" ht="15" customHeight="1">
      <c r="F140" t="n">
        <v>0.09495018383159567</v>
      </c>
      <c r="G140" t="n">
        <v>0.04489673579986109</v>
      </c>
      <c r="H140" t="n">
        <v>-0.001731237377465428</v>
      </c>
      <c r="J140" t="n">
        <v>0.03420441833660627</v>
      </c>
      <c r="K140" t="n">
        <v>0.0439806536197635</v>
      </c>
      <c r="L140" t="n">
        <v>-0.001468911176468957</v>
      </c>
      <c r="M140" t="n">
        <v>0.06887239929360031</v>
      </c>
      <c r="N140" t="n">
        <v>0.04384710233228374</v>
      </c>
      <c r="O140" t="n">
        <v>-0.001921544999750401</v>
      </c>
      <c r="P140" t="n">
        <v>0.1087430464437194</v>
      </c>
      <c r="Q140" t="n">
        <v>0.04379065448956789</v>
      </c>
      <c r="R140" t="n">
        <v>-0.002249160115115284</v>
      </c>
    </row>
    <row r="141" ht="15" customHeight="1">
      <c r="F141" t="n">
        <v>0.09749170712985697</v>
      </c>
      <c r="G141" t="n">
        <v>0.04571304008713128</v>
      </c>
      <c r="H141" t="n">
        <v>-0.001739574830472184</v>
      </c>
      <c r="J141" t="n">
        <v>0.0329599915235015</v>
      </c>
      <c r="K141" t="n">
        <v>0.04478030186739557</v>
      </c>
      <c r="L141" t="n">
        <v>-0.001473338719450377</v>
      </c>
      <c r="M141" t="n">
        <v>0.07020943951033437</v>
      </c>
      <c r="N141" t="n">
        <v>0.0446443223746889</v>
      </c>
      <c r="O141" t="n">
        <v>-0.001889709879218822</v>
      </c>
      <c r="P141" t="n">
        <v>0.1038623337168836</v>
      </c>
      <c r="Q141" t="n">
        <v>0.04458684820756004</v>
      </c>
      <c r="R141" t="n">
        <v>-0.002259915214290969</v>
      </c>
    </row>
    <row r="142" ht="15" customHeight="1">
      <c r="F142" t="n">
        <v>0.09661676508642408</v>
      </c>
      <c r="G142" t="n">
        <v>0.04652934437440149</v>
      </c>
      <c r="H142" t="n">
        <v>-0.001720468167331701</v>
      </c>
      <c r="J142" t="n">
        <v>0.03282078907814272</v>
      </c>
      <c r="K142" t="n">
        <v>0.04557995011502763</v>
      </c>
      <c r="L142" t="n">
        <v>-0.001476585584303418</v>
      </c>
      <c r="M142" t="n">
        <v>0.0680944823685426</v>
      </c>
      <c r="N142" t="n">
        <v>0.04544154241709406</v>
      </c>
      <c r="O142" t="n">
        <v>-0.00189924135243187</v>
      </c>
      <c r="P142" t="n">
        <v>0.1046706687948998</v>
      </c>
      <c r="Q142" t="n">
        <v>0.04538304192555218</v>
      </c>
      <c r="R142" t="n">
        <v>-0.002227873981330072</v>
      </c>
    </row>
    <row r="143" ht="15" customHeight="1">
      <c r="F143" t="n">
        <v>0.09671618762833986</v>
      </c>
      <c r="G143" t="n">
        <v>0.04734564866167169</v>
      </c>
      <c r="H143" t="n">
        <v>-0.00172272622752103</v>
      </c>
      <c r="J143" t="n">
        <v>0.03341421598774229</v>
      </c>
      <c r="K143" t="n">
        <v>0.04637959836265969</v>
      </c>
      <c r="L143" t="n">
        <v>-0.001486621348394635</v>
      </c>
      <c r="M143" t="n">
        <v>0.06994697606858571</v>
      </c>
      <c r="N143" t="n">
        <v>0.04623876245949921</v>
      </c>
      <c r="O143" t="n">
        <v>-0.001893903727432563</v>
      </c>
      <c r="P143" t="n">
        <v>0.1048663519848297</v>
      </c>
      <c r="Q143" t="n">
        <v>0.04617923564354432</v>
      </c>
      <c r="R143" t="n">
        <v>-0.002218687334117507</v>
      </c>
    </row>
    <row r="144" ht="15" customHeight="1">
      <c r="F144" t="n">
        <v>0.09701498486704163</v>
      </c>
      <c r="G144" t="n">
        <v>0.0481619529489419</v>
      </c>
      <c r="H144" t="n">
        <v>-0.001550277152919947</v>
      </c>
      <c r="J144" t="n">
        <v>0.03402202110763008</v>
      </c>
      <c r="K144" t="n">
        <v>0.04717924661029176</v>
      </c>
      <c r="L144" t="n">
        <v>-0.001275144862457317</v>
      </c>
      <c r="M144" t="n">
        <v>0.06909023918285245</v>
      </c>
      <c r="N144" t="n">
        <v>0.04703598250190438</v>
      </c>
      <c r="O144" t="n">
        <v>-0.001667664672030084</v>
      </c>
      <c r="P144" t="n">
        <v>0.1054116358565612</v>
      </c>
      <c r="Q144" t="n">
        <v>0.04697542936153647</v>
      </c>
      <c r="R144" t="n">
        <v>-0.001974320200444866</v>
      </c>
    </row>
    <row r="145" ht="15" customHeight="1">
      <c r="F145" t="n">
        <v>0.09828310845200733</v>
      </c>
      <c r="G145" t="n">
        <v>0.0489782572362121</v>
      </c>
      <c r="H145" t="n">
        <v>-0.001558200998860909</v>
      </c>
      <c r="J145" t="n">
        <v>0.03468609665058807</v>
      </c>
      <c r="K145" t="n">
        <v>0.04797889485792382</v>
      </c>
      <c r="L145" t="n">
        <v>-0.001277462137320944</v>
      </c>
      <c r="M145" t="n">
        <v>0.06939184726339581</v>
      </c>
      <c r="N145" t="n">
        <v>0.04783320254430953</v>
      </c>
      <c r="O145" t="n">
        <v>-0.001668823462252857</v>
      </c>
      <c r="P145" t="n">
        <v>0.110304885592434</v>
      </c>
      <c r="Q145" t="n">
        <v>0.04777162307952861</v>
      </c>
      <c r="R145" t="n">
        <v>-0.001986521940120661</v>
      </c>
    </row>
    <row r="146" ht="15" customHeight="1">
      <c r="F146" t="n">
        <v>0.09785123131823317</v>
      </c>
      <c r="G146" t="n">
        <v>0.04979456152348229</v>
      </c>
      <c r="H146" t="n">
        <v>-0.001547325131883118</v>
      </c>
      <c r="J146" t="n">
        <v>0.03401218726562959</v>
      </c>
      <c r="K146" t="n">
        <v>0.04877854310555588</v>
      </c>
      <c r="L146" t="n">
        <v>-0.001296129073722389</v>
      </c>
      <c r="M146" t="n">
        <v>0.07056805481346465</v>
      </c>
      <c r="N146" t="n">
        <v>0.04863042258671469</v>
      </c>
      <c r="O146" t="n">
        <v>-0.001643330077351861</v>
      </c>
      <c r="P146" t="n">
        <v>0.1056960351194311</v>
      </c>
      <c r="Q146" t="n">
        <v>0.04856781679752075</v>
      </c>
      <c r="R146" t="n">
        <v>-0.001980421070282764</v>
      </c>
    </row>
    <row r="147" ht="15" customHeight="1">
      <c r="F147" t="n">
        <v>0.0969443503254897</v>
      </c>
      <c r="G147" t="n">
        <v>0.0506108658107525</v>
      </c>
      <c r="H147" t="n">
        <v>-0.001361087383156479</v>
      </c>
      <c r="J147" t="n">
        <v>0.03361042721064504</v>
      </c>
      <c r="K147" t="n">
        <v>0.04957819135318794</v>
      </c>
      <c r="L147" t="n">
        <v>-0.001276174762396707</v>
      </c>
      <c r="M147" t="n">
        <v>0.06924794984069446</v>
      </c>
      <c r="N147" t="n">
        <v>0.04942764262911985</v>
      </c>
      <c r="O147" t="n">
        <v>-0.001649951735767704</v>
      </c>
      <c r="P147" t="n">
        <v>0.1037550624356173</v>
      </c>
      <c r="Q147" t="n">
        <v>0.0493640105155129</v>
      </c>
      <c r="R147" t="n">
        <v>-0.001952278348127299</v>
      </c>
    </row>
    <row r="148" ht="15" customHeight="1">
      <c r="F148" t="n">
        <v>0.0979072229900356</v>
      </c>
      <c r="G148" t="n">
        <v>0.0514271700980227</v>
      </c>
      <c r="H148" t="n">
        <v>-0.001357846055790359</v>
      </c>
      <c r="J148" t="n">
        <v>0.03478621158325193</v>
      </c>
      <c r="K148" t="n">
        <v>0.05037783960082001</v>
      </c>
      <c r="L148" t="n">
        <v>-0.001072722262860713</v>
      </c>
      <c r="M148" t="n">
        <v>0.07191157684896499</v>
      </c>
      <c r="N148" t="n">
        <v>0.05022486267152501</v>
      </c>
      <c r="O148" t="n">
        <v>-0.001380641634783663</v>
      </c>
      <c r="P148" t="n">
        <v>0.1047360700854821</v>
      </c>
      <c r="Q148" t="n">
        <v>0.05016020423350503</v>
      </c>
      <c r="R148" t="n">
        <v>-0.001672130422108834</v>
      </c>
    </row>
    <row r="149" ht="15" customHeight="1">
      <c r="F149" t="n">
        <v>0.09856736524612433</v>
      </c>
      <c r="G149" t="n">
        <v>0.0522434743852929</v>
      </c>
      <c r="H149" t="n">
        <v>-0.001345556022860488</v>
      </c>
      <c r="J149" t="n">
        <v>0.03376151739765118</v>
      </c>
      <c r="K149" t="n">
        <v>0.05117748784845207</v>
      </c>
      <c r="L149" t="n">
        <v>-0.001077585011105775</v>
      </c>
      <c r="M149" t="n">
        <v>0.07247458415456809</v>
      </c>
      <c r="N149" t="n">
        <v>0.05102208271393017</v>
      </c>
      <c r="O149" t="n">
        <v>-0.001390888097623297</v>
      </c>
      <c r="P149" t="n">
        <v>0.1081065296532858</v>
      </c>
      <c r="Q149" t="n">
        <v>0.05095639795149718</v>
      </c>
      <c r="R149" t="n">
        <v>-0.001677821926198502</v>
      </c>
    </row>
    <row r="150" ht="15" customHeight="1">
      <c r="F150" t="n">
        <v>0.1002063391196614</v>
      </c>
      <c r="G150" t="n">
        <v>0.0530597786725631</v>
      </c>
      <c r="H150" t="n">
        <v>-0.001363653433987991</v>
      </c>
      <c r="J150" t="n">
        <v>0.03504965731793475</v>
      </c>
      <c r="K150" t="n">
        <v>0.05197713609608414</v>
      </c>
      <c r="L150" t="n">
        <v>-0.001091092645119836</v>
      </c>
      <c r="M150" t="n">
        <v>0.07031436371411162</v>
      </c>
      <c r="N150" t="n">
        <v>0.05181930275633533</v>
      </c>
      <c r="O150" t="n">
        <v>-0.001386180263345628</v>
      </c>
      <c r="P150" t="n">
        <v>0.1073939996240431</v>
      </c>
      <c r="Q150" t="n">
        <v>0.05175259166948933</v>
      </c>
      <c r="R150" t="n">
        <v>-0.001687196168228545</v>
      </c>
    </row>
    <row r="151" ht="15" customHeight="1">
      <c r="F151" t="n">
        <v>0.09798416727619774</v>
      </c>
      <c r="G151" t="n">
        <v>0.05387608295983331</v>
      </c>
      <c r="H151" t="n">
        <v>-0.001139363920693237</v>
      </c>
      <c r="J151" t="n">
        <v>0.03355115841692682</v>
      </c>
      <c r="K151" t="n">
        <v>0.0527767843437162</v>
      </c>
      <c r="L151" t="n">
        <v>-0.001089147545821812</v>
      </c>
      <c r="M151" t="n">
        <v>0.07170231756433243</v>
      </c>
      <c r="N151" t="n">
        <v>0.05261652279874048</v>
      </c>
      <c r="O151" t="n">
        <v>-0.001376072266220043</v>
      </c>
      <c r="P151" t="n">
        <v>0.1048482363812657</v>
      </c>
      <c r="Q151" t="n">
        <v>0.05254878538748147</v>
      </c>
      <c r="R151" t="n">
        <v>-0.001682509047213524</v>
      </c>
    </row>
    <row r="152" ht="15" customHeight="1">
      <c r="F152" t="n">
        <v>0.09853123543881015</v>
      </c>
      <c r="G152" t="n">
        <v>0.05469238724710351</v>
      </c>
      <c r="H152" t="n">
        <v>-0.001120045008403842</v>
      </c>
      <c r="J152" t="n">
        <v>0.03424194448507696</v>
      </c>
      <c r="K152" t="n">
        <v>0.05357643259134826</v>
      </c>
      <c r="L152" t="n">
        <v>-0.0008606365148429095</v>
      </c>
      <c r="M152" t="n">
        <v>0.07237691107539121</v>
      </c>
      <c r="N152" t="n">
        <v>0.05341374284114564</v>
      </c>
      <c r="O152" t="n">
        <v>-0.00110522422869158</v>
      </c>
      <c r="P152" t="n">
        <v>0.1063746235939048</v>
      </c>
      <c r="Q152" t="n">
        <v>0.05334497910547361</v>
      </c>
      <c r="R152" t="n">
        <v>-0.001359330780858324</v>
      </c>
    </row>
    <row r="153" ht="15" customHeight="1">
      <c r="F153" t="n">
        <v>0.09827613387968795</v>
      </c>
      <c r="G153" t="n">
        <v>0.0555086915343737</v>
      </c>
      <c r="H153" t="n">
        <v>-0.0011265976219289</v>
      </c>
      <c r="J153" t="n">
        <v>0.03514939517252531</v>
      </c>
      <c r="K153" t="n">
        <v>0.05437608083898033</v>
      </c>
      <c r="L153" t="n">
        <v>-0.0008577217183985765</v>
      </c>
      <c r="M153" t="n">
        <v>0.06954934431105803</v>
      </c>
      <c r="N153" t="n">
        <v>0.0542109628835508</v>
      </c>
      <c r="O153" t="n">
        <v>-0.001092715982680378</v>
      </c>
      <c r="P153" t="n">
        <v>0.1071783981291402</v>
      </c>
      <c r="Q153" t="n">
        <v>0.05414117282346576</v>
      </c>
      <c r="R153" t="n">
        <v>-0.001375537610126147</v>
      </c>
    </row>
    <row r="154" ht="15" customHeight="1">
      <c r="F154" t="n">
        <v>0.100222379135995</v>
      </c>
      <c r="G154" t="n">
        <v>0.05632499582164391</v>
      </c>
      <c r="H154" t="n">
        <v>-0.00112388619564267</v>
      </c>
      <c r="J154" t="n">
        <v>0.03477686436225301</v>
      </c>
      <c r="K154" t="n">
        <v>0.05517572908661239</v>
      </c>
      <c r="L154" t="n">
        <v>-0.0008626082889081937</v>
      </c>
      <c r="M154" t="n">
        <v>0.07220072871082917</v>
      </c>
      <c r="N154" t="n">
        <v>0.05500818292595597</v>
      </c>
      <c r="O154" t="n">
        <v>-0.001106211721797727</v>
      </c>
      <c r="P154" t="n">
        <v>0.1047150989061025</v>
      </c>
      <c r="Q154" t="n">
        <v>0.0549373665414579</v>
      </c>
      <c r="R154" t="n">
        <v>-0.001374856650913213</v>
      </c>
    </row>
    <row r="155" ht="15" customHeight="1">
      <c r="F155" t="n">
        <v>0.09928010229669348</v>
      </c>
      <c r="G155" t="n">
        <v>0.05714130010891411</v>
      </c>
      <c r="H155" t="n">
        <v>-0.001136313566121227</v>
      </c>
      <c r="J155" t="n">
        <v>0.03412033039381586</v>
      </c>
      <c r="K155" t="n">
        <v>0.05597537733424445</v>
      </c>
      <c r="L155" t="n">
        <v>-0.0008626082889081937</v>
      </c>
      <c r="M155" t="n">
        <v>0.06944398560853418</v>
      </c>
      <c r="N155" t="n">
        <v>0.05580540296836112</v>
      </c>
      <c r="O155" t="n">
        <v>-0.0007970754590115224</v>
      </c>
      <c r="P155" t="n">
        <v>0.1050739955741458</v>
      </c>
      <c r="Q155" t="n">
        <v>0.05573356025945005</v>
      </c>
      <c r="R155" t="n">
        <v>-0.001358922205330564</v>
      </c>
    </row>
    <row r="156" ht="15" customHeight="1">
      <c r="F156" t="n">
        <v>0.1013959288227674</v>
      </c>
      <c r="G156" t="n">
        <v>0.0579576043961843</v>
      </c>
      <c r="H156" t="n">
        <v>-0.0008955029305711756</v>
      </c>
      <c r="J156" t="n">
        <v>0.034500287367651</v>
      </c>
      <c r="K156" t="n">
        <v>0.05677502558187652</v>
      </c>
      <c r="L156" t="n">
        <v>-0.0006225034611629109</v>
      </c>
      <c r="M156" t="n">
        <v>0.07035473784002116</v>
      </c>
      <c r="N156" t="n">
        <v>0.05660262301076628</v>
      </c>
      <c r="O156" t="n">
        <v>-0.0008005790874027821</v>
      </c>
      <c r="P156" t="n">
        <v>0.1104443257526166</v>
      </c>
      <c r="Q156" t="n">
        <v>0.05652975397744219</v>
      </c>
      <c r="R156" t="n">
        <v>-0.0010319744891029</v>
      </c>
    </row>
    <row r="157" ht="15" customHeight="1">
      <c r="F157" t="n">
        <v>0.09950600518225144</v>
      </c>
      <c r="G157" t="n">
        <v>0.05877390868345451</v>
      </c>
      <c r="H157" t="n">
        <v>-0.0008976474197284006</v>
      </c>
      <c r="J157" t="n">
        <v>0.03483401213863206</v>
      </c>
      <c r="K157" t="n">
        <v>0.05757467382950858</v>
      </c>
      <c r="L157" t="n">
        <v>-0.0006143305492001593</v>
      </c>
      <c r="M157" t="n">
        <v>0.07032785099934991</v>
      </c>
      <c r="N157" t="n">
        <v>0.05739984305317144</v>
      </c>
      <c r="O157" t="n">
        <v>-0.0007976328544374048</v>
      </c>
      <c r="P157" t="n">
        <v>0.1119734125038331</v>
      </c>
      <c r="Q157" t="n">
        <v>0.05732594769543433</v>
      </c>
      <c r="R157" t="n">
        <v>-0.001044812052972158</v>
      </c>
    </row>
    <row r="158" ht="15" customHeight="1">
      <c r="F158" t="n">
        <v>0.1002942245636384</v>
      </c>
      <c r="G158" t="n">
        <v>0.05959021297072471</v>
      </c>
      <c r="H158" t="n">
        <v>-0.0008921074894055695</v>
      </c>
      <c r="J158" t="n">
        <v>0.03456188815296757</v>
      </c>
      <c r="K158" t="n">
        <v>0.05837432207714065</v>
      </c>
      <c r="L158" t="n">
        <v>-0.0006184789211812529</v>
      </c>
      <c r="M158" t="n">
        <v>0.07308659195998091</v>
      </c>
      <c r="N158" t="n">
        <v>0.0581970630955766</v>
      </c>
      <c r="O158" t="n">
        <v>-0.0007937310864562294</v>
      </c>
      <c r="P158" t="n">
        <v>0.1120969696257921</v>
      </c>
      <c r="Q158" t="n">
        <v>0.05812214141342648</v>
      </c>
      <c r="R158" t="n">
        <v>-0.001035805052515501</v>
      </c>
    </row>
    <row r="159" ht="15" customHeight="1">
      <c r="F159" t="n">
        <v>0.1004027937984621</v>
      </c>
      <c r="G159" t="n">
        <v>0.06040651725799491</v>
      </c>
      <c r="H159" t="n">
        <v>-0.0008846017773552823</v>
      </c>
      <c r="J159" t="n">
        <v>0.03470065680904101</v>
      </c>
      <c r="K159" t="n">
        <v>0.05917397032477271</v>
      </c>
      <c r="L159" t="n">
        <v>-0.0006145782131990305</v>
      </c>
      <c r="M159" t="n">
        <v>0.07233555386035298</v>
      </c>
      <c r="N159" t="n">
        <v>0.05899428313798175</v>
      </c>
      <c r="O159" t="n">
        <v>-0.0007995439244690008</v>
      </c>
      <c r="P159" t="n">
        <v>0.109271408636771</v>
      </c>
      <c r="Q159" t="n">
        <v>0.05891833513141862</v>
      </c>
      <c r="R159" t="n">
        <v>-0.001034148592661403</v>
      </c>
    </row>
    <row r="160" ht="15" customHeight="1">
      <c r="F160" t="n">
        <v>0.09930150948301925</v>
      </c>
      <c r="G160" t="n">
        <v>0.06122282154526512</v>
      </c>
      <c r="H160" t="n">
        <v>-0.0006408149647646588</v>
      </c>
      <c r="J160" t="n">
        <v>0.03401220178504069</v>
      </c>
      <c r="K160" t="n">
        <v>0.05997361857240477</v>
      </c>
      <c r="L160" t="n">
        <v>-0.0003653002812706942</v>
      </c>
      <c r="M160" t="n">
        <v>0.06993476789536965</v>
      </c>
      <c r="N160" t="n">
        <v>0.05979150318038691</v>
      </c>
      <c r="O160" t="n">
        <v>-0.0004816965042225838</v>
      </c>
      <c r="P160" t="n">
        <v>0.1061500994977905</v>
      </c>
      <c r="Q160" t="n">
        <v>0.05971452884941077</v>
      </c>
      <c r="R160" t="n">
        <v>-0.000701409736811106</v>
      </c>
    </row>
    <row r="161" ht="15" customHeight="1">
      <c r="F161" t="n">
        <v>0.1007018763487231</v>
      </c>
      <c r="G161" t="n">
        <v>0.06203912583253532</v>
      </c>
      <c r="H161" t="n">
        <v>-0.0006400420449157116</v>
      </c>
      <c r="J161" t="n">
        <v>0.0348463467934776</v>
      </c>
      <c r="K161" t="n">
        <v>0.06077326682003684</v>
      </c>
      <c r="L161" t="n">
        <v>-0.0003700100350985195</v>
      </c>
      <c r="M161" t="n">
        <v>0.07158521454254077</v>
      </c>
      <c r="N161" t="n">
        <v>0.06058872322279208</v>
      </c>
      <c r="O161" t="n">
        <v>-0.0004892631797495925</v>
      </c>
      <c r="P161" t="n">
        <v>0.1084390812089415</v>
      </c>
      <c r="Q161" t="n">
        <v>0.06051072256740291</v>
      </c>
      <c r="R161" t="n">
        <v>-0.0006909471810710835</v>
      </c>
    </row>
    <row r="162" ht="15" customHeight="1">
      <c r="F162" t="n">
        <v>0.1002061093414543</v>
      </c>
      <c r="G162" t="n">
        <v>0.06285543011980552</v>
      </c>
      <c r="H162" t="n">
        <v>-0.0006483509332918942</v>
      </c>
      <c r="J162" t="n">
        <v>0.03407210271106903</v>
      </c>
      <c r="K162" t="n">
        <v>0.0615729150676689</v>
      </c>
      <c r="L162" t="n">
        <v>-0.0003698996502431798</v>
      </c>
      <c r="M162" t="n">
        <v>0.07331722885348055</v>
      </c>
      <c r="N162" t="n">
        <v>0.06138594326519724</v>
      </c>
      <c r="O162" t="n">
        <v>-0.0004848007813618694</v>
      </c>
      <c r="P162" t="n">
        <v>0.1077063407389162</v>
      </c>
      <c r="Q162" t="n">
        <v>0.06130691628539504</v>
      </c>
      <c r="R162" t="n">
        <v>-0.0007009214842099049</v>
      </c>
    </row>
    <row r="163" ht="15" customHeight="1">
      <c r="F163" t="n">
        <v>0.09949825911172405</v>
      </c>
      <c r="G163" t="n">
        <v>0.06367173440707573</v>
      </c>
      <c r="H163" t="n">
        <v>-0.0006448727939716317</v>
      </c>
      <c r="J163" t="n">
        <v>0.03547501616176776</v>
      </c>
      <c r="K163" t="n">
        <v>0.06237256331530096</v>
      </c>
      <c r="L163" t="n">
        <v>-0.0003710034987965763</v>
      </c>
      <c r="M163" t="n">
        <v>0.07299982679391648</v>
      </c>
      <c r="N163" t="n">
        <v>0.06218316330760239</v>
      </c>
      <c r="O163" t="n">
        <v>-0.0004859163809588002</v>
      </c>
      <c r="P163" t="n">
        <v>0.1079351108426953</v>
      </c>
      <c r="Q163" t="n">
        <v>0.06210311000338719</v>
      </c>
      <c r="R163" t="n">
        <v>-0.0006910169314426836</v>
      </c>
    </row>
    <row r="164" ht="15" customHeight="1">
      <c r="F164" t="n">
        <v>0.1011976049192577</v>
      </c>
      <c r="G164" t="n">
        <v>0.06448803869434593</v>
      </c>
      <c r="H164" t="n">
        <v>-0.0003861611823363824</v>
      </c>
      <c r="J164" t="n">
        <v>0.03474231364687404</v>
      </c>
      <c r="K164" t="n">
        <v>0.06317221156293303</v>
      </c>
      <c r="L164" t="n">
        <v>-0.0001052626349013622</v>
      </c>
      <c r="M164" t="n">
        <v>0.07247442336174945</v>
      </c>
      <c r="N164" t="n">
        <v>0.06298038335000755</v>
      </c>
      <c r="O164" t="n">
        <v>-0.0001671159902222067</v>
      </c>
      <c r="P164" t="n">
        <v>0.1064331287560183</v>
      </c>
      <c r="Q164" t="n">
        <v>0.06289930372137933</v>
      </c>
      <c r="R164" t="n">
        <v>-0.0003545266682597075</v>
      </c>
    </row>
    <row r="165" ht="15" customHeight="1">
      <c r="F165" t="n">
        <v>0.1014982485064176</v>
      </c>
      <c r="G165" t="n">
        <v>0.06530434298161614</v>
      </c>
      <c r="H165" t="n">
        <v>-0.0003802910719640559</v>
      </c>
      <c r="J165" t="n">
        <v>0.03515129018620707</v>
      </c>
      <c r="K165" t="n">
        <v>0.06397185981056508</v>
      </c>
      <c r="L165" t="n">
        <v>-0.0001048199563526631</v>
      </c>
      <c r="M165" t="n">
        <v>0.06987606481474309</v>
      </c>
      <c r="N165" t="n">
        <v>0.06377760339241272</v>
      </c>
      <c r="O165" t="n">
        <v>-0.0001682662149928134</v>
      </c>
      <c r="P165" t="n">
        <v>0.1066108697784207</v>
      </c>
      <c r="Q165" t="n">
        <v>0.06369549743937149</v>
      </c>
      <c r="R165" t="n">
        <v>-0.0003519923235302893</v>
      </c>
    </row>
    <row r="166">
      <c r="F166" t="n">
        <v>0.09969589464958717</v>
      </c>
      <c r="G166" t="n">
        <v>0.06612064726888633</v>
      </c>
      <c r="H166" t="n">
        <v>-0.000382477975828256</v>
      </c>
      <c r="J166" t="n">
        <v>0.03493632924887161</v>
      </c>
      <c r="K166" t="n">
        <v>0.06477150805819716</v>
      </c>
      <c r="L166" t="n">
        <v>-0.0001045775371474232</v>
      </c>
      <c r="M166" t="n">
        <v>0.07202519989546374</v>
      </c>
      <c r="N166" t="n">
        <v>0.06457482343481787</v>
      </c>
      <c r="O166" t="n">
        <v>-0.0001656823767400012</v>
      </c>
      <c r="P166" t="n">
        <v>0.1110182553858347</v>
      </c>
      <c r="Q166" t="n">
        <v>0.06449169115736363</v>
      </c>
      <c r="R166" t="n">
        <v>-0.0003493523811038122</v>
      </c>
    </row>
    <row r="167">
      <c r="F167" t="n">
        <v>0.09993040509068882</v>
      </c>
      <c r="G167" t="n">
        <v>0.06693695155615653</v>
      </c>
      <c r="H167" t="n">
        <v>-0.0003804445389018945</v>
      </c>
      <c r="J167" t="n">
        <v>0.03516543061623124</v>
      </c>
      <c r="K167" t="n">
        <v>0.06557115630582921</v>
      </c>
      <c r="L167" t="n">
        <v>-0.0001043772778039641</v>
      </c>
      <c r="M167" t="n">
        <v>0.07007135622824379</v>
      </c>
      <c r="N167" t="n">
        <v>0.06537204347722303</v>
      </c>
      <c r="O167" t="n">
        <v>-0.000165532347422096</v>
      </c>
      <c r="P167" t="n">
        <v>0.1094934543195335</v>
      </c>
      <c r="Q167" t="n">
        <v>0.06528788487535576</v>
      </c>
      <c r="R167" t="n">
        <v>-0.0003509011473273455</v>
      </c>
    </row>
    <row r="168">
      <c r="F168" t="n">
        <v>0.1012001723421826</v>
      </c>
      <c r="G168" t="n">
        <v>0.06775325584342673</v>
      </c>
      <c r="H168" t="n">
        <v>-0.0001142174150981258</v>
      </c>
      <c r="J168" t="n">
        <v>0.03494238661135649</v>
      </c>
      <c r="K168" t="n">
        <v>0.06637080455346128</v>
      </c>
      <c r="L168" t="n">
        <v>0.0001861054169916518</v>
      </c>
      <c r="M168" t="n">
        <v>0.07208513348002824</v>
      </c>
      <c r="N168" t="n">
        <v>0.06616926351962818</v>
      </c>
      <c r="O168" t="n">
        <v>0.0001591526837436466</v>
      </c>
      <c r="P168" t="n">
        <v>0.1091140705420559</v>
      </c>
      <c r="Q168" t="n">
        <v>0.0660840785933479</v>
      </c>
      <c r="R168" t="n">
        <v>-2.174940177845067e-06</v>
      </c>
    </row>
    <row r="169">
      <c r="F169" t="n">
        <v>0.1019139851942385</v>
      </c>
      <c r="G169" t="n">
        <v>0.06856956013069693</v>
      </c>
      <c r="H169" t="n">
        <v>-0.0001135993431054112</v>
      </c>
      <c r="J169" t="n">
        <v>0.0346915748332017</v>
      </c>
      <c r="K169" t="n">
        <v>0.06717045280109335</v>
      </c>
      <c r="L169" t="n">
        <v>0.0001859945079231228</v>
      </c>
      <c r="M169" t="n">
        <v>0.07064261474359487</v>
      </c>
      <c r="N169" t="n">
        <v>0.06696648356203334</v>
      </c>
      <c r="O169" t="n">
        <v>0.00015943870094686</v>
      </c>
      <c r="P169" t="n">
        <v>0.1073184978472014</v>
      </c>
      <c r="Q169" t="n">
        <v>0.06688027231134006</v>
      </c>
      <c r="R169" t="n">
        <v>-2.179296592823225e-06</v>
      </c>
    </row>
    <row r="170">
      <c r="F170" t="n">
        <v>0.1012278641951723</v>
      </c>
      <c r="G170" t="n">
        <v>0.06938586441796712</v>
      </c>
      <c r="H170" t="n">
        <v>-0.0001151330773095548</v>
      </c>
      <c r="J170" t="n">
        <v>0.03563596551219543</v>
      </c>
      <c r="K170" t="n">
        <v>0.06797010104872542</v>
      </c>
      <c r="L170" t="n">
        <v>0.000185199659598665</v>
      </c>
      <c r="M170" t="n">
        <v>0.07389169002243987</v>
      </c>
      <c r="N170" t="n">
        <v>0.06776370360443851</v>
      </c>
      <c r="O170" t="n">
        <v>0.0001578973860184321</v>
      </c>
      <c r="P170" t="n">
        <v>0.1058428240380479</v>
      </c>
      <c r="Q170" t="n">
        <v>0.06767646602933219</v>
      </c>
      <c r="R170" t="n">
        <v>-2.177336206083054e-06</v>
      </c>
    </row>
    <row r="171">
      <c r="F171" t="n">
        <v>0.1006826649408941</v>
      </c>
      <c r="G171" t="n">
        <v>0.07020216870523734</v>
      </c>
      <c r="H171" t="n">
        <v>-0.0001155451253046979</v>
      </c>
      <c r="J171" t="n">
        <v>0.03493065211653049</v>
      </c>
      <c r="K171" t="n">
        <v>0.06876974929635747</v>
      </c>
      <c r="L171" t="n">
        <v>0.0001865120835762581</v>
      </c>
      <c r="M171" t="n">
        <v>0.07366380692263896</v>
      </c>
      <c r="N171" t="n">
        <v>0.06856092364684367</v>
      </c>
      <c r="O171" t="n">
        <v>0.0005189577470327207</v>
      </c>
      <c r="P171" t="n">
        <v>0.109531340905492</v>
      </c>
      <c r="Q171" t="n">
        <v>0.06847265974732435</v>
      </c>
      <c r="R171" t="n">
        <v>0.0003572468488222146</v>
      </c>
    </row>
    <row r="172">
      <c r="F172" t="n">
        <v>0.1002198761999535</v>
      </c>
      <c r="G172" t="n">
        <v>0.07101847299250753</v>
      </c>
      <c r="H172" t="n">
        <v>0.0001651166684375837</v>
      </c>
      <c r="J172" t="n">
        <v>0.03424884939941733</v>
      </c>
      <c r="K172" t="n">
        <v>0.06956939754398954</v>
      </c>
      <c r="L172" t="n">
        <v>0.0005720497247555747</v>
      </c>
      <c r="M172" t="n">
        <v>0.07253543481181862</v>
      </c>
      <c r="N172" t="n">
        <v>0.06935814368924882</v>
      </c>
      <c r="O172" t="n">
        <v>0.00051705397580129</v>
      </c>
      <c r="P172" t="n">
        <v>0.1123508647814636</v>
      </c>
      <c r="Q172" t="n">
        <v>0.06926885346531649</v>
      </c>
      <c r="R172" t="n">
        <v>0.0003634852363104798</v>
      </c>
    </row>
    <row r="173">
      <c r="F173" t="n">
        <v>0.1014731528812179</v>
      </c>
      <c r="G173" t="n">
        <v>0.07183477727977773</v>
      </c>
      <c r="H173" t="n">
        <v>0.0001647566875927093</v>
      </c>
      <c r="J173" t="n">
        <v>0.03466875382850892</v>
      </c>
      <c r="K173" t="n">
        <v>0.07036904579162161</v>
      </c>
      <c r="L173" t="n">
        <v>0.0005685062056293039</v>
      </c>
      <c r="M173" t="n">
        <v>0.07206059276766533</v>
      </c>
      <c r="N173" t="n">
        <v>0.07015536373165399</v>
      </c>
      <c r="O173" t="n">
        <v>0.000511754288319199</v>
      </c>
      <c r="P173" t="n">
        <v>0.1073715882984205</v>
      </c>
      <c r="Q173" t="n">
        <v>0.07006504718330862</v>
      </c>
      <c r="R173" t="n">
        <v>0.0003625837352283605</v>
      </c>
    </row>
    <row r="174">
      <c r="F174" t="n">
        <v>0.1003413826413111</v>
      </c>
      <c r="G174" t="n">
        <v>0.07265108156704794</v>
      </c>
      <c r="H174" t="n">
        <v>0.0001628913323056333</v>
      </c>
      <c r="J174" t="n">
        <v>0.034797944366384</v>
      </c>
      <c r="K174" t="n">
        <v>0.07116869403925366</v>
      </c>
      <c r="L174" t="n">
        <v>0.0005673631349434101</v>
      </c>
      <c r="M174" t="n">
        <v>0.07370246499506086</v>
      </c>
      <c r="N174" t="n">
        <v>0.07095258377405914</v>
      </c>
      <c r="O174" t="n">
        <v>0.0005163336299299379</v>
      </c>
      <c r="P174" t="n">
        <v>0.106443365611854</v>
      </c>
      <c r="Q174" t="n">
        <v>0.07086124090130078</v>
      </c>
      <c r="R174" t="n">
        <v>0.000359374391376016</v>
      </c>
    </row>
    <row r="175">
      <c r="F175" t="n">
        <v>0.1014415835120837</v>
      </c>
      <c r="G175" t="n">
        <v>0.07346738585431814</v>
      </c>
      <c r="H175" t="n">
        <v>0.000165018491843527</v>
      </c>
      <c r="J175" t="n">
        <v>0.03514576935348349</v>
      </c>
      <c r="K175" t="n">
        <v>0.07196834228688573</v>
      </c>
      <c r="L175" t="n">
        <v>0.001056805315168728</v>
      </c>
      <c r="M175" t="n">
        <v>0.0721408711292055</v>
      </c>
      <c r="N175" t="n">
        <v>0.0717498038164643</v>
      </c>
      <c r="O175" t="n">
        <v>0.0005150472980168089</v>
      </c>
      <c r="P175" t="n">
        <v>0.1083088084925917</v>
      </c>
      <c r="Q175" t="n">
        <v>0.07165743461929291</v>
      </c>
      <c r="R175" t="n">
        <v>0.000359843171938718</v>
      </c>
    </row>
    <row r="176">
      <c r="F176" t="n">
        <v>0.1009456366301875</v>
      </c>
      <c r="G176" t="n">
        <v>0.07428369014158834</v>
      </c>
      <c r="H176" t="n">
        <v>0.0004681947477786756</v>
      </c>
      <c r="J176" t="n">
        <v>0.03418504262231213</v>
      </c>
      <c r="K176" t="n">
        <v>0.0727679905345178</v>
      </c>
      <c r="L176" t="n">
        <v>0.001061032536429403</v>
      </c>
      <c r="M176" t="n">
        <v>0.07121250793297723</v>
      </c>
      <c r="N176" t="n">
        <v>0.07254702385886945</v>
      </c>
      <c r="O176" t="n">
        <v>0.0009141400534066545</v>
      </c>
      <c r="P176" t="n">
        <v>0.1097005917101062</v>
      </c>
      <c r="Q176" t="n">
        <v>0.07245362833728507</v>
      </c>
      <c r="R176" t="n">
        <v>0.0007579791289099748</v>
      </c>
    </row>
    <row r="177">
      <c r="F177" t="n">
        <v>0.09998650057590472</v>
      </c>
      <c r="G177" t="n">
        <v>0.07509999442885855</v>
      </c>
      <c r="H177" t="n">
        <v>0.000467636042829059</v>
      </c>
      <c r="J177" t="n">
        <v>0.03542820669212937</v>
      </c>
      <c r="K177" t="n">
        <v>0.07356763878214985</v>
      </c>
      <c r="L177" t="n">
        <v>0.001049619039025581</v>
      </c>
      <c r="M177" t="n">
        <v>0.07255528037069933</v>
      </c>
      <c r="N177" t="n">
        <v>0.07334424390127463</v>
      </c>
      <c r="O177" t="n">
        <v>0.0009156911444245119</v>
      </c>
      <c r="P177" t="n">
        <v>0.1060967894943808</v>
      </c>
      <c r="Q177" t="n">
        <v>0.07324982205527719</v>
      </c>
      <c r="R177" t="n">
        <v>0.000759036282506781</v>
      </c>
    </row>
    <row r="178">
      <c r="F178" t="n">
        <v>0.100971608580884</v>
      </c>
      <c r="G178" t="n">
        <v>0.07591629871612875</v>
      </c>
      <c r="H178" t="n">
        <v>0.0004627939332657155</v>
      </c>
      <c r="J178" t="n">
        <v>0.03428621467602339</v>
      </c>
      <c r="K178" t="n">
        <v>0.07436728702978192</v>
      </c>
      <c r="L178" t="n">
        <v>0.001050253122214682</v>
      </c>
      <c r="M178" t="n">
        <v>0.06937418744870488</v>
      </c>
      <c r="N178" t="n">
        <v>0.07414146394367978</v>
      </c>
      <c r="O178" t="n">
        <v>0.0009106729087785027</v>
      </c>
      <c r="P178" t="n">
        <v>0.1095208873918744</v>
      </c>
      <c r="Q178" t="n">
        <v>0.07404601577326934</v>
      </c>
      <c r="R178" t="n">
        <v>0.0007600179251323866</v>
      </c>
    </row>
    <row r="179">
      <c r="F179" t="n">
        <v>0.1023954886868765</v>
      </c>
      <c r="G179" t="n">
        <v>0.07673260300339894</v>
      </c>
      <c r="H179" t="n">
        <v>0.0004648425180809762</v>
      </c>
      <c r="J179" t="n">
        <v>0.03542348521228129</v>
      </c>
      <c r="K179" t="n">
        <v>0.07516693527741398</v>
      </c>
      <c r="L179" t="n">
        <v>0.00105236673284502</v>
      </c>
      <c r="M179" t="n">
        <v>0.07293186966805579</v>
      </c>
      <c r="N179" t="n">
        <v>0.07493868398608494</v>
      </c>
      <c r="O179" t="n">
        <v>0.0009051984698919471</v>
      </c>
      <c r="P179" t="n">
        <v>0.1086321065428772</v>
      </c>
      <c r="Q179" t="n">
        <v>0.07484220949126148</v>
      </c>
      <c r="R179" t="n">
        <v>0.001187352190446541</v>
      </c>
    </row>
    <row r="180">
      <c r="F180" t="n">
        <v>0.1004628487366601</v>
      </c>
      <c r="G180" t="n">
        <v>0.07754890729066916</v>
      </c>
      <c r="H180" t="n">
        <v>0.0008132881807471252</v>
      </c>
      <c r="J180" t="n">
        <v>0.03512623085333565</v>
      </c>
      <c r="K180" t="n">
        <v>0.07596658352504605</v>
      </c>
      <c r="L180" t="n">
        <v>0.001620033117699105</v>
      </c>
      <c r="M180" t="n">
        <v>0.06971594785166793</v>
      </c>
      <c r="N180" t="n">
        <v>0.07573590402849009</v>
      </c>
      <c r="O180" t="n">
        <v>0.001357862777037093</v>
      </c>
      <c r="P180" t="n">
        <v>0.1097460707188634</v>
      </c>
      <c r="Q180" t="n">
        <v>0.07563840320925364</v>
      </c>
      <c r="R180" t="n">
        <v>0.001202738271066089</v>
      </c>
    </row>
    <row r="181">
      <c r="F181" t="n">
        <v>0.1012608119374416</v>
      </c>
      <c r="G181" t="n">
        <v>0.07836521157793935</v>
      </c>
      <c r="H181" t="n">
        <v>0.0008144177476648296</v>
      </c>
      <c r="J181" t="n">
        <v>0.03465812857787509</v>
      </c>
      <c r="K181" t="n">
        <v>0.07676623177267811</v>
      </c>
      <c r="L181" t="n">
        <v>0.001641291248848887</v>
      </c>
      <c r="M181" t="n">
        <v>0.0707806921581573</v>
      </c>
      <c r="N181" t="n">
        <v>0.07653312407089526</v>
      </c>
      <c r="O181" t="n">
        <v>0.001353506289282412</v>
      </c>
      <c r="P181" t="n">
        <v>0.1096698137285859</v>
      </c>
      <c r="Q181" t="n">
        <v>0.07643459692724577</v>
      </c>
      <c r="R181" t="n">
        <v>0.001199398656668048</v>
      </c>
    </row>
    <row r="182">
      <c r="F182" t="n">
        <v>0.09990685120549914</v>
      </c>
      <c r="G182" t="n">
        <v>0.07918151586520955</v>
      </c>
      <c r="H182" t="n">
        <v>0.0008111904136142458</v>
      </c>
      <c r="J182" t="n">
        <v>0.0338669887514205</v>
      </c>
      <c r="K182" t="n">
        <v>0.07756588002031017</v>
      </c>
      <c r="L182" t="n">
        <v>0.001631316279617066</v>
      </c>
      <c r="M182" t="n">
        <v>0.07000602434371325</v>
      </c>
      <c r="N182" t="n">
        <v>0.07733034411330041</v>
      </c>
      <c r="O182" t="n">
        <v>0.001351464185647405</v>
      </c>
      <c r="P182" t="n">
        <v>0.1073285186724953</v>
      </c>
      <c r="Q182" t="n">
        <v>0.07723079064523791</v>
      </c>
      <c r="R182" t="n">
        <v>0.001195343410613283</v>
      </c>
    </row>
    <row r="183">
      <c r="F183" t="n">
        <v>0.1006375347831144</v>
      </c>
      <c r="G183" t="n">
        <v>0.07999782015247976</v>
      </c>
      <c r="H183" t="n">
        <v>0.0008138529642059773</v>
      </c>
      <c r="J183" t="n">
        <v>0.03480196668494707</v>
      </c>
      <c r="K183" t="n">
        <v>0.07836552826794224</v>
      </c>
      <c r="L183" t="n">
        <v>0.001642108869277724</v>
      </c>
      <c r="M183" t="n">
        <v>0.07198262035460853</v>
      </c>
      <c r="N183" t="n">
        <v>0.07812756415570557</v>
      </c>
      <c r="O183" t="n">
        <v>0.001352689447828409</v>
      </c>
      <c r="P183" t="n">
        <v>0.1095346540704997</v>
      </c>
      <c r="Q183" t="n">
        <v>0.07802698436323006</v>
      </c>
      <c r="R183" t="n">
        <v>0.001199517928610835</v>
      </c>
    </row>
    <row r="184">
      <c r="F184" t="n">
        <v>0.1009909857394518</v>
      </c>
      <c r="G184" t="n">
        <v>0.08081412443974996</v>
      </c>
      <c r="H184" t="n">
        <v>0.001197992373896313</v>
      </c>
      <c r="J184" t="n">
        <v>0.03384767359025015</v>
      </c>
      <c r="K184" t="n">
        <v>0.0791651765155743</v>
      </c>
      <c r="L184" t="n">
        <v>0.002289457056716513</v>
      </c>
      <c r="M184" t="n">
        <v>0.07115295341474573</v>
      </c>
      <c r="N184" t="n">
        <v>0.07892478419811072</v>
      </c>
      <c r="O184" t="n">
        <v>0.001865914453360391</v>
      </c>
      <c r="P184" t="n">
        <v>0.1053905187753172</v>
      </c>
      <c r="Q184" t="n">
        <v>0.0788231780812222</v>
      </c>
      <c r="R184" t="n">
        <v>0.001690358838324742</v>
      </c>
    </row>
    <row r="185">
      <c r="F185" t="n">
        <v>0.100624628913041</v>
      </c>
      <c r="G185" t="n">
        <v>0.08163042872702016</v>
      </c>
      <c r="H185" t="n">
        <v>0.001209892960391971</v>
      </c>
      <c r="J185" t="n">
        <v>0.03496529811791509</v>
      </c>
      <c r="K185" t="n">
        <v>0.07996482476320636</v>
      </c>
      <c r="L185" t="n">
        <v>0.002300043609250585</v>
      </c>
      <c r="M185" t="n">
        <v>0.07029793012216146</v>
      </c>
      <c r="N185" t="n">
        <v>0.07972200424051588</v>
      </c>
      <c r="O185" t="n">
        <v>0.001863857009596662</v>
      </c>
      <c r="P185" t="n">
        <v>0.1071182214190075</v>
      </c>
      <c r="Q185" t="n">
        <v>0.07961937179921436</v>
      </c>
      <c r="R185" t="n">
        <v>0.001685304441319883</v>
      </c>
    </row>
    <row r="186">
      <c r="F186" t="n">
        <v>0.09928235401757579</v>
      </c>
      <c r="G186" t="n">
        <v>0.08244673301429035</v>
      </c>
      <c r="H186" t="n">
        <v>0.001211335455724779</v>
      </c>
      <c r="J186" t="n">
        <v>0.03422043485778395</v>
      </c>
      <c r="K186" t="n">
        <v>0.08076447301083843</v>
      </c>
      <c r="L186" t="n">
        <v>0.002278870504182439</v>
      </c>
      <c r="M186" t="n">
        <v>0.06884639576243501</v>
      </c>
      <c r="N186" t="n">
        <v>0.08051922428292105</v>
      </c>
      <c r="O186" t="n">
        <v>0.001861238444806461</v>
      </c>
      <c r="P186" t="n">
        <v>0.1096269607923201</v>
      </c>
      <c r="Q186" t="n">
        <v>0.08041556551720648</v>
      </c>
      <c r="R186" t="n">
        <v>0.001680418524215187</v>
      </c>
    </row>
    <row r="187">
      <c r="F187" t="n">
        <v>0.0995641503205337</v>
      </c>
      <c r="G187" t="n">
        <v>0.08326303730156055</v>
      </c>
      <c r="H187" t="n">
        <v>0.001202199651950333</v>
      </c>
      <c r="J187" t="n">
        <v>0.03483577402073104</v>
      </c>
      <c r="K187" t="n">
        <v>0.08156412125847048</v>
      </c>
      <c r="L187" t="n">
        <v>0.002324208566121839</v>
      </c>
      <c r="M187" t="n">
        <v>0.06904235411625553</v>
      </c>
      <c r="N187" t="n">
        <v>0.08131644432532621</v>
      </c>
      <c r="O187" t="n">
        <v>0.002461513083829847</v>
      </c>
      <c r="P187" t="n">
        <v>0.1104454604473398</v>
      </c>
      <c r="Q187" t="n">
        <v>0.08121175923519863</v>
      </c>
      <c r="R187" t="n">
        <v>0.001694402355928628</v>
      </c>
    </row>
    <row r="188">
      <c r="F188" t="n">
        <v>0.1006397769624853</v>
      </c>
      <c r="G188" t="n">
        <v>0.08407934158883075</v>
      </c>
      <c r="H188" t="n">
        <v>0.001674702277594421</v>
      </c>
      <c r="J188" t="n">
        <v>0.0352804278715278</v>
      </c>
      <c r="K188" t="n">
        <v>0.08236376950610255</v>
      </c>
      <c r="L188" t="n">
        <v>0.003053903547606445</v>
      </c>
      <c r="M188" t="n">
        <v>0.0682691040661913</v>
      </c>
      <c r="N188" t="n">
        <v>0.08211366436773136</v>
      </c>
      <c r="O188" t="n">
        <v>0.002462492400751999</v>
      </c>
      <c r="P188" t="n">
        <v>0.1058886600197979</v>
      </c>
      <c r="Q188" t="n">
        <v>0.08200795295319079</v>
      </c>
      <c r="R188" t="n">
        <v>0.002264023674032478</v>
      </c>
    </row>
    <row r="189">
      <c r="F189" t="n">
        <v>0.1015523022090652</v>
      </c>
      <c r="G189" t="n">
        <v>0.08489564587610096</v>
      </c>
      <c r="H189" t="n">
        <v>0.001680866621433556</v>
      </c>
      <c r="J189" t="n">
        <v>0.03427948840227933</v>
      </c>
      <c r="K189" t="n">
        <v>0.08316341775373462</v>
      </c>
      <c r="L189" t="n">
        <v>0.003047803670351663</v>
      </c>
      <c r="M189" t="n">
        <v>0.07058909975979791</v>
      </c>
      <c r="N189" t="n">
        <v>0.08291088441013653</v>
      </c>
      <c r="O189" t="n">
        <v>0.002440212940773034</v>
      </c>
      <c r="P189" t="n">
        <v>0.1075908184618737</v>
      </c>
      <c r="Q189" t="n">
        <v>0.08280414667118292</v>
      </c>
      <c r="R189" t="n">
        <v>0.002261332412607179</v>
      </c>
    </row>
    <row r="190">
      <c r="F190" t="n">
        <v>0.1001499424241466</v>
      </c>
      <c r="G190" t="n">
        <v>0.08571195016337116</v>
      </c>
      <c r="H190" t="n">
        <v>0.001674535673706877</v>
      </c>
      <c r="J190" t="n">
        <v>0.03481464945521365</v>
      </c>
      <c r="K190" t="n">
        <v>0.08396306600136669</v>
      </c>
      <c r="L190" t="n">
        <v>0.003052988566018227</v>
      </c>
      <c r="M190" t="n">
        <v>0.06722555143124134</v>
      </c>
      <c r="N190" t="n">
        <v>0.08370810445254168</v>
      </c>
      <c r="O190" t="n">
        <v>0.00246494069305738</v>
      </c>
      <c r="P190" t="n">
        <v>0.1043144038024654</v>
      </c>
      <c r="Q190" t="n">
        <v>0.08360034038917508</v>
      </c>
      <c r="R190" t="n">
        <v>0.002263350858676153</v>
      </c>
    </row>
    <row r="191">
      <c r="F191" t="n">
        <v>0.1002825100968712</v>
      </c>
      <c r="G191" t="n">
        <v>0.08652825445064136</v>
      </c>
      <c r="H191" t="n">
        <v>0.00166637208321721</v>
      </c>
      <c r="J191" t="n">
        <v>0.03414181617901604</v>
      </c>
      <c r="K191" t="n">
        <v>0.08476271424899874</v>
      </c>
      <c r="L191" t="n">
        <v>0.003054513535331922</v>
      </c>
      <c r="M191" t="n">
        <v>0.06971589174210083</v>
      </c>
      <c r="N191" t="n">
        <v>0.08450532449494684</v>
      </c>
      <c r="O191" t="n">
        <v>0.002454168206913705</v>
      </c>
      <c r="P191" t="n">
        <v>0.1076136212320746</v>
      </c>
      <c r="Q191" t="n">
        <v>0.0843965341071672</v>
      </c>
      <c r="R191" t="n">
        <v>0.002249670279764218</v>
      </c>
    </row>
    <row r="192">
      <c r="F192" t="n">
        <v>0.1006090933668376</v>
      </c>
      <c r="G192" t="n">
        <v>0.08734455873791157</v>
      </c>
      <c r="H192" t="n">
        <v>0.002196824739575646</v>
      </c>
      <c r="J192" t="n">
        <v>0.03509622900297364</v>
      </c>
      <c r="K192" t="n">
        <v>0.08556236249663081</v>
      </c>
      <c r="L192" t="n">
        <v>0.003851338573305475</v>
      </c>
      <c r="M192" t="n">
        <v>0.06673023373960904</v>
      </c>
      <c r="N192" t="n">
        <v>0.08530254453735199</v>
      </c>
      <c r="O192" t="n">
        <v>0.003105814275491287</v>
      </c>
      <c r="P192" t="n">
        <v>0.109510895917767</v>
      </c>
      <c r="Q192" t="n">
        <v>0.08519272782515935</v>
      </c>
      <c r="R192" t="n">
        <v>0.002878133191969985</v>
      </c>
    </row>
    <row r="193">
      <c r="F193" t="n">
        <v>0.09935156095120398</v>
      </c>
      <c r="G193" t="n">
        <v>0.08816086302518177</v>
      </c>
      <c r="H193" t="n">
        <v>0.002227812695599886</v>
      </c>
      <c r="J193" t="n">
        <v>0.03509636932972778</v>
      </c>
      <c r="K193" t="n">
        <v>0.08636201074426288</v>
      </c>
      <c r="L193" t="n">
        <v>0.003870327865928937</v>
      </c>
      <c r="M193" t="n">
        <v>0.06871461049946972</v>
      </c>
      <c r="N193" t="n">
        <v>0.08609976457975717</v>
      </c>
      <c r="O193" t="n">
        <v>0.003093398467873893</v>
      </c>
      <c r="P193" t="n">
        <v>0.1099363938397689</v>
      </c>
      <c r="Q193" t="n">
        <v>0.08598892154315149</v>
      </c>
      <c r="R193" t="n">
        <v>0.002887917866355244</v>
      </c>
    </row>
    <row r="194">
      <c r="F194" t="n">
        <v>0.1002650278549843</v>
      </c>
      <c r="G194" t="n">
        <v>0.08897716731245196</v>
      </c>
      <c r="H194" t="n">
        <v>0.002214532143018069</v>
      </c>
      <c r="J194" t="n">
        <v>0.0348260905809066</v>
      </c>
      <c r="K194" t="n">
        <v>0.08716165899189493</v>
      </c>
      <c r="L194" t="n">
        <v>0.003889704695136552</v>
      </c>
      <c r="M194" t="n">
        <v>0.06752867534634144</v>
      </c>
      <c r="N194" t="n">
        <v>0.08689698462216232</v>
      </c>
      <c r="O194" t="n">
        <v>0.003113263760061724</v>
      </c>
      <c r="P194" t="n">
        <v>0.1052851745525576</v>
      </c>
      <c r="Q194" t="n">
        <v>0.08678511526114364</v>
      </c>
      <c r="R194" t="n">
        <v>0.002890220142681187</v>
      </c>
    </row>
    <row r="195">
      <c r="F195" t="n">
        <v>0.0997236478419449</v>
      </c>
      <c r="G195" t="n">
        <v>0.08979347159972217</v>
      </c>
      <c r="H195" t="n">
        <v>0.002196824739575646</v>
      </c>
      <c r="J195" t="n">
        <v>0.03335964880999377</v>
      </c>
      <c r="K195" t="n">
        <v>0.087961307239527</v>
      </c>
      <c r="L195" t="n">
        <v>0.003848625817216409</v>
      </c>
      <c r="M195" t="n">
        <v>0.06717642922091466</v>
      </c>
      <c r="N195" t="n">
        <v>0.08769420466456748</v>
      </c>
      <c r="O195" t="n">
        <v>0.00312381719653651</v>
      </c>
      <c r="P195" t="n">
        <v>0.109699167973585</v>
      </c>
      <c r="Q195" t="n">
        <v>0.08758130897913578</v>
      </c>
      <c r="R195" t="n">
        <v>0.00290029260160719</v>
      </c>
    </row>
    <row r="196">
      <c r="F196" t="n">
        <v>0.09947594342276689</v>
      </c>
      <c r="G196" t="n">
        <v>0.09060977588699237</v>
      </c>
      <c r="H196" t="n">
        <v>0.002830649099890543</v>
      </c>
      <c r="J196" t="n">
        <v>0.03403162814029258</v>
      </c>
      <c r="K196" t="n">
        <v>0.08876095548715907</v>
      </c>
      <c r="L196" t="n">
        <v>0.004780401490406564</v>
      </c>
      <c r="M196" t="n">
        <v>0.06780921449578126</v>
      </c>
      <c r="N196" t="n">
        <v>0.08849142470697263</v>
      </c>
      <c r="O196" t="n">
        <v>0.003816648807190784</v>
      </c>
      <c r="P196" t="n">
        <v>0.1041851667682163</v>
      </c>
      <c r="Q196" t="n">
        <v>0.08837750269712792</v>
      </c>
      <c r="R196" t="n">
        <v>0.003632884576241325</v>
      </c>
    </row>
    <row r="197">
      <c r="F197" t="n">
        <v>0.09840140004835279</v>
      </c>
      <c r="G197" t="n">
        <v>0.09142608017426257</v>
      </c>
      <c r="H197" t="n">
        <v>0.002855236093385199</v>
      </c>
      <c r="J197" t="n">
        <v>0.03488730451109906</v>
      </c>
      <c r="K197" t="n">
        <v>0.08956060373479113</v>
      </c>
      <c r="L197" t="n">
        <v>0.004727906315808908</v>
      </c>
      <c r="M197" t="n">
        <v>0.06953436827097595</v>
      </c>
      <c r="N197" t="n">
        <v>0.0892886447493778</v>
      </c>
      <c r="O197" t="n">
        <v>0.003808571650589856</v>
      </c>
      <c r="P197" t="n">
        <v>0.1091201080625872</v>
      </c>
      <c r="Q197" t="n">
        <v>0.08917369641512007</v>
      </c>
      <c r="R197" t="n">
        <v>0.003602991702262142</v>
      </c>
    </row>
    <row r="198">
      <c r="F198" t="n">
        <v>0.09875391355026195</v>
      </c>
      <c r="G198" t="n">
        <v>0.09224238446153278</v>
      </c>
      <c r="H198" t="n">
        <v>0.002866957799586139</v>
      </c>
      <c r="J198" t="n">
        <v>0.03441319437834346</v>
      </c>
      <c r="K198" t="n">
        <v>0.09036025198242319</v>
      </c>
      <c r="L198" t="n">
        <v>0.004778492574966649</v>
      </c>
      <c r="M198" t="n">
        <v>0.06675214007256222</v>
      </c>
      <c r="N198" t="n">
        <v>0.09008586479178295</v>
      </c>
      <c r="O198" t="n">
        <v>0.003858573096214648</v>
      </c>
      <c r="P198" t="n">
        <v>0.1089122752549189</v>
      </c>
      <c r="Q198" t="n">
        <v>0.08996989013311221</v>
      </c>
      <c r="R198" t="n">
        <v>0.003594708134773934</v>
      </c>
    </row>
    <row r="199">
      <c r="F199" t="n">
        <v>0.09850636344702468</v>
      </c>
      <c r="G199" t="n">
        <v>0.09305868874880298</v>
      </c>
      <c r="H199" t="n">
        <v>0.002841513120271903</v>
      </c>
      <c r="J199" t="n">
        <v>0.03364498026248641</v>
      </c>
      <c r="K199" t="n">
        <v>0.09115990023005525</v>
      </c>
      <c r="L199" t="n">
        <v>0.00473411029098863</v>
      </c>
      <c r="M199" t="n">
        <v>0.06759202024736949</v>
      </c>
      <c r="N199" t="n">
        <v>0.09088308483418811</v>
      </c>
      <c r="O199" t="n">
        <v>0.003857034590195423</v>
      </c>
      <c r="P199" t="n">
        <v>0.106348088491836</v>
      </c>
      <c r="Q199" t="n">
        <v>0.09076608385110436</v>
      </c>
      <c r="R199" t="n">
        <v>0.004422549176205642</v>
      </c>
    </row>
    <row r="200">
      <c r="F200" t="n">
        <v>0.09788659222371954</v>
      </c>
      <c r="G200" t="n">
        <v>0.09387499303607319</v>
      </c>
      <c r="H200" t="n">
        <v>0.003605397200159736</v>
      </c>
      <c r="J200" t="n">
        <v>0.03359933592913836</v>
      </c>
      <c r="K200" t="n">
        <v>0.09195954847768732</v>
      </c>
      <c r="L200" t="n">
        <v>0.005763965842622829</v>
      </c>
      <c r="M200" t="n">
        <v>0.06884942719090711</v>
      </c>
      <c r="N200" t="n">
        <v>0.09168030487659326</v>
      </c>
      <c r="O200" t="n">
        <v>0.004645236415203697</v>
      </c>
      <c r="P200" t="n">
        <v>0.1040663129964389</v>
      </c>
      <c r="Q200" t="n">
        <v>0.0915622775690965</v>
      </c>
      <c r="R200" t="n">
        <v>0.004389360143964755</v>
      </c>
    </row>
    <row r="201">
      <c r="F201" t="n">
        <v>0.09781348047769431</v>
      </c>
      <c r="G201" t="n">
        <v>0.09469129732334339</v>
      </c>
      <c r="H201" t="n">
        <v>0.003600332931994567</v>
      </c>
      <c r="J201" t="n">
        <v>0.03382191196298819</v>
      </c>
      <c r="K201" t="n">
        <v>0.09275919672531938</v>
      </c>
      <c r="L201" t="n">
        <v>0.005695715898814659</v>
      </c>
      <c r="M201" t="n">
        <v>0.0683072840431963</v>
      </c>
      <c r="N201" t="n">
        <v>0.09247752491899842</v>
      </c>
      <c r="O201" t="n">
        <v>0.004662567639098276</v>
      </c>
      <c r="P201" t="n">
        <v>0.1035259062355078</v>
      </c>
      <c r="Q201" t="n">
        <v>0.09235847128708864</v>
      </c>
      <c r="R201" t="n">
        <v>0.004430514543943455</v>
      </c>
    </row>
    <row r="202">
      <c r="F202" t="n">
        <v>0.09987908731218612</v>
      </c>
      <c r="G202" t="n">
        <v>0.09550760161061358</v>
      </c>
      <c r="H202" t="n">
        <v>0.003640123610435178</v>
      </c>
      <c r="J202" t="n">
        <v>0.03315471613145829</v>
      </c>
      <c r="K202" t="n">
        <v>0.09355884497295146</v>
      </c>
      <c r="L202" t="n">
        <v>0.005715789411699416</v>
      </c>
      <c r="M202" t="n">
        <v>0.06577447203244788</v>
      </c>
      <c r="N202" t="n">
        <v>0.09327474496140359</v>
      </c>
      <c r="O202" t="n">
        <v>0.004720650659717945</v>
      </c>
      <c r="P202" t="n">
        <v>0.1037993551799538</v>
      </c>
      <c r="Q202" t="n">
        <v>0.09315466500508078</v>
      </c>
      <c r="R202" t="n">
        <v>0.0044172389310471</v>
      </c>
    </row>
    <row r="203">
      <c r="F203" t="n">
        <v>0.0999201642255563</v>
      </c>
      <c r="G203" t="n">
        <v>0.0963239058978838</v>
      </c>
      <c r="H203" t="n">
        <v>0.004479416663351655</v>
      </c>
      <c r="J203" t="n">
        <v>0.03367008602503906</v>
      </c>
      <c r="K203" t="n">
        <v>0.09435849322058351</v>
      </c>
      <c r="L203" t="n">
        <v>0.005707760006545512</v>
      </c>
      <c r="M203" t="n">
        <v>0.06761559181785262</v>
      </c>
      <c r="N203" t="n">
        <v>0.09407196500380875</v>
      </c>
      <c r="O203" t="n">
        <v>0.005625820649729387</v>
      </c>
      <c r="P203" t="n">
        <v>0.1059164251443311</v>
      </c>
      <c r="Q203" t="n">
        <v>0.09395085872307293</v>
      </c>
      <c r="R203" t="n">
        <v>0.004460163412745314</v>
      </c>
    </row>
    <row r="204">
      <c r="F204" t="n">
        <v>0.09884398300050939</v>
      </c>
      <c r="G204" t="n">
        <v>0.09714021018515399</v>
      </c>
      <c r="H204" t="n">
        <v>0.004516793921123665</v>
      </c>
      <c r="J204" t="n">
        <v>0.03412599693219587</v>
      </c>
      <c r="K204" t="n">
        <v>0.09515814146821557</v>
      </c>
      <c r="L204" t="n">
        <v>0.006783197734740234</v>
      </c>
      <c r="M204" t="n">
        <v>0.06566622293406335</v>
      </c>
      <c r="N204" t="n">
        <v>0.0948691850462139</v>
      </c>
      <c r="O204" t="n">
        <v>0.005615130521482076</v>
      </c>
      <c r="P204" t="n">
        <v>0.1088436143174842</v>
      </c>
      <c r="Q204" t="n">
        <v>0.09474705244106507</v>
      </c>
      <c r="R204" t="n">
        <v>0.005375182968007131</v>
      </c>
    </row>
    <row r="205">
      <c r="F205" t="n">
        <v>0.09801787359690911</v>
      </c>
      <c r="G205" t="n">
        <v>0.09795651447242419</v>
      </c>
      <c r="H205" t="n">
        <v>0.004499231113254889</v>
      </c>
      <c r="J205" t="n">
        <v>0.03417839618901804</v>
      </c>
      <c r="K205" t="n">
        <v>0.09595778971584763</v>
      </c>
      <c r="L205" t="n">
        <v>0.006709452616738372</v>
      </c>
      <c r="M205" t="n">
        <v>0.06680692267627683</v>
      </c>
      <c r="N205" t="n">
        <v>0.09566640508861907</v>
      </c>
      <c r="O205" t="n">
        <v>0.005633697586332668</v>
      </c>
      <c r="P205" t="n">
        <v>0.1078208666443921</v>
      </c>
      <c r="Q205" t="n">
        <v>0.09554324615905722</v>
      </c>
      <c r="R205" t="n">
        <v>0.00530871680446177</v>
      </c>
    </row>
    <row r="206">
      <c r="F206" t="n">
        <v>0.09951879891276638</v>
      </c>
      <c r="G206" t="n">
        <v>0.09877281875969439</v>
      </c>
      <c r="H206" t="n">
        <v>0.004461403527075987</v>
      </c>
      <c r="J206" t="n">
        <v>0.03292833069731611</v>
      </c>
      <c r="K206" t="n">
        <v>0.0967574379634797</v>
      </c>
      <c r="L206" t="n">
        <v>0.00682582105982388</v>
      </c>
      <c r="M206" t="n">
        <v>0.06828117154201652</v>
      </c>
      <c r="N206" t="n">
        <v>0.09646362513102422</v>
      </c>
      <c r="O206" t="n">
        <v>0.00563876133129192</v>
      </c>
      <c r="P206" t="n">
        <v>0.1080013241087079</v>
      </c>
      <c r="Q206" t="n">
        <v>0.09633943987704936</v>
      </c>
      <c r="R206" t="n">
        <v>0.005407344014883919</v>
      </c>
    </row>
    <row r="207">
      <c r="F207" t="n">
        <v>0.09810802946850289</v>
      </c>
      <c r="G207" t="n">
        <v>0.09958912304696459</v>
      </c>
      <c r="H207" t="n">
        <v>0.004514992607496098</v>
      </c>
      <c r="J207" t="n">
        <v>0.03404124199054163</v>
      </c>
      <c r="K207" t="n">
        <v>0.09755708621111177</v>
      </c>
      <c r="L207" t="n">
        <v>0.006816349209805293</v>
      </c>
      <c r="M207" t="n">
        <v>0.06848636837198732</v>
      </c>
      <c r="N207" t="n">
        <v>0.09726084517342938</v>
      </c>
      <c r="O207" t="n">
        <v>0.005579684306767309</v>
      </c>
      <c r="P207" t="n">
        <v>0.1055521515116409</v>
      </c>
      <c r="Q207" t="n">
        <v>0.0971356335950415</v>
      </c>
      <c r="R207" t="n">
        <v>0.005390191456549633</v>
      </c>
    </row>
    <row r="208">
      <c r="F208" t="n">
        <v>0.09719944368999794</v>
      </c>
      <c r="G208" t="n">
        <v>0.1004054273342348</v>
      </c>
      <c r="H208" t="n">
        <v>0.00554479098780241</v>
      </c>
      <c r="J208" t="n">
        <v>0.03436173332800245</v>
      </c>
      <c r="K208" t="n">
        <v>0.09835673445874382</v>
      </c>
      <c r="L208" t="n">
        <v>0.008262743221721255</v>
      </c>
      <c r="M208" t="n">
        <v>0.06502139333786139</v>
      </c>
      <c r="N208" t="n">
        <v>0.09805806521583453</v>
      </c>
      <c r="O208" t="n">
        <v>0.00663039557877241</v>
      </c>
      <c r="P208" t="n">
        <v>0.1057600353093104</v>
      </c>
      <c r="Q208" t="n">
        <v>0.09793182731303365</v>
      </c>
      <c r="R208" t="n">
        <v>0.006379965841871713</v>
      </c>
    </row>
    <row r="209">
      <c r="F209" t="n">
        <v>0.09799387787837996</v>
      </c>
      <c r="G209" t="n">
        <v>0.101221731621505</v>
      </c>
      <c r="H209" t="n">
        <v>0.005506623531880786</v>
      </c>
      <c r="J209" t="n">
        <v>0.03289817512629933</v>
      </c>
      <c r="K209" t="n">
        <v>0.09915638270637589</v>
      </c>
      <c r="L209" t="n">
        <v>0.008230550715662602</v>
      </c>
      <c r="M209" t="n">
        <v>0.06795607002277557</v>
      </c>
      <c r="N209" t="n">
        <v>0.09885528525823971</v>
      </c>
      <c r="O209" t="n">
        <v>0.006732679358118264</v>
      </c>
      <c r="P209" t="n">
        <v>0.1011452087703933</v>
      </c>
      <c r="Q209" t="n">
        <v>0.09872802103102579</v>
      </c>
      <c r="R209" t="n">
        <v>0.00636905552909515</v>
      </c>
    </row>
    <row r="210">
      <c r="F210" t="n">
        <v>0.09655998351975739</v>
      </c>
      <c r="G210" t="n">
        <v>0.1020380359087752</v>
      </c>
      <c r="H210" t="n">
        <v>0.005502198319600018</v>
      </c>
      <c r="J210" t="n">
        <v>0.03380175043438653</v>
      </c>
      <c r="K210" t="n">
        <v>0.09995603095400796</v>
      </c>
      <c r="L210" t="n">
        <v>0.008225598022422809</v>
      </c>
      <c r="M210" t="n">
        <v>0.06702213509195648</v>
      </c>
      <c r="N210" t="n">
        <v>0.09965250530064486</v>
      </c>
      <c r="O210" t="n">
        <v>0.006691231029233015</v>
      </c>
      <c r="P210" t="n">
        <v>0.106545360995803</v>
      </c>
      <c r="Q210" t="n">
        <v>0.09952421474901794</v>
      </c>
      <c r="R210" t="n">
        <v>0.006378040492558202</v>
      </c>
    </row>
    <row r="211">
      <c r="F211" t="n">
        <v>0.09732799555593</v>
      </c>
      <c r="G211" t="n">
        <v>0.1028543401960454</v>
      </c>
      <c r="H211" t="n">
        <v>0.005480072258196178</v>
      </c>
      <c r="J211" t="n">
        <v>0.03377409169450087</v>
      </c>
      <c r="K211" t="n">
        <v>0.10075567920164</v>
      </c>
      <c r="L211" t="n">
        <v>0.008261917772847956</v>
      </c>
      <c r="M211" t="n">
        <v>0.06661218858707743</v>
      </c>
      <c r="N211" t="n">
        <v>0.10044972534305</v>
      </c>
      <c r="O211" t="n">
        <v>0.006721983015180136</v>
      </c>
      <c r="P211" t="n">
        <v>0.1068187161984027</v>
      </c>
      <c r="Q211" t="n">
        <v>0.1003204084670101</v>
      </c>
      <c r="R211" t="n">
        <v>0.006392159720857285</v>
      </c>
    </row>
    <row r="212">
      <c r="F212" t="n">
        <v>0.09691834520964965</v>
      </c>
      <c r="G212" t="n">
        <v>0.1036706444833156</v>
      </c>
      <c r="H212" t="n">
        <v>0.006740586724143068</v>
      </c>
      <c r="J212" t="n">
        <v>0.03347586806120828</v>
      </c>
      <c r="K212" t="n">
        <v>0.1015553274492721</v>
      </c>
      <c r="L212" t="n">
        <v>0.01026201380062703</v>
      </c>
      <c r="M212" t="n">
        <v>0.06750390551290697</v>
      </c>
      <c r="N212" t="n">
        <v>0.1012469453854552</v>
      </c>
      <c r="O212" t="n">
        <v>0.008719059962539379</v>
      </c>
      <c r="P212" t="n">
        <v>0.101502457574739</v>
      </c>
      <c r="Q212" t="n">
        <v>0.1011166021850022</v>
      </c>
      <c r="R212" t="n">
        <v>0.008310976970625114</v>
      </c>
    </row>
    <row r="213">
      <c r="F213" t="n">
        <v>0.09768823004627236</v>
      </c>
      <c r="G213" t="n">
        <v>0.1044869487705858</v>
      </c>
      <c r="H213" t="n">
        <v>0.006729812559549034</v>
      </c>
      <c r="J213" t="n">
        <v>0.03307454453017881</v>
      </c>
      <c r="K213" t="n">
        <v>0.1023549756969041</v>
      </c>
      <c r="L213" t="n">
        <v>0.01029490157645277</v>
      </c>
      <c r="M213" t="n">
        <v>0.06803097785456722</v>
      </c>
      <c r="N213" t="n">
        <v>0.1020441654278603</v>
      </c>
      <c r="O213" t="n">
        <v>0.008694558388979454</v>
      </c>
      <c r="P213" t="n">
        <v>0.1022407760801232</v>
      </c>
      <c r="Q213" t="n">
        <v>0.1019127959029944</v>
      </c>
      <c r="R213" t="n">
        <v>0.008309323867299283</v>
      </c>
    </row>
    <row r="214">
      <c r="F214" t="n">
        <v>0.09568696389869141</v>
      </c>
      <c r="G214" t="n">
        <v>0.105303253057856</v>
      </c>
      <c r="H214" t="n">
        <v>0.006689409442321403</v>
      </c>
      <c r="J214" t="n">
        <v>0.03241287732865142</v>
      </c>
      <c r="K214" t="n">
        <v>0.1031546239445362</v>
      </c>
      <c r="L214" t="n">
        <v>0.0103123732073602</v>
      </c>
      <c r="M214" t="n">
        <v>0.06462663241232286</v>
      </c>
      <c r="N214" t="n">
        <v>0.1028413854702655</v>
      </c>
      <c r="O214" t="n">
        <v>0.008751437041886426</v>
      </c>
      <c r="P214" t="n">
        <v>0.100604174306566</v>
      </c>
      <c r="Q214" t="n">
        <v>0.1027089896209865</v>
      </c>
      <c r="R214" t="n">
        <v>0.008292792834040953</v>
      </c>
    </row>
    <row r="215">
      <c r="F215" t="n">
        <v>0.09651279667952872</v>
      </c>
      <c r="G215" t="n">
        <v>0.1061195573451262</v>
      </c>
      <c r="H215" t="n">
        <v>0.006675941736578859</v>
      </c>
      <c r="J215" t="n">
        <v>0.03291968944960542</v>
      </c>
      <c r="K215" t="n">
        <v>0.1039542721921683</v>
      </c>
      <c r="L215" t="n">
        <v>0.01021987633785029</v>
      </c>
      <c r="M215" t="n">
        <v>0.06721271533736728</v>
      </c>
      <c r="N215" t="n">
        <v>0.1036386055126707</v>
      </c>
      <c r="O215" t="n">
        <v>0.008691058164185179</v>
      </c>
      <c r="P215" t="n">
        <v>0.100977743377077</v>
      </c>
      <c r="Q215" t="n">
        <v>0.1035051833389787</v>
      </c>
      <c r="R215" t="n">
        <v>0.008302711453995949</v>
      </c>
    </row>
    <row r="216">
      <c r="F216" t="n">
        <v>0.09548758217405048</v>
      </c>
      <c r="G216" t="n">
        <v>0.1069358616323964</v>
      </c>
      <c r="H216" t="n">
        <v>0.01050863909594252</v>
      </c>
      <c r="J216" t="n">
        <v>0.03348865481642242</v>
      </c>
      <c r="K216" t="n">
        <v>0.1047539204398003</v>
      </c>
      <c r="L216" t="n">
        <v>0.0126302681988296</v>
      </c>
      <c r="M216" t="n">
        <v>0.06606187203184685</v>
      </c>
      <c r="N216" t="n">
        <v>0.1044358255550758</v>
      </c>
      <c r="O216" t="n">
        <v>0.01207975663552298</v>
      </c>
      <c r="P216" t="n">
        <v>0.09750699744884633</v>
      </c>
      <c r="Q216" t="n">
        <v>0.1043013770569708</v>
      </c>
      <c r="R216" t="n">
        <v>0.01152555405682724</v>
      </c>
    </row>
    <row r="217">
      <c r="F217" t="n">
        <v>0.09424226194295596</v>
      </c>
      <c r="G217" t="n">
        <v>0.1077521659196666</v>
      </c>
      <c r="H217" t="n">
        <v>0.01045375267237994</v>
      </c>
      <c r="J217" t="n">
        <v>0.03259604329291435</v>
      </c>
      <c r="K217" t="n">
        <v>0.1055535686874324</v>
      </c>
      <c r="L217" t="n">
        <v>0.01259241902832067</v>
      </c>
      <c r="M217" t="n">
        <v>0.06802385675245143</v>
      </c>
      <c r="N217" t="n">
        <v>0.105233045597481</v>
      </c>
      <c r="O217" t="n">
        <v>0.01197558983729813</v>
      </c>
      <c r="P217" t="n">
        <v>0.1000992489265315</v>
      </c>
      <c r="Q217" t="n">
        <v>0.1050975707749629</v>
      </c>
      <c r="R217" t="n">
        <v>0.01141618160298661</v>
      </c>
    </row>
    <row r="218">
      <c r="F218" t="n">
        <v>0.09438501730215251</v>
      </c>
      <c r="G218" t="n">
        <v>0.1085684702069368</v>
      </c>
      <c r="H218" t="n">
        <v>0.01048858444117927</v>
      </c>
      <c r="J218" t="n">
        <v>0.03261289461322713</v>
      </c>
      <c r="K218" t="n">
        <v>0.1063532169350645</v>
      </c>
      <c r="L218" t="n">
        <v>0.01269208851066085</v>
      </c>
      <c r="M218" t="n">
        <v>0.06637960937817358</v>
      </c>
      <c r="N218" t="n">
        <v>0.1060302656398861</v>
      </c>
      <c r="O218" t="n">
        <v>0.01207975663552298</v>
      </c>
      <c r="P218" t="n">
        <v>0.09671820538174553</v>
      </c>
      <c r="Q218" t="n">
        <v>0.1058937644929551</v>
      </c>
      <c r="R218" t="n">
        <v>0.01160038784103399</v>
      </c>
    </row>
    <row r="219">
      <c r="F219" t="n">
        <v>0.0913587689581771</v>
      </c>
      <c r="G219" t="n">
        <v>0.109384774494207</v>
      </c>
      <c r="H219" t="n">
        <v>0.01052447171812403</v>
      </c>
      <c r="J219" t="n">
        <v>0.03226400862911286</v>
      </c>
      <c r="K219" t="n">
        <v>0.1071528651826965</v>
      </c>
      <c r="L219" t="n">
        <v>0.01263909967194835</v>
      </c>
      <c r="M219" t="n">
        <v>0.0652551336422342</v>
      </c>
      <c r="N219" t="n">
        <v>0.1068274856822913</v>
      </c>
      <c r="O219" t="n">
        <v>0.01208454591360228</v>
      </c>
      <c r="P219" t="n">
        <v>0.09731167927788476</v>
      </c>
      <c r="Q219" t="n">
        <v>0.1066899582109472</v>
      </c>
      <c r="R219" t="n">
        <v>0.01160038784103399</v>
      </c>
    </row>
    <row r="220">
      <c r="F220" t="n">
        <v>0.09119231256852167</v>
      </c>
      <c r="G220" t="n">
        <v>0.1102010787814772</v>
      </c>
      <c r="H220" t="n">
        <v>0.0165516292466695</v>
      </c>
      <c r="J220" t="n">
        <v>0.03290415720743756</v>
      </c>
      <c r="K220" t="n">
        <v>0.1079525134303286</v>
      </c>
      <c r="L220" t="n">
        <v>0.01490731149194185</v>
      </c>
      <c r="M220" t="n">
        <v>0.06395885806839907</v>
      </c>
      <c r="N220" t="n">
        <v>0.1076247057246964</v>
      </c>
      <c r="O220" t="n">
        <v>0.01559491154070287</v>
      </c>
      <c r="P220" t="n">
        <v>0.0973144333806516</v>
      </c>
      <c r="Q220" t="n">
        <v>0.1074861519289394</v>
      </c>
      <c r="R220" t="n">
        <v>0.0150768179049463</v>
      </c>
    </row>
    <row r="221">
      <c r="F221" t="n">
        <v>0.0910464336046205</v>
      </c>
      <c r="G221" t="n">
        <v>0.1110173830687474</v>
      </c>
      <c r="H221" t="n">
        <v>0.01633332632225389</v>
      </c>
      <c r="J221" t="n">
        <v>0.0323214647120787</v>
      </c>
      <c r="K221" t="n">
        <v>0.1087521616779607</v>
      </c>
      <c r="L221" t="n">
        <v>0.01506236077838737</v>
      </c>
      <c r="M221" t="n">
        <v>0.06637551242427497</v>
      </c>
      <c r="N221" t="n">
        <v>0.1084219257671016</v>
      </c>
      <c r="O221" t="n">
        <v>0.01554042742172457</v>
      </c>
      <c r="P221" t="n">
        <v>0.09816701435283021</v>
      </c>
      <c r="Q221" t="n">
        <v>0.1082823456469315</v>
      </c>
      <c r="R221" t="n">
        <v>0.01500307423581649</v>
      </c>
    </row>
    <row r="222">
      <c r="F222" t="n">
        <v>0.08973347267656326</v>
      </c>
      <c r="G222" t="n">
        <v>0.1118336873560176</v>
      </c>
      <c r="H222" t="n">
        <v>0.01641867784157428</v>
      </c>
      <c r="J222" t="n">
        <v>0.0324055026518176</v>
      </c>
      <c r="K222" t="n">
        <v>0.1095518099255927</v>
      </c>
      <c r="L222" t="n">
        <v>0.01499161013311611</v>
      </c>
      <c r="M222" t="n">
        <v>0.06607179906572377</v>
      </c>
      <c r="N222" t="n">
        <v>0.1092191458095068</v>
      </c>
      <c r="O222" t="n">
        <v>0.01546570634426861</v>
      </c>
      <c r="P222" t="n">
        <v>0.0990832518117768</v>
      </c>
      <c r="Q222" t="n">
        <v>0.1090785393649237</v>
      </c>
      <c r="R222" t="n">
        <v>0.01509638255185829</v>
      </c>
    </row>
    <row r="223">
      <c r="F223" t="n">
        <v>0.08775761061142293</v>
      </c>
      <c r="G223" t="n">
        <v>0.1126499916432878</v>
      </c>
      <c r="H223" t="n">
        <v>0.02081995148527407</v>
      </c>
      <c r="J223" t="n">
        <v>0.03222522202211217</v>
      </c>
      <c r="K223" t="n">
        <v>0.1103514581732248</v>
      </c>
      <c r="L223" t="n">
        <v>0.01518128207575821</v>
      </c>
      <c r="M223" t="n">
        <v>0.06606943218037495</v>
      </c>
      <c r="N223" t="n">
        <v>0.1100163658519119</v>
      </c>
      <c r="O223" t="n">
        <v>0.01559179816247554</v>
      </c>
      <c r="P223" t="n">
        <v>0.09531309709303221</v>
      </c>
      <c r="Q223" t="n">
        <v>0.1098747330829158</v>
      </c>
      <c r="R223" t="n">
        <v>0.01502414385556787</v>
      </c>
    </row>
    <row r="224">
      <c r="F224" t="n">
        <v>0.08848393753799927</v>
      </c>
      <c r="G224" t="n">
        <v>0.113466295930558</v>
      </c>
      <c r="H224" t="n">
        <v>0.02117667308903306</v>
      </c>
      <c r="J224" t="n">
        <v>0.03197893757830783</v>
      </c>
      <c r="K224" t="n">
        <v>0.1111511064208568</v>
      </c>
      <c r="L224" t="n">
        <v>0.01745879320210457</v>
      </c>
      <c r="M224" t="n">
        <v>0.06755414256979261</v>
      </c>
      <c r="N224" t="n">
        <v>0.1108135858943171</v>
      </c>
      <c r="O224" t="n">
        <v>0.01881478504326272</v>
      </c>
      <c r="P224" t="n">
        <v>0.09623906361355827</v>
      </c>
      <c r="Q224" t="n">
        <v>0.1106709268009079</v>
      </c>
      <c r="R224" t="n">
        <v>0.01766139393364512</v>
      </c>
    </row>
    <row r="225">
      <c r="F225" t="n">
        <v>0.08641053852311723</v>
      </c>
      <c r="G225" t="n">
        <v>0.1142826002178282</v>
      </c>
      <c r="H225" t="n">
        <v>0.02115568946528253</v>
      </c>
      <c r="J225" t="n">
        <v>0.03147864477283709</v>
      </c>
      <c r="K225" t="n">
        <v>0.1119507546684889</v>
      </c>
      <c r="L225" t="n">
        <v>0.01724166563765694</v>
      </c>
      <c r="M225" t="n">
        <v>0.0649822810080084</v>
      </c>
      <c r="N225" t="n">
        <v>0.1116108059367222</v>
      </c>
      <c r="O225" t="n">
        <v>0.0185654708646482</v>
      </c>
      <c r="P225" t="n">
        <v>0.09104591261235018</v>
      </c>
      <c r="Q225" t="n">
        <v>0.1114671205189001</v>
      </c>
      <c r="R225" t="n">
        <v>0.01762770590184718</v>
      </c>
    </row>
    <row r="226">
      <c r="F226" t="n">
        <v>0.08735205094398621</v>
      </c>
      <c r="G226" t="n">
        <v>0.1150989045050984</v>
      </c>
      <c r="H226" t="n">
        <v>0.02109273859403094</v>
      </c>
      <c r="J226" t="n">
        <v>0.03201101407208094</v>
      </c>
      <c r="K226" t="n">
        <v>0.112750402916121</v>
      </c>
      <c r="L226" t="n">
        <v>0.01724687669920368</v>
      </c>
      <c r="M226" t="n">
        <v>0.06549259685314809</v>
      </c>
      <c r="N226" t="n">
        <v>0.1124080259791274</v>
      </c>
      <c r="O226" t="n">
        <v>0.01872293245114158</v>
      </c>
      <c r="P226" t="n">
        <v>0.09451843425515777</v>
      </c>
      <c r="Q226" t="n">
        <v>0.1122633142368922</v>
      </c>
      <c r="R226" t="n">
        <v>0.01769685501974821</v>
      </c>
    </row>
    <row r="227">
      <c r="F227" t="n">
        <v>0.08579609951552794</v>
      </c>
      <c r="G227" t="n">
        <v>0.1159152087923686</v>
      </c>
      <c r="H227" t="n">
        <v>0.02108644350690578</v>
      </c>
      <c r="J227" t="n">
        <v>0.03237852849718539</v>
      </c>
      <c r="K227" t="n">
        <v>0.113550051163753</v>
      </c>
      <c r="L227" t="n">
        <v>0.01735283495065412</v>
      </c>
      <c r="M227" t="n">
        <v>0.06408178102452095</v>
      </c>
      <c r="N227" t="n">
        <v>0.1132052460215326</v>
      </c>
      <c r="O227" t="n">
        <v>0.01875292513428318</v>
      </c>
      <c r="P227" t="n">
        <v>0.09259796707838891</v>
      </c>
      <c r="Q227" t="n">
        <v>0.1130595079548844</v>
      </c>
      <c r="R227" t="n">
        <v>0.01867423673708263</v>
      </c>
    </row>
    <row r="228">
      <c r="F228" t="n">
        <v>0.08464902934930724</v>
      </c>
      <c r="G228" t="n">
        <v>0.1167315130796388</v>
      </c>
      <c r="H228" t="n">
        <v>0.0218187250892656</v>
      </c>
      <c r="J228" t="n">
        <v>0.03247596813503771</v>
      </c>
      <c r="K228" t="n">
        <v>0.1143496994113851</v>
      </c>
      <c r="L228" t="n">
        <v>0.01916322847432649</v>
      </c>
      <c r="M228" t="n">
        <v>0.06732337721126364</v>
      </c>
      <c r="N228" t="n">
        <v>0.1140024660639377</v>
      </c>
      <c r="O228" t="n">
        <v>0.02083240951455521</v>
      </c>
      <c r="P228" t="n">
        <v>0.0903195262220679</v>
      </c>
      <c r="Q228" t="n">
        <v>0.1138557016728765</v>
      </c>
      <c r="R228" t="n">
        <v>0.01871554726581223</v>
      </c>
    </row>
    <row r="229">
      <c r="F229" t="n">
        <v>0.08483735209166449</v>
      </c>
      <c r="G229" t="n">
        <v>0.117547817366909</v>
      </c>
      <c r="H229" t="n">
        <v>0.0220655133350743</v>
      </c>
      <c r="J229" t="n">
        <v>0.03192952761225225</v>
      </c>
      <c r="K229" t="n">
        <v>0.1151493476590172</v>
      </c>
      <c r="L229" t="n">
        <v>0.01937606723969159</v>
      </c>
      <c r="M229" t="n">
        <v>0.06377372584617616</v>
      </c>
      <c r="N229" t="n">
        <v>0.1147996861063429</v>
      </c>
      <c r="O229" t="n">
        <v>0.0208945772540794</v>
      </c>
      <c r="P229" t="n">
        <v>0.09404615195783156</v>
      </c>
      <c r="Q229" t="n">
        <v>0.1146518953908687</v>
      </c>
      <c r="R229" t="n">
        <v>0.01866484798055318</v>
      </c>
    </row>
    <row r="230">
      <c r="F230" t="n">
        <v>0.08543632632982823</v>
      </c>
      <c r="G230" t="n">
        <v>0.1183641216541792</v>
      </c>
      <c r="H230" t="n">
        <v>0.02223077332110691</v>
      </c>
      <c r="J230" t="n">
        <v>0.03150760233360057</v>
      </c>
      <c r="K230" t="n">
        <v>0.1159489959066492</v>
      </c>
      <c r="L230" t="n">
        <v>0.01943024437996634</v>
      </c>
      <c r="M230" t="n">
        <v>0.06679142931316259</v>
      </c>
      <c r="N230" t="n">
        <v>0.115596906148748</v>
      </c>
      <c r="O230" t="n">
        <v>0.02086763790028558</v>
      </c>
      <c r="P230" t="n">
        <v>0.09228942469278956</v>
      </c>
      <c r="Q230" t="n">
        <v>0.1154480891088608</v>
      </c>
      <c r="R230" t="n">
        <v>0.01889768914248362</v>
      </c>
    </row>
    <row r="231">
      <c r="F231" t="n">
        <v>0.08400162686543083</v>
      </c>
      <c r="G231" t="n">
        <v>0.1191804259414494</v>
      </c>
      <c r="H231" t="n">
        <v>0.02197737467585691</v>
      </c>
      <c r="J231" t="n">
        <v>0.0313076174236068</v>
      </c>
      <c r="K231" t="n">
        <v>0.1167486441542813</v>
      </c>
      <c r="L231" t="n">
        <v>0.02090454699385742</v>
      </c>
      <c r="M231" t="n">
        <v>0.06334678979955174</v>
      </c>
      <c r="N231" t="n">
        <v>0.1163941261911532</v>
      </c>
      <c r="O231" t="n">
        <v>0.02064797855396679</v>
      </c>
      <c r="P231" t="n">
        <v>0.09091483535750333</v>
      </c>
      <c r="Q231" t="n">
        <v>0.116244282826853</v>
      </c>
      <c r="R231" t="n">
        <v>0.01886576737028348</v>
      </c>
    </row>
    <row r="232">
      <c r="F232" t="n">
        <v>0.08390882869116029</v>
      </c>
      <c r="G232" t="n">
        <v>0.1199967302287196</v>
      </c>
      <c r="H232" t="n">
        <v>0.02271328467404349</v>
      </c>
      <c r="J232" t="n">
        <v>0.03081716701802187</v>
      </c>
      <c r="K232" t="n">
        <v>0.1175482924019133</v>
      </c>
      <c r="L232" t="n">
        <v>0.02075706857210028</v>
      </c>
      <c r="M232" t="n">
        <v>0.06315342176320579</v>
      </c>
      <c r="N232" t="n">
        <v>0.1171913462335584</v>
      </c>
      <c r="O232" t="n">
        <v>0.02149323935632811</v>
      </c>
      <c r="P232" t="n">
        <v>0.09484542116570843</v>
      </c>
      <c r="Q232" t="n">
        <v>0.1170404765448451</v>
      </c>
      <c r="R232" t="n">
        <v>0.01936626015152504</v>
      </c>
    </row>
    <row r="233">
      <c r="F233" t="n">
        <v>0.08558193820983229</v>
      </c>
      <c r="G233" t="n">
        <v>0.1208130345159898</v>
      </c>
      <c r="H233" t="n">
        <v>0.02249917849781467</v>
      </c>
      <c r="J233" t="n">
        <v>0.03034596332832372</v>
      </c>
      <c r="K233" t="n">
        <v>0.1183479406495454</v>
      </c>
      <c r="L233" t="n">
        <v>0.02062205311556205</v>
      </c>
      <c r="M233" t="n">
        <v>0.06704757342468876</v>
      </c>
      <c r="N233" t="n">
        <v>0.1179885662759635</v>
      </c>
      <c r="O233" t="n">
        <v>0.02170450690466514</v>
      </c>
      <c r="P233" t="n">
        <v>0.0901968895044204</v>
      </c>
      <c r="Q233" t="n">
        <v>0.1178366702628372</v>
      </c>
      <c r="R233" t="n">
        <v>0.019465734345072</v>
      </c>
    </row>
    <row r="234">
      <c r="F234" t="n">
        <v>0.08470952296074341</v>
      </c>
      <c r="G234" t="n">
        <v>0.12162933880326</v>
      </c>
      <c r="H234" t="n">
        <v>0.02245410351334544</v>
      </c>
      <c r="J234" t="n">
        <v>0.03068042006429882</v>
      </c>
      <c r="K234" t="n">
        <v>0.1191475888971775</v>
      </c>
      <c r="L234" t="n">
        <v>0.02070721671122462</v>
      </c>
      <c r="M234" t="n">
        <v>0.06609842665665908</v>
      </c>
      <c r="N234" t="n">
        <v>0.1187857863183687</v>
      </c>
      <c r="O234" t="n">
        <v>0.02175624589609462</v>
      </c>
      <c r="P234" t="n">
        <v>0.09064559206541284</v>
      </c>
      <c r="Q234" t="n">
        <v>0.1186328639808294</v>
      </c>
      <c r="R234" t="n">
        <v>0.01944818007562254</v>
      </c>
    </row>
    <row r="235">
      <c r="F235" t="n">
        <v>0.08397006001531024</v>
      </c>
      <c r="G235" t="n">
        <v>0.1224456430905302</v>
      </c>
      <c r="H235" t="n">
        <v>0.02292908773564108</v>
      </c>
      <c r="J235" t="n">
        <v>0.03108091812454956</v>
      </c>
      <c r="K235" t="n">
        <v>0.1199472371448095</v>
      </c>
      <c r="L235" t="n">
        <v>0.02071344819383408</v>
      </c>
      <c r="M235" t="n">
        <v>0.06383716646306825</v>
      </c>
      <c r="N235" t="n">
        <v>0.1195830063607738</v>
      </c>
      <c r="O235" t="n">
        <v>0.02175624589609462</v>
      </c>
      <c r="P235" t="n">
        <v>0.08898172075632488</v>
      </c>
      <c r="Q235" t="n">
        <v>0.1194290576988215</v>
      </c>
      <c r="R235" t="n">
        <v>0.01964322751394992</v>
      </c>
    </row>
    <row r="236">
      <c r="F236" t="n">
        <v>0.0839556904541274</v>
      </c>
      <c r="G236" t="n">
        <v>0.1232619473778004</v>
      </c>
      <c r="H236" t="n">
        <v>0.02290609887687264</v>
      </c>
      <c r="J236" t="n">
        <v>0.03007349769629139</v>
      </c>
      <c r="K236" t="n">
        <v>0.1207468853924416</v>
      </c>
      <c r="L236" t="n">
        <v>0.02146875825371219</v>
      </c>
      <c r="M236" t="n">
        <v>0.06293071912636236</v>
      </c>
      <c r="N236" t="n">
        <v>0.120380226403179</v>
      </c>
      <c r="O236" t="n">
        <v>0.02209969751366662</v>
      </c>
      <c r="P236" t="n">
        <v>0.08759632672586964</v>
      </c>
      <c r="Q236" t="n">
        <v>0.1202252514168137</v>
      </c>
      <c r="R236" t="n">
        <v>0.02022993691274766</v>
      </c>
    </row>
    <row r="237">
      <c r="F237" t="n">
        <v>0.08373102439677266</v>
      </c>
      <c r="G237" t="n">
        <v>0.1240782516650706</v>
      </c>
      <c r="H237" t="n">
        <v>0.02279575235478414</v>
      </c>
      <c r="J237" t="n">
        <v>0.03125706099724541</v>
      </c>
      <c r="K237" t="n">
        <v>0.1215465336400737</v>
      </c>
      <c r="L237" t="n">
        <v>0.02163068070634981</v>
      </c>
      <c r="M237" t="n">
        <v>0.06647241192658315</v>
      </c>
      <c r="N237" t="n">
        <v>0.1211774464455842</v>
      </c>
      <c r="O237" t="n">
        <v>0.02217111645129915</v>
      </c>
      <c r="P237" t="n">
        <v>0.09313071403882089</v>
      </c>
      <c r="Q237" t="n">
        <v>0.1210214451348058</v>
      </c>
      <c r="R237" t="n">
        <v>0.02018353334747458</v>
      </c>
    </row>
    <row r="238">
      <c r="F238" t="n">
        <v>0.08281925870477805</v>
      </c>
      <c r="G238" t="n">
        <v>0.1248945559523408</v>
      </c>
      <c r="H238" t="n">
        <v>0.02308771086114331</v>
      </c>
      <c r="J238" t="n">
        <v>0.03061426157037821</v>
      </c>
      <c r="K238" t="n">
        <v>0.1223461818877057</v>
      </c>
      <c r="L238" t="n">
        <v>0.02161125001203329</v>
      </c>
      <c r="M238" t="n">
        <v>0.06423182270338085</v>
      </c>
      <c r="N238" t="n">
        <v>0.1219746664879893</v>
      </c>
      <c r="O238" t="n">
        <v>0.0222581582815388</v>
      </c>
      <c r="P238" t="n">
        <v>0.08851759458146613</v>
      </c>
      <c r="Q238" t="n">
        <v>0.1218176388527979</v>
      </c>
      <c r="R238" t="n">
        <v>0.02000397172533092</v>
      </c>
    </row>
    <row r="239">
      <c r="F239" t="n">
        <v>0.08431202704388469</v>
      </c>
      <c r="G239" t="n">
        <v>0.125710860239611</v>
      </c>
      <c r="H239" t="n">
        <v>0.02281644232767573</v>
      </c>
      <c r="J239" t="n">
        <v>0.03031918739945418</v>
      </c>
      <c r="K239" t="n">
        <v>0.1231458301353378</v>
      </c>
      <c r="L239" t="n">
        <v>0.02137376374816479</v>
      </c>
      <c r="M239" t="n">
        <v>0.06373132350731367</v>
      </c>
      <c r="N239" t="n">
        <v>0.1227718865303945</v>
      </c>
      <c r="O239" t="n">
        <v>0.02229163590855405</v>
      </c>
      <c r="P239" t="n">
        <v>0.08823410884862343</v>
      </c>
      <c r="Q239" t="n">
        <v>0.1226138325707901</v>
      </c>
      <c r="R239" t="n">
        <v>0.02035098969172092</v>
      </c>
    </row>
    <row r="240">
      <c r="F240" t="n">
        <v>0.08218117650918878</v>
      </c>
      <c r="G240" t="n">
        <v>0.1265271645268812</v>
      </c>
      <c r="H240" t="n">
        <v>0.02348921360410876</v>
      </c>
      <c r="J240" t="n">
        <v>0.0296945023542533</v>
      </c>
      <c r="K240" t="n">
        <v>0.1239454783829699</v>
      </c>
      <c r="L240" t="n">
        <v>0.02246727205802342</v>
      </c>
      <c r="M240" t="n">
        <v>0.06578501065041481</v>
      </c>
      <c r="N240" t="n">
        <v>0.1235691065727996</v>
      </c>
      <c r="O240" t="n">
        <v>0.02304242256195698</v>
      </c>
      <c r="P240" t="n">
        <v>0.09237272823780412</v>
      </c>
      <c r="Q240" t="n">
        <v>0.1234100262887822</v>
      </c>
      <c r="R240" t="n">
        <v>0.02080448962556014</v>
      </c>
    </row>
    <row r="241">
      <c r="F241" t="n">
        <v>0.08203821441650813</v>
      </c>
      <c r="G241" t="n">
        <v>0.1273434688141515</v>
      </c>
      <c r="H241" t="n">
        <v>0.02333951138635702</v>
      </c>
      <c r="J241" t="n">
        <v>0.03092817365335848</v>
      </c>
      <c r="K241" t="n">
        <v>0.1247451266306019</v>
      </c>
      <c r="L241" t="n">
        <v>0.02251860286733449</v>
      </c>
      <c r="M241" t="n">
        <v>0.06626963325448965</v>
      </c>
      <c r="N241" t="n">
        <v>0.1243663266152048</v>
      </c>
      <c r="O241" t="n">
        <v>0.0229342205577196</v>
      </c>
      <c r="P241" t="n">
        <v>0.0898865657253235</v>
      </c>
      <c r="Q241" t="n">
        <v>0.1242062200067744</v>
      </c>
      <c r="R241" t="n">
        <v>0.02061738019553112</v>
      </c>
    </row>
    <row r="242">
      <c r="F242" t="n">
        <v>0.08211197202467735</v>
      </c>
      <c r="G242" t="n">
        <v>0.1281597731014216</v>
      </c>
      <c r="H242" t="n">
        <v>0.02354301283861329</v>
      </c>
      <c r="J242" t="n">
        <v>0.03077745815716125</v>
      </c>
      <c r="K242" t="n">
        <v>0.125544774878234</v>
      </c>
      <c r="L242" t="n">
        <v>0.022509675770063</v>
      </c>
      <c r="M242" t="n">
        <v>0.06263371756208852</v>
      </c>
      <c r="N242" t="n">
        <v>0.1251635466576099</v>
      </c>
      <c r="O242" t="n">
        <v>0.02320817882376744</v>
      </c>
      <c r="P242" t="n">
        <v>0.08676283996370548</v>
      </c>
      <c r="Q242" t="n">
        <v>0.1250024137247665</v>
      </c>
      <c r="R242" t="n">
        <v>0.02093546622658046</v>
      </c>
    </row>
    <row r="243">
      <c r="F243" t="n">
        <v>0.08236411265101924</v>
      </c>
      <c r="G243" t="n">
        <v>0.1289760773886919</v>
      </c>
      <c r="H243" t="n">
        <v>0.02347751811834691</v>
      </c>
      <c r="J243" t="n">
        <v>0.03021773737910881</v>
      </c>
      <c r="K243" t="n">
        <v>0.1263444231258661</v>
      </c>
      <c r="L243" t="n">
        <v>0.02228649833827574</v>
      </c>
      <c r="M243" t="n">
        <v>0.06444685202525818</v>
      </c>
      <c r="N243" t="n">
        <v>0.1259607667000151</v>
      </c>
      <c r="O243" t="n">
        <v>0.02282141421287637</v>
      </c>
      <c r="P243" t="n">
        <v>0.0908031293687559</v>
      </c>
      <c r="Q243" t="n">
        <v>0.1257986074427587</v>
      </c>
      <c r="R243" t="n">
        <v>0.02099575704292314</v>
      </c>
    </row>
    <row r="244">
      <c r="F244" t="n">
        <v>0.08342971366336341</v>
      </c>
      <c r="G244" t="n">
        <v>0.129792381675962</v>
      </c>
      <c r="H244" t="n">
        <v>0.02379827890106868</v>
      </c>
      <c r="J244" t="n">
        <v>0.0297952360979417</v>
      </c>
      <c r="K244" t="n">
        <v>0.1271440713734981</v>
      </c>
      <c r="L244" t="n">
        <v>0.02300022092439638</v>
      </c>
      <c r="M244" t="n">
        <v>0.06308472708649457</v>
      </c>
      <c r="N244" t="n">
        <v>0.1267579867424203</v>
      </c>
      <c r="O244" t="n">
        <v>0.02383257157240893</v>
      </c>
      <c r="P244" t="n">
        <v>0.08694516637218924</v>
      </c>
      <c r="Q244" t="n">
        <v>0.1265948011607508</v>
      </c>
      <c r="R244" t="n">
        <v>0.02116269863753832</v>
      </c>
    </row>
    <row r="245">
      <c r="F245" t="n">
        <v>0.08163297027989598</v>
      </c>
      <c r="G245" t="n">
        <v>0.1306086859632323</v>
      </c>
      <c r="H245" t="n">
        <v>0.02357506614745658</v>
      </c>
      <c r="J245" t="n">
        <v>0.02928541456008946</v>
      </c>
      <c r="K245" t="n">
        <v>0.1279437196211302</v>
      </c>
      <c r="L245" t="n">
        <v>0.02321878859347887</v>
      </c>
      <c r="M245" t="n">
        <v>0.06412293322372373</v>
      </c>
      <c r="N245" t="n">
        <v>0.1275552067848254</v>
      </c>
      <c r="O245" t="n">
        <v>0.02374737072071015</v>
      </c>
      <c r="P245" t="n">
        <v>0.09166506907138428</v>
      </c>
      <c r="Q245" t="n">
        <v>0.127390994878743</v>
      </c>
      <c r="R245" t="n">
        <v>0.02133135123436728</v>
      </c>
    </row>
    <row r="246">
      <c r="F246" t="n">
        <v>0.0814984475500861</v>
      </c>
      <c r="G246" t="n">
        <v>0.1314249902505024</v>
      </c>
      <c r="H246" t="n">
        <v>0.02386476780639994</v>
      </c>
      <c r="J246" t="n">
        <v>0.02998340857926543</v>
      </c>
      <c r="K246" t="n">
        <v>0.1287433678687623</v>
      </c>
      <c r="L246" t="n">
        <v>0.02283687035066104</v>
      </c>
      <c r="M246" t="n">
        <v>0.06278136518529057</v>
      </c>
      <c r="N246" t="n">
        <v>0.1283524268272306</v>
      </c>
      <c r="O246" t="n">
        <v>0.02372370381746049</v>
      </c>
      <c r="P246" t="n">
        <v>0.09045972333557994</v>
      </c>
      <c r="Q246" t="n">
        <v>0.1281871885967351</v>
      </c>
      <c r="R246" t="n">
        <v>0.02151494773218109</v>
      </c>
    </row>
    <row r="247">
      <c r="F247" t="n">
        <v>0.08181520147099437</v>
      </c>
      <c r="G247" t="n">
        <v>0.1322412945377727</v>
      </c>
      <c r="H247" t="n">
        <v>0.02391700908916022</v>
      </c>
      <c r="J247" t="n">
        <v>0.02976138626449129</v>
      </c>
      <c r="K247" t="n">
        <v>0.1295430161163943</v>
      </c>
      <c r="L247" t="n">
        <v>0.02282076536451812</v>
      </c>
      <c r="M247" t="n">
        <v>0.06201802541061852</v>
      </c>
      <c r="N247" t="n">
        <v>0.1291496468696357</v>
      </c>
      <c r="O247" t="n">
        <v>0.02359116915926239</v>
      </c>
      <c r="P247" t="n">
        <v>0.08662178883095129</v>
      </c>
      <c r="Q247" t="n">
        <v>0.1289833823147273</v>
      </c>
      <c r="R247" t="n">
        <v>0.02176161875444222</v>
      </c>
    </row>
    <row r="248">
      <c r="F248" t="n">
        <v>0.0810808487167153</v>
      </c>
      <c r="G248" t="n">
        <v>0.1330575988250429</v>
      </c>
      <c r="H248" t="n">
        <v>0.02390470970584931</v>
      </c>
      <c r="J248" t="n">
        <v>0.02993031674587633</v>
      </c>
      <c r="K248" t="n">
        <v>0.1303426643640264</v>
      </c>
      <c r="L248" t="n">
        <v>0.0236456243115269</v>
      </c>
      <c r="M248" t="n">
        <v>0.06532179055432896</v>
      </c>
      <c r="N248" t="n">
        <v>0.1299468669120409</v>
      </c>
      <c r="O248" t="n">
        <v>0.02428225755283318</v>
      </c>
      <c r="P248" t="n">
        <v>0.0883028626769044</v>
      </c>
      <c r="Q248" t="n">
        <v>0.1297795760327194</v>
      </c>
      <c r="R248" t="n">
        <v>0.02164799246914942</v>
      </c>
    </row>
    <row r="249">
      <c r="F249" t="n">
        <v>0.08245814673629535</v>
      </c>
      <c r="G249" t="n">
        <v>0.1338739031123131</v>
      </c>
      <c r="H249" t="n">
        <v>0.02415489485321857</v>
      </c>
      <c r="J249" t="n">
        <v>0.03040916806204802</v>
      </c>
      <c r="K249" t="n">
        <v>0.1311423126116584</v>
      </c>
      <c r="L249" t="n">
        <v>0.02356520506309318</v>
      </c>
      <c r="M249" t="n">
        <v>0.06419229517219699</v>
      </c>
      <c r="N249" t="n">
        <v>0.1307440869544461</v>
      </c>
      <c r="O249" t="n">
        <v>0.02435744232951494</v>
      </c>
      <c r="P249" t="n">
        <v>0.08687816718618119</v>
      </c>
      <c r="Q249" t="n">
        <v>0.1305757697507115</v>
      </c>
      <c r="R249" t="n">
        <v>0.02202820350070609</v>
      </c>
    </row>
    <row r="250">
      <c r="F250" t="n">
        <v>0.08134906252818042</v>
      </c>
      <c r="G250" t="n">
        <v>0.1346902073995833</v>
      </c>
      <c r="H250" t="n">
        <v>0.02420300738155881</v>
      </c>
      <c r="J250" t="n">
        <v>0.02926376550539325</v>
      </c>
      <c r="K250" t="n">
        <v>0.1319419608592905</v>
      </c>
      <c r="L250" t="n">
        <v>0.02356993560711869</v>
      </c>
      <c r="M250" t="n">
        <v>0.06498792014575</v>
      </c>
      <c r="N250" t="n">
        <v>0.1315413069968512</v>
      </c>
      <c r="O250" t="n">
        <v>0.02435501701413811</v>
      </c>
      <c r="P250" t="n">
        <v>0.08684382471118451</v>
      </c>
      <c r="Q250" t="n">
        <v>0.1313719634687037</v>
      </c>
      <c r="R250" t="n">
        <v>0.02176817411705526</v>
      </c>
    </row>
    <row r="251">
      <c r="F251" t="n">
        <v>0.08163076030118631</v>
      </c>
      <c r="G251" t="n">
        <v>0.1355065116868535</v>
      </c>
      <c r="H251" t="n">
        <v>0.02397447287194266</v>
      </c>
      <c r="J251" t="n">
        <v>0.02890739659688252</v>
      </c>
      <c r="K251" t="n">
        <v>0.1327416091069226</v>
      </c>
      <c r="L251" t="n">
        <v>0.0244919490506502</v>
      </c>
      <c r="M251" t="n">
        <v>0.06283099369833181</v>
      </c>
      <c r="N251" t="n">
        <v>0.1323385270392564</v>
      </c>
      <c r="O251" t="n">
        <v>0.02444960431383453</v>
      </c>
      <c r="P251" t="n">
        <v>0.08853482924607115</v>
      </c>
      <c r="Q251" t="n">
        <v>0.1321681571866958</v>
      </c>
      <c r="R251" t="n">
        <v>0.02165236271089144</v>
      </c>
    </row>
    <row r="252">
      <c r="F252" t="n">
        <v>0.08174296095499226</v>
      </c>
      <c r="G252" t="n">
        <v>0.1363228159741237</v>
      </c>
      <c r="H252" t="n">
        <v>0.02443574804519797</v>
      </c>
      <c r="J252" t="n">
        <v>0.02934519075717414</v>
      </c>
      <c r="K252" t="n">
        <v>0.1335412573545546</v>
      </c>
      <c r="L252" t="n">
        <v>0.02423732977834146</v>
      </c>
      <c r="M252" t="n">
        <v>0.06178625141898342</v>
      </c>
      <c r="N252" t="n">
        <v>0.1331357470816615</v>
      </c>
      <c r="O252" t="n">
        <v>0.02480932518965188</v>
      </c>
      <c r="P252" t="n">
        <v>0.08695732616006657</v>
      </c>
      <c r="Q252" t="n">
        <v>0.132964350904688</v>
      </c>
      <c r="R252" t="n">
        <v>0.02231637731866109</v>
      </c>
    </row>
    <row r="253">
      <c r="F253" t="n">
        <v>0.08074890703507502</v>
      </c>
      <c r="G253" t="n">
        <v>0.1371391202613939</v>
      </c>
      <c r="H253" t="n">
        <v>0.02453061109255639</v>
      </c>
      <c r="J253" t="n">
        <v>0.02990054411415674</v>
      </c>
      <c r="K253" t="n">
        <v>0.1343409056021867</v>
      </c>
      <c r="L253" t="n">
        <v>0.02403363436049447</v>
      </c>
      <c r="M253" t="n">
        <v>0.06240794372465158</v>
      </c>
      <c r="N253" t="n">
        <v>0.1339329671240667</v>
      </c>
      <c r="O253" t="n">
        <v>0.02501995170194916</v>
      </c>
      <c r="P253" t="n">
        <v>0.08474587333808348</v>
      </c>
      <c r="Q253" t="n">
        <v>0.1337605446226801</v>
      </c>
      <c r="R253" t="n">
        <v>0.02219596521082659</v>
      </c>
    </row>
    <row r="254">
      <c r="F254" t="n">
        <v>0.08165829761613184</v>
      </c>
      <c r="G254" t="n">
        <v>0.1379554245486641</v>
      </c>
      <c r="H254" t="n">
        <v>0.02412440265899596</v>
      </c>
      <c r="J254" t="n">
        <v>0.02845122708861328</v>
      </c>
      <c r="K254" t="n">
        <v>0.1351405538498188</v>
      </c>
      <c r="L254" t="n">
        <v>0.02431492803275936</v>
      </c>
      <c r="M254" t="n">
        <v>0.06281455486579038</v>
      </c>
      <c r="N254" t="n">
        <v>0.1347301871664718</v>
      </c>
      <c r="O254" t="n">
        <v>0.02486631824592056</v>
      </c>
      <c r="P254" t="n">
        <v>0.09015443842759918</v>
      </c>
      <c r="Q254" t="n">
        <v>0.1345567383406722</v>
      </c>
      <c r="R254" t="n">
        <v>0.02214467857230448</v>
      </c>
    </row>
    <row r="255">
      <c r="F255" t="n">
        <v>0.08067434777049901</v>
      </c>
      <c r="G255" t="n">
        <v>0.1387717288359342</v>
      </c>
      <c r="H255" t="n">
        <v>0.02456223210834253</v>
      </c>
      <c r="J255" t="n">
        <v>0.0283652003124501</v>
      </c>
      <c r="K255" t="n">
        <v>0.1359402020974508</v>
      </c>
      <c r="L255" t="n">
        <v>0.02406030876045062</v>
      </c>
      <c r="M255" t="n">
        <v>0.06334792754128429</v>
      </c>
      <c r="N255" t="n">
        <v>0.135527407208877</v>
      </c>
      <c r="O255" t="n">
        <v>0.0247523321333832</v>
      </c>
      <c r="P255" t="n">
        <v>0.08556279482681128</v>
      </c>
      <c r="Q255" t="n">
        <v>0.1353529320586644</v>
      </c>
      <c r="R255" t="n">
        <v>0.02226509068013899</v>
      </c>
    </row>
    <row r="256">
      <c r="F256" t="n">
        <v>0.08034804237517824</v>
      </c>
      <c r="G256" t="n">
        <v>0.1395880331232045</v>
      </c>
      <c r="H256" t="n">
        <v>0.02440617605693461</v>
      </c>
      <c r="J256" t="n">
        <v>0.02894252986427182</v>
      </c>
      <c r="K256" t="n">
        <v>0.1367398503450829</v>
      </c>
      <c r="L256" t="n">
        <v>0.02467076431653388</v>
      </c>
      <c r="M256" t="n">
        <v>0.06518165349058253</v>
      </c>
      <c r="N256" t="n">
        <v>0.1363246272512822</v>
      </c>
      <c r="O256" t="n">
        <v>0.02541448990646855</v>
      </c>
      <c r="P256" t="n">
        <v>0.08956157234252166</v>
      </c>
      <c r="Q256" t="n">
        <v>0.1361491257766565</v>
      </c>
      <c r="R256" t="n">
        <v>0.0225500026874775</v>
      </c>
    </row>
    <row r="257">
      <c r="F257" t="n">
        <v>0.08044405774782203</v>
      </c>
      <c r="G257" t="n">
        <v>0.1404043374104747</v>
      </c>
      <c r="H257" t="n">
        <v>0.02437671482439431</v>
      </c>
      <c r="J257" t="n">
        <v>0.02954183719497519</v>
      </c>
      <c r="K257" t="n">
        <v>0.1375394985927149</v>
      </c>
      <c r="L257" t="n">
        <v>0.02476001640329855</v>
      </c>
      <c r="M257" t="n">
        <v>0.06517827362999781</v>
      </c>
      <c r="N257" t="n">
        <v>0.1371218472936873</v>
      </c>
      <c r="O257" t="n">
        <v>0.02531098398750906</v>
      </c>
      <c r="P257" t="n">
        <v>0.08633017501871887</v>
      </c>
      <c r="Q257" t="n">
        <v>0.1369453194946487</v>
      </c>
      <c r="R257" t="n">
        <v>0.02250689038610277</v>
      </c>
    </row>
    <row r="258">
      <c r="F258" t="n">
        <v>0.07963558740202807</v>
      </c>
      <c r="G258" t="n">
        <v>0.1412206416977449</v>
      </c>
      <c r="H258" t="n">
        <v>0.02451911078167247</v>
      </c>
      <c r="J258" t="n">
        <v>0.02801989045526881</v>
      </c>
      <c r="K258" t="n">
        <v>0.138339146840347</v>
      </c>
      <c r="L258" t="n">
        <v>0.02481455934521029</v>
      </c>
      <c r="M258" t="n">
        <v>0.06510989221161628</v>
      </c>
      <c r="N258" t="n">
        <v>0.1379190673360925</v>
      </c>
      <c r="O258" t="n">
        <v>0.02515951191098298</v>
      </c>
      <c r="P258" t="n">
        <v>0.08818312894782682</v>
      </c>
      <c r="Q258" t="n">
        <v>0.1377415132126408</v>
      </c>
      <c r="R258" t="n">
        <v>0.0225840387148786</v>
      </c>
    </row>
    <row r="259">
      <c r="F259" t="n">
        <v>0.0798259213709373</v>
      </c>
      <c r="G259" t="n">
        <v>0.1420369459850151</v>
      </c>
      <c r="H259" t="n">
        <v>0.02474743533385987</v>
      </c>
      <c r="J259" t="n">
        <v>0.02839003645337902</v>
      </c>
      <c r="K259" t="n">
        <v>0.1391387950879791</v>
      </c>
      <c r="L259" t="n">
        <v>0.02475505795403385</v>
      </c>
      <c r="M259" t="n">
        <v>0.06237623564199149</v>
      </c>
      <c r="N259" t="n">
        <v>0.1387162873784976</v>
      </c>
      <c r="O259" t="n">
        <v>0.02537157281811949</v>
      </c>
      <c r="P259" t="n">
        <v>0.0844281356465067</v>
      </c>
      <c r="Q259" t="n">
        <v>0.138537706930633</v>
      </c>
      <c r="R259" t="n">
        <v>0.02267707052310829</v>
      </c>
    </row>
    <row r="260">
      <c r="F260" t="n">
        <v>0.08086548550256911</v>
      </c>
      <c r="G260" t="n">
        <v>0.1428532502722853</v>
      </c>
      <c r="H260" t="n">
        <v>0.02451236995240532</v>
      </c>
      <c r="J260" t="n">
        <v>0.0291834330860794</v>
      </c>
      <c r="K260" t="n">
        <v>0.1399384433356111</v>
      </c>
      <c r="L260" t="n">
        <v>0.0254756962335616</v>
      </c>
      <c r="M260" t="n">
        <v>0.06514062701249687</v>
      </c>
      <c r="N260" t="n">
        <v>0.1395135074209028</v>
      </c>
      <c r="O260" t="n">
        <v>0.02569316233084679</v>
      </c>
      <c r="P260" t="n">
        <v>0.08666001024688896</v>
      </c>
      <c r="Q260" t="n">
        <v>0.1393339006486251</v>
      </c>
      <c r="R260" t="n">
        <v>0.02285750711014783</v>
      </c>
    </row>
    <row r="261">
      <c r="F261" t="n">
        <v>0.08043809707812244</v>
      </c>
      <c r="G261" t="n">
        <v>0.1436695545595555</v>
      </c>
      <c r="H261" t="n">
        <v>0.02490326160081873</v>
      </c>
      <c r="J261" t="n">
        <v>0.02835736560329168</v>
      </c>
      <c r="K261" t="n">
        <v>0.1407380915832432</v>
      </c>
      <c r="L261" t="n">
        <v>0.02533920574873054</v>
      </c>
      <c r="M261" t="n">
        <v>0.06457941294292424</v>
      </c>
      <c r="N261" t="n">
        <v>0.140310727463308</v>
      </c>
      <c r="O261" t="n">
        <v>0.02569059737503858</v>
      </c>
      <c r="P261" t="n">
        <v>0.08338960361775782</v>
      </c>
      <c r="Q261" t="n">
        <v>0.1401300943666172</v>
      </c>
      <c r="R261" t="n">
        <v>0.02311311695189943</v>
      </c>
    </row>
    <row r="262">
      <c r="F262" t="n">
        <v>0.07904883041592646</v>
      </c>
      <c r="G262" t="n">
        <v>0.1444858588468257</v>
      </c>
      <c r="H262" t="n">
        <v>0.02452721393905393</v>
      </c>
      <c r="J262" t="n">
        <v>0.02834062819375381</v>
      </c>
      <c r="K262" t="n">
        <v>0.1415377398308753</v>
      </c>
      <c r="L262" t="n">
        <v>0.02510161120106164</v>
      </c>
      <c r="M262" t="n">
        <v>0.06105876990378795</v>
      </c>
      <c r="N262" t="n">
        <v>0.1411079475057131</v>
      </c>
      <c r="O262" t="n">
        <v>0.02568033755180574</v>
      </c>
      <c r="P262" t="n">
        <v>0.08747619578094995</v>
      </c>
      <c r="Q262" t="n">
        <v>0.1409262880846094</v>
      </c>
      <c r="R262" t="n">
        <v>0.02283217640510938</v>
      </c>
    </row>
    <row r="263">
      <c r="F263" t="n">
        <v>0.08033099210288963</v>
      </c>
      <c r="G263" t="n">
        <v>0.1453021631340959</v>
      </c>
      <c r="H263" t="n">
        <v>0.02479687969650369</v>
      </c>
      <c r="J263" t="n">
        <v>0.02830795855337354</v>
      </c>
      <c r="K263" t="n">
        <v>0.1423373880785073</v>
      </c>
      <c r="L263" t="n">
        <v>0.02504853156807178</v>
      </c>
      <c r="M263" t="n">
        <v>0.06330636196100672</v>
      </c>
      <c r="N263" t="n">
        <v>0.1419051675481183</v>
      </c>
      <c r="O263" t="n">
        <v>0.02570342215407963</v>
      </c>
      <c r="P263" t="n">
        <v>0.0852253033672728</v>
      </c>
      <c r="Q263" t="n">
        <v>0.1417224818026016</v>
      </c>
      <c r="R263" t="n">
        <v>0.02299337180080859</v>
      </c>
    </row>
    <row r="264">
      <c r="F264" t="n">
        <v>0.07889078043295947</v>
      </c>
      <c r="G264" t="n">
        <v>0.1461184674213661</v>
      </c>
      <c r="H264" t="n">
        <v>0.0248306850139267</v>
      </c>
      <c r="J264" t="n">
        <v>0.02747721012908724</v>
      </c>
      <c r="K264" t="n">
        <v>0.1431370363261394</v>
      </c>
      <c r="L264" t="n">
        <v>0.02560317833347517</v>
      </c>
      <c r="M264" t="n">
        <v>0.06255213036844928</v>
      </c>
      <c r="N264" t="n">
        <v>0.1427023875905234</v>
      </c>
      <c r="O264" t="n">
        <v>0.02614211065458542</v>
      </c>
      <c r="P264" t="n">
        <v>0.08552997900211012</v>
      </c>
      <c r="Q264" t="n">
        <v>0.1425186755205937</v>
      </c>
      <c r="R264" t="n">
        <v>0.02316829633121394</v>
      </c>
    </row>
    <row r="265">
      <c r="F265" t="n">
        <v>0.07872636756215938</v>
      </c>
      <c r="G265" t="n">
        <v>0.1469347717086363</v>
      </c>
      <c r="H265" t="n">
        <v>0.02471866688604432</v>
      </c>
      <c r="J265" t="n">
        <v>0.0286247346310496</v>
      </c>
      <c r="K265" t="n">
        <v>0.1439366845737715</v>
      </c>
      <c r="L265" t="n">
        <v>0.0255260912851006</v>
      </c>
      <c r="M265" t="n">
        <v>0.06300925229643445</v>
      </c>
      <c r="N265" t="n">
        <v>0.1434996076329286</v>
      </c>
      <c r="O265" t="n">
        <v>0.02598096421786</v>
      </c>
      <c r="P265" t="n">
        <v>0.08483452458074769</v>
      </c>
      <c r="Q265" t="n">
        <v>0.1433148692385858</v>
      </c>
      <c r="R265" t="n">
        <v>0.02344336011701566</v>
      </c>
    </row>
    <row r="266">
      <c r="F266" t="n">
        <v>0.07921291975330282</v>
      </c>
      <c r="G266" t="n">
        <v>0.1477510759959065</v>
      </c>
      <c r="H266" t="n">
        <v>0.02477592059585087</v>
      </c>
      <c r="J266" t="n">
        <v>0.02820855639164763</v>
      </c>
      <c r="K266" t="n">
        <v>0.1447363328214035</v>
      </c>
      <c r="L266" t="n">
        <v>0.02571110020119957</v>
      </c>
      <c r="M266" t="n">
        <v>0.06437860006652626</v>
      </c>
      <c r="N266" t="n">
        <v>0.1442968276753337</v>
      </c>
      <c r="O266" t="n">
        <v>0.02613691238243299</v>
      </c>
      <c r="P266" t="n">
        <v>0.08190042749267779</v>
      </c>
      <c r="Q266" t="n">
        <v>0.144111062956578</v>
      </c>
      <c r="R266" t="n">
        <v>0.02349464319572445</v>
      </c>
    </row>
    <row r="267">
      <c r="F267" t="n">
        <v>0.08093466670032394</v>
      </c>
      <c r="G267" t="n">
        <v>0.1485673802831767</v>
      </c>
      <c r="H267" t="n">
        <v>0.02464398813412274</v>
      </c>
      <c r="J267" t="n">
        <v>0.02766059516315648</v>
      </c>
      <c r="K267" t="n">
        <v>0.1455359810690356</v>
      </c>
      <c r="L267" t="n">
        <v>0.0259423613463233</v>
      </c>
      <c r="M267" t="n">
        <v>0.06073322783453056</v>
      </c>
      <c r="N267" t="n">
        <v>0.1450940477177389</v>
      </c>
      <c r="O267" t="n">
        <v>0.02594457631279296</v>
      </c>
      <c r="P267" t="n">
        <v>0.08647665574455449</v>
      </c>
      <c r="Q267" t="n">
        <v>0.1449072566745701</v>
      </c>
      <c r="R267" t="n">
        <v>0.02333389398879738</v>
      </c>
    </row>
    <row r="268">
      <c r="F268" t="n">
        <v>0.08070836601531656</v>
      </c>
      <c r="G268" t="n">
        <v>0.1493836845704469</v>
      </c>
      <c r="H268" t="n">
        <v>0.02500955170804955</v>
      </c>
      <c r="J268" t="n">
        <v>0.0281800383049597</v>
      </c>
      <c r="K268" t="n">
        <v>0.1463356293166677</v>
      </c>
      <c r="L268" t="n">
        <v>0.02588207684134315</v>
      </c>
      <c r="M268" t="n">
        <v>0.06390471750709498</v>
      </c>
      <c r="N268" t="n">
        <v>0.1458912677601441</v>
      </c>
      <c r="O268" t="n">
        <v>0.02650369123880702</v>
      </c>
      <c r="P268" t="n">
        <v>0.08285244238991873</v>
      </c>
      <c r="Q268" t="n">
        <v>0.1457034503925623</v>
      </c>
      <c r="R268" t="n">
        <v>0.02355515758558411</v>
      </c>
    </row>
    <row r="269">
      <c r="F269" t="n">
        <v>0.07964581875514931</v>
      </c>
      <c r="G269" t="n">
        <v>0.1501999888577171</v>
      </c>
      <c r="H269" t="n">
        <v>0.02483946974823883</v>
      </c>
      <c r="J269" t="n">
        <v>0.02799820981671713</v>
      </c>
      <c r="K269" t="n">
        <v>0.1471352775642997</v>
      </c>
      <c r="L269" t="n">
        <v>0.02612691081770284</v>
      </c>
      <c r="M269" t="n">
        <v>0.06295565438483164</v>
      </c>
      <c r="N269" t="n">
        <v>0.1466884878025493</v>
      </c>
      <c r="O269" t="n">
        <v>0.0263618338369936</v>
      </c>
      <c r="P269" t="n">
        <v>0.08686814395699122</v>
      </c>
      <c r="Q269" t="n">
        <v>0.1464996441105544</v>
      </c>
      <c r="R269" t="n">
        <v>0.02343040257888521</v>
      </c>
    </row>
    <row r="270">
      <c r="F270" t="n">
        <v>0.07951381543229012</v>
      </c>
      <c r="G270" t="n">
        <v>0.1510162931449873</v>
      </c>
      <c r="H270" t="n">
        <v>0.02487448662231751</v>
      </c>
      <c r="J270" t="n">
        <v>0.02700899447838162</v>
      </c>
      <c r="K270" t="n">
        <v>0.1479349258119318</v>
      </c>
      <c r="L270" t="n">
        <v>0.02627276935681074</v>
      </c>
      <c r="M270" t="n">
        <v>0.06330016824039048</v>
      </c>
      <c r="N270" t="n">
        <v>0.1474857078449544</v>
      </c>
      <c r="O270" t="n">
        <v>0.02625938126901725</v>
      </c>
      <c r="P270" t="n">
        <v>0.08372643402015945</v>
      </c>
      <c r="Q270" t="n">
        <v>0.1472958378285465</v>
      </c>
      <c r="R270" t="n">
        <v>0.0236469584395701</v>
      </c>
    </row>
    <row r="271">
      <c r="F271" t="n">
        <v>0.07836363125201978</v>
      </c>
      <c r="G271" t="n">
        <v>0.1518325974322575</v>
      </c>
      <c r="H271" t="n">
        <v>0.02519213969431694</v>
      </c>
      <c r="J271" t="n">
        <v>0.0281777849130694</v>
      </c>
      <c r="K271" t="n">
        <v>0.1487345740595638</v>
      </c>
      <c r="L271" t="n">
        <v>0.02641451892346645</v>
      </c>
      <c r="M271" t="n">
        <v>0.06271051904934127</v>
      </c>
      <c r="N271" t="n">
        <v>0.1482829278873596</v>
      </c>
      <c r="O271" t="n">
        <v>0.02635657985914866</v>
      </c>
      <c r="P271" t="n">
        <v>0.08484119449158251</v>
      </c>
      <c r="Q271" t="n">
        <v>0.1480920315465387</v>
      </c>
      <c r="R271" t="n">
        <v>0.0233668481415103</v>
      </c>
    </row>
    <row r="272">
      <c r="F272" t="n">
        <v>0.08044244917292989</v>
      </c>
      <c r="G272" t="n">
        <v>0.1526489017195277</v>
      </c>
      <c r="H272" t="n">
        <v>0.02529787845831068</v>
      </c>
      <c r="J272" t="n">
        <v>0.02809635701605312</v>
      </c>
      <c r="K272" t="n">
        <v>0.1495342223071959</v>
      </c>
      <c r="L272" t="n">
        <v>0.026138133822623</v>
      </c>
      <c r="M272" t="n">
        <v>0.06036169091443375</v>
      </c>
      <c r="N272" t="n">
        <v>0.1490801479297647</v>
      </c>
      <c r="O272" t="n">
        <v>0.02643395843731055</v>
      </c>
      <c r="P272" t="n">
        <v>0.08723247905287335</v>
      </c>
      <c r="Q272" t="n">
        <v>0.1488882252645309</v>
      </c>
      <c r="R272" t="n">
        <v>0.02384791252920242</v>
      </c>
    </row>
    <row r="273">
      <c r="F273" t="n">
        <v>0.079325278134615</v>
      </c>
      <c r="G273" t="n">
        <v>0.1534652060067979</v>
      </c>
      <c r="H273" t="n">
        <v>0.02497660368475539</v>
      </c>
      <c r="J273" t="n">
        <v>0.0273572689616346</v>
      </c>
      <c r="K273" t="n">
        <v>0.150333870554828</v>
      </c>
      <c r="L273" t="n">
        <v>0.02636187414235341</v>
      </c>
      <c r="M273" t="n">
        <v>0.0617838224555205</v>
      </c>
      <c r="N273" t="n">
        <v>0.1498773679721699</v>
      </c>
      <c r="O273" t="n">
        <v>0.02624062320377446</v>
      </c>
      <c r="P273" t="n">
        <v>0.08437915154170406</v>
      </c>
      <c r="Q273" t="n">
        <v>0.149684418982523</v>
      </c>
      <c r="R273" t="n">
        <v>0.0237554328047678</v>
      </c>
    </row>
    <row r="274">
      <c r="F274" t="n">
        <v>0.08025536762752605</v>
      </c>
      <c r="G274" t="n">
        <v>0.1542815102940681</v>
      </c>
      <c r="H274" t="n">
        <v>0.02518995021406945</v>
      </c>
      <c r="J274" t="n">
        <v>0.02757000396080136</v>
      </c>
      <c r="K274" t="n">
        <v>0.15113351880246</v>
      </c>
      <c r="L274" t="n">
        <v>0.02651454400758122</v>
      </c>
      <c r="M274" t="n">
        <v>0.05973193097921542</v>
      </c>
      <c r="N274" t="n">
        <v>0.150674588014575</v>
      </c>
      <c r="O274" t="n">
        <v>0.0262194357809212</v>
      </c>
      <c r="P274" t="n">
        <v>0.08668175175555698</v>
      </c>
      <c r="Q274" t="n">
        <v>0.1504806127005151</v>
      </c>
      <c r="R274" t="n">
        <v>0.02351830530621752</v>
      </c>
    </row>
    <row r="275">
      <c r="F275" t="n">
        <v>0.07931733228668726</v>
      </c>
      <c r="G275" t="n">
        <v>0.1550978145813383</v>
      </c>
      <c r="H275" t="n">
        <v>0.02504437258230221</v>
      </c>
      <c r="J275" t="n">
        <v>0.02653181648005383</v>
      </c>
      <c r="K275" t="n">
        <v>0.1519331670500921</v>
      </c>
      <c r="L275" t="n">
        <v>0.02638819653290993</v>
      </c>
      <c r="M275" t="n">
        <v>0.05988136220063525</v>
      </c>
      <c r="N275" t="n">
        <v>0.1514718080569802</v>
      </c>
      <c r="O275" t="n">
        <v>0.02661405153156334</v>
      </c>
      <c r="P275" t="n">
        <v>0.08574769445582431</v>
      </c>
      <c r="Q275" t="n">
        <v>0.1512768064185073</v>
      </c>
      <c r="R275" t="n">
        <v>0.02364398288044917</v>
      </c>
    </row>
    <row r="276">
      <c r="F276" t="n">
        <v>0.07964748990180998</v>
      </c>
      <c r="G276" t="n">
        <v>0.1559141188686085</v>
      </c>
      <c r="H276" t="n">
        <v>0.02535648688890043</v>
      </c>
      <c r="J276" t="n">
        <v>0.02679834748283393</v>
      </c>
      <c r="K276" t="n">
        <v>0.1527328152977241</v>
      </c>
      <c r="L276" t="n">
        <v>0.0263575039395554</v>
      </c>
      <c r="M276" t="n">
        <v>0.06313813165029278</v>
      </c>
      <c r="N276" t="n">
        <v>0.1522690280993853</v>
      </c>
      <c r="O276" t="n">
        <v>0.02645521833663054</v>
      </c>
      <c r="P276" t="n">
        <v>0.08388475930759598</v>
      </c>
      <c r="Q276" t="n">
        <v>0.1520730001364994</v>
      </c>
      <c r="R276" t="n">
        <v>0.02380674772177007</v>
      </c>
    </row>
    <row r="277">
      <c r="F277" t="n">
        <v>0.07832957856061749</v>
      </c>
      <c r="G277" t="n">
        <v>0.1567304231558787</v>
      </c>
      <c r="H277" t="n">
        <v>0.02516528805929864</v>
      </c>
      <c r="J277" t="n">
        <v>0.02712546216658443</v>
      </c>
      <c r="K277" t="n">
        <v>0.1535324635453562</v>
      </c>
      <c r="L277" t="n">
        <v>0.02642645404544417</v>
      </c>
      <c r="M277" t="n">
        <v>0.06017651536245222</v>
      </c>
      <c r="N277" t="n">
        <v>0.1530662481417905</v>
      </c>
      <c r="O277" t="n">
        <v>0.0267774856696349</v>
      </c>
      <c r="P277" t="n">
        <v>0.0848691140141602</v>
      </c>
      <c r="Q277" t="n">
        <v>0.1528691938544915</v>
      </c>
      <c r="R277" t="n">
        <v>0.02362800049190394</v>
      </c>
    </row>
    <row r="278">
      <c r="F278" t="n">
        <v>0.07882577135891838</v>
      </c>
      <c r="G278" t="n">
        <v>0.1575467274431489</v>
      </c>
      <c r="H278" t="n">
        <v>0.02532629760001594</v>
      </c>
      <c r="J278" t="n">
        <v>0.02718236483846191</v>
      </c>
      <c r="K278" t="n">
        <v>0.1543321117929883</v>
      </c>
      <c r="L278" t="n">
        <v>0.02653518305857645</v>
      </c>
      <c r="M278" t="n">
        <v>0.06235024286716082</v>
      </c>
      <c r="N278" t="n">
        <v>0.1538634681841957</v>
      </c>
      <c r="O278" t="n">
        <v>0.02652446586273065</v>
      </c>
      <c r="P278" t="n">
        <v>0.08392210368822389</v>
      </c>
      <c r="Q278" t="n">
        <v>0.1536653875724837</v>
      </c>
      <c r="R278" t="n">
        <v>0.02360655082432001</v>
      </c>
    </row>
    <row r="279">
      <c r="F279" t="n">
        <v>0.07987218234524938</v>
      </c>
      <c r="G279" t="n">
        <v>0.1583630317304191</v>
      </c>
      <c r="H279" t="n">
        <v>0.02510239370745595</v>
      </c>
      <c r="J279" t="n">
        <v>0.02730021519240249</v>
      </c>
      <c r="K279" t="n">
        <v>0.1551317600406203</v>
      </c>
      <c r="L279" t="n">
        <v>0.02656965811152083</v>
      </c>
      <c r="M279" t="n">
        <v>0.0625781092783676</v>
      </c>
      <c r="N279" t="n">
        <v>0.1546606882266008</v>
      </c>
      <c r="O279" t="n">
        <v>0.02688934705795046</v>
      </c>
      <c r="P279" t="n">
        <v>0.08532037862142761</v>
      </c>
      <c r="Q279" t="n">
        <v>0.1544615812904758</v>
      </c>
      <c r="R279" t="n">
        <v>0.02387586331731831</v>
      </c>
    </row>
    <row r="280">
      <c r="F280" t="n">
        <v>0.08004821980580157</v>
      </c>
      <c r="G280" t="n">
        <v>0.1591793360176893</v>
      </c>
      <c r="H280" t="n">
        <v>0.02515596187108922</v>
      </c>
      <c r="J280" t="n">
        <v>0.0268653293729343</v>
      </c>
      <c r="K280" t="n">
        <v>0.1559314082882524</v>
      </c>
      <c r="L280" t="n">
        <v>0.02662374112424485</v>
      </c>
      <c r="M280" t="n">
        <v>0.06056768233554843</v>
      </c>
      <c r="N280" t="n">
        <v>0.155457908269006</v>
      </c>
      <c r="O280" t="n">
        <v>0.02651412970567637</v>
      </c>
      <c r="P280" t="n">
        <v>0.08632433559050118</v>
      </c>
      <c r="Q280" t="n">
        <v>0.155257775008468</v>
      </c>
      <c r="R280" t="n">
        <v>0.02404776596194224</v>
      </c>
    </row>
    <row r="281">
      <c r="F281" t="n">
        <v>0.07937856356027188</v>
      </c>
      <c r="G281" t="n">
        <v>0.1599956403049595</v>
      </c>
      <c r="H281" t="n">
        <v>0.02508291462023695</v>
      </c>
      <c r="J281" t="n">
        <v>0.02660735106171681</v>
      </c>
      <c r="K281" t="n">
        <v>0.1567310565358845</v>
      </c>
      <c r="L281" t="n">
        <v>0.02662374112424485</v>
      </c>
      <c r="M281" t="n">
        <v>0.0592332011593513</v>
      </c>
      <c r="N281" t="n">
        <v>0.1562551283114111</v>
      </c>
      <c r="O281" t="n">
        <v>0.02692023084586811</v>
      </c>
      <c r="P281" t="n">
        <v>0.08536444576709401</v>
      </c>
      <c r="Q281" t="n">
        <v>0.1560539687264601</v>
      </c>
      <c r="R281" t="n">
        <v>0.02368210225769088</v>
      </c>
    </row>
    <row r="282">
      <c r="F282" t="n">
        <v>0.07950202320164826</v>
      </c>
      <c r="G282" t="n">
        <v>0.1608119445922297</v>
      </c>
      <c r="H282" t="n">
        <v>0.02515596187108922</v>
      </c>
      <c r="J282" t="n">
        <v>0.02653326023772137</v>
      </c>
      <c r="K282" t="n">
        <v>0.1575307047835166</v>
      </c>
      <c r="L282" t="n">
        <v>0.02681815275794194</v>
      </c>
      <c r="M282" t="n">
        <v>0.05933252127901584</v>
      </c>
      <c r="N282" t="n">
        <v>0.1570523483538163</v>
      </c>
      <c r="O282" t="n">
        <v>0.02651412970567637</v>
      </c>
      <c r="P282" t="n">
        <v>0.08220737264893579</v>
      </c>
      <c r="Q282" t="n">
        <v>0.1568501624444523</v>
      </c>
      <c r="R282" t="n">
        <v>0.02370122192850141</v>
      </c>
    </row>
    <row r="283">
      <c r="F283" t="n">
        <v>0.07948385254029167</v>
      </c>
      <c r="G283" t="n">
        <v>0.1616282488794999</v>
      </c>
      <c r="H283" t="n">
        <v>0.02538186728539682</v>
      </c>
      <c r="J283" t="n">
        <v>0.0257333135703373</v>
      </c>
      <c r="K283" t="n">
        <v>0.1583303530311486</v>
      </c>
      <c r="L283" t="n">
        <v>0.02668694072229771</v>
      </c>
      <c r="M283" t="n">
        <v>0.06275959810800455</v>
      </c>
      <c r="N283" t="n">
        <v>0.1578495683962214</v>
      </c>
      <c r="O283" t="n">
        <v>0.02682964704026751</v>
      </c>
      <c r="P283" t="n">
        <v>0.08533609715285734</v>
      </c>
      <c r="Q283" t="n">
        <v>0.1576463561624444</v>
      </c>
      <c r="R283" t="n">
        <v>0.02374714668785334</v>
      </c>
    </row>
    <row r="284">
      <c r="F284" t="n">
        <v>0.07938474829573591</v>
      </c>
      <c r="G284" t="n">
        <v>0.1624445531667701</v>
      </c>
      <c r="H284" t="n">
        <v>0.02501905322056685</v>
      </c>
      <c r="J284" t="n">
        <v>0.0258505815206231</v>
      </c>
      <c r="K284" t="n">
        <v>0.1591300012787807</v>
      </c>
      <c r="L284" t="n">
        <v>0.02643369335753711</v>
      </c>
      <c r="M284" t="n">
        <v>0.06081203406726987</v>
      </c>
      <c r="N284" t="n">
        <v>0.1586467884386266</v>
      </c>
      <c r="O284" t="n">
        <v>0.02694728575175448</v>
      </c>
      <c r="P284" t="n">
        <v>0.0810577967697575</v>
      </c>
      <c r="Q284" t="n">
        <v>0.1584425498804365</v>
      </c>
      <c r="R284" t="n">
        <v>0.02397672635371778</v>
      </c>
    </row>
  </sheetData>
  <mergeCells count="28">
    <mergeCell ref="L82:V82"/>
    <mergeCell ref="A82:K82"/>
    <mergeCell ref="L2:V2"/>
    <mergeCell ref="L16:V16"/>
    <mergeCell ref="L7:V7"/>
    <mergeCell ref="A1:K1"/>
    <mergeCell ref="A6:K6"/>
    <mergeCell ref="M81:U81"/>
    <mergeCell ref="L3:V3"/>
    <mergeCell ref="M80:U80"/>
    <mergeCell ref="A7:K7"/>
    <mergeCell ref="P46:Q46"/>
    <mergeCell ref="A16:K16"/>
    <mergeCell ref="P49:Q49"/>
    <mergeCell ref="L5:V5"/>
    <mergeCell ref="A80:K80"/>
    <mergeCell ref="P48:Q48"/>
    <mergeCell ref="A3:K3"/>
    <mergeCell ref="A2:K2"/>
    <mergeCell ref="L1:V1"/>
    <mergeCell ref="A5:K5"/>
    <mergeCell ref="P47:Q47"/>
    <mergeCell ref="L22:V22"/>
    <mergeCell ref="A22:K22"/>
    <mergeCell ref="L9:V9"/>
    <mergeCell ref="L6:V6"/>
    <mergeCell ref="A81:K81"/>
    <mergeCell ref="A9:K9"/>
  </mergeCells>
  <pageMargins left="0.7" right="0.7" top="0.75" bottom="0.75" header="0.3" footer="0.3"/>
  <pageSetup orientation="portrait" paperSize="9" scale="54" fitToWidth="2" horizontalDpi="1200" verticalDpi="1200"/>
  <colBreaks count="1" manualBreakCount="1">
    <brk id="11" min="0" max="92" man="1"/>
  </colBreaks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2023-08-09T16:20:36Z</dcterms:modified>
  <cp:lastModifiedBy>MSI GP66</cp:lastModifiedBy>
  <cp:lastPrinted>2023-08-06T08:35:47Z</cp:lastPrinted>
</cp:coreProperties>
</file>