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'1'!$A$1:$V$82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0.000000"/>
    <numFmt numFmtId="165" formatCode="0.0"/>
    <numFmt numFmtId="166" formatCode="General_)"/>
    <numFmt numFmtId="167" formatCode="0.000"/>
    <numFmt numFmtId="168" formatCode="0.0000"/>
  </numFmts>
  <fonts count="15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  <font>
      <name val="Times New Roman"/>
      <charset val="204"/>
      <family val="1"/>
      <b val="1"/>
      <color theme="1"/>
      <sz val="8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7" fillId="0" borderId="0"/>
    <xf numFmtId="0" fontId="1" fillId="0" borderId="0"/>
  </cellStyleXfs>
  <cellXfs count="84">
    <xf numFmtId="0" fontId="0" fillId="0" borderId="0" pivotButton="0" quotePrefix="0" xfId="0"/>
    <xf numFmtId="0" fontId="3" fillId="0" borderId="0" pivotButton="0" quotePrefix="0" xfId="0"/>
    <xf numFmtId="0" fontId="6" fillId="0" borderId="0" pivotButton="0" quotePrefix="0" xfId="1"/>
    <xf numFmtId="0" fontId="5" fillId="0" borderId="0" applyAlignment="1" pivotButton="0" quotePrefix="1" xfId="2">
      <alignment horizontal="left"/>
    </xf>
    <xf numFmtId="0" fontId="6" fillId="0" borderId="0" applyAlignment="1" pivotButton="0" quotePrefix="1" xfId="2">
      <alignment horizontal="left"/>
    </xf>
    <xf numFmtId="0" fontId="5" fillId="0" borderId="0" applyAlignment="1" pivotButton="0" quotePrefix="0" xfId="2">
      <alignment horizontal="left"/>
    </xf>
    <xf numFmtId="0" fontId="6" fillId="0" borderId="0" applyAlignment="1" pivotButton="0" quotePrefix="0" xfId="2">
      <alignment horizontal="left"/>
    </xf>
    <xf numFmtId="0" fontId="6" fillId="0" borderId="0" applyProtection="1" pivotButton="0" quotePrefix="0" xfId="2">
      <protection locked="0" hidden="0"/>
    </xf>
    <xf numFmtId="0" fontId="6" fillId="0" borderId="0" pivotButton="0" quotePrefix="0" xfId="0"/>
    <xf numFmtId="0" fontId="6" fillId="0" borderId="0" pivotButton="0" quotePrefix="0" xfId="2"/>
    <xf numFmtId="0" fontId="8" fillId="0" borderId="0" pivotButton="0" quotePrefix="0" xfId="1"/>
    <xf numFmtId="0" fontId="10" fillId="0" borderId="0" applyProtection="1" pivotButton="0" quotePrefix="0" xfId="2">
      <protection locked="0" hidden="0"/>
    </xf>
    <xf numFmtId="0" fontId="8" fillId="0" borderId="0" applyAlignment="1" pivotButton="0" quotePrefix="1" xfId="2">
      <alignment horizontal="left"/>
    </xf>
    <xf numFmtId="0" fontId="10" fillId="0" borderId="0" applyAlignment="1" pivotButton="0" quotePrefix="1" xfId="2">
      <alignment horizontal="left"/>
    </xf>
    <xf numFmtId="0" fontId="8" fillId="0" borderId="0" applyAlignment="1" pivotButton="0" quotePrefix="0" xfId="2">
      <alignment horizontal="left"/>
    </xf>
    <xf numFmtId="0" fontId="10" fillId="0" borderId="0" applyAlignment="1" pivotButton="0" quotePrefix="0" xfId="2">
      <alignment horizontal="left"/>
    </xf>
    <xf numFmtId="0" fontId="8" fillId="0" borderId="0" applyAlignment="1" pivotButton="0" quotePrefix="0" xfId="1">
      <alignment horizontal="left"/>
    </xf>
    <xf numFmtId="0" fontId="8" fillId="0" borderId="0" applyAlignment="1" pivotButton="0" quotePrefix="0" xfId="1">
      <alignment wrapText="1"/>
    </xf>
    <xf numFmtId="0" fontId="8" fillId="0" borderId="0" pivotButton="0" quotePrefix="0" xfId="2"/>
    <xf numFmtId="0" fontId="10" fillId="0" borderId="0" pivotButton="0" quotePrefix="0" xfId="2"/>
    <xf numFmtId="0" fontId="8" fillId="0" borderId="0" applyAlignment="1" pivotButton="0" quotePrefix="0" xfId="2">
      <alignment horizontal="right"/>
    </xf>
    <xf numFmtId="0" fontId="10" fillId="0" borderId="0" pivotButton="0" quotePrefix="0" xfId="0"/>
    <xf numFmtId="0" fontId="8" fillId="0" borderId="0" applyAlignment="1" applyProtection="1" pivotButton="0" quotePrefix="0" xfId="0">
      <alignment horizontal="left"/>
      <protection locked="0" hidden="0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0" fontId="8" fillId="0" borderId="0" applyAlignment="1" pivotButton="0" quotePrefix="1" xfId="0">
      <alignment horizontal="left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164" fontId="11" fillId="0" borderId="0" pivotButton="0" quotePrefix="0" xfId="0"/>
    <xf numFmtId="1" fontId="4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0" fillId="2" borderId="0" pivotButton="0" quotePrefix="0" xfId="0"/>
    <xf numFmtId="0" fontId="0" fillId="2" borderId="0" applyAlignment="1" pivotButton="0" quotePrefix="0" xfId="0">
      <alignment horizontal="left"/>
    </xf>
    <xf numFmtId="0" fontId="9" fillId="0" borderId="0" pivotButton="0" quotePrefix="0" xfId="0"/>
    <xf numFmtId="14" fontId="10" fillId="0" borderId="0" pivotButton="0" quotePrefix="0" xfId="2"/>
    <xf numFmtId="14" fontId="10" fillId="0" borderId="0" applyProtection="1" pivotButton="0" quotePrefix="0" xfId="2">
      <protection locked="0" hidden="0"/>
    </xf>
    <xf numFmtId="1" fontId="8" fillId="0" borderId="0" pivotButton="0" quotePrefix="0" xfId="0"/>
    <xf numFmtId="165" fontId="8" fillId="0" borderId="0" applyAlignment="1" pivotButton="0" quotePrefix="0" xfId="0">
      <alignment horizontal="left"/>
    </xf>
    <xf numFmtId="2" fontId="8" fillId="0" borderId="0" pivotButton="0" quotePrefix="0" xfId="0"/>
    <xf numFmtId="0" fontId="8" fillId="0" borderId="0" applyProtection="1" pivotButton="0" quotePrefix="0" xfId="2">
      <protection locked="0" hidden="0"/>
    </xf>
    <xf numFmtId="0" fontId="5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vertical="center"/>
    </xf>
    <xf numFmtId="0" fontId="8" fillId="0" borderId="0" applyAlignment="1" pivotButton="0" quotePrefix="0" xfId="0">
      <alignment horizontal="center" vertical="center"/>
    </xf>
    <xf numFmtId="0" fontId="6" fillId="0" borderId="0" applyAlignment="1" pivotButton="0" quotePrefix="0" xfId="1">
      <alignment horizontal="right" vertical="center"/>
    </xf>
    <xf numFmtId="166" fontId="8" fillId="0" borderId="0" pivotButton="0" quotePrefix="0" xfId="2"/>
    <xf numFmtId="167" fontId="8" fillId="0" borderId="0" pivotButton="0" quotePrefix="0" xfId="0"/>
    <xf numFmtId="167" fontId="0" fillId="0" borderId="1" applyAlignment="1" pivotButton="0" quotePrefix="0" xfId="0">
      <alignment horizontal="center" vertical="center"/>
    </xf>
    <xf numFmtId="167" fontId="4" fillId="0" borderId="0" applyAlignment="1" pivotButton="0" quotePrefix="0" xfId="0">
      <alignment horizontal="left"/>
    </xf>
    <xf numFmtId="167" fontId="9" fillId="0" borderId="0" pivotButton="0" quotePrefix="0" xfId="0"/>
    <xf numFmtId="168" fontId="9" fillId="0" borderId="0" pivotButton="0" quotePrefix="0" xfId="0"/>
    <xf numFmtId="0" fontId="9" fillId="0" borderId="0" applyAlignment="1" pivotButton="0" quotePrefix="0" xfId="0">
      <alignment horizontal="right" vertical="center"/>
    </xf>
    <xf numFmtId="0" fontId="12" fillId="0" borderId="0" pivotButton="0" quotePrefix="0" xfId="0"/>
    <xf numFmtId="0" fontId="12" fillId="0" borderId="0" applyAlignment="1" pivotButton="0" quotePrefix="0" xfId="0">
      <alignment horizontal="right"/>
    </xf>
    <xf numFmtId="2" fontId="12" fillId="0" borderId="0" applyAlignment="1" pivotButton="0" quotePrefix="0" xfId="0">
      <alignment horizontal="left"/>
    </xf>
    <xf numFmtId="0" fontId="13" fillId="0" borderId="0" pivotButton="0" quotePrefix="0" xfId="0"/>
    <xf numFmtId="167" fontId="13" fillId="0" borderId="0" pivotButton="0" quotePrefix="0" xfId="0"/>
    <xf numFmtId="2" fontId="12" fillId="0" borderId="0" applyAlignment="1" pivotButton="0" quotePrefix="0" xfId="0">
      <alignment horizontal="center"/>
    </xf>
    <xf numFmtId="165" fontId="12" fillId="0" borderId="0" applyAlignment="1" pivotButton="0" quotePrefix="0" xfId="0">
      <alignment horizontal="center"/>
    </xf>
    <xf numFmtId="167" fontId="12" fillId="0" borderId="0" applyAlignment="1" pivotButton="0" quotePrefix="0" xfId="0">
      <alignment horizontal="center"/>
    </xf>
    <xf numFmtId="167" fontId="9" fillId="0" borderId="0" applyAlignment="1" pivotButton="0" quotePrefix="0" xfId="0">
      <alignment horizontal="center"/>
    </xf>
    <xf numFmtId="165" fontId="8" fillId="0" borderId="0" pivotButton="0" quotePrefix="0" xfId="0"/>
    <xf numFmtId="0" fontId="6" fillId="0" borderId="0" applyAlignment="1" pivotButton="0" quotePrefix="0" xfId="1">
      <alignment horizontal="center" vertical="center"/>
    </xf>
    <xf numFmtId="0" fontId="5" fillId="0" borderId="0" applyAlignment="1" pivotButton="0" quotePrefix="0" xfId="1">
      <alignment horizontal="center"/>
    </xf>
    <xf numFmtId="0" fontId="9" fillId="0" borderId="0" pivotButton="0" quotePrefix="0" xfId="0"/>
    <xf numFmtId="167" fontId="2" fillId="0" borderId="1" applyAlignment="1" pivotButton="0" quotePrefix="0" xfId="0">
      <alignment horizontal="center" vertical="center" wrapText="1"/>
    </xf>
    <xf numFmtId="0" fontId="8" fillId="0" borderId="0" applyAlignment="1" pivotButton="0" quotePrefix="0" xfId="1">
      <alignment horizontal="center"/>
    </xf>
    <xf numFmtId="0" fontId="9" fillId="0" borderId="0" applyAlignment="1" pivotButton="0" quotePrefix="0" xfId="0">
      <alignment horizontal="center"/>
    </xf>
    <xf numFmtId="0" fontId="5" fillId="0" borderId="0" applyAlignment="1" pivotButton="0" quotePrefix="0" xfId="1">
      <alignment horizontal="center" wrapText="1"/>
    </xf>
    <xf numFmtId="0" fontId="8" fillId="0" borderId="0" applyAlignment="1" pivotButton="0" quotePrefix="0" xfId="0">
      <alignment horizontal="center" vertical="center"/>
    </xf>
    <xf numFmtId="0" fontId="6" fillId="0" borderId="0" applyAlignment="1" pivotButton="0" quotePrefix="0" xfId="1">
      <alignment horizontal="right" vertical="center"/>
    </xf>
    <xf numFmtId="0" fontId="2" fillId="0" borderId="1" applyAlignment="1" pivotButton="0" quotePrefix="0" xfId="0">
      <alignment horizontal="center" vertical="center" wrapText="1"/>
    </xf>
    <xf numFmtId="166" fontId="8" fillId="0" borderId="0" pivotButton="0" quotePrefix="0" xfId="2"/>
    <xf numFmtId="167" fontId="8" fillId="0" borderId="0" pivotButton="0" quotePrefix="0" xfId="0"/>
    <xf numFmtId="0" fontId="0" fillId="0" borderId="4" pivotButton="0" quotePrefix="0" xfId="0"/>
    <xf numFmtId="167" fontId="0" fillId="0" borderId="1" applyAlignment="1" pivotButton="0" quotePrefix="0" xfId="0">
      <alignment horizontal="center" vertical="center"/>
    </xf>
    <xf numFmtId="167" fontId="2" fillId="0" borderId="1" applyAlignment="1" pivotButton="0" quotePrefix="0" xfId="0">
      <alignment horizontal="center" vertical="center" wrapText="1"/>
    </xf>
    <xf numFmtId="167" fontId="13" fillId="0" borderId="0" pivotButton="0" quotePrefix="0" xfId="0"/>
    <xf numFmtId="167" fontId="4" fillId="0" borderId="0" applyAlignment="1" pivotButton="0" quotePrefix="0" xfId="0">
      <alignment horizontal="left"/>
    </xf>
    <xf numFmtId="167" fontId="12" fillId="0" borderId="0" applyAlignment="1" pivotButton="0" quotePrefix="0" xfId="0">
      <alignment horizontal="center"/>
    </xf>
    <xf numFmtId="167" fontId="9" fillId="0" borderId="0" applyAlignment="1" pivotButton="0" quotePrefix="0" xfId="0">
      <alignment horizontal="center"/>
    </xf>
    <xf numFmtId="168" fontId="9" fillId="0" borderId="0" pivotButton="0" quotePrefix="0" xfId="0"/>
    <xf numFmtId="167" fontId="9" fillId="0" borderId="0" pivotButton="0" quotePrefix="0" xfId="0"/>
  </cellXfs>
  <cellStyles count="4">
    <cellStyle name="Обычный" xfId="0" builtinId="0"/>
    <cellStyle name="Обычный 2 2" xfId="1"/>
    <cellStyle name="Обычный 2" xfId="2"/>
    <cellStyle name="Обычный 2 4" xf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General</formatCode>
                <ptCount val="37"/>
                <pt idx="0">
                  <v>42.17827674798846</v>
                </pt>
                <pt idx="1">
                  <v>42.17827674798846</v>
                </pt>
                <pt idx="2">
                  <v>42.17827674798846</v>
                </pt>
                <pt idx="3">
                  <v>42.17827674798846</v>
                </pt>
                <pt idx="4">
                  <v>42.17827674798846</v>
                </pt>
                <pt idx="5">
                  <v>42.17827674798846</v>
                </pt>
                <pt idx="6">
                  <v>42.17827674798846</v>
                </pt>
                <pt idx="7">
                  <v>42.17827674798846</v>
                </pt>
                <pt idx="8">
                  <v>42.17827674798846</v>
                </pt>
                <pt idx="9">
                  <v>42.17827674798846</v>
                </pt>
                <pt idx="10">
                  <v>42.17827674798846</v>
                </pt>
                <pt idx="11">
                  <v>42.17827674798846</v>
                </pt>
                <pt idx="12">
                  <v>42.17827674798846</v>
                </pt>
                <pt idx="13">
                  <v>42.17827674798846</v>
                </pt>
                <pt idx="14">
                  <v>42.17827674798846</v>
                </pt>
                <pt idx="15">
                  <v>42.17827674798846</v>
                </pt>
                <pt idx="16">
                  <v>42.17827674798846</v>
                </pt>
                <pt idx="17">
                  <v>42.17827674798846</v>
                </pt>
                <pt idx="18">
                  <v>42.17827674798846</v>
                </pt>
                <pt idx="19">
                  <v>42.17827674798846</v>
                </pt>
                <pt idx="20">
                  <v>42.17827674798846</v>
                </pt>
                <pt idx="21">
                  <v>42.17827674798846</v>
                </pt>
                <pt idx="22">
                  <v>42.17827674798846</v>
                </pt>
                <pt idx="23">
                  <v>42.17827674798846</v>
                </pt>
                <pt idx="24">
                  <v>42.17827674798846</v>
                </pt>
                <pt idx="25">
                  <v>42.17827674798846</v>
                </pt>
                <pt idx="26">
                  <v>42.17827674798846</v>
                </pt>
                <pt idx="27">
                  <v>42.17827674798846</v>
                </pt>
                <pt idx="28">
                  <v>42.17827674798846</v>
                </pt>
                <pt idx="29">
                  <v>42.17827674798846</v>
                </pt>
                <pt idx="30">
                  <v>42.17827674798846</v>
                </pt>
                <pt idx="31">
                  <v>42.17827674798846</v>
                </pt>
                <pt idx="32">
                  <v>42.17827674798846</v>
                </pt>
                <pt idx="33">
                  <v>42.17827674798846</v>
                </pt>
                <pt idx="34">
                  <v>42.17827674798846</v>
                </pt>
                <pt idx="35">
                  <v>42.17827674798846</v>
                </pt>
                <pt idx="36">
                  <v>42.17827674798846</v>
                </pt>
              </numCache>
            </numRef>
          </xVal>
          <yVal>
            <numRef>
              <f>'1'!$AC$6:$AC$42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Первая прочность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'1'!$K$85:$K$20000</f>
              <numCache>
                <formatCode>General</formatCode>
                <ptCount val="19916"/>
              </numCache>
            </numRef>
          </xVal>
          <yVal>
            <numRef>
              <f>'1'!$J$85:$J$20000</f>
              <numCache>
                <formatCode>General</formatCode>
                <ptCount val="19916"/>
              </numCache>
            </numRef>
          </yVal>
          <smooth val="1"/>
        </ser>
        <ser>
          <idx val="1"/>
          <order val="1"/>
          <tx>
            <v>Вторая прочность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'1'!$N$85:$N$20000</f>
              <numCache>
                <formatCode>General</formatCode>
                <ptCount val="19916"/>
              </numCache>
            </numRef>
          </xVal>
          <yVal>
            <numRef>
              <f>'1'!$M$85:$M$20000</f>
              <numCache>
                <formatCode>General</formatCode>
                <ptCount val="19916"/>
              </numCache>
            </numRef>
          </yVal>
          <smooth val="1"/>
        </ser>
        <ser>
          <idx val="2"/>
          <order val="2"/>
          <tx>
            <v>Третья прочность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'1'!$Q$85:$Q$20000</f>
              <numCache>
                <formatCode>General</formatCode>
                <ptCount val="19916"/>
              </numCache>
            </numRef>
          </xVal>
          <yVal>
            <numRef>
              <f>'1'!$P$85:$P$20000</f>
              <numCache>
                <formatCode>General</formatCode>
                <ptCount val="1991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1000">
                <a:latin typeface="Times New Roman" panose="02020603050405020304" pitchFamily="18" charset="0"/>
                <a:cs typeface="Times New Roman" panose="02020603050405020304" pitchFamily="18" charset="0"/>
              </a:rPr>
              <a:t>Графическое определение  модулей Е0,</a:t>
            </a:r>
            <a:r>
              <a:rPr lang="ru-RU" sz="10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 xml:space="preserve"> Е50</a:t>
            </a:r>
            <a:endParaRPr lang="ru-RU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rich>
      </tx>
      <layout>
        <manualLayout>
          <xMode val="edge"/>
          <yMode val="edge"/>
          <wMode val="factor"/>
          <hMode val="factor"/>
          <x val="0.3502157422790747"/>
          <y val="0.03258017540779785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170513888888889"/>
          <w val="0.7740818658280924"/>
          <h val="0.7338191666666667"/>
        </manualLayout>
      </layout>
      <scatterChart>
        <scatterStyle val="smoothMarker"/>
        <varyColors val="0"/>
        <ser>
          <idx val="0"/>
          <order val="0"/>
          <tx>
            <v>q max, МПа</v>
          </tx>
          <spPr>
            <a:ln w="12700">
              <a:solidFill>
                <a:srgbClr val="00B0F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>
                <a:prstDash val="solid"/>
              </a:ln>
            </spPr>
          </dPt>
          <xVal>
            <numRef>
              <f>'1'!$E$88:$E$89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'1'!$D$88:$D$89</f>
              <numCache>
                <formatCode>General</formatCode>
                <ptCount val="2"/>
                <pt idx="0">
                  <v>0.1006139320975862</v>
                </pt>
                <pt idx="1">
                  <v>0.1006139320975862</v>
                </pt>
              </numCache>
            </numRef>
          </yVal>
          <smooth val="1"/>
        </ser>
        <ser>
          <idx val="1"/>
          <order val="1"/>
          <tx>
            <v>0,5 q max, МПа</v>
          </tx>
          <spPr>
            <a:ln cmpd="sng">
              <a:solidFill>
                <a:srgbClr val="00B05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19050" cmpd="sng">
                <a:solidFill>
                  <a:srgbClr val="00B050"/>
                </a:solidFill>
                <a:prstDash val="sysDash"/>
              </a:ln>
            </spPr>
          </dPt>
          <xVal>
            <numRef>
              <f>'1'!$E$92:$E$93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'1'!$D$92:$D$93</f>
              <numCache>
                <formatCode>General</formatCode>
                <ptCount val="2"/>
                <pt idx="0">
                  <v>0.0503069660487931</v>
                </pt>
                <pt idx="1">
                  <v>0.0503069660487931</v>
                </pt>
              </numCache>
            </numRef>
          </yVal>
          <smooth val="1"/>
        </ser>
        <ser>
          <idx val="2"/>
          <order val="2"/>
          <tx>
            <v>Трехосное испытание</v>
          </tx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'1'!$G$85:$G$200020</f>
              <numCache>
                <formatCode>General</formatCode>
                <ptCount val="199936"/>
              </numCache>
            </numRef>
          </xVal>
          <yVal>
            <numRef>
              <f>'1'!$F$85:$F$200020</f>
              <numCache>
                <formatCode>General</formatCode>
                <ptCount val="199936"/>
              </numCache>
            </numRef>
          </yVal>
          <smooth val="1"/>
        </ser>
        <ser>
          <idx val="3"/>
          <order val="3"/>
          <tx>
            <v>Секущая модуля Е0</v>
          </tx>
          <spPr>
            <a:ln w="12700"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'1'!$B$88:$B$90</f>
              <numCache>
                <formatCode>General</formatCode>
                <ptCount val="3"/>
                <pt idx="0">
                  <v>0</v>
                </pt>
                <pt idx="1">
                  <v>0.0017</v>
                </pt>
                <pt idx="2">
                  <v>0.00608288310074405</v>
                </pt>
              </numCache>
            </numRef>
          </xVal>
          <yVal>
            <numRef>
              <f>'1'!$A$88:$A$90</f>
              <numCache>
                <formatCode>General</formatCode>
                <ptCount val="3"/>
                <pt idx="0">
                  <v>0</v>
                </pt>
                <pt idx="1">
                  <v>0.02530696604879309</v>
                </pt>
                <pt idx="2">
                  <v>0.09055253888782759</v>
                </pt>
              </numCache>
            </numRef>
          </yVal>
          <smooth val="1"/>
        </ser>
        <ser>
          <idx val="4"/>
          <order val="4"/>
          <tx>
            <v>Первая точка Е0, МПа</v>
          </tx>
          <spPr>
            <a:ln>
              <a:noFill/>
              <a:prstDash val="solid"/>
            </a:ln>
          </spPr>
          <marker>
            <symbol val="circle"/>
            <size val="6"/>
            <spPr>
              <a:solidFill>
                <a:schemeClr val="accent2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xVal>
            <numRef>
              <f>'1'!$B$88</f>
              <numCache>
                <formatCode>General</formatCode>
                <ptCount val="1"/>
                <pt idx="0">
                  <v>0</v>
                </pt>
              </numCache>
            </numRef>
          </xVal>
          <yVal>
            <numRef>
              <f>'1'!$A$88</f>
              <numCache>
                <formatCode>General</formatCode>
                <ptCount val="1"/>
                <pt idx="0">
                  <v>0</v>
                </pt>
              </numCache>
            </numRef>
          </yVal>
          <smooth val="1"/>
        </ser>
        <ser>
          <idx val="5"/>
          <order val="5"/>
          <tx>
            <v>Вторая точка Е0, МПа</v>
          </tx>
          <spPr>
            <a:ln>
              <a:noFill/>
              <a:prstDash val="solid"/>
            </a:ln>
          </spPr>
          <marker>
            <symbol val="circle"/>
            <size val="7"/>
            <spPr>
              <a:solidFill>
                <a:srgbClr val="FF0000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xVal>
            <numRef>
              <f>'1'!$B$89</f>
              <numCache>
                <formatCode>General</formatCode>
                <ptCount val="1"/>
                <pt idx="0">
                  <v>0.0017</v>
                </pt>
              </numCache>
            </numRef>
          </xVal>
          <yVal>
            <numRef>
              <f>'1'!$A$89</f>
              <numCache>
                <formatCode>General</formatCode>
                <ptCount val="1"/>
                <pt idx="0">
                  <v>0.02530696604879309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legend>
      <legendPos val="r"/>
      <legendEntry>
        <idx val="2"/>
        <delete val="1"/>
      </legendEntry>
      <legendEntry>
        <idx val="6"/>
        <delete val="1"/>
      </legendEntry>
      <layout>
        <manualLayout>
          <xMode val="edge"/>
          <yMode val="edge"/>
          <wMode val="factor"/>
          <hMode val="factor"/>
          <x val="0.8185323899371069"/>
          <y val="0.2285116666666667"/>
          <w val="0.1748114255765199"/>
          <h val="0.5729624999999999"/>
        </manualLayout>
      </layout>
      <overlay val="0"/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1000"/>
            </a:pPr>
            <a:r>
              <a:rPr lang="ru-RU" sz="1000">
                <a:latin typeface="Times New Roman" panose="02020603050405020304" pitchFamily="18" charset="0"/>
                <a:cs typeface="Times New Roman" panose="02020603050405020304" pitchFamily="18" charset="0"/>
              </a:rPr>
              <a:t>Объемные</a:t>
            </a:r>
            <a:r>
              <a:rPr lang="ru-RU" sz="10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 xml:space="preserve"> деформации образца</a:t>
            </a:r>
            <a:endParaRPr lang="ru-RU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rich>
      </tx>
      <layout>
        <manualLayout>
          <xMode val="edge"/>
          <yMode val="edge"/>
          <wMode val="factor"/>
          <hMode val="factor"/>
          <x val="0.3899392209923467"/>
          <y val="0.04853376177715415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484980546360085"/>
          <w val="0.7713908805031446"/>
          <h val="0.7023726563066757"/>
        </manualLayout>
      </layout>
      <scatterChart>
        <scatterStyle val="smoothMarker"/>
        <varyColors val="0"/>
        <ser>
          <idx val="0"/>
          <order val="0"/>
          <tx>
            <v>Объемные деформации</v>
          </tx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'1'!$G$85:$G$20000</f>
              <numCache>
                <formatCode>General</formatCode>
                <ptCount val="19916"/>
              </numCache>
            </numRef>
          </xVal>
          <yVal>
            <numRef>
              <f>'1'!$H$85:$H$20000</f>
              <numCache>
                <formatCode>General</formatCode>
                <ptCount val="1991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11</col>
      <colOff>86044</colOff>
      <row>22</row>
      <rowOff>31619</rowOff>
    </from>
    <to>
      <col>15</col>
      <colOff>761999</colOff>
      <row>43</row>
      <rowOff>22411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15</col>
      <colOff>826032</colOff>
      <row>22</row>
      <rowOff>27215</rowOff>
    </from>
    <to>
      <col>21</col>
      <colOff>851646</colOff>
      <row>43</row>
      <rowOff>22410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0</col>
      <colOff>79371</colOff>
      <row>22</row>
      <rowOff>54261</rowOff>
    </from>
    <to>
      <col>10</col>
      <colOff>766724</colOff>
      <row>41</row>
      <rowOff>12349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78440</colOff>
      <row>41</row>
      <rowOff>56029</rowOff>
    </from>
    <to>
      <col>10</col>
      <colOff>765793</colOff>
      <row>57</row>
      <rowOff>103764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3</col>
      <colOff>564370</colOff>
      <row>72</row>
      <rowOff>170441</rowOff>
    </from>
    <to>
      <col>5</col>
      <colOff>576688</colOff>
      <row>75</row>
      <rowOff>183818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3668399" y="11813353"/>
          <a:ext cx="1782848" cy="618495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4</col>
      <colOff>692680</colOff>
      <row>68</row>
      <rowOff>115115</rowOff>
    </from>
    <to>
      <col>6</col>
      <colOff>799647</colOff>
      <row>77</row>
      <rowOff>140160</rowOff>
    </to>
    <pic>
      <nvPicPr>
        <cNvPr id="10" name="Рисунок 9"/>
        <cNvPicPr>
          <a:picLocks noChangeAspect="1"/>
        </cNvPicPr>
      </nvPicPr>
      <blipFill>
        <a:blip cstate="print" r:embed="rId6"/>
        <a:stretch>
          <a:fillRect/>
        </a:stretch>
      </blipFill>
      <spPr>
        <a:xfrm>
          <a:off x="4233739" y="13685439"/>
          <a:ext cx="1877496" cy="172833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15</col>
      <colOff>527696</colOff>
      <row>72</row>
      <rowOff>163310</rowOff>
    </from>
    <to>
      <col>17</col>
      <colOff>537978</colOff>
      <row>75</row>
      <rowOff>176687</rowOff>
    </to>
    <pic>
      <nvPicPr>
        <cNvPr id="11" name="image1-4.png"/>
        <cNvPicPr/>
      </nvPicPr>
      <blipFill rotWithShape="1">
        <a:blip cstate="print" r:embed="rId7"/>
        <a:srcRect l="66382" t="40700" r="-3101" b="46296"/>
        <a:stretch>
          <a:fillRect/>
        </a:stretch>
      </blipFill>
      <spPr bwMode="auto">
        <a:xfrm>
          <a:off x="13806667" y="14518045"/>
          <a:ext cx="1780811" cy="618495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689625</colOff>
      <row>68</row>
      <rowOff>51956</rowOff>
    </from>
    <to>
      <col>18</col>
      <colOff>795571</colOff>
      <row>77</row>
      <rowOff>77001</rowOff>
    </to>
    <pic>
      <nvPicPr>
        <cNvPr id="13" name="Рисунок 12"/>
        <cNvPicPr>
          <a:picLocks noChangeAspect="1"/>
        </cNvPicPr>
      </nvPicPr>
      <blipFill>
        <a:blip cstate="print" r:embed="rId8"/>
        <a:stretch>
          <a:fillRect/>
        </a:stretch>
      </blipFill>
      <spPr>
        <a:xfrm>
          <a:off x="14853860" y="13689515"/>
          <a:ext cx="1876476" cy="1728339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F284"/>
  <sheetViews>
    <sheetView tabSelected="1" view="pageBreakPreview" zoomScale="85" zoomScaleNormal="40" zoomScaleSheetLayoutView="85" workbookViewId="0">
      <selection activeCell="K12" sqref="K12"/>
    </sheetView>
  </sheetViews>
  <sheetFormatPr baseColWidth="8" defaultColWidth="9.140625" defaultRowHeight="14.25"/>
  <cols>
    <col width="13.28515625" customWidth="1" style="65" min="1" max="22"/>
    <col width="9.140625" customWidth="1" style="65" min="23" max="39"/>
    <col width="9.140625" customWidth="1" style="65" min="40" max="16384"/>
  </cols>
  <sheetData>
    <row r="1" ht="15" customHeight="1">
      <c r="A1" s="64" t="inlineStr">
        <is>
          <t>Общество с ограниченной ответственностью "Инженерная геология" (ООО "ИнжГео")</t>
        </is>
      </c>
      <c r="L1" s="64" t="inlineStr">
        <is>
          <t>Общество с ограниченной ответственностью "Инженерная геология" (ООО "ИнжГео")</t>
        </is>
      </c>
      <c r="X1" s="65">
        <f>AF51-AH51</f>
        <v/>
      </c>
      <c r="AF1" s="65">
        <f>AF48-AH48</f>
        <v/>
      </c>
      <c r="AN1" s="65">
        <f>AF49-AH49</f>
        <v/>
      </c>
      <c r="AV1" s="65">
        <f>AF50-AH50</f>
        <v/>
      </c>
    </row>
    <row r="2" ht="15" customHeight="1">
      <c r="A2" s="64" t="inlineStr">
        <is>
          <t>Юр. адрес: 117279, г. Москва, ул. Миклухо-Маклая, 36 а, этаж 5, пом. XXIII к. 76-84</t>
        </is>
      </c>
      <c r="L2" s="64" t="inlineStr">
        <is>
          <t>Юр. адрес: 117279, г. Москва, ул. Миклухо-Маклая, 36 а, этаж 5, пом. XXIII к. 76-84</t>
        </is>
      </c>
      <c r="X2" s="65">
        <f>AG51-AH51</f>
        <v/>
      </c>
      <c r="Y2" s="65" t="inlineStr">
        <is>
          <t>нагр</t>
        </is>
      </c>
      <c r="AC2" s="65" t="inlineStr">
        <is>
          <t>X0</t>
        </is>
      </c>
      <c r="AD2" s="65" t="inlineStr">
        <is>
          <t>Y0</t>
        </is>
      </c>
      <c r="AE2" s="65" t="inlineStr">
        <is>
          <t>R</t>
        </is>
      </c>
      <c r="AF2" s="65">
        <f>AG48-AH48</f>
        <v/>
      </c>
      <c r="AG2" s="65" t="inlineStr">
        <is>
          <t>нагр</t>
        </is>
      </c>
      <c r="AK2" s="65" t="inlineStr">
        <is>
          <t>X0</t>
        </is>
      </c>
      <c r="AL2" s="65" t="inlineStr">
        <is>
          <t>Y0</t>
        </is>
      </c>
      <c r="AM2" s="65" t="inlineStr">
        <is>
          <t>R</t>
        </is>
      </c>
      <c r="AN2" s="65">
        <f>AG49-AH49</f>
        <v/>
      </c>
      <c r="AO2" s="65" t="inlineStr">
        <is>
          <t>нагр</t>
        </is>
      </c>
      <c r="AS2" s="65" t="inlineStr">
        <is>
          <t>X0</t>
        </is>
      </c>
      <c r="AT2" s="65" t="inlineStr">
        <is>
          <t>Y0</t>
        </is>
      </c>
      <c r="AU2" s="65" t="inlineStr">
        <is>
          <t>R</t>
        </is>
      </c>
      <c r="AV2" s="65">
        <f>AG50-AH50</f>
        <v/>
      </c>
      <c r="AW2" s="65" t="inlineStr">
        <is>
          <t>нагр</t>
        </is>
      </c>
      <c r="BA2" s="65" t="inlineStr">
        <is>
          <t>X0</t>
        </is>
      </c>
      <c r="BB2" s="65" t="inlineStr">
        <is>
          <t>Y0</t>
        </is>
      </c>
      <c r="BC2" s="65" t="inlineStr">
        <is>
          <t>R</t>
        </is>
      </c>
    </row>
    <row r="3" ht="15" customHeight="1">
      <c r="A3" s="64" t="inlineStr">
        <is>
          <t>Телефон/факс +7 (495) 132-30-00,  Адрес электронной почты inbox@inj-geo.ru</t>
        </is>
      </c>
      <c r="L3" s="64" t="inlineStr">
        <is>
          <t>Телефон/факс +7 (495) 132-30-00,  Адрес электронной почты inbox@inj-geo.ru</t>
        </is>
      </c>
      <c r="AC3" s="65">
        <f>X5</f>
        <v/>
      </c>
      <c r="AD3" s="65" t="n">
        <v>0</v>
      </c>
      <c r="AE3" s="65">
        <f>X4/2</f>
        <v/>
      </c>
      <c r="AK3" s="65">
        <f>AF5</f>
        <v/>
      </c>
      <c r="AL3" s="65" t="n">
        <v>0</v>
      </c>
      <c r="AM3" s="65">
        <f>AF4/2</f>
        <v/>
      </c>
      <c r="AS3" s="65">
        <f>AN5</f>
        <v/>
      </c>
      <c r="AT3" s="65" t="n">
        <v>0</v>
      </c>
      <c r="AU3" s="65">
        <f>AN4/2</f>
        <v/>
      </c>
      <c r="BA3" s="65">
        <f>AV5</f>
        <v/>
      </c>
      <c r="BB3" s="65" t="n">
        <v>0</v>
      </c>
      <c r="BC3" s="65">
        <f>AV4/2</f>
        <v/>
      </c>
    </row>
    <row r="4" ht="15" customHeight="1">
      <c r="A4" s="64" t="n"/>
      <c r="B4" s="64" t="n"/>
      <c r="C4" s="64" t="n"/>
      <c r="D4" s="64" t="n"/>
      <c r="E4" s="64" t="n"/>
      <c r="F4" s="64" t="n"/>
      <c r="G4" s="64" t="n"/>
      <c r="H4" s="64" t="n"/>
      <c r="I4" s="64" t="n"/>
      <c r="J4" s="64" t="n"/>
      <c r="K4" s="64" t="n"/>
      <c r="L4" s="64" t="n"/>
      <c r="M4" s="64" t="n"/>
      <c r="N4" s="64" t="n"/>
      <c r="O4" s="64" t="n"/>
      <c r="P4" s="64" t="n"/>
      <c r="Q4" s="64" t="n"/>
      <c r="R4" s="64" t="n"/>
      <c r="S4" s="64" t="n"/>
      <c r="T4" s="64" t="n"/>
      <c r="U4" s="64" t="n"/>
      <c r="X4" s="65">
        <f>X2-X1</f>
        <v/>
      </c>
      <c r="Y4" s="65" t="inlineStr">
        <is>
          <t>девиатор</t>
        </is>
      </c>
      <c r="AF4" s="65">
        <f>AF2-AF1</f>
        <v/>
      </c>
      <c r="AG4" s="65" t="inlineStr">
        <is>
          <t>девиатор</t>
        </is>
      </c>
      <c r="AN4" s="65">
        <f>AN2-AN1</f>
        <v/>
      </c>
      <c r="AO4" s="65" t="inlineStr">
        <is>
          <t>девиатор</t>
        </is>
      </c>
      <c r="AV4" s="65">
        <f>AV2-AV1</f>
        <v/>
      </c>
      <c r="AW4" s="65" t="inlineStr">
        <is>
          <t>девиатор</t>
        </is>
      </c>
    </row>
    <row r="5" ht="15" customHeight="1">
      <c r="A5" s="64" t="inlineStr">
        <is>
          <t>Испытательная лаборатория ООО «ИнжГео»</t>
        </is>
      </c>
      <c r="L5" s="64" t="inlineStr">
        <is>
          <t>Испытательная лаборатория ООО «ИнжГео»</t>
        </is>
      </c>
      <c r="X5" s="65">
        <f>X4/2+X1</f>
        <v/>
      </c>
      <c r="Y5" s="65" t="inlineStr">
        <is>
          <t>x0</t>
        </is>
      </c>
      <c r="AA5" s="65" t="inlineStr">
        <is>
          <t>Угол</t>
        </is>
      </c>
      <c r="AB5" s="65" t="inlineStr">
        <is>
          <t>X</t>
        </is>
      </c>
      <c r="AC5" s="65" t="inlineStr">
        <is>
          <t>Y</t>
        </is>
      </c>
      <c r="AF5" s="65">
        <f>AF4/2+AF1</f>
        <v/>
      </c>
      <c r="AG5" s="65" t="inlineStr">
        <is>
          <t>x0</t>
        </is>
      </c>
      <c r="AI5" s="65" t="inlineStr">
        <is>
          <t>Угол</t>
        </is>
      </c>
      <c r="AJ5" s="65" t="inlineStr">
        <is>
          <t>X</t>
        </is>
      </c>
      <c r="AK5" s="65" t="inlineStr">
        <is>
          <t>Y</t>
        </is>
      </c>
      <c r="AN5" s="65">
        <f>AN4/2+AN1</f>
        <v/>
      </c>
      <c r="AO5" s="65" t="inlineStr">
        <is>
          <t>x0</t>
        </is>
      </c>
      <c r="AQ5" s="65" t="inlineStr">
        <is>
          <t>Угол</t>
        </is>
      </c>
      <c r="AR5" s="65" t="inlineStr">
        <is>
          <t>X</t>
        </is>
      </c>
      <c r="AS5" s="65" t="inlineStr">
        <is>
          <t>Y</t>
        </is>
      </c>
      <c r="AV5" s="65">
        <f>AV4/2+AV1</f>
        <v/>
      </c>
      <c r="AW5" s="65" t="inlineStr">
        <is>
          <t>x0</t>
        </is>
      </c>
      <c r="AY5" s="65" t="inlineStr">
        <is>
          <t>Угол</t>
        </is>
      </c>
      <c r="AZ5" s="65" t="inlineStr">
        <is>
          <t>X</t>
        </is>
      </c>
      <c r="BA5" s="65" t="inlineStr">
        <is>
          <t>Y</t>
        </is>
      </c>
    </row>
    <row r="6" ht="15" customHeight="1">
      <c r="A6" s="69" t="inlineStr">
        <is>
          <t>Адрес места осуществления деятельности лаборатории: г. Москва, просп. Вернадского, д. 51, стр. 1</t>
        </is>
      </c>
      <c r="L6" s="69" t="inlineStr">
        <is>
          <t>Адрес места осуществления деятельности лаборатории: г. Москва, просп. Вернадского, д. 51, стр. 1</t>
        </is>
      </c>
      <c r="AA6" s="65" t="n">
        <v>0</v>
      </c>
      <c r="AB6" s="65">
        <f>$AC$3+$AE$3*COS(AA6*PI()/180)</f>
        <v/>
      </c>
      <c r="AC6" s="65">
        <f>$AD$3+$AE$3*SIN(AA6*PI()/180)</f>
        <v/>
      </c>
      <c r="AI6" s="65" t="n">
        <v>0</v>
      </c>
      <c r="AJ6" s="65">
        <f>$AK$3+$AM$3*COS(AI6*PI()/180)</f>
        <v/>
      </c>
      <c r="AK6" s="65">
        <f>$AL$3+$AM$3*SIN(AI6*PI()/180)</f>
        <v/>
      </c>
      <c r="AQ6" s="65" t="n">
        <v>0</v>
      </c>
      <c r="AR6" s="65">
        <f>$AS$3+$AU$3*COS(AQ6*PI()/180)</f>
        <v/>
      </c>
      <c r="AS6" s="65">
        <f>$AT$3+$AU$3*SIN(AQ6*PI()/180)</f>
        <v/>
      </c>
      <c r="AY6" s="65" t="n">
        <v>0</v>
      </c>
      <c r="AZ6" s="65">
        <f>$BA$3+$BC$3*COS(AY6*PI()/180)</f>
        <v/>
      </c>
      <c r="BA6" s="65">
        <f>$BB$3+$BC$3*SIN(AY6*PI()/180)</f>
        <v/>
      </c>
      <c r="BF6" s="33" t="n"/>
    </row>
    <row r="7" ht="15" customHeight="1">
      <c r="A7" s="64" t="inlineStr">
        <is>
          <t>Телефон +7(910)4557682, E-mail: slg85@mail.ru</t>
        </is>
      </c>
      <c r="L7" s="64" t="inlineStr">
        <is>
          <t>Телефон +7(910)4557682, E-mail: slg85@mail.ru</t>
        </is>
      </c>
      <c r="AA7" s="65" t="n">
        <v>5</v>
      </c>
      <c r="AB7" s="65">
        <f>$AC$3+$AE$3*COS(AA7*PI()/180)</f>
        <v/>
      </c>
      <c r="AC7" s="65">
        <f>$AD$3+$AE$3*SIN(AA7*PI()/180)</f>
        <v/>
      </c>
      <c r="AI7" s="65" t="n">
        <v>5</v>
      </c>
      <c r="AJ7" s="65">
        <f>$AK$3+$AM$3*COS(AI7*PI()/180)</f>
        <v/>
      </c>
      <c r="AK7" s="65">
        <f>$AL$3+$AM$3*SIN(AI7*PI()/180)</f>
        <v/>
      </c>
      <c r="AQ7" s="65" t="n">
        <v>5</v>
      </c>
      <c r="AR7" s="65">
        <f>$AS$3+$AU$3*COS(AQ7*PI()/180)</f>
        <v/>
      </c>
      <c r="AS7" s="65">
        <f>$AT$3+$AU$3*SIN(AQ7*PI()/180)</f>
        <v/>
      </c>
      <c r="AY7" s="65" t="n">
        <v>5</v>
      </c>
      <c r="AZ7" s="65">
        <f>$BA$3+$BC$3*COS(AY7*PI()/180)</f>
        <v/>
      </c>
      <c r="BA7" s="65">
        <f>$BB$3+$BC$3*SIN(AY7*PI()/180)</f>
        <v/>
      </c>
      <c r="BF7" s="34" t="n"/>
    </row>
    <row r="8" ht="15" customHeight="1">
      <c r="A8" s="2" t="n"/>
      <c r="B8" s="7" t="n"/>
      <c r="C8" s="7" t="n"/>
      <c r="D8" s="7" t="n"/>
      <c r="E8" s="7" t="n"/>
      <c r="F8" s="9" t="n"/>
      <c r="G8" s="9" t="n"/>
      <c r="H8" s="3" t="n"/>
      <c r="I8" s="4" t="n"/>
      <c r="J8" s="5" t="n"/>
      <c r="K8" s="6" t="n"/>
      <c r="L8" s="6" t="n"/>
      <c r="M8" s="2" t="n"/>
      <c r="N8" s="7" t="n"/>
      <c r="O8" s="7" t="n"/>
      <c r="P8" s="7" t="n"/>
      <c r="Q8" s="7" t="n"/>
      <c r="R8" s="9" t="n"/>
      <c r="S8" s="9" t="n"/>
      <c r="T8" s="3" t="n"/>
      <c r="U8" s="4" t="n"/>
      <c r="AA8" s="65" t="n">
        <v>10</v>
      </c>
      <c r="AB8" s="65">
        <f>$AC$3+$AE$3*COS(AA8*PI()/180)</f>
        <v/>
      </c>
      <c r="AC8" s="65">
        <f>$AD$3+$AE$3*SIN(AA8*PI()/180)</f>
        <v/>
      </c>
      <c r="AI8" s="65" t="n">
        <v>10</v>
      </c>
      <c r="AJ8" s="65">
        <f>$AK$3+$AM$3*COS(AI8*PI()/180)</f>
        <v/>
      </c>
      <c r="AK8" s="65">
        <f>$AL$3+$AM$3*SIN(AI8*PI()/180)</f>
        <v/>
      </c>
      <c r="AQ8" s="65" t="n">
        <v>10</v>
      </c>
      <c r="AR8" s="65">
        <f>$AS$3+$AU$3*COS(AQ8*PI()/180)</f>
        <v/>
      </c>
      <c r="AS8" s="65">
        <f>$AT$3+$AU$3*SIN(AQ8*PI()/180)</f>
        <v/>
      </c>
      <c r="AY8" s="65" t="n">
        <v>10</v>
      </c>
      <c r="AZ8" s="65">
        <f>$BA$3+$BC$3*COS(AY8*PI()/180)</f>
        <v/>
      </c>
      <c r="BA8" s="65">
        <f>$BB$3+$BC$3*SIN(AY8*PI()/180)</f>
        <v/>
      </c>
      <c r="BF8" s="33" t="n"/>
    </row>
    <row r="9" ht="15" customHeight="1">
      <c r="A9" s="67" t="inlineStr">
        <is>
          <t>Протокол испытаний № 13-63/22 от 20-11-2022</t>
        </is>
      </c>
      <c r="L9" s="68" t="n"/>
      <c r="AA9" s="65" t="n">
        <v>15</v>
      </c>
      <c r="AB9" s="65">
        <f>$AC$3+$AE$3*COS(AA9*PI()/180)</f>
        <v/>
      </c>
      <c r="AC9" s="65">
        <f>$AD$3+$AE$3*SIN(AA9*PI()/180)</f>
        <v/>
      </c>
      <c r="AI9" s="65" t="n">
        <v>15</v>
      </c>
      <c r="AJ9" s="65">
        <f>$AK$3+$AM$3*COS(AI9*PI()/180)</f>
        <v/>
      </c>
      <c r="AK9" s="65">
        <f>$AL$3+$AM$3*SIN(AI9*PI()/180)</f>
        <v/>
      </c>
      <c r="AQ9" s="65" t="n">
        <v>15</v>
      </c>
      <c r="AR9" s="65">
        <f>$AS$3+$AU$3*COS(AQ9*PI()/180)</f>
        <v/>
      </c>
      <c r="AS9" s="65">
        <f>$AT$3+$AU$3*SIN(AQ9*PI()/180)</f>
        <v/>
      </c>
      <c r="AY9" s="65" t="n">
        <v>15</v>
      </c>
      <c r="AZ9" s="65">
        <f>$BA$3+$BC$3*COS(AY9*PI()/180)</f>
        <v/>
      </c>
      <c r="BA9" s="65">
        <f>$BB$3+$BC$3*SIN(AY9*PI()/180)</f>
        <v/>
      </c>
      <c r="BF9" s="33" t="n"/>
    </row>
    <row r="10" ht="15" customHeight="1">
      <c r="A10" s="16" t="inlineStr">
        <is>
          <t>Наименование и адрес заказчика: ООО Регионстрой</t>
        </is>
      </c>
      <c r="B10" s="11" t="n"/>
      <c r="C10" s="11" t="n"/>
      <c r="D10" s="11" t="n"/>
      <c r="E10" s="11" t="n"/>
      <c r="F10" s="19" t="n"/>
      <c r="G10" s="19" t="n"/>
      <c r="H10" s="12" t="n"/>
      <c r="I10" s="13" t="n"/>
      <c r="J10" s="14" t="n"/>
      <c r="K10" s="15" t="n"/>
      <c r="L10" s="16">
        <f>A10</f>
        <v/>
      </c>
      <c r="M10" s="11" t="n"/>
      <c r="N10" s="11" t="n"/>
      <c r="O10" s="11" t="n"/>
      <c r="P10" s="11" t="n"/>
      <c r="Q10" s="19" t="n"/>
      <c r="R10" s="19" t="n"/>
      <c r="S10" s="12" t="n"/>
      <c r="T10" s="13" t="n"/>
      <c r="U10" s="13" t="n"/>
      <c r="AA10" s="65" t="n">
        <v>20</v>
      </c>
      <c r="AB10" s="65">
        <f>$AC$3+$AE$3*COS(AA10*PI()/180)</f>
        <v/>
      </c>
      <c r="AC10" s="65">
        <f>$AD$3+$AE$3*SIN(AA10*PI()/180)</f>
        <v/>
      </c>
      <c r="AI10" s="65" t="n">
        <v>20</v>
      </c>
      <c r="AJ10" s="65">
        <f>$AK$3+$AM$3*COS(AI10*PI()/180)</f>
        <v/>
      </c>
      <c r="AK10" s="65">
        <f>$AL$3+$AM$3*SIN(AI10*PI()/180)</f>
        <v/>
      </c>
      <c r="AQ10" s="65" t="n">
        <v>20</v>
      </c>
      <c r="AR10" s="65">
        <f>$AS$3+$AU$3*COS(AQ10*PI()/180)</f>
        <v/>
      </c>
      <c r="AS10" s="65">
        <f>$AT$3+$AU$3*SIN(AQ10*PI()/180)</f>
        <v/>
      </c>
      <c r="AY10" s="65" t="n">
        <v>20</v>
      </c>
      <c r="AZ10" s="65">
        <f>$BA$3+$BC$3*COS(AY10*PI()/180)</f>
        <v/>
      </c>
      <c r="BA10" s="65">
        <f>$BB$3+$BC$3*SIN(AY10*PI()/180)</f>
        <v/>
      </c>
      <c r="BF10" s="33" t="n"/>
    </row>
    <row r="11" ht="15" customHeight="1">
      <c r="A11" s="10" t="inlineStr">
        <is>
          <t>Наименование объекта: Переход трубопровода через р. Енисей</t>
        </is>
      </c>
      <c r="B11" s="11" t="n"/>
      <c r="C11" s="11" t="n"/>
      <c r="D11" s="41" t="n"/>
      <c r="E11" s="11" t="n"/>
      <c r="F11" s="19" t="n"/>
      <c r="G11" s="19" t="n"/>
      <c r="H11" s="12" t="n"/>
      <c r="I11" s="13" t="n"/>
      <c r="J11" s="14" t="n"/>
      <c r="K11" s="15" t="n"/>
      <c r="L11" s="16">
        <f>A11</f>
        <v/>
      </c>
      <c r="M11" s="17" t="n"/>
      <c r="N11" s="17" t="n"/>
      <c r="O11" s="17" t="n"/>
      <c r="P11" s="17" t="n"/>
      <c r="Q11" s="17" t="n"/>
      <c r="R11" s="17" t="n"/>
      <c r="S11" s="17" t="n"/>
      <c r="T11" s="17" t="n"/>
      <c r="AA11" s="65" t="n">
        <v>25</v>
      </c>
      <c r="AB11" s="65">
        <f>$AC$3+$AE$3*COS(AA11*PI()/180)</f>
        <v/>
      </c>
      <c r="AC11" s="65">
        <f>$AD$3+$AE$3*SIN(AA11*PI()/180)</f>
        <v/>
      </c>
      <c r="AI11" s="65" t="n">
        <v>25</v>
      </c>
      <c r="AJ11" s="65">
        <f>$AK$3+$AM$3*COS(AI11*PI()/180)</f>
        <v/>
      </c>
      <c r="AK11" s="65">
        <f>$AL$3+$AM$3*SIN(AI11*PI()/180)</f>
        <v/>
      </c>
      <c r="AQ11" s="65" t="n">
        <v>25</v>
      </c>
      <c r="AR11" s="65">
        <f>$AS$3+$AU$3*COS(AQ11*PI()/180)</f>
        <v/>
      </c>
      <c r="AS11" s="65">
        <f>$AT$3+$AU$3*SIN(AQ11*PI()/180)</f>
        <v/>
      </c>
      <c r="AY11" s="65" t="n">
        <v>25</v>
      </c>
      <c r="AZ11" s="65">
        <f>$BA$3+$BC$3*COS(AY11*PI()/180)</f>
        <v/>
      </c>
      <c r="BA11" s="65">
        <f>$BB$3+$BC$3*SIN(AY11*PI()/180)</f>
        <v/>
      </c>
      <c r="BF11" s="33" t="n"/>
    </row>
    <row r="12" ht="15" customHeight="1">
      <c r="A12" s="16" t="inlineStr">
        <is>
          <t xml:space="preserve">Наименование используемого метода/методики: ГОСТ 12248.4-2020 </t>
        </is>
      </c>
      <c r="B12" s="17" t="n"/>
      <c r="C12" s="17" t="n"/>
      <c r="D12" s="10" t="n"/>
      <c r="E12" s="17" t="n"/>
      <c r="F12" s="17" t="n"/>
      <c r="G12" s="17" t="n"/>
      <c r="H12" s="17" t="n"/>
      <c r="I12" s="17" t="n"/>
      <c r="J12" s="17" t="n"/>
      <c r="K12" s="17" t="n"/>
      <c r="L12" s="16">
        <f>A12</f>
        <v/>
      </c>
      <c r="M12" s="11" t="n"/>
      <c r="N12" s="11" t="n"/>
      <c r="O12" s="11" t="n"/>
      <c r="P12" s="11" t="n"/>
      <c r="Q12" s="19" t="n"/>
      <c r="R12" s="19" t="n"/>
      <c r="S12" s="18" t="n"/>
      <c r="T12" s="18" t="n"/>
      <c r="V12" s="17" t="n"/>
      <c r="AA12" s="65" t="n">
        <v>30</v>
      </c>
      <c r="AB12" s="65">
        <f>$AC$3+$AE$3*COS(AA12*PI()/180)</f>
        <v/>
      </c>
      <c r="AC12" s="65">
        <f>$AD$3+$AE$3*SIN(AA12*PI()/180)</f>
        <v/>
      </c>
      <c r="AI12" s="65" t="n">
        <v>30</v>
      </c>
      <c r="AJ12" s="65">
        <f>$AK$3+$AM$3*COS(AI12*PI()/180)</f>
        <v/>
      </c>
      <c r="AK12" s="65">
        <f>$AL$3+$AM$3*SIN(AI12*PI()/180)</f>
        <v/>
      </c>
      <c r="AQ12" s="65" t="n">
        <v>30</v>
      </c>
      <c r="AR12" s="65">
        <f>$AS$3+$AU$3*COS(AQ12*PI()/180)</f>
        <v/>
      </c>
      <c r="AS12" s="65">
        <f>$AT$3+$AU$3*SIN(AQ12*PI()/180)</f>
        <v/>
      </c>
      <c r="AY12" s="65" t="n">
        <v>30</v>
      </c>
      <c r="AZ12" s="65">
        <f>$BA$3+$BC$3*COS(AY12*PI()/180)</f>
        <v/>
      </c>
      <c r="BA12" s="65">
        <f>$BB$3+$BC$3*SIN(AY12*PI()/180)</f>
        <v/>
      </c>
    </row>
    <row r="13" ht="15" customHeight="1">
      <c r="A13" s="16" t="inlineStr">
        <is>
          <t>Условия проведения испытания: температура окружающей среды (18 - 25)0С, влажность воздуха (40 - 75)%</t>
        </is>
      </c>
      <c r="B13" s="11" t="n"/>
      <c r="C13" s="11" t="n"/>
      <c r="D13" s="11" t="n"/>
      <c r="E13" s="11" t="n"/>
      <c r="F13" s="19" t="n"/>
      <c r="G13" s="19" t="n"/>
      <c r="H13" s="18" t="n"/>
      <c r="I13" s="18" t="n"/>
      <c r="J13" s="18" t="n"/>
      <c r="K13" s="19" t="n"/>
      <c r="L13" s="16">
        <f>A13</f>
        <v/>
      </c>
      <c r="M13" s="11" t="n"/>
      <c r="N13" s="11" t="n"/>
      <c r="O13" s="11" t="n"/>
      <c r="P13" s="11" t="n"/>
      <c r="Q13" s="19" t="n"/>
      <c r="R13" s="19" t="n"/>
      <c r="S13" s="14" t="n"/>
      <c r="T13" s="14" t="n"/>
      <c r="AA13" s="65" t="n">
        <v>35</v>
      </c>
      <c r="AB13" s="65">
        <f>$AC$3+$AE$3*COS(AA13*PI()/180)</f>
        <v/>
      </c>
      <c r="AC13" s="65">
        <f>$AD$3+$AE$3*SIN(AA13*PI()/180)</f>
        <v/>
      </c>
      <c r="AI13" s="65" t="n">
        <v>35</v>
      </c>
      <c r="AJ13" s="65">
        <f>$AK$3+$AM$3*COS(AI13*PI()/180)</f>
        <v/>
      </c>
      <c r="AK13" s="65">
        <f>$AL$3+$AM$3*SIN(AI13*PI()/180)</f>
        <v/>
      </c>
      <c r="AQ13" s="65" t="n">
        <v>35</v>
      </c>
      <c r="AR13" s="65">
        <f>$AS$3+$AU$3*COS(AQ13*PI()/180)</f>
        <v/>
      </c>
      <c r="AS13" s="65">
        <f>$AT$3+$AU$3*SIN(AQ13*PI()/180)</f>
        <v/>
      </c>
      <c r="AY13" s="65" t="n">
        <v>35</v>
      </c>
      <c r="AZ13" s="65">
        <f>$BA$3+$BC$3*COS(AY13*PI()/180)</f>
        <v/>
      </c>
      <c r="BA13" s="65">
        <f>$BB$3+$BC$3*SIN(AY13*PI()/180)</f>
        <v/>
      </c>
    </row>
    <row r="14" ht="17.65" customHeight="1">
      <c r="A14" s="16" t="inlineStr">
        <is>
          <t>Дата получение объекта подлежащего испытаниям: 24.10.2022</t>
        </is>
      </c>
      <c r="B14" s="11" t="n"/>
      <c r="C14" s="11" t="n"/>
      <c r="D14" s="11" t="n"/>
      <c r="E14" s="11" t="n"/>
      <c r="F14" s="19" t="n"/>
      <c r="G14" s="19" t="n"/>
      <c r="H14" s="14" t="n"/>
      <c r="I14" s="14" t="n"/>
      <c r="J14" s="20" t="n"/>
      <c r="K14" s="18" t="n"/>
      <c r="L14" s="16">
        <f>A14</f>
        <v/>
      </c>
      <c r="M14" s="11" t="n"/>
      <c r="N14" s="11" t="n"/>
      <c r="O14" s="11" t="n"/>
      <c r="P14" s="37" t="n"/>
      <c r="Q14" s="19" t="n"/>
      <c r="R14" s="19" t="n"/>
      <c r="S14" s="14" t="n"/>
      <c r="T14" s="14" t="n"/>
      <c r="AA14" s="65" t="n">
        <v>40</v>
      </c>
      <c r="AB14" s="65">
        <f>$AC$3+$AE$3*COS(AA14*PI()/180)</f>
        <v/>
      </c>
      <c r="AC14" s="65">
        <f>$AD$3+$AE$3*SIN(AA14*PI()/180)</f>
        <v/>
      </c>
      <c r="AI14" s="65" t="n">
        <v>40</v>
      </c>
      <c r="AJ14" s="65">
        <f>$AK$3+$AM$3*COS(AI14*PI()/180)</f>
        <v/>
      </c>
      <c r="AK14" s="65">
        <f>$AL$3+$AM$3*SIN(AI14*PI()/180)</f>
        <v/>
      </c>
      <c r="AQ14" s="65" t="n">
        <v>40</v>
      </c>
      <c r="AR14" s="65">
        <f>$AS$3+$AU$3*COS(AQ14*PI()/180)</f>
        <v/>
      </c>
      <c r="AS14" s="65">
        <f>$AT$3+$AU$3*SIN(AQ14*PI()/180)</f>
        <v/>
      </c>
      <c r="AY14" s="65" t="n">
        <v>40</v>
      </c>
      <c r="AZ14" s="65">
        <f>$BA$3+$BC$3*COS(AY14*PI()/180)</f>
        <v/>
      </c>
      <c r="BA14" s="65">
        <f>$BB$3+$BC$3*SIN(AY14*PI()/180)</f>
        <v/>
      </c>
    </row>
    <row r="15" ht="15" customHeight="1">
      <c r="A15" s="16" t="inlineStr">
        <is>
          <t>Дата испытания: 25.10.2022-19.11.2022</t>
        </is>
      </c>
      <c r="B15" s="11" t="n"/>
      <c r="C15" s="11" t="n"/>
      <c r="D15" s="11" t="n"/>
      <c r="E15" s="11" t="n"/>
      <c r="F15" s="36" t="n"/>
      <c r="G15" s="19" t="n"/>
      <c r="H15" s="14" t="n"/>
      <c r="I15" s="14" t="n"/>
      <c r="J15" s="20" t="n"/>
      <c r="K15" s="18" t="n"/>
      <c r="L15" s="16">
        <f>A15</f>
        <v/>
      </c>
      <c r="M15" s="11" t="n"/>
      <c r="N15" s="37" t="n"/>
      <c r="O15" s="11" t="n"/>
      <c r="P15" s="11" t="n"/>
      <c r="Q15" s="19" t="n"/>
      <c r="R15" s="19" t="n"/>
      <c r="S15" s="73" t="n"/>
      <c r="T15" s="14" t="n"/>
      <c r="AA15" s="65" t="n">
        <v>45</v>
      </c>
      <c r="AB15" s="65">
        <f>$AC$3+$AE$3*COS(AA15*PI()/180)</f>
        <v/>
      </c>
      <c r="AC15" s="65">
        <f>$AD$3+$AE$3*SIN(AA15*PI()/180)</f>
        <v/>
      </c>
      <c r="AI15" s="65" t="n">
        <v>45</v>
      </c>
      <c r="AJ15" s="65">
        <f>$AK$3+$AM$3*COS(AI15*PI()/180)</f>
        <v/>
      </c>
      <c r="AK15" s="65">
        <f>$AL$3+$AM$3*SIN(AI15*PI()/180)</f>
        <v/>
      </c>
      <c r="AQ15" s="65" t="n">
        <v>45</v>
      </c>
      <c r="AR15" s="65">
        <f>$AS$3+$AU$3*COS(AQ15*PI()/180)</f>
        <v/>
      </c>
      <c r="AS15" s="65">
        <f>$AT$3+$AU$3*SIN(AQ15*PI()/180)</f>
        <v/>
      </c>
      <c r="AY15" s="65" t="n">
        <v>45</v>
      </c>
      <c r="AZ15" s="65">
        <f>$BA$3+$BC$3*COS(AY15*PI()/180)</f>
        <v/>
      </c>
      <c r="BA15" s="65">
        <f>$BB$3+$BC$3*SIN(AY15*PI()/180)</f>
        <v/>
      </c>
    </row>
    <row r="16" ht="15.6" customHeight="1">
      <c r="A16" s="70" t="inlineStr">
        <is>
          <t>Испытание грунтов методом трехосного сжатия</t>
        </is>
      </c>
      <c r="L16" s="70" t="inlineStr">
        <is>
          <t>Испытание грунтов методом трехосного сжатия</t>
        </is>
      </c>
      <c r="AA16" s="65" t="n">
        <v>50</v>
      </c>
      <c r="AB16" s="65">
        <f>$AC$3+$AE$3*COS(AA16*PI()/180)</f>
        <v/>
      </c>
      <c r="AC16" s="65">
        <f>$AD$3+$AE$3*SIN(AA16*PI()/180)</f>
        <v/>
      </c>
      <c r="AI16" s="65" t="n">
        <v>50</v>
      </c>
      <c r="AJ16" s="65">
        <f>$AK$3+$AM$3*COS(AI16*PI()/180)</f>
        <v/>
      </c>
      <c r="AK16" s="65">
        <f>$AL$3+$AM$3*SIN(AI16*PI()/180)</f>
        <v/>
      </c>
      <c r="AQ16" s="65" t="n">
        <v>50</v>
      </c>
      <c r="AR16" s="65">
        <f>$AS$3+$AU$3*COS(AQ16*PI()/180)</f>
        <v/>
      </c>
      <c r="AS16" s="65">
        <f>$AT$3+$AU$3*SIN(AQ16*PI()/180)</f>
        <v/>
      </c>
      <c r="AY16" s="65" t="n">
        <v>50</v>
      </c>
      <c r="AZ16" s="65">
        <f>$BA$3+$BC$3*COS(AY16*PI()/180)</f>
        <v/>
      </c>
      <c r="BA16" s="65">
        <f>$BB$3+$BC$3*SIN(AY16*PI()/180)</f>
        <v/>
      </c>
    </row>
    <row r="17" ht="15" customHeight="1">
      <c r="A17" s="22" t="inlineStr">
        <is>
          <t xml:space="preserve">Лабораторный номер: </t>
        </is>
      </c>
      <c r="B17" s="23" t="n"/>
      <c r="C17" s="32" t="inlineStr">
        <is>
          <t>1057</t>
        </is>
      </c>
      <c r="D17" s="23" t="n"/>
      <c r="E17" s="23" t="n"/>
      <c r="F17" s="23" t="n"/>
      <c r="G17" s="23" t="n"/>
      <c r="H17" s="18" t="n"/>
      <c r="I17" s="24" t="inlineStr">
        <is>
          <t>We, % =</t>
        </is>
      </c>
      <c r="J17" s="62" t="n">
        <v>0.406669122</v>
      </c>
      <c r="K17" s="21" t="n"/>
      <c r="L17" s="22" t="inlineStr">
        <is>
          <t xml:space="preserve">Лабораторный номер: </t>
        </is>
      </c>
      <c r="M17" s="23" t="n"/>
      <c r="N17" s="32">
        <f>C17</f>
        <v/>
      </c>
      <c r="O17" s="23" t="n"/>
      <c r="P17" s="23" t="n"/>
      <c r="Q17" s="23" t="n"/>
      <c r="R17" s="23" t="n"/>
      <c r="T17" s="24" t="inlineStr">
        <is>
          <t>We, % =</t>
        </is>
      </c>
      <c r="U17" s="62">
        <f>J17</f>
        <v/>
      </c>
      <c r="AA17" s="65" t="n">
        <v>55</v>
      </c>
      <c r="AB17" s="65">
        <f>$AC$3+$AE$3*COS(AA17*PI()/180)</f>
        <v/>
      </c>
      <c r="AC17" s="65">
        <f>$AD$3+$AE$3*SIN(AA17*PI()/180)</f>
        <v/>
      </c>
      <c r="AI17" s="65" t="n">
        <v>55</v>
      </c>
      <c r="AJ17" s="65">
        <f>$AK$3+$AM$3*COS(AI17*PI()/180)</f>
        <v/>
      </c>
      <c r="AK17" s="65">
        <f>$AL$3+$AM$3*SIN(AI17*PI()/180)</f>
        <v/>
      </c>
      <c r="AQ17" s="65" t="n">
        <v>55</v>
      </c>
      <c r="AR17" s="65">
        <f>$AS$3+$AU$3*COS(AQ17*PI()/180)</f>
        <v/>
      </c>
      <c r="AS17" s="65">
        <f>$AT$3+$AU$3*SIN(AQ17*PI()/180)</f>
        <v/>
      </c>
      <c r="AY17" s="65" t="n">
        <v>55</v>
      </c>
      <c r="AZ17" s="65">
        <f>$BA$3+$BC$3*COS(AY17*PI()/180)</f>
        <v/>
      </c>
      <c r="BA17" s="65">
        <f>$BB$3+$BC$3*SIN(AY17*PI()/180)</f>
        <v/>
      </c>
    </row>
    <row r="18" ht="15" customHeight="1">
      <c r="A18" s="22" t="inlineStr">
        <is>
          <t xml:space="preserve">Номер скважины: </t>
        </is>
      </c>
      <c r="B18" s="23" t="n"/>
      <c r="C18" s="32" t="inlineStr">
        <is>
          <t>BH-001</t>
        </is>
      </c>
      <c r="D18" s="23" t="n"/>
      <c r="E18" s="23" t="n"/>
      <c r="F18" s="23" t="n"/>
      <c r="G18" s="23" t="n"/>
      <c r="H18" s="18" t="n"/>
      <c r="I18" s="24" t="inlineStr">
        <is>
          <t>ρ, г/см3 =</t>
        </is>
      </c>
      <c r="J18" s="40" t="n">
        <v>1.75</v>
      </c>
      <c r="L18" s="22" t="inlineStr">
        <is>
          <t xml:space="preserve">Номер скважины: </t>
        </is>
      </c>
      <c r="M18" s="23" t="n"/>
      <c r="N18" s="32">
        <f>C18</f>
        <v/>
      </c>
      <c r="O18" s="23" t="n"/>
      <c r="P18" s="23" t="n"/>
      <c r="Q18" s="23" t="n"/>
      <c r="R18" s="23" t="n"/>
      <c r="T18" s="24" t="inlineStr">
        <is>
          <t>ρ, г/см3 =</t>
        </is>
      </c>
      <c r="U18" s="40">
        <f>J18</f>
        <v/>
      </c>
      <c r="AA18" s="65" t="n">
        <v>60</v>
      </c>
      <c r="AB18" s="65">
        <f>$AC$3+$AE$3*COS(AA18*PI()/180)</f>
        <v/>
      </c>
      <c r="AC18" s="65">
        <f>$AD$3+$AE$3*SIN(AA18*PI()/180)</f>
        <v/>
      </c>
      <c r="AI18" s="65" t="n">
        <v>60</v>
      </c>
      <c r="AJ18" s="65">
        <f>$AK$3+$AM$3*COS(AI18*PI()/180)</f>
        <v/>
      </c>
      <c r="AK18" s="65">
        <f>$AL$3+$AM$3*SIN(AI18*PI()/180)</f>
        <v/>
      </c>
      <c r="AQ18" s="65" t="n">
        <v>60</v>
      </c>
      <c r="AR18" s="65">
        <f>$AS$3+$AU$3*COS(AQ18*PI()/180)</f>
        <v/>
      </c>
      <c r="AS18" s="65">
        <f>$AT$3+$AU$3*SIN(AQ18*PI()/180)</f>
        <v/>
      </c>
      <c r="AY18" s="65" t="n">
        <v>60</v>
      </c>
      <c r="AZ18" s="65">
        <f>$BA$3+$BC$3*COS(AY18*PI()/180)</f>
        <v/>
      </c>
      <c r="BA18" s="65">
        <f>$BB$3+$BC$3*SIN(AY18*PI()/180)</f>
        <v/>
      </c>
    </row>
    <row r="19" ht="15" customHeight="1">
      <c r="A19" s="22" t="inlineStr">
        <is>
          <t xml:space="preserve">Глубина отбора, м: </t>
        </is>
      </c>
      <c r="B19" s="23" t="n"/>
      <c r="C19" s="39" t="n">
        <v>1.7</v>
      </c>
      <c r="D19" s="23" t="n"/>
      <c r="E19" s="23" t="n"/>
      <c r="F19" s="23" t="n"/>
      <c r="G19" s="23" t="n"/>
      <c r="H19" s="18" t="n"/>
      <c r="I19" s="24" t="inlineStr">
        <is>
          <t>ρs, г/см3 =</t>
        </is>
      </c>
      <c r="J19" s="40" t="n">
        <v>2.7</v>
      </c>
      <c r="K19" s="21" t="n"/>
      <c r="L19" s="22" t="inlineStr">
        <is>
          <t xml:space="preserve">Глубина отбора, м: </t>
        </is>
      </c>
      <c r="M19" s="23" t="n"/>
      <c r="N19" s="39">
        <f>C19</f>
        <v/>
      </c>
      <c r="O19" s="23" t="n"/>
      <c r="P19" s="23" t="n"/>
      <c r="Q19" s="23" t="n"/>
      <c r="R19" s="23" t="n"/>
      <c r="T19" s="24" t="inlineStr">
        <is>
          <t>ρs, г/см3 =</t>
        </is>
      </c>
      <c r="U19" s="40">
        <f>J19</f>
        <v/>
      </c>
      <c r="AA19" s="65" t="n">
        <v>65</v>
      </c>
      <c r="AB19" s="65">
        <f>$AC$3+$AE$3*COS(AA19*PI()/180)</f>
        <v/>
      </c>
      <c r="AC19" s="65">
        <f>$AD$3+$AE$3*SIN(AA19*PI()/180)</f>
        <v/>
      </c>
      <c r="AI19" s="65" t="n">
        <v>65</v>
      </c>
      <c r="AJ19" s="65">
        <f>$AK$3+$AM$3*COS(AI19*PI()/180)</f>
        <v/>
      </c>
      <c r="AK19" s="65">
        <f>$AL$3+$AM$3*SIN(AI19*PI()/180)</f>
        <v/>
      </c>
      <c r="AQ19" s="65" t="n">
        <v>65</v>
      </c>
      <c r="AR19" s="65">
        <f>$AS$3+$AU$3*COS(AQ19*PI()/180)</f>
        <v/>
      </c>
      <c r="AS19" s="65">
        <f>$AT$3+$AU$3*SIN(AQ19*PI()/180)</f>
        <v/>
      </c>
      <c r="AY19" s="65" t="n">
        <v>65</v>
      </c>
      <c r="AZ19" s="65">
        <f>$BA$3+$BC$3*COS(AY19*PI()/180)</f>
        <v/>
      </c>
      <c r="BA19" s="65">
        <f>$BB$3+$BC$3*SIN(AY19*PI()/180)</f>
        <v/>
      </c>
    </row>
    <row r="20" ht="16.9" customHeight="1">
      <c r="A20" s="22" t="inlineStr">
        <is>
          <t xml:space="preserve">Наименование грунта: </t>
        </is>
      </c>
      <c r="B20" s="23" t="n"/>
      <c r="C20" s="32" t="inlineStr">
        <is>
          <t>Суглинок, после оттаивания текучий, легкий песчанистый</t>
        </is>
      </c>
      <c r="D20" s="23" t="n"/>
      <c r="E20" s="23" t="n"/>
      <c r="F20" s="23" t="n"/>
      <c r="G20" s="23" t="n"/>
      <c r="H20" s="18" t="n"/>
      <c r="I20" s="24" t="inlineStr">
        <is>
          <t>e, д.е. =</t>
        </is>
      </c>
      <c r="J20" s="74" t="n">
        <v>0.6</v>
      </c>
      <c r="K20" s="23" t="n"/>
      <c r="L20" s="22" t="inlineStr">
        <is>
          <t xml:space="preserve">Наименование грунта: </t>
        </is>
      </c>
      <c r="M20" s="23" t="n"/>
      <c r="N20" s="32">
        <f>C20</f>
        <v/>
      </c>
      <c r="O20" s="23" t="n"/>
      <c r="P20" s="23" t="n"/>
      <c r="Q20" s="23" t="n"/>
      <c r="R20" s="23" t="n"/>
      <c r="T20" s="24" t="inlineStr">
        <is>
          <t>e, д.е. =</t>
        </is>
      </c>
      <c r="U20" s="74">
        <f>J20</f>
        <v/>
      </c>
      <c r="AA20" s="65" t="n">
        <v>70</v>
      </c>
      <c r="AB20" s="65">
        <f>$AC$3+$AE$3*COS(AA20*PI()/180)</f>
        <v/>
      </c>
      <c r="AC20" s="65">
        <f>$AD$3+$AE$3*SIN(AA20*PI()/180)</f>
        <v/>
      </c>
      <c r="AI20" s="65" t="n">
        <v>70</v>
      </c>
      <c r="AJ20" s="65">
        <f>$AK$3+$AM$3*COS(AI20*PI()/180)</f>
        <v/>
      </c>
      <c r="AK20" s="65">
        <f>$AL$3+$AM$3*SIN(AI20*PI()/180)</f>
        <v/>
      </c>
      <c r="AQ20" s="65" t="n">
        <v>70</v>
      </c>
      <c r="AR20" s="65">
        <f>$AS$3+$AU$3*COS(AQ20*PI()/180)</f>
        <v/>
      </c>
      <c r="AS20" s="65">
        <f>$AT$3+$AU$3*SIN(AQ20*PI()/180)</f>
        <v/>
      </c>
      <c r="AY20" s="65" t="n">
        <v>70</v>
      </c>
      <c r="AZ20" s="65">
        <f>$BA$3+$BC$3*COS(AY20*PI()/180)</f>
        <v/>
      </c>
      <c r="BA20" s="65">
        <f>$BB$3+$BC$3*SIN(AY20*PI()/180)</f>
        <v/>
      </c>
    </row>
    <row r="21" ht="15" customHeight="1">
      <c r="A21" s="23" t="inlineStr">
        <is>
          <t>Схема проведения опыта:</t>
        </is>
      </c>
      <c r="B21" s="23" t="n"/>
      <c r="C21" s="32" t="inlineStr">
        <is>
          <t>КД</t>
        </is>
      </c>
      <c r="D21" s="23" t="n"/>
      <c r="E21" s="23" t="n"/>
      <c r="F21" s="23" t="n"/>
      <c r="G21" s="23" t="n"/>
      <c r="H21" s="18" t="n"/>
      <c r="I21" s="24" t="inlineStr">
        <is>
          <t>IL, д.е. =</t>
        </is>
      </c>
      <c r="J21" s="40" t="n">
        <v>1.082</v>
      </c>
      <c r="K21" s="23" t="n"/>
      <c r="L21" s="23" t="inlineStr">
        <is>
          <t>Схема проведения опыта:</t>
        </is>
      </c>
      <c r="M21" s="23" t="n"/>
      <c r="N21" s="32">
        <f>C21</f>
        <v/>
      </c>
      <c r="O21" s="23" t="n"/>
      <c r="P21" s="23" t="n"/>
      <c r="Q21" s="23" t="n"/>
      <c r="R21" s="23" t="n"/>
      <c r="T21" s="24" t="inlineStr">
        <is>
          <t>IL, д.е. =</t>
        </is>
      </c>
      <c r="U21" s="40">
        <f>J21</f>
        <v/>
      </c>
      <c r="AA21" s="65" t="n">
        <v>75</v>
      </c>
      <c r="AB21" s="65">
        <f>$AC$3+$AE$3*COS(AA21*PI()/180)</f>
        <v/>
      </c>
      <c r="AC21" s="65">
        <f>$AD$3+$AE$3*SIN(AA21*PI()/180)</f>
        <v/>
      </c>
      <c r="AI21" s="65" t="n">
        <v>75</v>
      </c>
      <c r="AJ21" s="65">
        <f>$AK$3+$AM$3*COS(AI21*PI()/180)</f>
        <v/>
      </c>
      <c r="AK21" s="65">
        <f>$AL$3+$AM$3*SIN(AI21*PI()/180)</f>
        <v/>
      </c>
      <c r="AQ21" s="65" t="n">
        <v>75</v>
      </c>
      <c r="AR21" s="65">
        <f>$AS$3+$AU$3*COS(AQ21*PI()/180)</f>
        <v/>
      </c>
      <c r="AS21" s="65">
        <f>$AT$3+$AU$3*SIN(AQ21*PI()/180)</f>
        <v/>
      </c>
      <c r="AY21" s="65" t="n">
        <v>75</v>
      </c>
      <c r="AZ21" s="65">
        <f>$BA$3+$BC$3*COS(AY21*PI()/180)</f>
        <v/>
      </c>
      <c r="BA21" s="65">
        <f>$BB$3+$BC$3*SIN(AY21*PI()/180)</f>
        <v/>
      </c>
    </row>
    <row r="22" ht="16.9" customHeight="1">
      <c r="A22" s="70" t="inlineStr">
        <is>
          <t xml:space="preserve">Результаты испытаний </t>
        </is>
      </c>
      <c r="L22" s="70" t="inlineStr">
        <is>
          <t xml:space="preserve">Результаты испытаний </t>
        </is>
      </c>
      <c r="AA22" s="65" t="n">
        <v>80</v>
      </c>
      <c r="AB22" s="65">
        <f>$AC$3+$AE$3*COS(AA22*PI()/180)</f>
        <v/>
      </c>
      <c r="AC22" s="65">
        <f>$AD$3+$AE$3*SIN(AA22*PI()/180)</f>
        <v/>
      </c>
      <c r="AI22" s="65" t="n">
        <v>80</v>
      </c>
      <c r="AJ22" s="65">
        <f>$AK$3+$AM$3*COS(AI22*PI()/180)</f>
        <v/>
      </c>
      <c r="AK22" s="65">
        <f>$AL$3+$AM$3*SIN(AI22*PI()/180)</f>
        <v/>
      </c>
      <c r="AQ22" s="65" t="n">
        <v>80</v>
      </c>
      <c r="AR22" s="65">
        <f>$AS$3+$AU$3*COS(AQ22*PI()/180)</f>
        <v/>
      </c>
      <c r="AS22" s="65">
        <f>$AT$3+$AU$3*SIN(AQ22*PI()/180)</f>
        <v/>
      </c>
      <c r="AY22" s="65" t="n">
        <v>80</v>
      </c>
      <c r="AZ22" s="65">
        <f>$BA$3+$BC$3*COS(AY22*PI()/180)</f>
        <v/>
      </c>
      <c r="BA22" s="65">
        <f>$BB$3+$BC$3*SIN(AY22*PI()/180)</f>
        <v/>
      </c>
    </row>
    <row r="23" ht="15.6" customHeight="1">
      <c r="J23" s="23" t="n"/>
      <c r="K23" s="23" t="n"/>
      <c r="AA23" s="65" t="n">
        <v>85</v>
      </c>
      <c r="AB23" s="65">
        <f>$AC$3+$AE$3*COS(AA23*PI()/180)</f>
        <v/>
      </c>
      <c r="AC23" s="65">
        <f>$AD$3+$AE$3*SIN(AA23*PI()/180)</f>
        <v/>
      </c>
      <c r="AI23" s="65" t="n">
        <v>85</v>
      </c>
      <c r="AJ23" s="65">
        <f>$AK$3+$AM$3*COS(AI23*PI()/180)</f>
        <v/>
      </c>
      <c r="AK23" s="65">
        <f>$AL$3+$AM$3*SIN(AI23*PI()/180)</f>
        <v/>
      </c>
      <c r="AQ23" s="65" t="n">
        <v>85</v>
      </c>
      <c r="AR23" s="65">
        <f>$AS$3+$AU$3*COS(AQ23*PI()/180)</f>
        <v/>
      </c>
      <c r="AS23" s="65">
        <f>$AT$3+$AU$3*SIN(AQ23*PI()/180)</f>
        <v/>
      </c>
      <c r="AY23" s="65" t="n">
        <v>85</v>
      </c>
      <c r="AZ23" s="65">
        <f>$BA$3+$BC$3*COS(AY23*PI()/180)</f>
        <v/>
      </c>
      <c r="BA23" s="65">
        <f>$BB$3+$BC$3*SIN(AY23*PI()/180)</f>
        <v/>
      </c>
    </row>
    <row r="24" ht="16.9" customHeight="1">
      <c r="J24" s="38" t="n"/>
      <c r="K24" s="23" t="n"/>
      <c r="L24" s="23" t="n"/>
      <c r="AA24" s="65" t="n">
        <v>90</v>
      </c>
      <c r="AB24" s="65">
        <f>$AC$3+$AE$3*COS(AA24*PI()/180)</f>
        <v/>
      </c>
      <c r="AC24" s="65">
        <f>$AD$3+$AE$3*SIN(AA24*PI()/180)</f>
        <v/>
      </c>
      <c r="AI24" s="65" t="n">
        <v>90</v>
      </c>
      <c r="AJ24" s="65">
        <f>$AK$3+$AM$3*COS(AI24*PI()/180)</f>
        <v/>
      </c>
      <c r="AK24" s="65">
        <f>$AL$3+$AM$3*SIN(AI24*PI()/180)</f>
        <v/>
      </c>
      <c r="AQ24" s="65" t="n">
        <v>90</v>
      </c>
      <c r="AR24" s="65">
        <f>$AS$3+$AU$3*COS(AQ24*PI()/180)</f>
        <v/>
      </c>
      <c r="AS24" s="65">
        <f>$AT$3+$AU$3*SIN(AQ24*PI()/180)</f>
        <v/>
      </c>
      <c r="AY24" s="65" t="n">
        <v>90</v>
      </c>
      <c r="AZ24" s="65">
        <f>$BA$3+$BC$3*COS(AY24*PI()/180)</f>
        <v/>
      </c>
      <c r="BA24" s="65">
        <f>$BB$3+$BC$3*SIN(AY24*PI()/180)</f>
        <v/>
      </c>
    </row>
    <row r="25" ht="15" customHeight="1">
      <c r="A25" s="23" t="n"/>
      <c r="B25" s="23" t="n"/>
      <c r="C25" s="32" t="n"/>
      <c r="D25" s="23" t="n"/>
      <c r="E25" s="23" t="n"/>
      <c r="F25" s="23" t="n"/>
      <c r="G25" s="25" t="n"/>
      <c r="H25" s="23" t="n"/>
      <c r="I25" s="32" t="n"/>
      <c r="J25" s="23" t="n"/>
      <c r="K25" s="23" t="n"/>
      <c r="L25" s="23" t="n"/>
      <c r="M25" s="23" t="n"/>
      <c r="N25" s="23" t="n"/>
      <c r="O25" s="23" t="n"/>
      <c r="P25" s="23" t="n"/>
      <c r="Q25" s="23" t="n"/>
      <c r="R25" s="23" t="n"/>
      <c r="S25" s="25" t="n"/>
      <c r="T25" s="23" t="n"/>
      <c r="U25" s="23" t="n"/>
      <c r="AA25" s="65" t="n">
        <v>95</v>
      </c>
      <c r="AB25" s="65">
        <f>$AC$3+$AE$3*COS(AA25*PI()/180)</f>
        <v/>
      </c>
      <c r="AC25" s="65">
        <f>$AD$3+$AE$3*SIN(AA25*PI()/180)</f>
        <v/>
      </c>
      <c r="AI25" s="65" t="n">
        <v>95</v>
      </c>
      <c r="AJ25" s="65">
        <f>$AK$3+$AM$3*COS(AI25*PI()/180)</f>
        <v/>
      </c>
      <c r="AK25" s="65">
        <f>$AL$3+$AM$3*SIN(AI25*PI()/180)</f>
        <v/>
      </c>
      <c r="AQ25" s="65" t="n">
        <v>95</v>
      </c>
      <c r="AR25" s="65">
        <f>$AS$3+$AU$3*COS(AQ25*PI()/180)</f>
        <v/>
      </c>
      <c r="AS25" s="65">
        <f>$AT$3+$AU$3*SIN(AQ25*PI()/180)</f>
        <v/>
      </c>
      <c r="AY25" s="65" t="n">
        <v>95</v>
      </c>
      <c r="AZ25" s="65">
        <f>$BA$3+$BC$3*COS(AY25*PI()/180)</f>
        <v/>
      </c>
      <c r="BA25" s="65">
        <f>$BB$3+$BC$3*SIN(AY25*PI()/180)</f>
        <v/>
      </c>
    </row>
    <row r="26" ht="15" customHeight="1">
      <c r="AA26" s="65" t="n">
        <v>100</v>
      </c>
      <c r="AB26" s="65">
        <f>$AC$3+$AE$3*COS(AA26*PI()/180)</f>
        <v/>
      </c>
      <c r="AC26" s="65">
        <f>$AD$3+$AE$3*SIN(AA26*PI()/180)</f>
        <v/>
      </c>
      <c r="AI26" s="65" t="n">
        <v>100</v>
      </c>
      <c r="AJ26" s="65">
        <f>$AK$3+$AM$3*COS(AI26*PI()/180)</f>
        <v/>
      </c>
      <c r="AK26" s="65">
        <f>$AL$3+$AM$3*SIN(AI26*PI()/180)</f>
        <v/>
      </c>
      <c r="AQ26" s="65" t="n">
        <v>100</v>
      </c>
      <c r="AR26" s="65">
        <f>$AS$3+$AU$3*COS(AQ26*PI()/180)</f>
        <v/>
      </c>
      <c r="AS26" s="65">
        <f>$AT$3+$AU$3*SIN(AQ26*PI()/180)</f>
        <v/>
      </c>
      <c r="AY26" s="65" t="n">
        <v>100</v>
      </c>
      <c r="AZ26" s="65">
        <f>$BA$3+$BC$3*COS(AY26*PI()/180)</f>
        <v/>
      </c>
      <c r="BA26" s="65">
        <f>$BB$3+$BC$3*SIN(AY26*PI()/180)</f>
        <v/>
      </c>
    </row>
    <row r="27" ht="15" customHeight="1">
      <c r="L27" s="70" t="n"/>
      <c r="AA27" s="65" t="n">
        <v>105</v>
      </c>
      <c r="AB27" s="65">
        <f>$AC$3+$AE$3*COS(AA27*PI()/180)</f>
        <v/>
      </c>
      <c r="AC27" s="65">
        <f>$AD$3+$AE$3*SIN(AA27*PI()/180)</f>
        <v/>
      </c>
      <c r="AI27" s="65" t="n">
        <v>105</v>
      </c>
      <c r="AJ27" s="65">
        <f>$AK$3+$AM$3*COS(AI27*PI()/180)</f>
        <v/>
      </c>
      <c r="AK27" s="65">
        <f>$AL$3+$AM$3*SIN(AI27*PI()/180)</f>
        <v/>
      </c>
      <c r="AQ27" s="65" t="n">
        <v>105</v>
      </c>
      <c r="AR27" s="65">
        <f>$AS$3+$AU$3*COS(AQ27*PI()/180)</f>
        <v/>
      </c>
      <c r="AS27" s="65">
        <f>$AT$3+$AU$3*SIN(AQ27*PI()/180)</f>
        <v/>
      </c>
      <c r="AY27" s="65" t="n">
        <v>105</v>
      </c>
      <c r="AZ27" s="65">
        <f>$BA$3+$BC$3*COS(AY27*PI()/180)</f>
        <v/>
      </c>
      <c r="BA27" s="65">
        <f>$BB$3+$BC$3*SIN(AY27*PI()/180)</f>
        <v/>
      </c>
    </row>
    <row r="28" ht="15" customHeight="1">
      <c r="AA28" s="65" t="n">
        <v>110</v>
      </c>
      <c r="AB28" s="65">
        <f>$AC$3+$AE$3*COS(AA28*PI()/180)</f>
        <v/>
      </c>
      <c r="AC28" s="65">
        <f>$AD$3+$AE$3*SIN(AA28*PI()/180)</f>
        <v/>
      </c>
      <c r="AI28" s="65" t="n">
        <v>110</v>
      </c>
      <c r="AJ28" s="65">
        <f>$AK$3+$AM$3*COS(AI28*PI()/180)</f>
        <v/>
      </c>
      <c r="AK28" s="65">
        <f>$AL$3+$AM$3*SIN(AI28*PI()/180)</f>
        <v/>
      </c>
      <c r="AQ28" s="65" t="n">
        <v>110</v>
      </c>
      <c r="AR28" s="65">
        <f>$AS$3+$AU$3*COS(AQ28*PI()/180)</f>
        <v/>
      </c>
      <c r="AS28" s="65">
        <f>$AT$3+$AU$3*SIN(AQ28*PI()/180)</f>
        <v/>
      </c>
      <c r="AY28" s="65" t="n">
        <v>110</v>
      </c>
      <c r="AZ28" s="65">
        <f>$BA$3+$BC$3*COS(AY28*PI()/180)</f>
        <v/>
      </c>
      <c r="BA28" s="65">
        <f>$BB$3+$BC$3*SIN(AY28*PI()/180)</f>
        <v/>
      </c>
    </row>
    <row r="29" ht="15" customHeight="1">
      <c r="AA29" s="65" t="n">
        <v>115</v>
      </c>
      <c r="AB29" s="65">
        <f>$AC$3+$AE$3*COS(AA29*PI()/180)</f>
        <v/>
      </c>
      <c r="AC29" s="65">
        <f>$AD$3+$AE$3*SIN(AA29*PI()/180)</f>
        <v/>
      </c>
      <c r="AI29" s="65" t="n">
        <v>115</v>
      </c>
      <c r="AJ29" s="65">
        <f>$AK$3+$AM$3*COS(AI29*PI()/180)</f>
        <v/>
      </c>
      <c r="AK29" s="65">
        <f>$AL$3+$AM$3*SIN(AI29*PI()/180)</f>
        <v/>
      </c>
      <c r="AQ29" s="65" t="n">
        <v>115</v>
      </c>
      <c r="AR29" s="65">
        <f>$AS$3+$AU$3*COS(AQ29*PI()/180)</f>
        <v/>
      </c>
      <c r="AS29" s="65">
        <f>$AT$3+$AU$3*SIN(AQ29*PI()/180)</f>
        <v/>
      </c>
      <c r="AY29" s="65" t="n">
        <v>115</v>
      </c>
      <c r="AZ29" s="65">
        <f>$BA$3+$BC$3*COS(AY29*PI()/180)</f>
        <v/>
      </c>
      <c r="BA29" s="65">
        <f>$BB$3+$BC$3*SIN(AY29*PI()/180)</f>
        <v/>
      </c>
    </row>
    <row r="30" ht="15.6" customHeight="1">
      <c r="AA30" s="65" t="n">
        <v>120</v>
      </c>
      <c r="AB30" s="65">
        <f>$AC$3+$AE$3*COS(AA30*PI()/180)</f>
        <v/>
      </c>
      <c r="AC30" s="65">
        <f>$AD$3+$AE$3*SIN(AA30*PI()/180)</f>
        <v/>
      </c>
      <c r="AI30" s="65" t="n">
        <v>120</v>
      </c>
      <c r="AJ30" s="65">
        <f>$AK$3+$AM$3*COS(AI30*PI()/180)</f>
        <v/>
      </c>
      <c r="AK30" s="65">
        <f>$AL$3+$AM$3*SIN(AI30*PI()/180)</f>
        <v/>
      </c>
      <c r="AQ30" s="65" t="n">
        <v>120</v>
      </c>
      <c r="AR30" s="65">
        <f>$AS$3+$AU$3*COS(AQ30*PI()/180)</f>
        <v/>
      </c>
      <c r="AS30" s="65">
        <f>$AT$3+$AU$3*SIN(AQ30*PI()/180)</f>
        <v/>
      </c>
      <c r="AY30" s="65" t="n">
        <v>120</v>
      </c>
      <c r="AZ30" s="65">
        <f>$BA$3+$BC$3*COS(AY30*PI()/180)</f>
        <v/>
      </c>
      <c r="BA30" s="65">
        <f>$BB$3+$BC$3*SIN(AY30*PI()/180)</f>
        <v/>
      </c>
    </row>
    <row r="31" ht="15" customHeight="1">
      <c r="AA31" s="65" t="n">
        <v>125</v>
      </c>
      <c r="AB31" s="65">
        <f>$AC$3+$AE$3*COS(AA31*PI()/180)</f>
        <v/>
      </c>
      <c r="AC31" s="65">
        <f>$AD$3+$AE$3*SIN(AA31*PI()/180)</f>
        <v/>
      </c>
      <c r="AI31" s="65" t="n">
        <v>125</v>
      </c>
      <c r="AJ31" s="65">
        <f>$AK$3+$AM$3*COS(AI31*PI()/180)</f>
        <v/>
      </c>
      <c r="AK31" s="65">
        <f>$AL$3+$AM$3*SIN(AI31*PI()/180)</f>
        <v/>
      </c>
      <c r="AQ31" s="65" t="n">
        <v>125</v>
      </c>
      <c r="AR31" s="65">
        <f>$AS$3+$AU$3*COS(AQ31*PI()/180)</f>
        <v/>
      </c>
      <c r="AS31" s="65">
        <f>$AT$3+$AU$3*SIN(AQ31*PI()/180)</f>
        <v/>
      </c>
      <c r="AY31" s="65" t="n">
        <v>125</v>
      </c>
      <c r="AZ31" s="65">
        <f>$BA$3+$BC$3*COS(AY31*PI()/180)</f>
        <v/>
      </c>
      <c r="BA31" s="65">
        <f>$BB$3+$BC$3*SIN(AY31*PI()/180)</f>
        <v/>
      </c>
    </row>
    <row r="32" ht="15" customHeight="1">
      <c r="AA32" s="65" t="n">
        <v>130</v>
      </c>
      <c r="AB32" s="65">
        <f>$AC$3+$AE$3*COS(AA32*PI()/180)</f>
        <v/>
      </c>
      <c r="AC32" s="65">
        <f>$AD$3+$AE$3*SIN(AA32*PI()/180)</f>
        <v/>
      </c>
      <c r="AI32" s="65" t="n">
        <v>130</v>
      </c>
      <c r="AJ32" s="65">
        <f>$AK$3+$AM$3*COS(AI32*PI()/180)</f>
        <v/>
      </c>
      <c r="AK32" s="65">
        <f>$AL$3+$AM$3*SIN(AI32*PI()/180)</f>
        <v/>
      </c>
      <c r="AQ32" s="65" t="n">
        <v>130</v>
      </c>
      <c r="AR32" s="65">
        <f>$AS$3+$AU$3*COS(AQ32*PI()/180)</f>
        <v/>
      </c>
      <c r="AS32" s="65">
        <f>$AT$3+$AU$3*SIN(AQ32*PI()/180)</f>
        <v/>
      </c>
      <c r="AY32" s="65" t="n">
        <v>130</v>
      </c>
      <c r="AZ32" s="65">
        <f>$BA$3+$BC$3*COS(AY32*PI()/180)</f>
        <v/>
      </c>
      <c r="BA32" s="65">
        <f>$BB$3+$BC$3*SIN(AY32*PI()/180)</f>
        <v/>
      </c>
    </row>
    <row r="33" ht="15" customHeight="1">
      <c r="AA33" s="65" t="n">
        <v>135</v>
      </c>
      <c r="AB33" s="65">
        <f>$AC$3+$AE$3*COS(AA33*PI()/180)</f>
        <v/>
      </c>
      <c r="AC33" s="65">
        <f>$AD$3+$AE$3*SIN(AA33*PI()/180)</f>
        <v/>
      </c>
      <c r="AI33" s="65" t="n">
        <v>135</v>
      </c>
      <c r="AJ33" s="65">
        <f>$AK$3+$AM$3*COS(AI33*PI()/180)</f>
        <v/>
      </c>
      <c r="AK33" s="65">
        <f>$AL$3+$AM$3*SIN(AI33*PI()/180)</f>
        <v/>
      </c>
      <c r="AQ33" s="65" t="n">
        <v>135</v>
      </c>
      <c r="AR33" s="65">
        <f>$AS$3+$AU$3*COS(AQ33*PI()/180)</f>
        <v/>
      </c>
      <c r="AS33" s="65">
        <f>$AT$3+$AU$3*SIN(AQ33*PI()/180)</f>
        <v/>
      </c>
      <c r="AY33" s="65" t="n">
        <v>135</v>
      </c>
      <c r="AZ33" s="65">
        <f>$BA$3+$BC$3*COS(AY33*PI()/180)</f>
        <v/>
      </c>
      <c r="BA33" s="65">
        <f>$BB$3+$BC$3*SIN(AY33*PI()/180)</f>
        <v/>
      </c>
    </row>
    <row r="34" ht="15" customHeight="1">
      <c r="AA34" s="65" t="n">
        <v>140</v>
      </c>
      <c r="AB34" s="65">
        <f>$AC$3+$AE$3*COS(AA34*PI()/180)</f>
        <v/>
      </c>
      <c r="AC34" s="65">
        <f>$AD$3+$AE$3*SIN(AA34*PI()/180)</f>
        <v/>
      </c>
      <c r="AI34" s="65" t="n">
        <v>140</v>
      </c>
      <c r="AJ34" s="65">
        <f>$AK$3+$AM$3*COS(AI34*PI()/180)</f>
        <v/>
      </c>
      <c r="AK34" s="65">
        <f>$AL$3+$AM$3*SIN(AI34*PI()/180)</f>
        <v/>
      </c>
      <c r="AQ34" s="65" t="n">
        <v>140</v>
      </c>
      <c r="AR34" s="65">
        <f>$AS$3+$AU$3*COS(AQ34*PI()/180)</f>
        <v/>
      </c>
      <c r="AS34" s="65">
        <f>$AT$3+$AU$3*SIN(AQ34*PI()/180)</f>
        <v/>
      </c>
      <c r="AY34" s="65" t="n">
        <v>140</v>
      </c>
      <c r="AZ34" s="65">
        <f>$BA$3+$BC$3*COS(AY34*PI()/180)</f>
        <v/>
      </c>
      <c r="BA34" s="65">
        <f>$BB$3+$BC$3*SIN(AY34*PI()/180)</f>
        <v/>
      </c>
    </row>
    <row r="35" ht="15" customHeight="1">
      <c r="AA35" s="65" t="n">
        <v>145</v>
      </c>
      <c r="AB35" s="65">
        <f>$AC$3+$AE$3*COS(AA35*PI()/180)</f>
        <v/>
      </c>
      <c r="AC35" s="65">
        <f>$AD$3+$AE$3*SIN(AA35*PI()/180)</f>
        <v/>
      </c>
      <c r="AI35" s="65" t="n">
        <v>145</v>
      </c>
      <c r="AJ35" s="65">
        <f>$AK$3+$AM$3*COS(AI35*PI()/180)</f>
        <v/>
      </c>
      <c r="AK35" s="65">
        <f>$AL$3+$AM$3*SIN(AI35*PI()/180)</f>
        <v/>
      </c>
      <c r="AQ35" s="65" t="n">
        <v>145</v>
      </c>
      <c r="AR35" s="65">
        <f>$AS$3+$AU$3*COS(AQ35*PI()/180)</f>
        <v/>
      </c>
      <c r="AS35" s="65">
        <f>$AT$3+$AU$3*SIN(AQ35*PI()/180)</f>
        <v/>
      </c>
      <c r="AY35" s="65" t="n">
        <v>145</v>
      </c>
      <c r="AZ35" s="65">
        <f>$BA$3+$BC$3*COS(AY35*PI()/180)</f>
        <v/>
      </c>
      <c r="BA35" s="65">
        <f>$BB$3+$BC$3*SIN(AY35*PI()/180)</f>
        <v/>
      </c>
    </row>
    <row r="36" ht="15" customHeight="1">
      <c r="AA36" s="65" t="n">
        <v>150</v>
      </c>
      <c r="AB36" s="65">
        <f>$AC$3+$AE$3*COS(AA36*PI()/180)</f>
        <v/>
      </c>
      <c r="AC36" s="65">
        <f>$AD$3+$AE$3*SIN(AA36*PI()/180)</f>
        <v/>
      </c>
      <c r="AI36" s="65" t="n">
        <v>150</v>
      </c>
      <c r="AJ36" s="65">
        <f>$AK$3+$AM$3*COS(AI36*PI()/180)</f>
        <v/>
      </c>
      <c r="AK36" s="65">
        <f>$AL$3+$AM$3*SIN(AI36*PI()/180)</f>
        <v/>
      </c>
      <c r="AQ36" s="65" t="n">
        <v>150</v>
      </c>
      <c r="AR36" s="65">
        <f>$AS$3+$AU$3*COS(AQ36*PI()/180)</f>
        <v/>
      </c>
      <c r="AS36" s="65">
        <f>$AT$3+$AU$3*SIN(AQ36*PI()/180)</f>
        <v/>
      </c>
      <c r="AY36" s="65" t="n">
        <v>150</v>
      </c>
      <c r="AZ36" s="65">
        <f>$BA$3+$BC$3*COS(AY36*PI()/180)</f>
        <v/>
      </c>
      <c r="BA36" s="65">
        <f>$BB$3+$BC$3*SIN(AY36*PI()/180)</f>
        <v/>
      </c>
    </row>
    <row r="37" ht="15" customHeight="1">
      <c r="AA37" s="65" t="n">
        <v>155</v>
      </c>
      <c r="AB37" s="65">
        <f>$AC$3+$AE$3*COS(AA37*PI()/180)</f>
        <v/>
      </c>
      <c r="AC37" s="65">
        <f>$AD$3+$AE$3*SIN(AA37*PI()/180)</f>
        <v/>
      </c>
      <c r="AI37" s="65" t="n">
        <v>155</v>
      </c>
      <c r="AJ37" s="65">
        <f>$AK$3+$AM$3*COS(AI37*PI()/180)</f>
        <v/>
      </c>
      <c r="AK37" s="65">
        <f>$AL$3+$AM$3*SIN(AI37*PI()/180)</f>
        <v/>
      </c>
      <c r="AQ37" s="65" t="n">
        <v>155</v>
      </c>
      <c r="AR37" s="65">
        <f>$AS$3+$AU$3*COS(AQ37*PI()/180)</f>
        <v/>
      </c>
      <c r="AS37" s="65">
        <f>$AT$3+$AU$3*SIN(AQ37*PI()/180)</f>
        <v/>
      </c>
      <c r="AY37" s="65" t="n">
        <v>155</v>
      </c>
      <c r="AZ37" s="65">
        <f>$BA$3+$BC$3*COS(AY37*PI()/180)</f>
        <v/>
      </c>
      <c r="BA37" s="65">
        <f>$BB$3+$BC$3*SIN(AY37*PI()/180)</f>
        <v/>
      </c>
    </row>
    <row r="38" ht="15" customHeight="1">
      <c r="AA38" s="65" t="n">
        <v>160</v>
      </c>
      <c r="AB38" s="65">
        <f>$AC$3+$AE$3*COS(AA38*PI()/180)</f>
        <v/>
      </c>
      <c r="AC38" s="65">
        <f>$AD$3+$AE$3*SIN(AA38*PI()/180)</f>
        <v/>
      </c>
      <c r="AI38" s="65" t="n">
        <v>160</v>
      </c>
      <c r="AJ38" s="65">
        <f>$AK$3+$AM$3*COS(AI38*PI()/180)</f>
        <v/>
      </c>
      <c r="AK38" s="65">
        <f>$AL$3+$AM$3*SIN(AI38*PI()/180)</f>
        <v/>
      </c>
      <c r="AQ38" s="65" t="n">
        <v>160</v>
      </c>
      <c r="AR38" s="65">
        <f>$AS$3+$AU$3*COS(AQ38*PI()/180)</f>
        <v/>
      </c>
      <c r="AS38" s="65">
        <f>$AT$3+$AU$3*SIN(AQ38*PI()/180)</f>
        <v/>
      </c>
      <c r="AY38" s="65" t="n">
        <v>160</v>
      </c>
      <c r="AZ38" s="65">
        <f>$BA$3+$BC$3*COS(AY38*PI()/180)</f>
        <v/>
      </c>
      <c r="BA38" s="65">
        <f>$BB$3+$BC$3*SIN(AY38*PI()/180)</f>
        <v/>
      </c>
    </row>
    <row r="39" ht="15" customHeight="1">
      <c r="AA39" s="65" t="n">
        <v>165</v>
      </c>
      <c r="AB39" s="65">
        <f>$AC$3+$AE$3*COS(AA39*PI()/180)</f>
        <v/>
      </c>
      <c r="AC39" s="65">
        <f>$AD$3+$AE$3*SIN(AA39*PI()/180)</f>
        <v/>
      </c>
      <c r="AI39" s="65" t="n">
        <v>165</v>
      </c>
      <c r="AJ39" s="65">
        <f>$AK$3+$AM$3*COS(AI39*PI()/180)</f>
        <v/>
      </c>
      <c r="AK39" s="65">
        <f>$AL$3+$AM$3*SIN(AI39*PI()/180)</f>
        <v/>
      </c>
      <c r="AQ39" s="65" t="n">
        <v>165</v>
      </c>
      <c r="AR39" s="65">
        <f>$AS$3+$AU$3*COS(AQ39*PI()/180)</f>
        <v/>
      </c>
      <c r="AS39" s="65">
        <f>$AT$3+$AU$3*SIN(AQ39*PI()/180)</f>
        <v/>
      </c>
      <c r="AY39" s="65" t="n">
        <v>165</v>
      </c>
      <c r="AZ39" s="65">
        <f>$BA$3+$BC$3*COS(AY39*PI()/180)</f>
        <v/>
      </c>
      <c r="BA39" s="65">
        <f>$BB$3+$BC$3*SIN(AY39*PI()/180)</f>
        <v/>
      </c>
    </row>
    <row r="40" ht="15" customHeight="1">
      <c r="AA40" s="65" t="n">
        <v>170</v>
      </c>
      <c r="AB40" s="65">
        <f>$AC$3+$AE$3*COS(AA40*PI()/180)</f>
        <v/>
      </c>
      <c r="AC40" s="65">
        <f>$AD$3+$AE$3*SIN(AA40*PI()/180)</f>
        <v/>
      </c>
      <c r="AI40" s="65" t="n">
        <v>170</v>
      </c>
      <c r="AJ40" s="65">
        <f>$AK$3+$AM$3*COS(AI40*PI()/180)</f>
        <v/>
      </c>
      <c r="AK40" s="65">
        <f>$AL$3+$AM$3*SIN(AI40*PI()/180)</f>
        <v/>
      </c>
      <c r="AQ40" s="65" t="n">
        <v>170</v>
      </c>
      <c r="AR40" s="65">
        <f>$AS$3+$AU$3*COS(AQ40*PI()/180)</f>
        <v/>
      </c>
      <c r="AS40" s="65">
        <f>$AT$3+$AU$3*SIN(AQ40*PI()/180)</f>
        <v/>
      </c>
      <c r="AY40" s="65" t="n">
        <v>170</v>
      </c>
      <c r="AZ40" s="65">
        <f>$BA$3+$BC$3*COS(AY40*PI()/180)</f>
        <v/>
      </c>
      <c r="BA40" s="65">
        <f>$BB$3+$BC$3*SIN(AY40*PI()/180)</f>
        <v/>
      </c>
    </row>
    <row r="41" ht="15" customHeight="1">
      <c r="AA41" s="65" t="n">
        <v>175</v>
      </c>
      <c r="AB41" s="65">
        <f>$AC$3+$AE$3*COS(AA41*PI()/180)</f>
        <v/>
      </c>
      <c r="AC41" s="65">
        <f>$AD$3+$AE$3*SIN(AA41*PI()/180)</f>
        <v/>
      </c>
      <c r="AI41" s="65" t="n">
        <v>175</v>
      </c>
      <c r="AJ41" s="65">
        <f>$AK$3+$AM$3*COS(AI41*PI()/180)</f>
        <v/>
      </c>
      <c r="AK41" s="65">
        <f>$AL$3+$AM$3*SIN(AI41*PI()/180)</f>
        <v/>
      </c>
      <c r="AQ41" s="65" t="n">
        <v>175</v>
      </c>
      <c r="AR41" s="65">
        <f>$AS$3+$AU$3*COS(AQ41*PI()/180)</f>
        <v/>
      </c>
      <c r="AS41" s="65">
        <f>$AT$3+$AU$3*SIN(AQ41*PI()/180)</f>
        <v/>
      </c>
      <c r="AY41" s="65" t="n">
        <v>175</v>
      </c>
      <c r="AZ41" s="65">
        <f>$BA$3+$BC$3*COS(AY41*PI()/180)</f>
        <v/>
      </c>
      <c r="BA41" s="65">
        <f>$BB$3+$BC$3*SIN(AY41*PI()/180)</f>
        <v/>
      </c>
    </row>
    <row r="42" ht="15" customHeight="1">
      <c r="D42" s="53" t="n"/>
      <c r="E42" s="53" t="n"/>
      <c r="F42" s="53" t="n"/>
      <c r="G42" s="53" t="n"/>
      <c r="K42" s="53" t="n"/>
      <c r="AA42" s="65" t="n">
        <v>180</v>
      </c>
      <c r="AB42" s="65">
        <f>$AC$3+$AE$3*COS(AA42*PI()/180)</f>
        <v/>
      </c>
      <c r="AC42" s="65">
        <f>$AD$3+$AE$3*SIN(AA42*PI()/180)</f>
        <v/>
      </c>
      <c r="AI42" s="65" t="n">
        <v>180</v>
      </c>
      <c r="AJ42" s="65">
        <f>$AK$3+$AM$3*COS(AI42*PI()/180)</f>
        <v/>
      </c>
      <c r="AK42" s="65">
        <f>$AL$3+$AM$3*SIN(AI42*PI()/180)</f>
        <v/>
      </c>
      <c r="AQ42" s="65" t="n">
        <v>180</v>
      </c>
      <c r="AR42" s="65">
        <f>$AS$3+$AU$3*COS(AQ42*PI()/180)</f>
        <v/>
      </c>
      <c r="AS42" s="65">
        <f>$AT$3+$AU$3*SIN(AQ42*PI()/180)</f>
        <v/>
      </c>
      <c r="AY42" s="65" t="n">
        <v>180</v>
      </c>
      <c r="AZ42" s="65">
        <f>$BA$3+$BC$3*COS(AY42*PI()/180)</f>
        <v/>
      </c>
      <c r="BA42" s="65">
        <f>$BB$3+$BC$3*SIN(AY42*PI()/180)</f>
        <v/>
      </c>
    </row>
    <row r="43" ht="15.75" customHeight="1">
      <c r="D43" s="53" t="n"/>
      <c r="E43" s="53" t="n"/>
      <c r="F43" s="53" t="n"/>
      <c r="G43" s="53" t="n"/>
      <c r="H43" s="53" t="n"/>
      <c r="I43" s="53" t="n"/>
      <c r="J43" s="53" t="n"/>
      <c r="K43" s="53" t="n"/>
    </row>
    <row r="44" ht="15.75" customHeight="1">
      <c r="B44" s="53" t="n"/>
      <c r="C44" s="53" t="n"/>
      <c r="D44" s="54" t="n"/>
      <c r="E44" s="53" t="n"/>
      <c r="F44" s="53" t="n"/>
      <c r="G44" s="53" t="n"/>
      <c r="H44" s="53" t="n"/>
      <c r="I44" s="53" t="n"/>
      <c r="J44" s="53" t="n"/>
      <c r="K44" s="53" t="n"/>
    </row>
    <row r="45" ht="15.75" customHeight="1">
      <c r="B45" s="53" t="n"/>
      <c r="C45" s="53" t="n"/>
      <c r="D45" s="54" t="n"/>
    </row>
    <row r="46" ht="43.5" customHeight="1">
      <c r="B46" s="53" t="n"/>
      <c r="C46" s="53" t="n"/>
      <c r="D46" s="54" t="n"/>
      <c r="K46" s="53" t="n"/>
      <c r="N46" s="72" t="inlineStr">
        <is>
          <t xml:space="preserve">Давление в камере, Мпа
σ3 </t>
        </is>
      </c>
      <c r="O46" s="72" t="inlineStr">
        <is>
          <t>Вертикальная нагрузка, Мпа
σ1</t>
        </is>
      </c>
      <c r="P46" s="72" t="inlineStr">
        <is>
          <t>Поровое давление, Мпа
u</t>
        </is>
      </c>
      <c r="Q46" s="75" t="n"/>
    </row>
    <row r="47" ht="16.5" customHeight="1">
      <c r="A47" s="53" t="n"/>
      <c r="B47" s="53" t="n"/>
      <c r="C47" s="53" t="n"/>
      <c r="D47" s="54" t="n"/>
      <c r="E47" s="55" t="n"/>
      <c r="F47" s="53" t="n"/>
      <c r="G47" s="53" t="n"/>
      <c r="H47" s="53" t="n"/>
      <c r="I47" s="53" t="n"/>
      <c r="J47" s="53" t="n"/>
      <c r="K47" s="53" t="n"/>
      <c r="L47" s="53" t="n"/>
      <c r="N47" s="76" t="n">
        <v>0.05</v>
      </c>
      <c r="O47" s="76" t="n">
        <v>0.08493632924887161</v>
      </c>
      <c r="P47" s="77" t="n"/>
      <c r="Q47" s="75" t="n"/>
      <c r="W47" s="65" t="n">
        <v>1</v>
      </c>
      <c r="AF47" s="65" t="inlineStr">
        <is>
          <t>σ3,кПа</t>
        </is>
      </c>
      <c r="AG47" s="65" t="inlineStr">
        <is>
          <t>σ1,кПа</t>
        </is>
      </c>
      <c r="AH47" s="65" t="inlineStr">
        <is>
          <t>u, кПа</t>
        </is>
      </c>
      <c r="AL47" s="65" t="n">
        <v>4</v>
      </c>
    </row>
    <row r="48" ht="16.5" customHeight="1">
      <c r="A48" s="53" t="n"/>
      <c r="L48" s="53" t="n"/>
      <c r="N48" s="76" t="n">
        <v>0.15</v>
      </c>
      <c r="O48" s="76" t="n">
        <v>0.2220251998954638</v>
      </c>
      <c r="P48" s="77" t="n"/>
      <c r="Q48" s="75" t="n"/>
      <c r="AF48" s="65">
        <f>N47*1000</f>
        <v/>
      </c>
      <c r="AG48" s="65">
        <f>O47*1000</f>
        <v/>
      </c>
      <c r="AH48" s="65">
        <f>P47*1000</f>
        <v/>
      </c>
      <c r="AV48" s="65" t="inlineStr">
        <is>
          <t>δ3, Мпа</t>
        </is>
      </c>
      <c r="AW48" s="65" t="inlineStr">
        <is>
          <t>δ1-δ3, МПа</t>
        </is>
      </c>
      <c r="AX48" s="65" t="inlineStr">
        <is>
          <t>δ1, МПа</t>
        </is>
      </c>
      <c r="AY48" s="65" t="inlineStr">
        <is>
          <t>δ1, КПа</t>
        </is>
      </c>
    </row>
    <row r="49" ht="16.5" customHeight="1">
      <c r="A49" s="53" t="n"/>
      <c r="L49" s="53" t="n"/>
      <c r="N49" s="76" t="n">
        <v>0.25</v>
      </c>
      <c r="O49" s="76" t="n">
        <v>0.3591140705420559</v>
      </c>
      <c r="P49" s="77" t="n"/>
      <c r="Q49" s="75" t="n"/>
      <c r="AF49" s="65">
        <f>N48*1000</f>
        <v/>
      </c>
      <c r="AG49" s="65">
        <f>O48*1000</f>
        <v/>
      </c>
      <c r="AH49" s="65">
        <f>P48*1000</f>
        <v/>
      </c>
      <c r="AP49" s="65" t="inlineStr">
        <is>
          <t>С, МПа:</t>
        </is>
      </c>
      <c r="AQ49" s="65">
        <f>O57</f>
        <v/>
      </c>
      <c r="AU49" s="65">
        <f>CONCATENATE(ROUND(AV49,2)," МПа")</f>
        <v/>
      </c>
      <c r="AV49" s="65">
        <f>N47</f>
        <v/>
      </c>
      <c r="AW49" s="65">
        <f>2*(AV49+AQ49/TAN(RADIANS(AQ50)))*SIN(RADIANS(AQ50))/(1-SIN(RADIANS(AQ50)))+AZ49</f>
        <v/>
      </c>
      <c r="AX49" s="65">
        <f>AW49+AV49</f>
        <v/>
      </c>
      <c r="AY49" s="65">
        <f>AX49*1000</f>
        <v/>
      </c>
      <c r="AZ49" s="65">
        <f>-AZ50-AZ51</f>
        <v/>
      </c>
    </row>
    <row r="50" ht="16.5" customHeight="1">
      <c r="A50" s="53" t="n"/>
      <c r="L50" s="53" t="n"/>
      <c r="N50" s="56">
        <f>J63</f>
        <v/>
      </c>
      <c r="O50" s="78">
        <f>MAX(F85:F553)+N50</f>
        <v/>
      </c>
      <c r="Q50" s="26" t="n"/>
      <c r="AF50" s="65">
        <f>N49*1000</f>
        <v/>
      </c>
      <c r="AG50" s="65">
        <f>O49*1000</f>
        <v/>
      </c>
      <c r="AH50" s="65">
        <f>P49*1000</f>
        <v/>
      </c>
      <c r="AP50" s="65" t="inlineStr">
        <is>
          <t>φ, град:</t>
        </is>
      </c>
      <c r="AQ50" s="65">
        <f>O56</f>
        <v/>
      </c>
      <c r="AU50" s="65">
        <f>CONCATENATE(ROUND(AV50,2)," МПа")</f>
        <v/>
      </c>
      <c r="AV50" s="65">
        <f>N48</f>
        <v/>
      </c>
      <c r="AW50" s="65">
        <f>2*(AV50+AQ49/TAN(RADIANS(AQ50)))*SIN(RADIANS(AQ50))/(1-SIN(RADIANS(AQ50)))+AZ50</f>
        <v/>
      </c>
      <c r="AX50" s="65">
        <f>AW50+AV50</f>
        <v/>
      </c>
      <c r="AY50" s="65">
        <f>AX50*1000</f>
        <v/>
      </c>
      <c r="AZ50" s="65">
        <f>RANDBETWEEN(-3,3)*0.01</f>
        <v/>
      </c>
    </row>
    <row r="51" ht="16.5" customHeight="1">
      <c r="A51" s="53" t="n"/>
      <c r="L51" s="53" t="n"/>
      <c r="M51" s="1" t="n"/>
      <c r="N51" s="1" t="n"/>
      <c r="O51" s="1" t="n"/>
      <c r="P51" s="1" t="n"/>
      <c r="Q51" s="30" t="n"/>
      <c r="R51" s="1" t="n"/>
      <c r="S51" s="1" t="n"/>
      <c r="T51" s="1" t="n"/>
      <c r="U51" s="1" t="n"/>
      <c r="AF51" s="65">
        <f>N50*1000</f>
        <v/>
      </c>
      <c r="AG51" s="65">
        <f>O50*1000</f>
        <v/>
      </c>
      <c r="AH51" s="65">
        <f>P50*1000</f>
        <v/>
      </c>
      <c r="AP51" s="65" t="inlineStr">
        <is>
          <t>E, Мпа</t>
        </is>
      </c>
      <c r="AQ51" s="65">
        <f>D63</f>
        <v/>
      </c>
      <c r="AU51" s="65">
        <f>CONCATENATE(ROUND(AV51,2)," МПа")</f>
        <v/>
      </c>
      <c r="AV51" s="65">
        <f>N49</f>
        <v/>
      </c>
      <c r="AW51" s="65">
        <f>2*(AV51+AQ49/TAN(RADIANS(AQ50)))*SIN(RADIANS(AQ50))/(1-SIN(RADIANS(AQ50)))+AZ51</f>
        <v/>
      </c>
      <c r="AX51" s="65">
        <f>AW51+AV51</f>
        <v/>
      </c>
      <c r="AY51" s="65">
        <f>AX51*1000</f>
        <v/>
      </c>
      <c r="AZ51" s="65">
        <f>RANDBETWEEN(-3,3)*0.01</f>
        <v/>
      </c>
    </row>
    <row r="52" ht="16.5" customHeight="1">
      <c r="A52" s="53" t="n"/>
      <c r="L52" s="53" t="n"/>
      <c r="M52" s="1" t="n"/>
      <c r="U52" s="1" t="n"/>
      <c r="AF52" s="65" t="inlineStr">
        <is>
          <t>x</t>
        </is>
      </c>
      <c r="AG52" s="65" t="n">
        <v>0</v>
      </c>
      <c r="AH52" s="65">
        <f>AG50</f>
        <v/>
      </c>
    </row>
    <row r="53" ht="16.5" customHeight="1">
      <c r="L53" s="53" t="n"/>
      <c r="M53" s="1" t="n"/>
      <c r="U53" s="1" t="n"/>
      <c r="AF53" s="65" t="inlineStr">
        <is>
          <t>y</t>
        </is>
      </c>
      <c r="AG53" s="65">
        <f>AQ49*1000</f>
        <v/>
      </c>
      <c r="AH53" s="65">
        <f>((AH52)*TAN(RADIANS(AQ50))+AQ49*1000)</f>
        <v/>
      </c>
      <c r="AJ53" s="65" t="inlineStr">
        <is>
          <t>С, кПа</t>
        </is>
      </c>
      <c r="AK53" s="65" t="inlineStr">
        <is>
          <t>φ,°</t>
        </is>
      </c>
    </row>
    <row r="54" ht="16.5" customHeight="1">
      <c r="L54" s="53" t="n"/>
      <c r="M54" s="1" t="n"/>
      <c r="U54" s="1" t="n"/>
      <c r="AJ54" s="65">
        <f>AQ49*1000</f>
        <v/>
      </c>
      <c r="AK54" s="65">
        <f>AQ50</f>
        <v/>
      </c>
    </row>
    <row r="55" ht="15" customHeight="1">
      <c r="N55" s="28" t="inlineStr">
        <is>
          <t>Эффективные значения угла внутреннего трения и удельного сцепления ϕ', С'</t>
        </is>
      </c>
      <c r="O55" s="1" t="n"/>
      <c r="P55" s="1" t="n"/>
      <c r="Q55" s="1" t="n"/>
      <c r="R55" s="1" t="n"/>
      <c r="S55" s="1" t="n"/>
      <c r="T55" s="1" t="n"/>
    </row>
    <row r="56" ht="15" customHeight="1">
      <c r="N56" s="29" t="inlineStr">
        <is>
          <t>ϕ', град. =</t>
        </is>
      </c>
      <c r="O56" s="31" t="n">
        <v>9</v>
      </c>
      <c r="P56" s="1" t="n"/>
      <c r="Q56" s="1" t="n"/>
      <c r="R56" s="1" t="n"/>
      <c r="S56" s="1" t="n"/>
      <c r="T56" s="1" t="n"/>
    </row>
    <row r="57" ht="15" customHeight="1">
      <c r="N57" s="29" t="inlineStr">
        <is>
          <t>С', МПа =</t>
        </is>
      </c>
      <c r="O57" s="79" t="n">
        <v>0.007</v>
      </c>
      <c r="P57" s="1" t="n"/>
      <c r="Q57" s="1" t="n"/>
      <c r="R57" s="1" t="n"/>
      <c r="S57" s="1" t="n"/>
      <c r="T57" s="1" t="n"/>
    </row>
    <row r="59" ht="15.75" customHeight="1">
      <c r="L59" s="53" t="n"/>
    </row>
    <row r="60" ht="15.75" customHeight="1">
      <c r="L60" s="53" t="n"/>
    </row>
    <row r="61">
      <c r="L61" s="6" t="n"/>
    </row>
    <row r="62" ht="15.75" customHeight="1">
      <c r="A62" s="53" t="n"/>
      <c r="C62" s="53" t="inlineStr">
        <is>
          <t>K0, д.е.</t>
        </is>
      </c>
      <c r="D62" s="58" t="n">
        <v>0.8435655349597692</v>
      </c>
      <c r="E62" s="53" t="inlineStr">
        <is>
          <t>Эффективное напряжение, Мпа:</t>
        </is>
      </c>
      <c r="G62" s="54" t="n"/>
      <c r="J62" s="80" t="n">
        <v>0.04217827674798846</v>
      </c>
      <c r="K62" s="81" t="n"/>
      <c r="L62" s="6" t="n"/>
    </row>
    <row r="63" ht="15.75" customHeight="1">
      <c r="A63" s="53" t="n"/>
      <c r="C63" s="54" t="inlineStr">
        <is>
          <t>Модуль деформации E0, МПа:</t>
        </is>
      </c>
      <c r="D63" s="59">
        <f>A85/B85</f>
        <v/>
      </c>
      <c r="E63" s="53" t="inlineStr">
        <is>
          <t>Точки нахождения модуля Е0, Мпа (полное напряжение):</t>
        </is>
      </c>
      <c r="F63" s="53" t="n"/>
      <c r="G63" s="53" t="n"/>
      <c r="H63" s="53" t="n"/>
      <c r="J63" s="80" t="n">
        <v>0.04217827674798846</v>
      </c>
      <c r="K63" s="80" t="n">
        <v>0.06748524279678154</v>
      </c>
      <c r="L63" s="9" t="n"/>
    </row>
    <row r="64" ht="15.75" customHeight="1">
      <c r="C64" s="54" t="inlineStr">
        <is>
          <t>Модуль деформации E50, МПа:</t>
        </is>
      </c>
      <c r="D64" s="59">
        <f>D85/E85</f>
        <v/>
      </c>
      <c r="E64" s="53" t="inlineStr">
        <is>
          <t>qmax Давление при разрушении образца, Мпа (девиатор):</t>
        </is>
      </c>
      <c r="F64" s="53" t="n"/>
      <c r="G64" s="53" t="n"/>
      <c r="H64" s="53" t="n"/>
      <c r="J64" s="80" t="n">
        <v>0.1012278641951723</v>
      </c>
      <c r="K64" s="81" t="n"/>
      <c r="L64" s="71" t="n"/>
    </row>
    <row r="65" ht="15.75" customHeight="1">
      <c r="B65" s="54" t="n"/>
      <c r="C65" s="54" t="inlineStr">
        <is>
          <t>Коэф. Поперечной деформации, ϑ:</t>
        </is>
      </c>
      <c r="E65" s="53" t="inlineStr">
        <is>
          <t>0,5 qmax, Мпа (девиатор):</t>
        </is>
      </c>
      <c r="J65" s="80" t="n">
        <v>0.05061393209758616</v>
      </c>
      <c r="K65" s="81" t="n"/>
      <c r="L65" s="63" t="n"/>
    </row>
    <row r="66">
      <c r="L66" s="63" t="n"/>
    </row>
    <row r="67">
      <c r="L67" s="63" t="n"/>
    </row>
    <row r="68">
      <c r="L68" s="63" t="n"/>
    </row>
    <row r="69">
      <c r="L69" s="63" t="n"/>
    </row>
    <row r="70">
      <c r="A70" s="63" t="n"/>
      <c r="L70" s="63" t="n"/>
    </row>
    <row r="71">
      <c r="L71" s="63" t="n"/>
    </row>
    <row r="72">
      <c r="L72" s="63" t="n"/>
    </row>
    <row r="73" ht="15.75" customHeight="1">
      <c r="B73" s="53" t="n"/>
      <c r="C73" s="53" t="n"/>
      <c r="D73" s="53" t="n"/>
      <c r="E73" s="53" t="n"/>
      <c r="F73" s="53" t="n"/>
      <c r="G73" s="53" t="n"/>
      <c r="H73" s="53" t="n"/>
      <c r="I73" s="53" t="n"/>
      <c r="J73" s="53" t="n"/>
      <c r="K73" s="53" t="n"/>
      <c r="L73" s="63" t="n"/>
    </row>
    <row r="74" ht="15.75" customHeight="1">
      <c r="B74" s="53" t="n"/>
      <c r="C74" s="53" t="n"/>
      <c r="D74" s="53" t="n"/>
      <c r="E74" s="53" t="n"/>
      <c r="F74" s="53" t="n"/>
      <c r="G74" s="53" t="n"/>
      <c r="H74" s="53" t="n"/>
      <c r="I74" s="53" t="n"/>
      <c r="J74" s="53" t="n"/>
      <c r="K74" s="53" t="n"/>
      <c r="L74" s="63" t="n"/>
    </row>
    <row r="75" ht="15.75" customHeight="1">
      <c r="A75" s="53" t="n"/>
      <c r="B75" s="7" t="n"/>
      <c r="C75" s="8" t="n"/>
      <c r="D75" s="7" t="n"/>
      <c r="E75" s="7" t="n"/>
      <c r="F75" s="7" t="n"/>
      <c r="G75" s="7" t="n"/>
      <c r="H75" s="7" t="n"/>
      <c r="I75" s="9" t="n"/>
      <c r="J75" s="9" t="n"/>
      <c r="K75" s="6" t="n"/>
      <c r="L75" s="63" t="n"/>
      <c r="M75" s="9" t="n"/>
      <c r="N75" s="7" t="n"/>
      <c r="O75" s="8" t="n"/>
      <c r="P75" s="7" t="n"/>
      <c r="Q75" s="7" t="n"/>
      <c r="R75" s="7" t="n"/>
      <c r="S75" s="7" t="n"/>
      <c r="T75" s="9" t="n"/>
    </row>
    <row r="76" ht="15.75" customHeight="1">
      <c r="A76" s="53" t="n"/>
      <c r="B76" s="7" t="inlineStr">
        <is>
          <t>Начальник исп. лаборатории:</t>
        </is>
      </c>
      <c r="C76" s="8" t="n"/>
      <c r="D76" s="7" t="n"/>
      <c r="E76" s="7" t="n"/>
      <c r="F76" s="7" t="n"/>
      <c r="G76" s="7" t="n"/>
      <c r="H76" s="7" t="n"/>
      <c r="I76" s="7" t="inlineStr">
        <is>
          <t>Семиколенова Л.Г.</t>
        </is>
      </c>
      <c r="J76" s="9" t="n"/>
      <c r="K76" s="6" t="n"/>
      <c r="L76" s="63" t="n"/>
      <c r="M76" s="9" t="n"/>
      <c r="N76" s="7" t="inlineStr">
        <is>
          <t>Начальник исп. лаборатории:</t>
        </is>
      </c>
      <c r="O76" s="8" t="n"/>
      <c r="P76" s="7" t="n"/>
      <c r="Q76" s="7" t="n"/>
      <c r="R76" s="7" t="n"/>
      <c r="S76" s="7" t="n"/>
      <c r="T76" s="7" t="inlineStr">
        <is>
          <t>Семиколенова Л.Г.</t>
        </is>
      </c>
    </row>
    <row r="77">
      <c r="A77" s="9" t="n"/>
      <c r="B77" s="9" t="n"/>
      <c r="C77" s="7" t="n"/>
      <c r="D77" s="7" t="n"/>
      <c r="E77" s="7" t="n"/>
      <c r="F77" s="7" t="n"/>
      <c r="G77" s="7" t="n"/>
      <c r="H77" s="7" t="n"/>
      <c r="I77" s="9" t="n"/>
      <c r="J77" s="9" t="n"/>
      <c r="K77" s="9" t="n"/>
      <c r="L77" s="63" t="n"/>
      <c r="M77" s="9" t="n"/>
      <c r="N77" s="9" t="n"/>
      <c r="O77" s="7" t="n"/>
      <c r="P77" s="7" t="n"/>
      <c r="Q77" s="7" t="n"/>
      <c r="R77" s="7" t="n"/>
      <c r="S77" s="7" t="n"/>
      <c r="T77" s="7" t="n"/>
      <c r="U77" s="9" t="n"/>
    </row>
    <row r="78">
      <c r="A78" s="9" t="n"/>
      <c r="L78" s="63" t="n"/>
    </row>
    <row r="79">
      <c r="A79" s="9" t="n"/>
      <c r="L79" s="63" t="n"/>
    </row>
    <row r="80">
      <c r="A80" s="71" t="inlineStr">
        <is>
          <t>Лист 1 , всего листов 2</t>
        </is>
      </c>
      <c r="L80" s="63" t="n"/>
      <c r="M80" s="71" t="inlineStr">
        <is>
          <t>Лист 2 , всего листов 2</t>
        </is>
      </c>
    </row>
    <row r="81">
      <c r="A81" s="63" t="inlineStr">
        <is>
          <t>Частичное воспроизведение протокола испытаний без письменного разрешения  ООО «ИнжГео» ЗАПРЕЩАЕТСЯ</t>
        </is>
      </c>
      <c r="L81" s="63" t="n"/>
      <c r="M81" s="6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82">
      <c r="A82" s="63" t="n"/>
      <c r="L82" s="63" t="n"/>
    </row>
    <row r="83" ht="18.75" customHeight="1">
      <c r="A83" s="65" t="inlineStr">
        <is>
          <t>E0</t>
        </is>
      </c>
      <c r="D83" s="65" t="inlineStr">
        <is>
          <t>E50</t>
        </is>
      </c>
      <c r="F83" s="65" t="inlineStr">
        <is>
          <t>Деформация</t>
        </is>
      </c>
      <c r="J83" s="65" t="inlineStr">
        <is>
          <t>Первая прочность</t>
        </is>
      </c>
      <c r="M83" s="65" t="inlineStr">
        <is>
          <t>Вторая прочность</t>
        </is>
      </c>
      <c r="P83" s="65" t="inlineStr">
        <is>
          <t>Третья прочность</t>
        </is>
      </c>
    </row>
    <row r="84">
      <c r="A84" s="65" t="inlineStr">
        <is>
          <t>devE0</t>
        </is>
      </c>
      <c r="B84" s="65" t="inlineStr">
        <is>
          <t>epsE0</t>
        </is>
      </c>
      <c r="D84" s="65" t="inlineStr">
        <is>
          <t>dev50</t>
        </is>
      </c>
      <c r="E84" s="65" t="inlineStr">
        <is>
          <t>epsE50</t>
        </is>
      </c>
      <c r="F84" s="65" t="inlineStr">
        <is>
          <t>dev</t>
        </is>
      </c>
      <c r="G84" s="65" t="inlineStr">
        <is>
          <t>eps</t>
        </is>
      </c>
      <c r="H84" s="65" t="inlineStr">
        <is>
          <t>ev</t>
        </is>
      </c>
      <c r="J84" s="65" t="inlineStr">
        <is>
          <t>dev1</t>
        </is>
      </c>
      <c r="K84" s="65" t="inlineStr">
        <is>
          <t>eps1</t>
        </is>
      </c>
      <c r="L84" s="65" t="inlineStr">
        <is>
          <t>ev1</t>
        </is>
      </c>
      <c r="M84" s="65" t="inlineStr">
        <is>
          <t>dev1</t>
        </is>
      </c>
      <c r="N84" s="65" t="inlineStr">
        <is>
          <t>eps1</t>
        </is>
      </c>
      <c r="O84" s="65" t="inlineStr">
        <is>
          <t>ev2</t>
        </is>
      </c>
      <c r="P84" s="65" t="inlineStr">
        <is>
          <t>dev1</t>
        </is>
      </c>
      <c r="Q84" s="65" t="inlineStr">
        <is>
          <t>eps1</t>
        </is>
      </c>
      <c r="R84" s="65" t="inlineStr">
        <is>
          <t>ev3</t>
        </is>
      </c>
    </row>
    <row r="85">
      <c r="A85" s="65" t="n">
        <v>0.02530696604879308</v>
      </c>
      <c r="B85" s="65" t="n">
        <v>0.001685803350054111</v>
      </c>
      <c r="D85" s="65" t="n">
        <v>0.05061393209758616</v>
      </c>
      <c r="E85" s="65" t="n">
        <v>0.005057410050162333</v>
      </c>
      <c r="F85" t="n">
        <v>0</v>
      </c>
      <c r="G85" t="n">
        <v>0</v>
      </c>
      <c r="H85" t="n">
        <v>0</v>
      </c>
      <c r="J85" t="n">
        <v>0</v>
      </c>
      <c r="K85" t="n">
        <v>0</v>
      </c>
      <c r="L85" t="n">
        <v>0</v>
      </c>
      <c r="M85" t="n">
        <v>0.01836642597334326</v>
      </c>
      <c r="N85" t="n">
        <v>0.000377612595993909</v>
      </c>
      <c r="O85" t="n">
        <v>0</v>
      </c>
      <c r="P85" t="n">
        <v>0.02291395481383174</v>
      </c>
      <c r="Q85" t="n">
        <v>0.0003115091461432571</v>
      </c>
      <c r="R85" t="n">
        <v>0</v>
      </c>
    </row>
    <row r="86">
      <c r="F86" t="n">
        <v>0.01394021579029826</v>
      </c>
      <c r="G86" t="n">
        <v>0.0008162844621488587</v>
      </c>
      <c r="H86" t="n">
        <v>0</v>
      </c>
      <c r="J86" t="n">
        <v>0.00803535572724047</v>
      </c>
      <c r="K86" t="n">
        <v>0.0005352688100873512</v>
      </c>
      <c r="L86" t="n">
        <v>0</v>
      </c>
      <c r="M86" t="n">
        <v>0.03601259994773187</v>
      </c>
      <c r="N86" t="n">
        <v>0.001110625282335026</v>
      </c>
      <c r="O86" t="n">
        <v>0</v>
      </c>
      <c r="P86" t="n">
        <v>0.05455703527102795</v>
      </c>
      <c r="Q86" t="n">
        <v>0.001112532664797347</v>
      </c>
      <c r="R86" t="n">
        <v>0</v>
      </c>
    </row>
    <row r="87">
      <c r="A87" s="65" t="inlineStr">
        <is>
          <t>Секущая модуля Е0</t>
        </is>
      </c>
      <c r="D87" s="65" t="inlineStr">
        <is>
          <t>Линия Q max</t>
        </is>
      </c>
      <c r="F87" t="n">
        <v>0.02530696604879308</v>
      </c>
      <c r="G87" t="n">
        <v>0.001685803350054111</v>
      </c>
      <c r="H87" t="n">
        <v>0</v>
      </c>
      <c r="J87" t="n">
        <v>0.0174681646244358</v>
      </c>
      <c r="K87" t="n">
        <v>0.001745441772023971</v>
      </c>
      <c r="L87" t="n">
        <v>0</v>
      </c>
      <c r="M87" t="n">
        <v>0.03745930404506762</v>
      </c>
      <c r="N87" t="n">
        <v>0.001592902745726589</v>
      </c>
      <c r="O87" t="n">
        <v>0</v>
      </c>
      <c r="P87" t="n">
        <v>0.05711609487335406</v>
      </c>
      <c r="Q87" t="n">
        <v>0.001592921915399577</v>
      </c>
      <c r="R87" t="n">
        <v>0</v>
      </c>
    </row>
    <row r="88">
      <c r="A88" s="65">
        <f>J63-J62</f>
        <v/>
      </c>
      <c r="B88" s="65" t="n">
        <v>0</v>
      </c>
      <c r="D88" s="65">
        <f>J64</f>
        <v/>
      </c>
      <c r="E88" s="65" t="n">
        <v>0</v>
      </c>
      <c r="F88" t="n">
        <v>0.03351176967530602</v>
      </c>
      <c r="G88" t="n">
        <v>0.002448853386446576</v>
      </c>
      <c r="H88" t="n">
        <v>-0.00202844341975007</v>
      </c>
      <c r="J88" t="n">
        <v>0.01829092395449368</v>
      </c>
      <c r="K88" t="n">
        <v>0.00239892421642439</v>
      </c>
      <c r="L88" t="n">
        <v>-0.002050824967319741</v>
      </c>
      <c r="M88" t="n">
        <v>0.04019309255273779</v>
      </c>
      <c r="N88" t="n">
        <v>0.002389354118589883</v>
      </c>
      <c r="O88" t="n">
        <v>-0.002643034532530565</v>
      </c>
      <c r="P88" t="n">
        <v>0.06394569633770014</v>
      </c>
      <c r="Q88" t="n">
        <v>0.002389382873099365</v>
      </c>
      <c r="R88" t="n">
        <v>-0.002622977898525938</v>
      </c>
    </row>
    <row r="89">
      <c r="A89" s="65">
        <f>A85</f>
        <v/>
      </c>
      <c r="B89" s="65">
        <f>B85</f>
        <v/>
      </c>
      <c r="D89" s="65">
        <f>J64</f>
        <v/>
      </c>
      <c r="E89" s="65">
        <f>MAX(G85:G20000)</f>
        <v/>
      </c>
      <c r="F89" t="n">
        <v>0.04039968285228052</v>
      </c>
      <c r="G89" t="n">
        <v>0.003265137848595435</v>
      </c>
      <c r="H89" t="n">
        <v>-0.002065465529155612</v>
      </c>
      <c r="J89" t="n">
        <v>0.01909170339887162</v>
      </c>
      <c r="K89" t="n">
        <v>0.003198565621899187</v>
      </c>
      <c r="L89" t="n">
        <v>-0.002090164365986147</v>
      </c>
      <c r="M89" t="n">
        <v>0.04084238501563126</v>
      </c>
      <c r="N89" t="n">
        <v>0.003185805491453178</v>
      </c>
      <c r="O89" t="n">
        <v>-0.002641970723099077</v>
      </c>
      <c r="P89" t="n">
        <v>0.06400055251425829</v>
      </c>
      <c r="Q89" t="n">
        <v>0.003185843830799154</v>
      </c>
      <c r="R89" t="n">
        <v>-0.002648459005802555</v>
      </c>
    </row>
    <row r="90" ht="15" customHeight="1">
      <c r="A90" s="65">
        <f>J64*0.9</f>
        <v/>
      </c>
      <c r="B90" s="65">
        <f>_xlfn.FORECAST.LINEAR(A90,B88:B89,A88:A89)</f>
        <v/>
      </c>
      <c r="F90" t="n">
        <v>0.04532860083371418</v>
      </c>
      <c r="G90" t="n">
        <v>0.004081422310744294</v>
      </c>
      <c r="H90" t="n">
        <v>-0.002047261287514213</v>
      </c>
      <c r="J90" t="n">
        <v>0.02089135445918235</v>
      </c>
      <c r="K90" t="n">
        <v>0.003998207027373984</v>
      </c>
      <c r="L90" t="n">
        <v>-0.002064076133186319</v>
      </c>
      <c r="M90" t="n">
        <v>0.04187519693437972</v>
      </c>
      <c r="N90" t="n">
        <v>0.003982256864316472</v>
      </c>
      <c r="O90" t="n">
        <v>-0.002682129529137728</v>
      </c>
      <c r="P90" t="n">
        <v>0.07081998345125445</v>
      </c>
      <c r="Q90" t="n">
        <v>0.003982304788498942</v>
      </c>
      <c r="R90" t="n">
        <v>-0.002622977898525938</v>
      </c>
    </row>
    <row r="91">
      <c r="D91" s="65" t="inlineStr">
        <is>
          <t>Линия 0,5 Q max</t>
        </is>
      </c>
      <c r="F91" t="n">
        <v>0.05061393209758616</v>
      </c>
      <c r="G91" t="n">
        <v>0.005057410050162333</v>
      </c>
      <c r="H91" t="n">
        <v>-0.002060761062214577</v>
      </c>
      <c r="J91" t="n">
        <v>0.02151328984193647</v>
      </c>
      <c r="K91" t="n">
        <v>0.004797848432848781</v>
      </c>
      <c r="L91" t="n">
        <v>-0.002065111380519645</v>
      </c>
      <c r="M91" t="n">
        <v>0.04501922496711983</v>
      </c>
      <c r="N91" t="n">
        <v>0.004778708237179767</v>
      </c>
      <c r="O91" t="n">
        <v>-0.002673885006043701</v>
      </c>
      <c r="P91" t="n">
        <v>0.07248926192548782</v>
      </c>
      <c r="Q91" t="n">
        <v>0.00477876574619873</v>
      </c>
      <c r="R91" t="n">
        <v>-0.002638214024526389</v>
      </c>
    </row>
    <row r="92">
      <c r="D92" s="65">
        <f>J65</f>
        <v/>
      </c>
      <c r="E92" s="65" t="n">
        <v>0</v>
      </c>
      <c r="F92" t="n">
        <v>0.05237038229975496</v>
      </c>
      <c r="G92" t="n">
        <v>0.005713991235042011</v>
      </c>
      <c r="H92" t="n">
        <v>-0.001153584327375481</v>
      </c>
      <c r="J92" t="n">
        <v>0.02188015096746967</v>
      </c>
      <c r="K92" t="n">
        <v>0.005597489838323577</v>
      </c>
      <c r="L92" t="n">
        <v>-0.002541185352203635</v>
      </c>
      <c r="M92" t="n">
        <v>0.04590869143823165</v>
      </c>
      <c r="N92" t="n">
        <v>0.005575159610043061</v>
      </c>
      <c r="O92" t="n">
        <v>-0.002612837870145525</v>
      </c>
      <c r="P92" t="n">
        <v>0.07377562978221952</v>
      </c>
      <c r="Q92" t="n">
        <v>0.005575226703898519</v>
      </c>
      <c r="R92" t="n">
        <v>-0.002922802516154416</v>
      </c>
    </row>
    <row r="93">
      <c r="D93" s="65">
        <f>J65</f>
        <v/>
      </c>
      <c r="E93" s="65">
        <f>MAX(G85:G20000)</f>
        <v/>
      </c>
      <c r="F93" t="n">
        <v>0.05557707863348858</v>
      </c>
      <c r="G93" t="n">
        <v>0.00653027569719087</v>
      </c>
      <c r="H93" t="n">
        <v>-0.001168452799221625</v>
      </c>
      <c r="J93" t="n">
        <v>0.0233385026268578</v>
      </c>
      <c r="K93" t="n">
        <v>0.006397131243798373</v>
      </c>
      <c r="L93" t="n">
        <v>-0.002526590961627557</v>
      </c>
      <c r="M93" t="n">
        <v>0.04856980884581619</v>
      </c>
      <c r="N93" t="n">
        <v>0.006371610982906356</v>
      </c>
      <c r="O93" t="n">
        <v>-0.002616252657751024</v>
      </c>
      <c r="P93" t="n">
        <v>0.07877963782514397</v>
      </c>
      <c r="Q93" t="n">
        <v>0.006371687661598307</v>
      </c>
      <c r="R93" t="n">
        <v>-0.002931255819532144</v>
      </c>
    </row>
    <row r="94">
      <c r="F94" t="n">
        <v>0.05751865672302353</v>
      </c>
      <c r="G94" t="n">
        <v>0.007346560159339729</v>
      </c>
      <c r="H94" t="n">
        <v>-0.001170892157883883</v>
      </c>
      <c r="J94" t="n">
        <v>0.02460440072356654</v>
      </c>
      <c r="K94" t="n">
        <v>0.007196772649273171</v>
      </c>
      <c r="L94" t="n">
        <v>-0.002496395670780499</v>
      </c>
      <c r="M94" t="n">
        <v>0.04991501026480186</v>
      </c>
      <c r="N94" t="n">
        <v>0.00716806235576965</v>
      </c>
      <c r="O94" t="n">
        <v>-0.002645935042321894</v>
      </c>
      <c r="P94" t="n">
        <v>0.07858123546942541</v>
      </c>
      <c r="Q94" t="n">
        <v>0.007168148619298096</v>
      </c>
      <c r="R94" t="n">
        <v>-0.002924842968693868</v>
      </c>
    </row>
    <row r="95">
      <c r="F95" t="n">
        <v>0.05889226045119389</v>
      </c>
      <c r="G95" t="n">
        <v>0.008162844621488589</v>
      </c>
      <c r="H95" t="n">
        <v>-0.00117112447775648</v>
      </c>
      <c r="J95" t="n">
        <v>0.02508538817768692</v>
      </c>
      <c r="K95" t="n">
        <v>0.007996414054747969</v>
      </c>
      <c r="L95" t="n">
        <v>-0.002494885906238147</v>
      </c>
      <c r="M95" t="n">
        <v>0.05147619292045522</v>
      </c>
      <c r="N95" t="n">
        <v>0.007964513728632943</v>
      </c>
      <c r="O95" t="n">
        <v>-0.002638842791141243</v>
      </c>
      <c r="P95" t="n">
        <v>0.08479233852034285</v>
      </c>
      <c r="Q95" t="n">
        <v>0.007964609576997884</v>
      </c>
      <c r="R95" t="n">
        <v>-0.002926883421233319</v>
      </c>
    </row>
    <row r="96">
      <c r="F96" t="n">
        <v>0.06122583412205369</v>
      </c>
      <c r="G96" t="n">
        <v>0.008979129083637447</v>
      </c>
      <c r="H96" t="n">
        <v>-0.00140537882666715</v>
      </c>
      <c r="J96" t="n">
        <v>0.0252622891462637</v>
      </c>
      <c r="K96" t="n">
        <v>0.008796055460222763</v>
      </c>
      <c r="L96" t="n">
        <v>-0.002870865631183905</v>
      </c>
      <c r="M96" t="n">
        <v>0.05373181453009684</v>
      </c>
      <c r="N96" t="n">
        <v>0.008760965101496239</v>
      </c>
      <c r="O96" t="n">
        <v>-0.002566568885171758</v>
      </c>
      <c r="P96" t="n">
        <v>0.08550896706426897</v>
      </c>
      <c r="Q96" t="n">
        <v>0.008761070534697673</v>
      </c>
      <c r="R96" t="n">
        <v>-0.003095552790784968</v>
      </c>
    </row>
    <row r="97" ht="15" customHeight="1">
      <c r="A97" s="65" t="inlineStr">
        <is>
          <t>Коэфф. Точки</t>
        </is>
      </c>
      <c r="B97" s="65">
        <f>(J62+A85)/J62</f>
        <v/>
      </c>
      <c r="F97" t="n">
        <v>0.06451553204163689</v>
      </c>
      <c r="G97" t="n">
        <v>0.009795413545786304</v>
      </c>
      <c r="H97" t="n">
        <v>-0.001394443117521097</v>
      </c>
      <c r="J97" t="n">
        <v>0.02551306139148077</v>
      </c>
      <c r="K97" t="n">
        <v>0.009595696865697561</v>
      </c>
      <c r="L97" t="n">
        <v>-0.002844064422590074</v>
      </c>
      <c r="M97" t="n">
        <v>0.05302869091864015</v>
      </c>
      <c r="N97" t="n">
        <v>0.009557416474359533</v>
      </c>
      <c r="O97" t="n">
        <v>-0.002572225518659414</v>
      </c>
      <c r="P97" t="n">
        <v>0.08638496298352621</v>
      </c>
      <c r="Q97" t="n">
        <v>0.009557531492397461</v>
      </c>
      <c r="R97" t="n">
        <v>-0.003108946710085003</v>
      </c>
    </row>
    <row r="98" ht="15" customHeight="1">
      <c r="F98" t="n">
        <v>0.06575940858420627</v>
      </c>
      <c r="G98" t="n">
        <v>0.01061169800793516</v>
      </c>
      <c r="H98" t="n">
        <v>-0.001402294395882366</v>
      </c>
      <c r="J98" t="n">
        <v>0.02619655979513999</v>
      </c>
      <c r="K98" t="n">
        <v>0.01039533827117236</v>
      </c>
      <c r="L98" t="n">
        <v>-0.002830663818293159</v>
      </c>
      <c r="M98" t="n">
        <v>0.05394259766495196</v>
      </c>
      <c r="N98" t="n">
        <v>0.01035386784722283</v>
      </c>
      <c r="O98" t="n">
        <v>-0.00255782681523629</v>
      </c>
      <c r="P98" t="n">
        <v>0.0867664611000265</v>
      </c>
      <c r="Q98" t="n">
        <v>0.01035399245009725</v>
      </c>
      <c r="R98" t="n">
        <v>-0.00314040684611532</v>
      </c>
    </row>
    <row r="99" ht="15" customHeight="1">
      <c r="F99" t="n">
        <v>0.06695272030692617</v>
      </c>
      <c r="G99" t="n">
        <v>0.01142798247008402</v>
      </c>
      <c r="H99" t="n">
        <v>-0.001404818021069917</v>
      </c>
      <c r="J99" t="n">
        <v>0.02677208327240573</v>
      </c>
      <c r="K99" t="n">
        <v>0.01119497967664715</v>
      </c>
      <c r="L99" t="n">
        <v>-0.002859175742329149</v>
      </c>
      <c r="M99" t="n">
        <v>0.05347697905927934</v>
      </c>
      <c r="N99" t="n">
        <v>0.01115031922008612</v>
      </c>
      <c r="O99" t="n">
        <v>-0.002580710468890897</v>
      </c>
      <c r="P99" t="n">
        <v>0.08781431809930512</v>
      </c>
      <c r="Q99" t="n">
        <v>0.01115045340779704</v>
      </c>
      <c r="R99" t="n">
        <v>-0.00326206671110495</v>
      </c>
    </row>
    <row r="100" ht="15" customHeight="1">
      <c r="F100" t="n">
        <v>0.06797139985259067</v>
      </c>
      <c r="G100" t="n">
        <v>0.01224426693223288</v>
      </c>
      <c r="H100" t="n">
        <v>-0.00179760247959219</v>
      </c>
      <c r="J100" t="n">
        <v>0.02741959544019681</v>
      </c>
      <c r="K100" t="n">
        <v>0.01199462108212195</v>
      </c>
      <c r="L100" t="n">
        <v>-0.003060546277409856</v>
      </c>
      <c r="M100" t="n">
        <v>0.05499281370497963</v>
      </c>
      <c r="N100" t="n">
        <v>0.01194677059294942</v>
      </c>
      <c r="O100" t="n">
        <v>-0.002481039831691969</v>
      </c>
      <c r="P100" t="n">
        <v>0.08659670663285063</v>
      </c>
      <c r="Q100" t="n">
        <v>0.01194691436549683</v>
      </c>
      <c r="R100" t="n">
        <v>-0.003254608705701828</v>
      </c>
    </row>
    <row r="101" ht="15" customHeight="1">
      <c r="F101" t="n">
        <v>0.0705778726445173</v>
      </c>
      <c r="G101" t="n">
        <v>0.01306055139438174</v>
      </c>
      <c r="H101" t="n">
        <v>-0.00181333285735567</v>
      </c>
      <c r="J101" t="n">
        <v>0.0276153734520533</v>
      </c>
      <c r="K101" t="n">
        <v>0.01279426248759675</v>
      </c>
      <c r="L101" t="n">
        <v>-0.003069504275193958</v>
      </c>
      <c r="M101" t="n">
        <v>0.05656323684338743</v>
      </c>
      <c r="N101" t="n">
        <v>0.01274322196581271</v>
      </c>
      <c r="O101" t="n">
        <v>-0.002508271061341997</v>
      </c>
      <c r="P101" t="n">
        <v>0.09070752061857829</v>
      </c>
      <c r="Q101" t="n">
        <v>0.01274337532319661</v>
      </c>
      <c r="R101" t="n">
        <v>-0.003248772005821123</v>
      </c>
    </row>
    <row r="102" ht="15" customHeight="1">
      <c r="F102" t="n">
        <v>0.07207978853515989</v>
      </c>
      <c r="G102" t="n">
        <v>0.0138768358565306</v>
      </c>
      <c r="H102" t="n">
        <v>-0.001818757125549973</v>
      </c>
      <c r="J102" t="n">
        <v>0.02806758154462051</v>
      </c>
      <c r="K102" t="n">
        <v>0.01359390389307154</v>
      </c>
      <c r="L102" t="n">
        <v>-0.003065488621014877</v>
      </c>
      <c r="M102" t="n">
        <v>0.05567963362658843</v>
      </c>
      <c r="N102" t="n">
        <v>0.01353967333867601</v>
      </c>
      <c r="O102" t="n">
        <v>-0.002502774849853001</v>
      </c>
      <c r="P102" t="n">
        <v>0.09289423105004335</v>
      </c>
      <c r="Q102" t="n">
        <v>0.0135398362808964</v>
      </c>
      <c r="R102" t="n">
        <v>-0.003269848977612557</v>
      </c>
    </row>
    <row r="103" ht="15" customHeight="1">
      <c r="F103" t="n">
        <v>0.07425615863140768</v>
      </c>
      <c r="G103" t="n">
        <v>0.01469312031867946</v>
      </c>
      <c r="H103" t="n">
        <v>-0.001804654028244784</v>
      </c>
      <c r="J103" t="n">
        <v>0.02781896718029102</v>
      </c>
      <c r="K103" t="n">
        <v>0.01439354529854634</v>
      </c>
      <c r="L103" t="n">
        <v>-0.003094833786169696</v>
      </c>
      <c r="M103" t="n">
        <v>0.05758631738216913</v>
      </c>
      <c r="N103" t="n">
        <v>0.0143361247115393</v>
      </c>
      <c r="O103" t="n">
        <v>-0.002401618887188432</v>
      </c>
      <c r="P103" t="n">
        <v>0.09154039964224248</v>
      </c>
      <c r="Q103" t="n">
        <v>0.01433629723859619</v>
      </c>
      <c r="R103" t="n">
        <v>-0.003240341217104549</v>
      </c>
    </row>
    <row r="104" ht="15" customHeight="1">
      <c r="F104" t="n">
        <v>0.07405024120704196</v>
      </c>
      <c r="G104" t="n">
        <v>0.01550940478082832</v>
      </c>
      <c r="H104" t="n">
        <v>-0.002304615674519778</v>
      </c>
      <c r="J104" t="n">
        <v>0.02880940261810383</v>
      </c>
      <c r="K104" t="n">
        <v>0.01519318670402114</v>
      </c>
      <c r="L104" t="n">
        <v>-0.003273145296561413</v>
      </c>
      <c r="M104" t="n">
        <v>0.05592743406424383</v>
      </c>
      <c r="N104" t="n">
        <v>0.01513257608440259</v>
      </c>
      <c r="O104" t="n">
        <v>-0.00239824006451527</v>
      </c>
      <c r="P104" t="n">
        <v>0.09305960278362169</v>
      </c>
      <c r="Q104" t="n">
        <v>0.01513275819629598</v>
      </c>
      <c r="R104" t="n">
        <v>-0.003325001393721794</v>
      </c>
    </row>
    <row r="105" ht="15" customHeight="1">
      <c r="F105" t="n">
        <v>0.07695581783374941</v>
      </c>
      <c r="G105" t="n">
        <v>0.01632568924297718</v>
      </c>
      <c r="H105" t="n">
        <v>-0.002284496013869209</v>
      </c>
      <c r="J105" t="n">
        <v>0.0288129921740254</v>
      </c>
      <c r="K105" t="n">
        <v>0.01599282810949594</v>
      </c>
      <c r="L105" t="n">
        <v>-0.003253036793946786</v>
      </c>
      <c r="M105" t="n">
        <v>0.05635946329901187</v>
      </c>
      <c r="N105" t="n">
        <v>0.01592902745726589</v>
      </c>
      <c r="O105" t="n">
        <v>-0.002408859221488065</v>
      </c>
      <c r="P105" t="n">
        <v>0.09576296978025356</v>
      </c>
      <c r="Q105" t="n">
        <v>0.01592921915399577</v>
      </c>
      <c r="R105" t="n">
        <v>-0.003313733572792207</v>
      </c>
    </row>
    <row r="106" ht="15" customHeight="1">
      <c r="F106" t="n">
        <v>0.07722950246940574</v>
      </c>
      <c r="G106" t="n">
        <v>0.01714197370512604</v>
      </c>
      <c r="H106" t="n">
        <v>-0.002292498151627958</v>
      </c>
      <c r="J106" t="n">
        <v>0.0291780459056914</v>
      </c>
      <c r="K106" t="n">
        <v>0.01679246951497073</v>
      </c>
      <c r="L106" t="n">
        <v>-0.003248496164324129</v>
      </c>
      <c r="M106" t="n">
        <v>0.05690629296786071</v>
      </c>
      <c r="N106" t="n">
        <v>0.01672547883012918</v>
      </c>
      <c r="O106" t="n">
        <v>-0.002405480398814903</v>
      </c>
      <c r="P106" t="n">
        <v>0.09345984235684668</v>
      </c>
      <c r="Q106" t="n">
        <v>0.01672568011169556</v>
      </c>
      <c r="R106" t="n">
        <v>-0.003294180589414395</v>
      </c>
    </row>
    <row r="107" ht="15" customHeight="1">
      <c r="F107" t="n">
        <v>0.07706499169220893</v>
      </c>
      <c r="G107" t="n">
        <v>0.01795825816727489</v>
      </c>
      <c r="H107" t="n">
        <v>-0.002295699006731458</v>
      </c>
      <c r="J107" t="n">
        <v>0.02973656320978307</v>
      </c>
      <c r="K107" t="n">
        <v>0.01759211092044553</v>
      </c>
      <c r="L107" t="n">
        <v>-0.003259847738380773</v>
      </c>
      <c r="M107" t="n">
        <v>0.05905645272891757</v>
      </c>
      <c r="N107" t="n">
        <v>0.01752193020299248</v>
      </c>
      <c r="O107" t="n">
        <v>-0.002400653509281814</v>
      </c>
      <c r="P107" t="n">
        <v>0.09525975304285622</v>
      </c>
      <c r="Q107" t="n">
        <v>0.01752214106939535</v>
      </c>
      <c r="R107" t="n">
        <v>-0.003307105442833627</v>
      </c>
    </row>
    <row r="108" ht="15" customHeight="1">
      <c r="F108" t="n">
        <v>0.07795133636053907</v>
      </c>
      <c r="G108" t="n">
        <v>0.01877454262942375</v>
      </c>
      <c r="H108" t="n">
        <v>-0.002725663905155948</v>
      </c>
      <c r="J108" t="n">
        <v>0.02912449147185393</v>
      </c>
      <c r="K108" t="n">
        <v>0.01839175232592032</v>
      </c>
      <c r="L108" t="n">
        <v>-0.003309630712682415</v>
      </c>
      <c r="M108" t="n">
        <v>0.06042633558397814</v>
      </c>
      <c r="N108" t="n">
        <v>0.01831838157585577</v>
      </c>
      <c r="O108" t="n">
        <v>-0.0023230686876845</v>
      </c>
      <c r="P108" t="n">
        <v>0.09337448452512898</v>
      </c>
      <c r="Q108" t="n">
        <v>0.01831860202709513</v>
      </c>
      <c r="R108" t="n">
        <v>-0.003357163699461486</v>
      </c>
    </row>
    <row r="109" ht="15" customHeight="1">
      <c r="F109" t="n">
        <v>0.07970072594876623</v>
      </c>
      <c r="G109" t="n">
        <v>0.01959082709157261</v>
      </c>
      <c r="H109" t="n">
        <v>-0.002722920684639487</v>
      </c>
      <c r="J109" t="n">
        <v>0.02954676806096526</v>
      </c>
      <c r="K109" t="n">
        <v>0.01919139373139512</v>
      </c>
      <c r="L109" t="n">
        <v>-0.003359216934521498</v>
      </c>
      <c r="M109" t="n">
        <v>0.0575724245795883</v>
      </c>
      <c r="N109" t="n">
        <v>0.01911483294871907</v>
      </c>
      <c r="O109" t="n">
        <v>-0.002329570679213405</v>
      </c>
      <c r="P109" t="n">
        <v>0.0985083869095576</v>
      </c>
      <c r="Q109" t="n">
        <v>0.01911506298479492</v>
      </c>
      <c r="R109" t="n">
        <v>-0.003333747850621081</v>
      </c>
    </row>
    <row r="110" ht="15" customHeight="1">
      <c r="F110" t="n">
        <v>0.08198009938405074</v>
      </c>
      <c r="G110" t="n">
        <v>0.02040711155372147</v>
      </c>
      <c r="H110" t="n">
        <v>-0.002766812212902867</v>
      </c>
      <c r="J110" t="n">
        <v>0.02960694332799814</v>
      </c>
      <c r="K110" t="n">
        <v>0.01999103513686992</v>
      </c>
      <c r="L110" t="n">
        <v>-0.003338916534976639</v>
      </c>
      <c r="M110" t="n">
        <v>0.05921233291690764</v>
      </c>
      <c r="N110" t="n">
        <v>0.01991128432158236</v>
      </c>
      <c r="O110" t="n">
        <v>-0.00230960027666034</v>
      </c>
      <c r="P110" t="n">
        <v>0.09696254598876292</v>
      </c>
      <c r="Q110" t="n">
        <v>0.01991152394249471</v>
      </c>
      <c r="R110" t="n">
        <v>-0.003362850405608441</v>
      </c>
    </row>
    <row r="111" ht="15" customHeight="1">
      <c r="F111" t="n">
        <v>0.08147058233954448</v>
      </c>
      <c r="G111" t="n">
        <v>0.02122339601587033</v>
      </c>
      <c r="H111" t="n">
        <v>-0.002756387974940314</v>
      </c>
      <c r="J111" t="n">
        <v>0.02965860396274024</v>
      </c>
      <c r="K111" t="n">
        <v>0.02079067654234472</v>
      </c>
      <c r="L111" t="n">
        <v>-0.003353206212684781</v>
      </c>
      <c r="M111" t="n">
        <v>0.05814282750595839</v>
      </c>
      <c r="N111" t="n">
        <v>0.02070773569444566</v>
      </c>
      <c r="O111" t="n">
        <v>-0.002328874037263879</v>
      </c>
      <c r="P111" t="n">
        <v>0.09400454833889094</v>
      </c>
      <c r="Q111" t="n">
        <v>0.0207079849001945</v>
      </c>
      <c r="R111" t="n">
        <v>-0.003376565402786393</v>
      </c>
    </row>
    <row r="112" ht="15" customHeight="1">
      <c r="F112" t="n">
        <v>0.0835594436762736</v>
      </c>
      <c r="G112" t="n">
        <v>0.02203968047801919</v>
      </c>
      <c r="H112" t="n">
        <v>-0.00310841478575802</v>
      </c>
      <c r="J112" t="n">
        <v>0.0299057269977578</v>
      </c>
      <c r="K112" t="n">
        <v>0.02159031794781951</v>
      </c>
      <c r="L112" t="n">
        <v>-0.0033431365243584</v>
      </c>
      <c r="M112" t="n">
        <v>0.06013419875652079</v>
      </c>
      <c r="N112" t="n">
        <v>0.02150418706730895</v>
      </c>
      <c r="O112" t="n">
        <v>-0.002252085928141869</v>
      </c>
      <c r="P112" t="n">
        <v>0.09951818295378967</v>
      </c>
      <c r="Q112" t="n">
        <v>0.02150444585789429</v>
      </c>
      <c r="R112" t="n">
        <v>-0.003345919215259544</v>
      </c>
    </row>
    <row r="113" ht="15" customHeight="1">
      <c r="F113" t="n">
        <v>0.08418554370413978</v>
      </c>
      <c r="G113" t="n">
        <v>0.02285596494016804</v>
      </c>
      <c r="H113" t="n">
        <v>-0.003103169817881307</v>
      </c>
      <c r="J113" t="n">
        <v>0.03051358217175955</v>
      </c>
      <c r="K113" t="n">
        <v>0.02238995935329431</v>
      </c>
      <c r="L113" t="n">
        <v>-0.003357905400570425</v>
      </c>
      <c r="M113" t="n">
        <v>0.06053982889800308</v>
      </c>
      <c r="N113" t="n">
        <v>0.02230063844017224</v>
      </c>
      <c r="O113" t="n">
        <v>-0.002230679962884283</v>
      </c>
      <c r="P113" t="n">
        <v>0.09753035508411695</v>
      </c>
      <c r="Q113" t="n">
        <v>0.02230090681559408</v>
      </c>
      <c r="R113" t="n">
        <v>-0.003360331168205167</v>
      </c>
    </row>
    <row r="114" ht="15" customHeight="1">
      <c r="F114" t="n">
        <v>0.08419848117638384</v>
      </c>
      <c r="G114" t="n">
        <v>0.0236722494023169</v>
      </c>
      <c r="H114" t="n">
        <v>-0.00309267988212788</v>
      </c>
      <c r="J114" t="n">
        <v>0.03093108061368836</v>
      </c>
      <c r="K114" t="n">
        <v>0.0231896007587691</v>
      </c>
      <c r="L114" t="n">
        <v>-0.003386436184161837</v>
      </c>
      <c r="M114" t="n">
        <v>0.0615235058375232</v>
      </c>
      <c r="N114" t="n">
        <v>0.02309708981303554</v>
      </c>
      <c r="O114" t="n">
        <v>-0.002218639107426891</v>
      </c>
      <c r="P114" t="n">
        <v>0.09762816540498503</v>
      </c>
      <c r="Q114" t="n">
        <v>0.02309736777329386</v>
      </c>
      <c r="R114" t="n">
        <v>-0.003322457896510854</v>
      </c>
    </row>
    <row r="115" ht="15" customHeight="1">
      <c r="A115" s="52" t="n"/>
      <c r="B115" s="52" t="n"/>
      <c r="F115" t="n">
        <v>0.08512661384842499</v>
      </c>
      <c r="G115" t="n">
        <v>0.02448853386446576</v>
      </c>
      <c r="H115" t="n">
        <v>-0.003084041111507411</v>
      </c>
      <c r="J115" t="n">
        <v>0.03055729065368344</v>
      </c>
      <c r="K115" t="n">
        <v>0.0239892421642439</v>
      </c>
      <c r="L115" t="n">
        <v>-0.003347835712244045</v>
      </c>
      <c r="M115" t="n">
        <v>0.06193526397957419</v>
      </c>
      <c r="N115" t="n">
        <v>0.02389354118589883</v>
      </c>
      <c r="O115" t="n">
        <v>-0.002215740382964926</v>
      </c>
      <c r="P115" t="n">
        <v>0.1010681530010089</v>
      </c>
      <c r="Q115" t="n">
        <v>0.02389382873099365</v>
      </c>
      <c r="R115" t="n">
        <v>-0.003374743121150791</v>
      </c>
    </row>
    <row r="116" ht="15" customHeight="1">
      <c r="F116" t="n">
        <v>0.08406133923898215</v>
      </c>
      <c r="G116" t="n">
        <v>0.02530481832661462</v>
      </c>
      <c r="H116" t="n">
        <v>-0.003250860091877858</v>
      </c>
      <c r="J116" t="n">
        <v>0.03091491586961373</v>
      </c>
      <c r="K116" t="n">
        <v>0.0247888835697187</v>
      </c>
      <c r="L116" t="n">
        <v>-0.003341706034511612</v>
      </c>
      <c r="M116" t="n">
        <v>0.06318923797654188</v>
      </c>
      <c r="N116" t="n">
        <v>0.02468999255876213</v>
      </c>
      <c r="O116" t="n">
        <v>-0.002146865323245513</v>
      </c>
      <c r="P116" t="n">
        <v>0.09720590617494607</v>
      </c>
      <c r="Q116" t="n">
        <v>0.02469028968869344</v>
      </c>
      <c r="R116" t="n">
        <v>-0.003304440016667259</v>
      </c>
    </row>
    <row r="117" ht="15" customHeight="1">
      <c r="F117" t="n">
        <v>0.08518550226279573</v>
      </c>
      <c r="G117" t="n">
        <v>0.02612110278876348</v>
      </c>
      <c r="H117" t="n">
        <v>-0.003194527730646189</v>
      </c>
      <c r="J117" t="n">
        <v>0.03092282546575037</v>
      </c>
      <c r="K117" t="n">
        <v>0.02558852497519349</v>
      </c>
      <c r="L117" t="n">
        <v>-0.003359388784095189</v>
      </c>
      <c r="M117" t="n">
        <v>0.06344594476726995</v>
      </c>
      <c r="N117" t="n">
        <v>0.02548644393162542</v>
      </c>
      <c r="O117" t="n">
        <v>-0.002119581887842869</v>
      </c>
      <c r="P117" t="n">
        <v>0.09850323543232914</v>
      </c>
      <c r="Q117" t="n">
        <v>0.02548675064639323</v>
      </c>
      <c r="R117" t="n">
        <v>-0.003338598720171547</v>
      </c>
    </row>
    <row r="118" ht="15" customHeight="1">
      <c r="A118" s="82" t="n"/>
      <c r="F118" t="n">
        <v>0.08597631636784936</v>
      </c>
      <c r="G118" t="n">
        <v>0.02693738725091234</v>
      </c>
      <c r="H118" t="n">
        <v>-0.003244422107737096</v>
      </c>
      <c r="J118" t="n">
        <v>0.03137413750938034</v>
      </c>
      <c r="K118" t="n">
        <v>0.02638816638066829</v>
      </c>
      <c r="L118" t="n">
        <v>-0.003311678723897989</v>
      </c>
      <c r="M118" t="n">
        <v>0.06227522075607686</v>
      </c>
      <c r="N118" t="n">
        <v>0.02628289530448872</v>
      </c>
      <c r="O118" t="n">
        <v>-0.002149209993475427</v>
      </c>
      <c r="P118" t="n">
        <v>0.09944507945100406</v>
      </c>
      <c r="Q118" t="n">
        <v>0.02628321160409302</v>
      </c>
      <c r="R118" t="n">
        <v>-0.003334287427496249</v>
      </c>
    </row>
    <row r="119" ht="15" customHeight="1">
      <c r="F119" t="n">
        <v>0.08664703946388672</v>
      </c>
      <c r="G119" t="n">
        <v>0.02775367171306119</v>
      </c>
      <c r="H119" t="n">
        <v>-0.003210300791791056</v>
      </c>
      <c r="J119" t="n">
        <v>0.03150729112341279</v>
      </c>
      <c r="K119" t="n">
        <v>0.02718780778614309</v>
      </c>
      <c r="L119" t="n">
        <v>-0.003330028747050758</v>
      </c>
      <c r="M119" t="n">
        <v>0.06475271459753898</v>
      </c>
      <c r="N119" t="n">
        <v>0.02707934667735201</v>
      </c>
      <c r="O119" t="n">
        <v>-0.002144307501176515</v>
      </c>
      <c r="P119" t="n">
        <v>0.09824255808166898</v>
      </c>
      <c r="Q119" t="n">
        <v>0.02707967256179281</v>
      </c>
      <c r="R119" t="n">
        <v>-0.003327323031636151</v>
      </c>
    </row>
    <row r="120" ht="15" customHeight="1">
      <c r="A120" s="82" t="n"/>
      <c r="F120" t="n">
        <v>0.08847697426792317</v>
      </c>
      <c r="G120" t="n">
        <v>0.02856995617521006</v>
      </c>
      <c r="H120" t="n">
        <v>-0.003185096171157134</v>
      </c>
      <c r="J120" t="n">
        <v>0.03066126316527878</v>
      </c>
      <c r="K120" t="n">
        <v>0.02798744919161789</v>
      </c>
      <c r="L120" t="n">
        <v>-0.003264780326634153</v>
      </c>
      <c r="M120" t="n">
        <v>0.06105408686020378</v>
      </c>
      <c r="N120" t="n">
        <v>0.0278757980502153</v>
      </c>
      <c r="O120" t="n">
        <v>-0.00202624750438517</v>
      </c>
      <c r="P120" t="n">
        <v>0.0989942621353655</v>
      </c>
      <c r="Q120" t="n">
        <v>0.0278761335194926</v>
      </c>
      <c r="R120" t="n">
        <v>-0.003229613286722234</v>
      </c>
    </row>
    <row r="121" ht="15" customHeight="1">
      <c r="A121" s="82" t="n"/>
      <c r="F121" t="n">
        <v>0.08729696263113609</v>
      </c>
      <c r="G121" t="n">
        <v>0.02938624063735892</v>
      </c>
      <c r="H121" t="n">
        <v>-0.003178087557857929</v>
      </c>
      <c r="J121" t="n">
        <v>0.03188881474254414</v>
      </c>
      <c r="K121" t="n">
        <v>0.02878709059709268</v>
      </c>
      <c r="L121" t="n">
        <v>-0.003269677986890129</v>
      </c>
      <c r="M121" t="n">
        <v>0.0622453020817548</v>
      </c>
      <c r="N121" t="n">
        <v>0.0286722494230786</v>
      </c>
      <c r="O121" t="n">
        <v>-0.002000793148896383</v>
      </c>
      <c r="P121" t="n">
        <v>0.102303436817825</v>
      </c>
      <c r="Q121" t="n">
        <v>0.02867259447719239</v>
      </c>
      <c r="R121" t="n">
        <v>-0.003242173609636292</v>
      </c>
    </row>
    <row r="122" ht="15" customHeight="1">
      <c r="F122" t="n">
        <v>0.08749215900376217</v>
      </c>
      <c r="G122" t="n">
        <v>0.03020252509950777</v>
      </c>
      <c r="H122" t="n">
        <v>-0.003163751757927735</v>
      </c>
      <c r="J122" t="n">
        <v>0.031712853776221</v>
      </c>
      <c r="K122" t="n">
        <v>0.02958673200256748</v>
      </c>
      <c r="L122" t="n">
        <v>-0.003288289095862841</v>
      </c>
      <c r="M122" t="n">
        <v>0.0638832076183557</v>
      </c>
      <c r="N122" t="n">
        <v>0.02946870079594189</v>
      </c>
      <c r="O122" t="n">
        <v>-0.002010490046225445</v>
      </c>
      <c r="P122" t="n">
        <v>0.1033959534215383</v>
      </c>
      <c r="Q122" t="n">
        <v>0.02946905543489217</v>
      </c>
      <c r="R122" t="n">
        <v>-0.003238953014017303</v>
      </c>
    </row>
    <row r="123" ht="15" customHeight="1">
      <c r="F123" t="n">
        <v>0.08931444850565121</v>
      </c>
      <c r="G123" t="n">
        <v>0.03101880956165663</v>
      </c>
      <c r="H123" t="n">
        <v>-0.003214086344349302</v>
      </c>
      <c r="J123" t="n">
        <v>0.03157440414021556</v>
      </c>
      <c r="K123" t="n">
        <v>0.03038637340804228</v>
      </c>
      <c r="L123" t="n">
        <v>-0.003283391435606864</v>
      </c>
      <c r="M123" t="n">
        <v>0.06502763231674472</v>
      </c>
      <c r="N123" t="n">
        <v>0.03026515216880519</v>
      </c>
      <c r="O123" t="n">
        <v>-0.002025641448302103</v>
      </c>
      <c r="P123" t="n">
        <v>0.1002237518840681</v>
      </c>
      <c r="Q123" t="n">
        <v>0.03026551639259196</v>
      </c>
      <c r="R123" t="n">
        <v>-0.003221883857236661</v>
      </c>
    </row>
    <row r="124" ht="15" customHeight="1">
      <c r="A124" s="82" t="n"/>
      <c r="B124" s="82" t="n"/>
      <c r="F124" t="n">
        <v>0.08979923106325338</v>
      </c>
      <c r="G124" t="n">
        <v>0.03183509402380549</v>
      </c>
      <c r="H124" t="n">
        <v>-0.003086460699947862</v>
      </c>
      <c r="J124" t="n">
        <v>0.03220286621364389</v>
      </c>
      <c r="K124" t="n">
        <v>0.03118601481351707</v>
      </c>
      <c r="L124" t="n">
        <v>-0.003128693711909872</v>
      </c>
      <c r="M124" t="n">
        <v>0.06464644478399525</v>
      </c>
      <c r="N124" t="n">
        <v>0.03106160354166848</v>
      </c>
      <c r="O124" t="n">
        <v>-0.001888190260640146</v>
      </c>
      <c r="P124" t="n">
        <v>0.1003838611299151</v>
      </c>
      <c r="Q124" t="n">
        <v>0.03106197735029175</v>
      </c>
      <c r="R124" t="n">
        <v>-0.003052120136252332</v>
      </c>
    </row>
    <row r="125" ht="15" customHeight="1">
      <c r="F125" t="n">
        <v>0.09075139152963288</v>
      </c>
      <c r="G125" t="n">
        <v>0.03265137848595435</v>
      </c>
      <c r="H125" t="n">
        <v>-0.00306142281144553</v>
      </c>
      <c r="J125" t="n">
        <v>0.03173086730843805</v>
      </c>
      <c r="K125" t="n">
        <v>0.03198565621899187</v>
      </c>
      <c r="L125" t="n">
        <v>-0.003175268512690667</v>
      </c>
      <c r="M125" t="n">
        <v>0.06677069373784236</v>
      </c>
      <c r="N125" t="n">
        <v>0.03185805491453177</v>
      </c>
      <c r="O125" t="n">
        <v>-0.001888000702336698</v>
      </c>
      <c r="P125" t="n">
        <v>0.1012412603247738</v>
      </c>
      <c r="Q125" t="n">
        <v>0.03185843830799154</v>
      </c>
      <c r="R125" t="n">
        <v>-0.003059488699100139</v>
      </c>
    </row>
    <row r="126" ht="15" customHeight="1">
      <c r="F126" t="n">
        <v>0.09126251076785363</v>
      </c>
      <c r="G126" t="n">
        <v>0.03346766294810321</v>
      </c>
      <c r="H126" t="n">
        <v>-0.003098206869862536</v>
      </c>
      <c r="J126" t="n">
        <v>0.03267637804008706</v>
      </c>
      <c r="K126" t="n">
        <v>0.03278529762446666</v>
      </c>
      <c r="L126" t="n">
        <v>-0.003149148860901437</v>
      </c>
      <c r="M126" t="n">
        <v>0.06695841202963643</v>
      </c>
      <c r="N126" t="n">
        <v>0.03265450628739507</v>
      </c>
      <c r="O126" t="n">
        <v>-0.001891223193495306</v>
      </c>
      <c r="P126" t="n">
        <v>0.105409606443946</v>
      </c>
      <c r="Q126" t="n">
        <v>0.03265489926569133</v>
      </c>
      <c r="R126" t="n">
        <v>-0.003045979667212492</v>
      </c>
    </row>
    <row r="127" ht="15" customHeight="1">
      <c r="A127" s="83" t="n"/>
      <c r="B127" s="83" t="n"/>
      <c r="F127" t="n">
        <v>0.09059694017174724</v>
      </c>
      <c r="G127" t="n">
        <v>0.03428394741025207</v>
      </c>
      <c r="H127" t="n">
        <v>-0.003079042066317541</v>
      </c>
      <c r="J127" t="n">
        <v>0.03273297929368102</v>
      </c>
      <c r="K127" t="n">
        <v>0.03358493902994146</v>
      </c>
      <c r="L127" t="n">
        <v>-0.003148204777101827</v>
      </c>
      <c r="M127" t="n">
        <v>0.06595457699888502</v>
      </c>
      <c r="N127" t="n">
        <v>0.03345095766025837</v>
      </c>
      <c r="O127" t="n">
        <v>-0.001904871391343522</v>
      </c>
      <c r="P127" t="n">
        <v>0.1000745888003581</v>
      </c>
      <c r="Q127" t="n">
        <v>0.03345136022339111</v>
      </c>
      <c r="R127" t="n">
        <v>-0.003089884020847346</v>
      </c>
    </row>
    <row r="128" ht="15" customHeight="1">
      <c r="A128" s="83" t="n"/>
      <c r="B128" s="83" t="n"/>
      <c r="F128" t="n">
        <v>0.0923018595643306</v>
      </c>
      <c r="G128" t="n">
        <v>0.03510023187240092</v>
      </c>
      <c r="H128" t="n">
        <v>-0.002943755167740445</v>
      </c>
      <c r="J128" t="n">
        <v>0.03258083502274466</v>
      </c>
      <c r="K128" t="n">
        <v>0.03438458043541626</v>
      </c>
      <c r="L128" t="n">
        <v>-0.003012738441318408</v>
      </c>
      <c r="M128" t="n">
        <v>0.06498378265591281</v>
      </c>
      <c r="N128" t="n">
        <v>0.03424740903312166</v>
      </c>
      <c r="O128" t="n">
        <v>-0.001757320242633013</v>
      </c>
      <c r="P128" t="n">
        <v>0.1050459028614948</v>
      </c>
      <c r="Q128" t="n">
        <v>0.0342478211810909</v>
      </c>
      <c r="R128" t="n">
        <v>-0.002876718725960673</v>
      </c>
    </row>
    <row r="129" ht="15" customHeight="1">
      <c r="F129" t="n">
        <v>0.09090359433139031</v>
      </c>
      <c r="G129" t="n">
        <v>0.03591651633454979</v>
      </c>
      <c r="H129" t="n">
        <v>-0.002943755167740445</v>
      </c>
      <c r="J129" t="n">
        <v>0.03311875249672766</v>
      </c>
      <c r="K129" t="n">
        <v>0.03518422184089105</v>
      </c>
      <c r="L129" t="n">
        <v>-0.002965855704150504</v>
      </c>
      <c r="M129" t="n">
        <v>0.06750410417769726</v>
      </c>
      <c r="N129" t="n">
        <v>0.03504386040598496</v>
      </c>
      <c r="O129" t="n">
        <v>-0.001745193520286611</v>
      </c>
      <c r="P129" t="n">
        <v>0.1032940375255584</v>
      </c>
      <c r="Q129" t="n">
        <v>0.03504428213879069</v>
      </c>
      <c r="R129" t="n">
        <v>-0.002864659419992976</v>
      </c>
    </row>
    <row r="130" ht="15" customHeight="1">
      <c r="A130" s="83" t="n"/>
      <c r="F130" t="n">
        <v>0.09192746102358773</v>
      </c>
      <c r="G130" t="n">
        <v>0.03673280079669864</v>
      </c>
      <c r="H130" t="n">
        <v>-0.002912573190346572</v>
      </c>
      <c r="J130" t="n">
        <v>0.03251467015116548</v>
      </c>
      <c r="K130" t="n">
        <v>0.03598386324636585</v>
      </c>
      <c r="L130" t="n">
        <v>-0.00297899481520393</v>
      </c>
      <c r="M130" t="n">
        <v>0.06723243150767724</v>
      </c>
      <c r="N130" t="n">
        <v>0.03584031177884825</v>
      </c>
      <c r="O130" t="n">
        <v>-0.001775070952154559</v>
      </c>
      <c r="P130" t="n">
        <v>0.1021329712824059</v>
      </c>
      <c r="Q130" t="n">
        <v>0.03584074309649048</v>
      </c>
      <c r="R130" t="n">
        <v>-0.002860065398671949</v>
      </c>
    </row>
    <row r="131" ht="15" customHeight="1">
      <c r="A131" s="83" t="n"/>
      <c r="B131" s="83" t="n"/>
      <c r="F131" t="n">
        <v>0.09265047622018233</v>
      </c>
      <c r="G131" t="n">
        <v>0.0375490852588475</v>
      </c>
      <c r="H131" t="n">
        <v>-0.002744141047317065</v>
      </c>
      <c r="J131" t="n">
        <v>0.03283307754973214</v>
      </c>
      <c r="K131" t="n">
        <v>0.03678350465184065</v>
      </c>
      <c r="L131" t="n">
        <v>-0.003014828754440545</v>
      </c>
      <c r="M131" t="n">
        <v>0.06801452672456146</v>
      </c>
      <c r="N131" t="n">
        <v>0.03663676315171155</v>
      </c>
      <c r="O131" t="n">
        <v>-0.001751520505858647</v>
      </c>
      <c r="P131" t="n">
        <v>0.1075896461304355</v>
      </c>
      <c r="Q131" t="n">
        <v>0.03663720405419027</v>
      </c>
      <c r="R131" t="n">
        <v>-0.002651212805365715</v>
      </c>
    </row>
    <row r="132" ht="15" customHeight="1">
      <c r="F132" t="n">
        <v>0.09332618681277904</v>
      </c>
      <c r="G132" t="n">
        <v>0.03836536972099636</v>
      </c>
      <c r="H132" t="n">
        <v>-0.002759782651286772</v>
      </c>
      <c r="J132" t="n">
        <v>0.03298372519146721</v>
      </c>
      <c r="K132" t="n">
        <v>0.03758314605731544</v>
      </c>
      <c r="L132" t="n">
        <v>-0.002814342816552775</v>
      </c>
      <c r="M132" t="n">
        <v>0.06655574617455184</v>
      </c>
      <c r="N132" t="n">
        <v>0.03743321452457484</v>
      </c>
      <c r="O132" t="n">
        <v>-0.001604270001836942</v>
      </c>
      <c r="P132" t="n">
        <v>0.1076194157699842</v>
      </c>
      <c r="Q132" t="n">
        <v>0.03743366501189006</v>
      </c>
      <c r="R132" t="n">
        <v>-0.002634383047426476</v>
      </c>
    </row>
    <row r="133" ht="15" customHeight="1">
      <c r="F133" t="n">
        <v>0.09205666285077663</v>
      </c>
      <c r="G133" t="n">
        <v>0.03918165418314522</v>
      </c>
      <c r="H133" t="n">
        <v>-0.00272410881767165</v>
      </c>
      <c r="J133" t="n">
        <v>0.03293274188583109</v>
      </c>
      <c r="K133" t="n">
        <v>0.03838278746279025</v>
      </c>
      <c r="L133" t="n">
        <v>-0.002759995733048339</v>
      </c>
      <c r="M133" t="n">
        <v>0.06621541987396343</v>
      </c>
      <c r="N133" t="n">
        <v>0.03822966589743813</v>
      </c>
      <c r="O133" t="n">
        <v>-0.001598810570342351</v>
      </c>
      <c r="P133" t="n">
        <v>0.1034875298251714</v>
      </c>
      <c r="Q133" t="n">
        <v>0.03823012596958984</v>
      </c>
      <c r="R133" t="n">
        <v>-0.002625179273553455</v>
      </c>
    </row>
    <row r="134" ht="15" customHeight="1">
      <c r="F134" t="n">
        <v>0.09296997169486071</v>
      </c>
      <c r="G134" t="n">
        <v>0.03999793864529408</v>
      </c>
      <c r="H134" t="n">
        <v>-0.00275786175255365</v>
      </c>
      <c r="J134" t="n">
        <v>0.0323054665272422</v>
      </c>
      <c r="K134" t="n">
        <v>0.03918242886826504</v>
      </c>
      <c r="L134" t="n">
        <v>-0.002814064113560444</v>
      </c>
      <c r="M134" t="n">
        <v>0.06852122734557203</v>
      </c>
      <c r="N134" t="n">
        <v>0.03902611727030143</v>
      </c>
      <c r="O134" t="n">
        <v>-0.001612940863622468</v>
      </c>
      <c r="P134" t="n">
        <v>0.108541804187293</v>
      </c>
      <c r="Q134" t="n">
        <v>0.03902658692728964</v>
      </c>
      <c r="R134" t="n">
        <v>-0.002624916308585654</v>
      </c>
    </row>
    <row r="135" ht="15" customHeight="1">
      <c r="F135" t="n">
        <v>0.09451803409896786</v>
      </c>
      <c r="G135" t="n">
        <v>0.04081422310744293</v>
      </c>
      <c r="H135" t="n">
        <v>-0.002728225029242626</v>
      </c>
      <c r="J135" t="n">
        <v>0.03323772357222808</v>
      </c>
      <c r="K135" t="n">
        <v>0.03998207027373984</v>
      </c>
      <c r="L135" t="n">
        <v>-0.002783964190388757</v>
      </c>
      <c r="M135" t="n">
        <v>0.07001883093569677</v>
      </c>
      <c r="N135" t="n">
        <v>0.03982256864316472</v>
      </c>
      <c r="O135" t="n">
        <v>-0.001611495719991548</v>
      </c>
      <c r="P135" t="n">
        <v>0.105880739018855</v>
      </c>
      <c r="Q135" t="n">
        <v>0.03982304788498942</v>
      </c>
      <c r="R135" t="n">
        <v>-0.002631227467812869</v>
      </c>
    </row>
    <row r="136" ht="15" customHeight="1">
      <c r="F136" t="n">
        <v>0.09331505558317998</v>
      </c>
      <c r="G136" t="n">
        <v>0.0416305075695918</v>
      </c>
      <c r="H136" t="n">
        <v>-0.00250354134536727</v>
      </c>
      <c r="J136" t="n">
        <v>0.03301998932914446</v>
      </c>
      <c r="K136" t="n">
        <v>0.04078171167921463</v>
      </c>
      <c r="L136" t="n">
        <v>-0.002542335009855746</v>
      </c>
      <c r="M136" t="n">
        <v>0.06760711096362812</v>
      </c>
      <c r="N136" t="n">
        <v>0.04061902001602802</v>
      </c>
      <c r="O136" t="n">
        <v>-0.001430813631955856</v>
      </c>
      <c r="P136" t="n">
        <v>0.1041680052373888</v>
      </c>
      <c r="Q136" t="n">
        <v>0.04061950884268922</v>
      </c>
      <c r="R136" t="n">
        <v>-0.002344777407450096</v>
      </c>
    </row>
    <row r="137" ht="15" customHeight="1">
      <c r="F137" t="n">
        <v>0.09506910411989242</v>
      </c>
      <c r="G137" t="n">
        <v>0.04244679203174066</v>
      </c>
      <c r="H137" t="n">
        <v>-0.002511807991794839</v>
      </c>
      <c r="J137" t="n">
        <v>0.03260708793792036</v>
      </c>
      <c r="K137" t="n">
        <v>0.04158135308468943</v>
      </c>
      <c r="L137" t="n">
        <v>-0.00254871957793675</v>
      </c>
      <c r="M137" t="n">
        <v>0.07007381865398113</v>
      </c>
      <c r="N137" t="n">
        <v>0.04141547138889131</v>
      </c>
      <c r="O137" t="n">
        <v>-0.001448381995794284</v>
      </c>
      <c r="P137" t="n">
        <v>0.1056838693498332</v>
      </c>
      <c r="Q137" t="n">
        <v>0.041415969800389</v>
      </c>
      <c r="R137" t="n">
        <v>-0.002350185538253481</v>
      </c>
    </row>
    <row r="138" ht="15" customHeight="1">
      <c r="F138" t="n">
        <v>0.09609234172380257</v>
      </c>
      <c r="G138" t="n">
        <v>0.04326307649388952</v>
      </c>
      <c r="H138" t="n">
        <v>-0.002525836240277985</v>
      </c>
      <c r="J138" t="n">
        <v>0.03365120907468883</v>
      </c>
      <c r="K138" t="n">
        <v>0.04238099449016423</v>
      </c>
      <c r="L138" t="n">
        <v>-0.002542079627132506</v>
      </c>
      <c r="M138" t="n">
        <v>0.06711501103586603</v>
      </c>
      <c r="N138" t="n">
        <v>0.04221192276175461</v>
      </c>
      <c r="O138" t="n">
        <v>-0.001451982070351338</v>
      </c>
      <c r="P138" t="n">
        <v>0.1064452368991903</v>
      </c>
      <c r="Q138" t="n">
        <v>0.04221243075808879</v>
      </c>
      <c r="R138" t="n">
        <v>-0.002348539585400277</v>
      </c>
    </row>
    <row r="139" ht="15" customHeight="1">
      <c r="F139" t="n">
        <v>0.0968196377740016</v>
      </c>
      <c r="G139" t="n">
        <v>0.04407936095603837</v>
      </c>
      <c r="H139" t="n">
        <v>-0.002494523185628105</v>
      </c>
      <c r="J139" t="n">
        <v>0.03348301211578783</v>
      </c>
      <c r="K139" t="n">
        <v>0.04318063589563902</v>
      </c>
      <c r="L139" t="n">
        <v>-0.002297931375672701</v>
      </c>
      <c r="M139" t="n">
        <v>0.06729340125740085</v>
      </c>
      <c r="N139" t="n">
        <v>0.0430083741346179</v>
      </c>
      <c r="O139" t="n">
        <v>-0.001430525625991292</v>
      </c>
      <c r="P139" t="n">
        <v>0.1043121107027721</v>
      </c>
      <c r="Q139" t="n">
        <v>0.04300889171578857</v>
      </c>
      <c r="R139" t="n">
        <v>-0.00234195577398746</v>
      </c>
    </row>
    <row r="140" ht="15" customHeight="1">
      <c r="F140" t="n">
        <v>0.0972484227765251</v>
      </c>
      <c r="G140" t="n">
        <v>0.04489564541818723</v>
      </c>
      <c r="H140" t="n">
        <v>-0.002229902271418735</v>
      </c>
      <c r="J140" t="n">
        <v>0.0339807857702548</v>
      </c>
      <c r="K140" t="n">
        <v>0.04398027730111382</v>
      </c>
      <c r="L140" t="n">
        <v>-0.00228372823089235</v>
      </c>
      <c r="M140" t="n">
        <v>0.06987433604559501</v>
      </c>
      <c r="N140" t="n">
        <v>0.04380482550748119</v>
      </c>
      <c r="O140" t="n">
        <v>-0.001255062412587802</v>
      </c>
      <c r="P140" t="n">
        <v>0.1094431265160064</v>
      </c>
      <c r="Q140" t="n">
        <v>0.04380535267348837</v>
      </c>
      <c r="R140" t="n">
        <v>-0.002055436729839614</v>
      </c>
    </row>
    <row r="141" ht="15" customHeight="1">
      <c r="F141" t="n">
        <v>0.09538083485694851</v>
      </c>
      <c r="G141" t="n">
        <v>0.04571192988033609</v>
      </c>
      <c r="H141" t="n">
        <v>-0.002233248798089198</v>
      </c>
      <c r="J141" t="n">
        <v>0.03440129729398651</v>
      </c>
      <c r="K141" t="n">
        <v>0.04477991870658862</v>
      </c>
      <c r="L141" t="n">
        <v>-0.002295640545869419</v>
      </c>
      <c r="M141" t="n">
        <v>0.0672088486943245</v>
      </c>
      <c r="N141" t="n">
        <v>0.04460127688034449</v>
      </c>
      <c r="O141" t="n">
        <v>-0.001250147518111356</v>
      </c>
      <c r="P141" t="n">
        <v>0.1077560860390426</v>
      </c>
      <c r="Q141" t="n">
        <v>0.04460181363118815</v>
      </c>
      <c r="R141" t="n">
        <v>-0.002032970708348919</v>
      </c>
    </row>
    <row r="142" ht="15" customHeight="1">
      <c r="F142" t="n">
        <v>0.09658962238358929</v>
      </c>
      <c r="G142" t="n">
        <v>0.04652821434248495</v>
      </c>
      <c r="H142" t="n">
        <v>-0.00221361584162248</v>
      </c>
      <c r="J142" t="n">
        <v>0.03367133954462505</v>
      </c>
      <c r="K142" t="n">
        <v>0.04557956011206341</v>
      </c>
      <c r="L142" t="n">
        <v>-0.002295869628849747</v>
      </c>
      <c r="M142" t="n">
        <v>0.07160031492014324</v>
      </c>
      <c r="N142" t="n">
        <v>0.04539772825320778</v>
      </c>
      <c r="O142" t="n">
        <v>-0.001258086963034845</v>
      </c>
      <c r="P142" t="n">
        <v>0.1085577656277673</v>
      </c>
      <c r="Q142" t="n">
        <v>0.04539827458888794</v>
      </c>
      <c r="R142" t="n">
        <v>-0.002052168944895513</v>
      </c>
    </row>
    <row r="143" ht="15" customHeight="1">
      <c r="F143" t="n">
        <v>0.09575921667165943</v>
      </c>
      <c r="G143" t="n">
        <v>0.04734449880463381</v>
      </c>
      <c r="H143" t="n">
        <v>-0.001936194923089196</v>
      </c>
      <c r="J143" t="n">
        <v>0.03322230687912579</v>
      </c>
      <c r="K143" t="n">
        <v>0.04637920151753821</v>
      </c>
      <c r="L143" t="n">
        <v>-0.002272732247836593</v>
      </c>
      <c r="M143" t="n">
        <v>0.06788026265131294</v>
      </c>
      <c r="N143" t="n">
        <v>0.04619417962607108</v>
      </c>
      <c r="O143" t="n">
        <v>-0.001259977307064248</v>
      </c>
      <c r="P143" t="n">
        <v>0.1071012899124078</v>
      </c>
      <c r="Q143" t="n">
        <v>0.04619473554658773</v>
      </c>
      <c r="R143" t="n">
        <v>-0.002059317224460734</v>
      </c>
    </row>
    <row r="144" ht="15" customHeight="1">
      <c r="F144" t="n">
        <v>0.09625248852642995</v>
      </c>
      <c r="G144" t="n">
        <v>0.04816078326678266</v>
      </c>
      <c r="H144" t="n">
        <v>-0.00193195184227358</v>
      </c>
      <c r="J144" t="n">
        <v>0.0332817879801434</v>
      </c>
      <c r="K144" t="n">
        <v>0.047178842923013</v>
      </c>
      <c r="L144" t="n">
        <v>-0.002005117148359538</v>
      </c>
      <c r="M144" t="n">
        <v>0.07015064697716877</v>
      </c>
      <c r="N144" t="n">
        <v>0.04699063099893437</v>
      </c>
      <c r="O144" t="n">
        <v>-0.00107004764578551</v>
      </c>
      <c r="P144" t="n">
        <v>0.1093158290660398</v>
      </c>
      <c r="Q144" t="n">
        <v>0.04699119650428752</v>
      </c>
      <c r="R144" t="n">
        <v>-0.001710851653021173</v>
      </c>
    </row>
    <row r="145" ht="15" customHeight="1">
      <c r="F145" t="n">
        <v>0.09687556257447194</v>
      </c>
      <c r="G145" t="n">
        <v>0.04897706772893153</v>
      </c>
      <c r="H145" t="n">
        <v>-0.001933301913442185</v>
      </c>
      <c r="J145" t="n">
        <v>0.03443113722922468</v>
      </c>
      <c r="K145" t="n">
        <v>0.0479784843284878</v>
      </c>
      <c r="L145" t="n">
        <v>-0.002013126403995086</v>
      </c>
      <c r="M145" t="n">
        <v>0.07014772196336921</v>
      </c>
      <c r="N145" t="n">
        <v>0.04778708237179766</v>
      </c>
      <c r="O145" t="n">
        <v>-0.001071326969462846</v>
      </c>
      <c r="P145" t="n">
        <v>0.1086276721420377</v>
      </c>
      <c r="Q145" t="n">
        <v>0.04778765746198731</v>
      </c>
      <c r="R145" t="n">
        <v>-0.001718882216058424</v>
      </c>
    </row>
    <row r="146" ht="15" customHeight="1">
      <c r="F146" t="n">
        <v>0.09896046034084974</v>
      </c>
      <c r="G146" t="n">
        <v>0.04979335219108038</v>
      </c>
      <c r="H146" t="n">
        <v>-0.001937352126948</v>
      </c>
      <c r="J146" t="n">
        <v>0.03426716500631108</v>
      </c>
      <c r="K146" t="n">
        <v>0.0487781257339626</v>
      </c>
      <c r="L146" t="n">
        <v>-0.002014728255122196</v>
      </c>
      <c r="M146" t="n">
        <v>0.0713917175934855</v>
      </c>
      <c r="N146" t="n">
        <v>0.04858353374466096</v>
      </c>
      <c r="O146" t="n">
        <v>-0.001074418668349743</v>
      </c>
      <c r="P146" t="n">
        <v>0.108431031112807</v>
      </c>
      <c r="Q146" t="n">
        <v>0.0485841184196871</v>
      </c>
      <c r="R146" t="n">
        <v>-0.001704017131287342</v>
      </c>
    </row>
    <row r="147" ht="15" customHeight="1">
      <c r="F147" t="n">
        <v>0.09695495429202314</v>
      </c>
      <c r="G147" t="n">
        <v>0.05060963665322924</v>
      </c>
      <c r="H147" t="n">
        <v>-0.001925201486430556</v>
      </c>
      <c r="J147" t="n">
        <v>0.03386420582317717</v>
      </c>
      <c r="K147" t="n">
        <v>0.04957776713943739</v>
      </c>
      <c r="L147" t="n">
        <v>-0.002006919230877536</v>
      </c>
      <c r="M147" t="n">
        <v>0.06967250187566035</v>
      </c>
      <c r="N147" t="n">
        <v>0.04937998511752426</v>
      </c>
      <c r="O147" t="n">
        <v>-0.001073352565285296</v>
      </c>
      <c r="P147" t="n">
        <v>0.1044679413315204</v>
      </c>
      <c r="Q147" t="n">
        <v>0.04938057937738688</v>
      </c>
      <c r="R147" t="n">
        <v>-0.0017057257617208</v>
      </c>
    </row>
    <row r="148" ht="15" customHeight="1">
      <c r="F148" t="n">
        <v>0.09808065512765085</v>
      </c>
      <c r="G148" t="n">
        <v>0.0514259211153781</v>
      </c>
      <c r="H148" t="n">
        <v>-0.001601894293162941</v>
      </c>
      <c r="J148" t="n">
        <v>0.03478048826829098</v>
      </c>
      <c r="K148" t="n">
        <v>0.05037740854491219</v>
      </c>
      <c r="L148" t="n">
        <v>-0.001689509221675175</v>
      </c>
      <c r="M148" t="n">
        <v>0.07127425567259732</v>
      </c>
      <c r="N148" t="n">
        <v>0.05017643649038755</v>
      </c>
      <c r="O148" t="n">
        <v>-0.000850752251768227</v>
      </c>
      <c r="P148" t="n">
        <v>0.1064359719982639</v>
      </c>
      <c r="Q148" t="n">
        <v>0.05017704033508667</v>
      </c>
      <c r="R148" t="n">
        <v>-0.001345545628448034</v>
      </c>
    </row>
    <row r="149" ht="15" customHeight="1">
      <c r="F149" t="n">
        <v>0.09795756302496417</v>
      </c>
      <c r="G149" t="n">
        <v>0.05224220557752696</v>
      </c>
      <c r="H149" t="n">
        <v>-0.001593068871333434</v>
      </c>
      <c r="J149" t="n">
        <v>0.03476762817527156</v>
      </c>
      <c r="K149" t="n">
        <v>0.05117704995038699</v>
      </c>
      <c r="L149" t="n">
        <v>-0.00169458688914164</v>
      </c>
      <c r="M149" t="n">
        <v>0.06900279734653025</v>
      </c>
      <c r="N149" t="n">
        <v>0.05097288786325085</v>
      </c>
      <c r="O149" t="n">
        <v>-0.0008520384121972256</v>
      </c>
      <c r="P149" t="n">
        <v>0.1109755267833634</v>
      </c>
      <c r="Q149" t="n">
        <v>0.05097350129278646</v>
      </c>
      <c r="R149" t="n">
        <v>-0.001363582069546965</v>
      </c>
    </row>
    <row r="150" ht="15" customHeight="1">
      <c r="F150" t="n">
        <v>0.1003911715026569</v>
      </c>
      <c r="G150" t="n">
        <v>0.05305849003967582</v>
      </c>
      <c r="H150" t="n">
        <v>-0.001616496354735397</v>
      </c>
      <c r="J150" t="n">
        <v>0.03416106857310966</v>
      </c>
      <c r="K150" t="n">
        <v>0.05197669135586178</v>
      </c>
      <c r="L150" t="n">
        <v>-0.00169611018938158</v>
      </c>
      <c r="M150" t="n">
        <v>0.06968045786633592</v>
      </c>
      <c r="N150" t="n">
        <v>0.05176933923611413</v>
      </c>
      <c r="O150" t="n">
        <v>-0.0008625849277150135</v>
      </c>
      <c r="P150" t="n">
        <v>0.1071260252901136</v>
      </c>
      <c r="Q150" t="n">
        <v>0.05176996225048625</v>
      </c>
      <c r="R150" t="n">
        <v>-0.001367379215041477</v>
      </c>
    </row>
    <row r="151" ht="15" customHeight="1">
      <c r="F151" t="n">
        <v>0.09951053357211023</v>
      </c>
      <c r="G151" t="n">
        <v>0.05387477450182467</v>
      </c>
      <c r="H151" t="n">
        <v>-0.001600931519872449</v>
      </c>
      <c r="J151" t="n">
        <v>0.03387152723410597</v>
      </c>
      <c r="K151" t="n">
        <v>0.05277633276133659</v>
      </c>
      <c r="L151" t="n">
        <v>-0.001683754531879848</v>
      </c>
      <c r="M151" t="n">
        <v>0.07236185283982638</v>
      </c>
      <c r="N151" t="n">
        <v>0.05256579060897743</v>
      </c>
      <c r="O151" t="n">
        <v>-0.0008530673405404244</v>
      </c>
      <c r="P151" t="n">
        <v>0.105666392934125</v>
      </c>
      <c r="Q151" t="n">
        <v>0.05256642320818604</v>
      </c>
      <c r="R151" t="n">
        <v>-0.0009938836217551069</v>
      </c>
    </row>
    <row r="152" ht="15" customHeight="1">
      <c r="F152" t="n">
        <v>0.09959149330082712</v>
      </c>
      <c r="G152" t="n">
        <v>0.05469105896397354</v>
      </c>
      <c r="H152" t="n">
        <v>-0.001276739507684493</v>
      </c>
      <c r="J152" t="n">
        <v>0.03453335153223192</v>
      </c>
      <c r="K152" t="n">
        <v>0.05357597416681138</v>
      </c>
      <c r="L152" t="n">
        <v>-0.001359002656946057</v>
      </c>
      <c r="M152" t="n">
        <v>0.07136238161395192</v>
      </c>
      <c r="N152" t="n">
        <v>0.05336224198184073</v>
      </c>
      <c r="O152" t="n">
        <v>-0.0006392293950702591</v>
      </c>
      <c r="P152" t="n">
        <v>0.1086425152267623</v>
      </c>
      <c r="Q152" t="n">
        <v>0.05336288416588583</v>
      </c>
      <c r="R152" t="n">
        <v>-0.0009920010787570661</v>
      </c>
    </row>
    <row r="153" ht="15" customHeight="1">
      <c r="F153" t="n">
        <v>0.1008371184839331</v>
      </c>
      <c r="G153" t="n">
        <v>0.05550734342612239</v>
      </c>
      <c r="H153" t="n">
        <v>-0.001260794500452037</v>
      </c>
      <c r="J153" t="n">
        <v>0.03536204278432691</v>
      </c>
      <c r="K153" t="n">
        <v>0.05437561557228618</v>
      </c>
      <c r="L153" t="n">
        <v>-0.001375938971464782</v>
      </c>
      <c r="M153" t="n">
        <v>0.07001932509704828</v>
      </c>
      <c r="N153" t="n">
        <v>0.05415869335470402</v>
      </c>
      <c r="O153" t="n">
        <v>-0.0006336499280234248</v>
      </c>
      <c r="P153" t="n">
        <v>0.1112171057210918</v>
      </c>
      <c r="Q153" t="n">
        <v>0.05415934512358561</v>
      </c>
      <c r="R153" t="n">
        <v>-0.0009920010787570661</v>
      </c>
    </row>
    <row r="154" ht="15" customHeight="1">
      <c r="F154" t="n">
        <v>0.09877717646246537</v>
      </c>
      <c r="G154" t="n">
        <v>0.05632362788827126</v>
      </c>
      <c r="H154" t="n">
        <v>-0.001266995336597993</v>
      </c>
      <c r="J154" t="n">
        <v>0.03398928776158819</v>
      </c>
      <c r="K154" t="n">
        <v>0.05517525697776098</v>
      </c>
      <c r="L154" t="n">
        <v>-0.001354905161497979</v>
      </c>
      <c r="M154" t="n">
        <v>0.07289600833679014</v>
      </c>
      <c r="N154" t="n">
        <v>0.05495514472756732</v>
      </c>
      <c r="O154" t="n">
        <v>-0.0006373907070661889</v>
      </c>
      <c r="P154" t="n">
        <v>0.1099820509610181</v>
      </c>
      <c r="Q154" t="n">
        <v>0.0549558060812854</v>
      </c>
      <c r="R154" t="n">
        <v>-0.0009883350739714077</v>
      </c>
    </row>
    <row r="155" ht="15" customHeight="1">
      <c r="F155" t="n">
        <v>0.1009090630694206</v>
      </c>
      <c r="G155" t="n">
        <v>0.05713991235042012</v>
      </c>
      <c r="H155" t="n">
        <v>-0.001275220935567116</v>
      </c>
      <c r="J155" t="n">
        <v>0.03441470706553643</v>
      </c>
      <c r="K155" t="n">
        <v>0.05597489838323577</v>
      </c>
      <c r="L155" t="n">
        <v>-0.001354495411953171</v>
      </c>
      <c r="M155" t="n">
        <v>0.07345962194367711</v>
      </c>
      <c r="N155" t="n">
        <v>0.05575159610043061</v>
      </c>
      <c r="O155" t="n">
        <v>-0.0006390391859663897</v>
      </c>
      <c r="P155" t="n">
        <v>0.1052932756190937</v>
      </c>
      <c r="Q155" t="n">
        <v>0.05575226703898519</v>
      </c>
      <c r="R155" t="n">
        <v>-0.0009942799465967997</v>
      </c>
    </row>
    <row r="156" ht="15" customHeight="1">
      <c r="F156" t="n">
        <v>0.1008253238763304</v>
      </c>
      <c r="G156" t="n">
        <v>0.05795619681256897</v>
      </c>
      <c r="H156" t="n">
        <v>-0.0009120663175076746</v>
      </c>
      <c r="J156" t="n">
        <v>0.03536249112281728</v>
      </c>
      <c r="K156" t="n">
        <v>0.05677453978871057</v>
      </c>
      <c r="L156" t="n">
        <v>-0.001030215910645016</v>
      </c>
      <c r="M156" t="n">
        <v>0.07161819963682131</v>
      </c>
      <c r="N156" t="n">
        <v>0.0565480474732939</v>
      </c>
      <c r="O156" t="n">
        <v>-0.0003954647424970349</v>
      </c>
      <c r="P156" t="n">
        <v>0.106550509470523</v>
      </c>
      <c r="Q156" t="n">
        <v>0.05654872799668498</v>
      </c>
      <c r="R156" t="n">
        <v>-0.0006136530351692257</v>
      </c>
    </row>
    <row r="157" ht="15" customHeight="1">
      <c r="F157" t="n">
        <v>0.1005567391783147</v>
      </c>
      <c r="G157" t="n">
        <v>0.05877248127471783</v>
      </c>
      <c r="H157" t="n">
        <v>-0.0009095881258429159</v>
      </c>
      <c r="J157" t="n">
        <v>0.0347069441544149</v>
      </c>
      <c r="K157" t="n">
        <v>0.05757418119418536</v>
      </c>
      <c r="L157" t="n">
        <v>-0.001030626477910392</v>
      </c>
      <c r="M157" t="n">
        <v>0.06967581632521155</v>
      </c>
      <c r="N157" t="n">
        <v>0.0573444988461572</v>
      </c>
      <c r="O157" t="n">
        <v>-0.0003954251762396564</v>
      </c>
      <c r="P157" t="n">
        <v>0.1072968824534681</v>
      </c>
      <c r="Q157" t="n">
        <v>0.05734518895438477</v>
      </c>
      <c r="R157" t="n">
        <v>-0.0006197778109008271</v>
      </c>
    </row>
    <row r="158" ht="15" customHeight="1">
      <c r="F158" t="n">
        <v>0.1001169489387038</v>
      </c>
      <c r="G158" t="n">
        <v>0.05958876573686669</v>
      </c>
      <c r="H158" t="n">
        <v>-0.0009179405496019174</v>
      </c>
      <c r="J158" t="n">
        <v>0.03465792691171499</v>
      </c>
      <c r="K158" t="n">
        <v>0.05837382259966016</v>
      </c>
      <c r="L158" t="n">
        <v>-0.001024878536195127</v>
      </c>
      <c r="M158" t="n">
        <v>0.07311270989733556</v>
      </c>
      <c r="N158" t="n">
        <v>0.05814095021902049</v>
      </c>
      <c r="O158" t="n">
        <v>-0.0003995400670070093</v>
      </c>
      <c r="P158" t="n">
        <v>0.1113370923878809</v>
      </c>
      <c r="Q158" t="n">
        <v>0.05814164991208456</v>
      </c>
      <c r="R158" t="n">
        <v>-0.0006157564935012908</v>
      </c>
    </row>
    <row r="159" ht="15" customHeight="1">
      <c r="F159" t="n">
        <v>0.09954831509198697</v>
      </c>
      <c r="G159" t="n">
        <v>0.06040505019901555</v>
      </c>
      <c r="H159" t="n">
        <v>-0.0009158294974430488</v>
      </c>
      <c r="J159" t="n">
        <v>0.03443618982463205</v>
      </c>
      <c r="K159" t="n">
        <v>0.05917346400513496</v>
      </c>
      <c r="L159" t="n">
        <v>-0.00103083176154308</v>
      </c>
      <c r="M159" t="n">
        <v>0.07358860365112169</v>
      </c>
      <c r="N159" t="n">
        <v>0.05893740159188379</v>
      </c>
      <c r="O159" t="n">
        <v>-0.0003940007909740343</v>
      </c>
      <c r="P159" t="n">
        <v>0.1063222342436466</v>
      </c>
      <c r="Q159" t="n">
        <v>0.05893811086978434</v>
      </c>
      <c r="R159" t="n">
        <v>-0.0006140861001199451</v>
      </c>
    </row>
    <row r="160" ht="15" customHeight="1">
      <c r="F160" t="n">
        <v>0.09940813723498171</v>
      </c>
      <c r="G160" t="n">
        <v>0.06122133466116441</v>
      </c>
      <c r="H160" t="n">
        <v>-0.0005712485621726243</v>
      </c>
      <c r="J160" t="n">
        <v>0.03518652552603078</v>
      </c>
      <c r="K160" t="n">
        <v>0.05997310541060976</v>
      </c>
      <c r="L160" t="n">
        <v>-0.0006740445767169803</v>
      </c>
      <c r="M160" t="n">
        <v>0.074053276540333</v>
      </c>
      <c r="N160" t="n">
        <v>0.05973385296474708</v>
      </c>
      <c r="O160" t="n">
        <v>-0.0001428653540436976</v>
      </c>
      <c r="P160" t="n">
        <v>0.1114943303273607</v>
      </c>
      <c r="Q160" t="n">
        <v>0.05973457182748414</v>
      </c>
      <c r="R160" t="n">
        <v>-0.0002475388507097132</v>
      </c>
    </row>
    <row r="161" ht="15" customHeight="1">
      <c r="F161" t="n">
        <v>0.1004271041265304</v>
      </c>
      <c r="G161" t="n">
        <v>0.06203761912331326</v>
      </c>
      <c r="H161" t="n">
        <v>-0.0005669291023452321</v>
      </c>
      <c r="J161" t="n">
        <v>0.0353657702484417</v>
      </c>
      <c r="K161" t="n">
        <v>0.06077274681608456</v>
      </c>
      <c r="L161" t="n">
        <v>-0.0006807626289766181</v>
      </c>
      <c r="M161" t="n">
        <v>0.07026633753427586</v>
      </c>
      <c r="N161" t="n">
        <v>0.06053030433761037</v>
      </c>
      <c r="O161" t="n">
        <v>-0.0001426095267085616</v>
      </c>
      <c r="P161" t="n">
        <v>0.1089380102426448</v>
      </c>
      <c r="Q161" t="n">
        <v>0.06053103278518392</v>
      </c>
      <c r="R161" t="n">
        <v>-0.0002440260933760336</v>
      </c>
    </row>
    <row r="162" ht="15" customHeight="1">
      <c r="F162" t="n">
        <v>0.09993009524688271</v>
      </c>
      <c r="G162" t="n">
        <v>0.06285390358546213</v>
      </c>
      <c r="H162" t="n">
        <v>-0.0005655650623997398</v>
      </c>
      <c r="J162" t="n">
        <v>0.03407380832610232</v>
      </c>
      <c r="K162" t="n">
        <v>0.06157238822155935</v>
      </c>
      <c r="L162" t="n">
        <v>-0.0006838162890946351</v>
      </c>
      <c r="M162" t="n">
        <v>0.07202519989546374</v>
      </c>
      <c r="N162" t="n">
        <v>0.06132675571047368</v>
      </c>
      <c r="O162" t="n">
        <v>-0.000143277520305861</v>
      </c>
      <c r="P162" t="n">
        <v>0.1081677571394475</v>
      </c>
      <c r="Q162" t="n">
        <v>0.06132749374288372</v>
      </c>
      <c r="R162" t="n">
        <v>-0.0002480301454416964</v>
      </c>
    </row>
    <row r="163" ht="15" customHeight="1">
      <c r="F163" t="n">
        <v>0.1020969848686179</v>
      </c>
      <c r="G163" t="n">
        <v>0.06367018804761097</v>
      </c>
      <c r="H163" t="n">
        <v>-0.0005664744223634013</v>
      </c>
      <c r="J163" t="n">
        <v>0.03544336841281351</v>
      </c>
      <c r="K163" t="n">
        <v>0.06237202962703415</v>
      </c>
      <c r="L163" t="n">
        <v>-0.0006755374772191221</v>
      </c>
      <c r="M163" t="n">
        <v>0.0724691279215651</v>
      </c>
      <c r="N163" t="n">
        <v>0.06212320708333697</v>
      </c>
      <c r="O163" t="n">
        <v>-0.0001429364171923464</v>
      </c>
      <c r="P163" t="n">
        <v>0.1091140705420559</v>
      </c>
      <c r="Q163" t="n">
        <v>0.0621239547005835</v>
      </c>
      <c r="R163" t="n">
        <v>-0.0002444436938982193</v>
      </c>
    </row>
    <row r="164" ht="15" customHeight="1">
      <c r="F164" t="n">
        <v>0.1013136520893811</v>
      </c>
      <c r="G164" t="n">
        <v>0.06448647250975985</v>
      </c>
      <c r="H164" t="n">
        <v>-0.0002225860628787017</v>
      </c>
      <c r="J164" t="n">
        <v>0.0352990898124242</v>
      </c>
      <c r="K164" t="n">
        <v>0.06317167103250894</v>
      </c>
      <c r="L164" t="n">
        <v>-0.0003296319791545737</v>
      </c>
      <c r="M164" t="n">
        <v>0.07229117889705594</v>
      </c>
      <c r="N164" t="n">
        <v>0.06291965845620026</v>
      </c>
      <c r="O164" t="n">
        <v>0.0001285728245664546</v>
      </c>
      <c r="P164" t="n">
        <v>0.1076048843045371</v>
      </c>
      <c r="Q164" t="n">
        <v>0.06292041565828328</v>
      </c>
      <c r="R164" t="n">
        <v>0.0001227549811870646</v>
      </c>
    </row>
    <row r="165" ht="15" customHeight="1">
      <c r="F165" t="n">
        <v>0.1013035523885746</v>
      </c>
      <c r="G165" t="n">
        <v>0.06530275697190871</v>
      </c>
      <c r="H165" t="n">
        <v>-0.0002222283153140548</v>
      </c>
      <c r="J165" t="n">
        <v>0.03456562798622179</v>
      </c>
      <c r="K165" t="n">
        <v>0.06397131243798375</v>
      </c>
      <c r="L165" t="n">
        <v>-0.0003257124550266952</v>
      </c>
      <c r="M165" t="n">
        <v>0.07009148785817262</v>
      </c>
      <c r="N165" t="n">
        <v>0.06371610982906355</v>
      </c>
      <c r="O165" t="n">
        <v>0.000128792784113363</v>
      </c>
      <c r="P165" t="n">
        <v>0.1121524453954413</v>
      </c>
      <c r="Q165" t="n">
        <v>0.06371687661598308</v>
      </c>
      <c r="R165" t="n">
        <v>0.0001235237497561149</v>
      </c>
    </row>
    <row r="166">
      <c r="F166" t="n">
        <v>0.1016514830721266</v>
      </c>
      <c r="G166" t="n">
        <v>0.06611904143405756</v>
      </c>
      <c r="H166" t="n">
        <v>-0.0002236593055726421</v>
      </c>
      <c r="J166" t="n">
        <v>0.0350941133960858</v>
      </c>
      <c r="K166" t="n">
        <v>0.06477095384345853</v>
      </c>
      <c r="L166" t="n">
        <v>-0.0003261697328416144</v>
      </c>
      <c r="M166" t="n">
        <v>0.07082130418533686</v>
      </c>
      <c r="N166" t="n">
        <v>0.06451256120192685</v>
      </c>
      <c r="O166" t="n">
        <v>0.0001290903764415334</v>
      </c>
      <c r="P166" t="n">
        <v>0.1063072070935185</v>
      </c>
      <c r="Q166" t="n">
        <v>0.06451333757368287</v>
      </c>
      <c r="R166" t="n">
        <v>0.0001233005588812293</v>
      </c>
    </row>
    <row r="167">
      <c r="F167" t="n">
        <v>0.1012278641951723</v>
      </c>
      <c r="G167" t="n">
        <v>0.06693532589620642</v>
      </c>
      <c r="H167" t="n">
        <v>-0.0002219823638633601</v>
      </c>
      <c r="J167" t="n">
        <v>0.03456630563807353</v>
      </c>
      <c r="K167" t="n">
        <v>0.06557059524893333</v>
      </c>
      <c r="L167" t="n">
        <v>-0.0003283581338130131</v>
      </c>
      <c r="M167" t="n">
        <v>0.07126127553739076</v>
      </c>
      <c r="N167" t="n">
        <v>0.06530901257479015</v>
      </c>
      <c r="O167" t="n">
        <v>0.0004353862680126492</v>
      </c>
      <c r="P167" t="n">
        <v>0.1091733574154182</v>
      </c>
      <c r="Q167" t="n">
        <v>0.06530979853138266</v>
      </c>
      <c r="R167" t="n">
        <v>0.0005070712549451081</v>
      </c>
    </row>
    <row r="168">
      <c r="F168" t="n">
        <v>0.1003808127937426</v>
      </c>
      <c r="G168" t="n">
        <v>0.06775161035835527</v>
      </c>
      <c r="H168" t="n">
        <v>0.0001105021890694966</v>
      </c>
      <c r="J168" t="n">
        <v>0.03493632924887161</v>
      </c>
      <c r="K168" t="n">
        <v>0.06637023665440812</v>
      </c>
      <c r="L168" t="n">
        <v>2.531923792601263e-05</v>
      </c>
      <c r="M168" t="n">
        <v>0.07078978756135357</v>
      </c>
      <c r="N168" t="n">
        <v>0.06610546394765345</v>
      </c>
      <c r="O168" t="n">
        <v>0.0004376637135348962</v>
      </c>
      <c r="P168" t="n">
        <v>0.1108404929465795</v>
      </c>
      <c r="Q168" t="n">
        <v>0.06610625948908244</v>
      </c>
      <c r="R168" t="n">
        <v>0.00051099966692124</v>
      </c>
    </row>
    <row r="169">
      <c r="F169" t="n">
        <v>0.1018582452657235</v>
      </c>
      <c r="G169" t="n">
        <v>0.06856789482050414</v>
      </c>
      <c r="H169" t="n">
        <v>0.0001104802466173382</v>
      </c>
      <c r="J169" t="n">
        <v>0.03463053809090851</v>
      </c>
      <c r="K169" t="n">
        <v>0.06716987805988292</v>
      </c>
      <c r="L169" t="n">
        <v>2.507942460567652e-05</v>
      </c>
      <c r="M169" t="n">
        <v>0.07193776990811099</v>
      </c>
      <c r="N169" t="n">
        <v>0.06690191532051673</v>
      </c>
      <c r="O169" t="n">
        <v>0.0004408170996426229</v>
      </c>
      <c r="P169" t="n">
        <v>0.1124222652945053</v>
      </c>
      <c r="Q169" t="n">
        <v>0.06690272044678222</v>
      </c>
      <c r="R169" t="n">
        <v>0.0005116118869694682</v>
      </c>
    </row>
    <row r="170">
      <c r="F170" t="n">
        <v>0.1020432228464011</v>
      </c>
      <c r="G170" t="n">
        <v>0.06938417928265299</v>
      </c>
      <c r="H170" t="n">
        <v>0.00011058995887813</v>
      </c>
      <c r="J170" t="n">
        <v>0.03449425184107272</v>
      </c>
      <c r="K170" t="n">
        <v>0.06796951946535772</v>
      </c>
      <c r="L170" t="n">
        <v>2.533943273193568e-05</v>
      </c>
      <c r="M170" t="n">
        <v>0.07255170151121465</v>
      </c>
      <c r="N170" t="n">
        <v>0.06769836669338003</v>
      </c>
      <c r="O170" t="n">
        <v>0.0004399411590571433</v>
      </c>
      <c r="P170" t="n">
        <v>0.1091109903514179</v>
      </c>
      <c r="Q170" t="n">
        <v>0.06769918140448201</v>
      </c>
      <c r="R170" t="n">
        <v>0.0005083467133789172</v>
      </c>
    </row>
    <row r="171">
      <c r="F171" t="n">
        <v>0.1020693682766749</v>
      </c>
      <c r="G171" t="n">
        <v>0.07020046374480185</v>
      </c>
      <c r="H171" t="n">
        <v>0.000110710642365001</v>
      </c>
      <c r="J171" t="n">
        <v>0.03496900471687901</v>
      </c>
      <c r="K171" t="n">
        <v>0.06876916087083251</v>
      </c>
      <c r="L171" t="n">
        <v>2.527379961268579e-05</v>
      </c>
      <c r="M171" t="n">
        <v>0.07360838158620145</v>
      </c>
      <c r="N171" t="n">
        <v>0.06849481806624332</v>
      </c>
      <c r="O171" t="n">
        <v>0.0004395031887644035</v>
      </c>
      <c r="P171" t="n">
        <v>0.1103814815285307</v>
      </c>
      <c r="Q171" t="n">
        <v>0.06849564236218181</v>
      </c>
      <c r="R171" t="n">
        <v>0.000506765144920994</v>
      </c>
    </row>
    <row r="172">
      <c r="F172" t="n">
        <v>0.100791448142434</v>
      </c>
      <c r="G172" t="n">
        <v>0.07101674820695071</v>
      </c>
      <c r="H172" t="n">
        <v>0.0004286374573522173</v>
      </c>
      <c r="J172" t="n">
        <v>0.03498460250695795</v>
      </c>
      <c r="K172" t="n">
        <v>0.06956880227630731</v>
      </c>
      <c r="L172" t="n">
        <v>0.0003830283147152054</v>
      </c>
      <c r="M172" t="n">
        <v>0.0712453328352402</v>
      </c>
      <c r="N172" t="n">
        <v>0.06929126943910661</v>
      </c>
      <c r="O172" t="n">
        <v>0.0007955776686191488</v>
      </c>
      <c r="P172" t="n">
        <v>0.1061533068317148</v>
      </c>
      <c r="Q172" t="n">
        <v>0.0692921033198816</v>
      </c>
      <c r="R172" t="n">
        <v>0.0009338797995050676</v>
      </c>
    </row>
    <row r="173">
      <c r="F173" t="n">
        <v>0.1018060170157881</v>
      </c>
      <c r="G173" t="n">
        <v>0.07183303266909957</v>
      </c>
      <c r="H173" t="n">
        <v>0.0004290233468306778</v>
      </c>
      <c r="J173" t="n">
        <v>0.03575558870967999</v>
      </c>
      <c r="K173" t="n">
        <v>0.07036844368178211</v>
      </c>
      <c r="L173" t="n">
        <v>0.0003891576929398147</v>
      </c>
      <c r="M173" t="n">
        <v>0.07343166614032454</v>
      </c>
      <c r="N173" t="n">
        <v>0.07008772081196991</v>
      </c>
      <c r="O173" t="n">
        <v>0.0007955776686191488</v>
      </c>
      <c r="P173" t="n">
        <v>0.1078688538444785</v>
      </c>
      <c r="Q173" t="n">
        <v>0.07008856427758138</v>
      </c>
      <c r="R173" t="n">
        <v>0.0009266633714922485</v>
      </c>
    </row>
    <row r="174">
      <c r="F174" t="n">
        <v>0.1020190521886998</v>
      </c>
      <c r="G174" t="n">
        <v>0.07264931713124843</v>
      </c>
      <c r="H174" t="n">
        <v>0.000429752249178881</v>
      </c>
      <c r="J174" t="n">
        <v>0.03508222601732802</v>
      </c>
      <c r="K174" t="n">
        <v>0.0711680850872569</v>
      </c>
      <c r="L174" t="n">
        <v>0.0003878084587394289</v>
      </c>
      <c r="M174" t="n">
        <v>0.06980139896035017</v>
      </c>
      <c r="N174" t="n">
        <v>0.0708841721848332</v>
      </c>
      <c r="O174" t="n">
        <v>0.0007863405358188669</v>
      </c>
      <c r="P174" t="n">
        <v>0.1078892751823675</v>
      </c>
      <c r="Q174" t="n">
        <v>0.07088502523528117</v>
      </c>
      <c r="R174" t="n">
        <v>0.0009310117319615112</v>
      </c>
    </row>
    <row r="175">
      <c r="F175" t="n">
        <v>0.1007605268916435</v>
      </c>
      <c r="G175" t="n">
        <v>0.07346560159339728</v>
      </c>
      <c r="H175" t="n">
        <v>0.0004254217116983795</v>
      </c>
      <c r="J175" t="n">
        <v>0.03495192487641777</v>
      </c>
      <c r="K175" t="n">
        <v>0.0719677264927317</v>
      </c>
      <c r="L175" t="n">
        <v>0.0003880012064823412</v>
      </c>
      <c r="M175" t="n">
        <v>0.0741158983443331</v>
      </c>
      <c r="N175" t="n">
        <v>0.0716806235576965</v>
      </c>
      <c r="O175" t="n">
        <v>0.0007958934680311242</v>
      </c>
      <c r="P175" t="n">
        <v>0.1092263519066067</v>
      </c>
      <c r="Q175" t="n">
        <v>0.07168148619298097</v>
      </c>
      <c r="R175" t="n">
        <v>0.00091639383932016</v>
      </c>
    </row>
    <row r="176">
      <c r="F176" t="n">
        <v>0.1015780165682318</v>
      </c>
      <c r="G176" t="n">
        <v>0.07428188605554614</v>
      </c>
      <c r="H176" t="n">
        <v>0.0007422166274941676</v>
      </c>
      <c r="J176" t="n">
        <v>0.0347022293925582</v>
      </c>
      <c r="K176" t="n">
        <v>0.07276736789820649</v>
      </c>
      <c r="L176" t="n">
        <v>0.0007680184459500048</v>
      </c>
      <c r="M176" t="n">
        <v>0.06984015112928355</v>
      </c>
      <c r="N176" t="n">
        <v>0.07247707493055978</v>
      </c>
      <c r="O176" t="n">
        <v>0.001194452041366538</v>
      </c>
      <c r="P176" t="n">
        <v>0.1084412597821894</v>
      </c>
      <c r="Q176" t="n">
        <v>0.07247794715068075</v>
      </c>
      <c r="R176" t="n">
        <v>0.00137495504426212</v>
      </c>
    </row>
    <row r="177">
      <c r="F177" t="n">
        <v>0.1013406403656349</v>
      </c>
      <c r="G177" t="n">
        <v>0.075098170517695</v>
      </c>
      <c r="H177" t="n">
        <v>0.0007399148352320308</v>
      </c>
      <c r="J177" t="n">
        <v>0.03490211359991495</v>
      </c>
      <c r="K177" t="n">
        <v>0.07356700930368129</v>
      </c>
      <c r="L177" t="n">
        <v>0.0007735609264660316</v>
      </c>
      <c r="M177" t="n">
        <v>0.07117819954749335</v>
      </c>
      <c r="N177" t="n">
        <v>0.0732735263034231</v>
      </c>
      <c r="O177" t="n">
        <v>0.001196706396068631</v>
      </c>
      <c r="P177" t="n">
        <v>0.1095106842489605</v>
      </c>
      <c r="Q177" t="n">
        <v>0.07327440810838054</v>
      </c>
      <c r="R177" t="n">
        <v>0.001362851808902005</v>
      </c>
    </row>
    <row r="178">
      <c r="F178" t="n">
        <v>0.0997094928578372</v>
      </c>
      <c r="G178" t="n">
        <v>0.07591445497984387</v>
      </c>
      <c r="H178" t="n">
        <v>0.0007437016547600623</v>
      </c>
      <c r="J178" t="n">
        <v>0.03516939259935446</v>
      </c>
      <c r="K178" t="n">
        <v>0.07436665070915609</v>
      </c>
      <c r="L178" t="n">
        <v>0.0007692501082868996</v>
      </c>
      <c r="M178" t="n">
        <v>0.0716939196139523</v>
      </c>
      <c r="N178" t="n">
        <v>0.07406997767628638</v>
      </c>
      <c r="O178" t="n">
        <v>0.001196469095573674</v>
      </c>
      <c r="P178" t="n">
        <v>0.1101429108373727</v>
      </c>
      <c r="Q178" t="n">
        <v>0.07407086906608033</v>
      </c>
      <c r="R178" t="n">
        <v>0.001382657103127647</v>
      </c>
    </row>
    <row r="179">
      <c r="F179" t="n">
        <v>0.1000663887192917</v>
      </c>
      <c r="G179" t="n">
        <v>0.07673073944199273</v>
      </c>
      <c r="H179" t="n">
        <v>0.0007382070538762519</v>
      </c>
      <c r="J179" t="n">
        <v>0.03477382474110874</v>
      </c>
      <c r="K179" t="n">
        <v>0.07516629211463088</v>
      </c>
      <c r="L179" t="n">
        <v>0.0007722522852330809</v>
      </c>
      <c r="M179" t="n">
        <v>0.07387250492592906</v>
      </c>
      <c r="N179" t="n">
        <v>0.07486642904914968</v>
      </c>
      <c r="O179" t="n">
        <v>0.001188875479735047</v>
      </c>
      <c r="P179" t="n">
        <v>0.1042947408918767</v>
      </c>
      <c r="Q179" t="n">
        <v>0.07486733002378011</v>
      </c>
      <c r="R179" t="n">
        <v>0.001388708720807705</v>
      </c>
    </row>
    <row r="180">
      <c r="F180" t="n">
        <v>0.1000147159339238</v>
      </c>
      <c r="G180" t="n">
        <v>0.07754702390414157</v>
      </c>
      <c r="H180" t="n">
        <v>0.00106071983290418</v>
      </c>
      <c r="J180" t="n">
        <v>0.03507399778528943</v>
      </c>
      <c r="K180" t="n">
        <v>0.07596593352010568</v>
      </c>
      <c r="L180" t="n">
        <v>0.001198241252390618</v>
      </c>
      <c r="M180" t="n">
        <v>0.07110220072377971</v>
      </c>
      <c r="N180" t="n">
        <v>0.07566288042201297</v>
      </c>
      <c r="O180" t="n">
        <v>0.001624496420436419</v>
      </c>
      <c r="P180" t="n">
        <v>0.1054532356215012</v>
      </c>
      <c r="Q180" t="n">
        <v>0.07566379098147991</v>
      </c>
      <c r="R180" t="n">
        <v>0.00187719310827348</v>
      </c>
    </row>
    <row r="181">
      <c r="F181" t="n">
        <v>0.0990730295602415</v>
      </c>
      <c r="G181" t="n">
        <v>0.07836330836629044</v>
      </c>
      <c r="H181" t="n">
        <v>0.001059339793089553</v>
      </c>
      <c r="J181" t="n">
        <v>0.03489817344322887</v>
      </c>
      <c r="K181" t="n">
        <v>0.07676557492558049</v>
      </c>
      <c r="L181" t="n">
        <v>0.001196696514560285</v>
      </c>
      <c r="M181" t="n">
        <v>0.06961793394832458</v>
      </c>
      <c r="N181" t="n">
        <v>0.07645933179487627</v>
      </c>
      <c r="O181" t="n">
        <v>0.001631675072891898</v>
      </c>
      <c r="P181" t="n">
        <v>0.1105005952639844</v>
      </c>
      <c r="Q181" t="n">
        <v>0.07646025193917969</v>
      </c>
      <c r="R181" t="n">
        <v>0.00186561702186877</v>
      </c>
    </row>
    <row r="182">
      <c r="F182" t="n">
        <v>0.1006391173830732</v>
      </c>
      <c r="G182" t="n">
        <v>0.0791795928284393</v>
      </c>
      <c r="H182" t="n">
        <v>0.001061356774357085</v>
      </c>
      <c r="J182" t="n">
        <v>0.03445868228761319</v>
      </c>
      <c r="K182" t="n">
        <v>0.07756521633105529</v>
      </c>
      <c r="L182" t="n">
        <v>0.001187071609617441</v>
      </c>
      <c r="M182" t="n">
        <v>0.07301278473065803</v>
      </c>
      <c r="N182" t="n">
        <v>0.07725578316773957</v>
      </c>
      <c r="O182" t="n">
        <v>0.001643748261112476</v>
      </c>
      <c r="P182" t="n">
        <v>0.1088602263729789</v>
      </c>
      <c r="Q182" t="n">
        <v>0.07725671289687948</v>
      </c>
      <c r="R182" t="n">
        <v>0.001853480802250929</v>
      </c>
    </row>
    <row r="183">
      <c r="F183" t="n">
        <v>0.0998538240733732</v>
      </c>
      <c r="G183" t="n">
        <v>0.07999587729058816</v>
      </c>
      <c r="H183" t="n">
        <v>0.001067195404342046</v>
      </c>
      <c r="J183" t="n">
        <v>0.03445164390015058</v>
      </c>
      <c r="K183" t="n">
        <v>0.07836485773653008</v>
      </c>
      <c r="L183" t="n">
        <v>0.00119895420831231</v>
      </c>
      <c r="M183" t="n">
        <v>0.07117156170351327</v>
      </c>
      <c r="N183" t="n">
        <v>0.07805223454060285</v>
      </c>
      <c r="O183" t="n">
        <v>0.001643258807535966</v>
      </c>
      <c r="P183" t="n">
        <v>0.1096810228782343</v>
      </c>
      <c r="Q183" t="n">
        <v>0.07805317385457927</v>
      </c>
      <c r="R183" t="n">
        <v>0.00186561702186877</v>
      </c>
    </row>
    <row r="184">
      <c r="F184" t="n">
        <v>0.1001262279950633</v>
      </c>
      <c r="G184" t="n">
        <v>0.08081216175273702</v>
      </c>
      <c r="H184" t="n">
        <v>0.001405763850779871</v>
      </c>
      <c r="J184" t="n">
        <v>0.03488543499505505</v>
      </c>
      <c r="K184" t="n">
        <v>0.07916449914200488</v>
      </c>
      <c r="L184" t="n">
        <v>0.001645430600374439</v>
      </c>
      <c r="M184" t="n">
        <v>0.07261181817803161</v>
      </c>
      <c r="N184" t="n">
        <v>0.07884868591346615</v>
      </c>
      <c r="O184" t="n">
        <v>0.002129396427432337</v>
      </c>
      <c r="P184" t="n">
        <v>0.1089996288626691</v>
      </c>
      <c r="Q184" t="n">
        <v>0.07884963481227905</v>
      </c>
      <c r="R184" t="n">
        <v>0.002393307854351342</v>
      </c>
    </row>
    <row r="185">
      <c r="F185" t="n">
        <v>0.0981567401667453</v>
      </c>
      <c r="G185" t="n">
        <v>0.08162844621488587</v>
      </c>
      <c r="H185" t="n">
        <v>0.00138579323378588</v>
      </c>
      <c r="J185" t="n">
        <v>0.03497064592845014</v>
      </c>
      <c r="K185" t="n">
        <v>0.07996414054747968</v>
      </c>
      <c r="L185" t="n">
        <v>0.001650383732825897</v>
      </c>
      <c r="M185" t="n">
        <v>0.07072451037066971</v>
      </c>
      <c r="N185" t="n">
        <v>0.07964513728632944</v>
      </c>
      <c r="O185" t="n">
        <v>0.002133437835096028</v>
      </c>
      <c r="P185" t="n">
        <v>0.1071042982963534</v>
      </c>
      <c r="Q185" t="n">
        <v>0.07964609576997884</v>
      </c>
      <c r="R185" t="n">
        <v>0.0024303723565205</v>
      </c>
    </row>
    <row r="186">
      <c r="F186" t="n">
        <v>0.09820746780718684</v>
      </c>
      <c r="G186" t="n">
        <v>0.08244473067703473</v>
      </c>
      <c r="H186" t="n">
        <v>0.001398082844243721</v>
      </c>
      <c r="J186" t="n">
        <v>0.03540322535414402</v>
      </c>
      <c r="K186" t="n">
        <v>0.08076378195295447</v>
      </c>
      <c r="L186" t="n">
        <v>0.00164047746792298</v>
      </c>
      <c r="M186" t="n">
        <v>0.07061031260949038</v>
      </c>
      <c r="N186" t="n">
        <v>0.08044158865919275</v>
      </c>
      <c r="O186" t="n">
        <v>0.002125355019768645</v>
      </c>
      <c r="P186" t="n">
        <v>0.1097003404638058</v>
      </c>
      <c r="Q186" t="n">
        <v>0.08044255672767864</v>
      </c>
      <c r="R186" t="n">
        <v>0.002421707927441996</v>
      </c>
    </row>
    <row r="187">
      <c r="F187" t="n">
        <v>0.09998873870317784</v>
      </c>
      <c r="G187" t="n">
        <v>0.0832610151391836</v>
      </c>
      <c r="H187" t="n">
        <v>0.001746457288092422</v>
      </c>
      <c r="J187" t="n">
        <v>0.03444361191134579</v>
      </c>
      <c r="K187" t="n">
        <v>0.08156342335842927</v>
      </c>
      <c r="L187" t="n">
        <v>0.001635029022226376</v>
      </c>
      <c r="M187" t="n">
        <v>0.06987434251964206</v>
      </c>
      <c r="N187" t="n">
        <v>0.08123804003205604</v>
      </c>
      <c r="O187" t="n">
        <v>0.002702155597751962</v>
      </c>
      <c r="P187" t="n">
        <v>0.1039925784045346</v>
      </c>
      <c r="Q187" t="n">
        <v>0.08123901768537843</v>
      </c>
      <c r="R187" t="n">
        <v>0.002970759030629137</v>
      </c>
    </row>
    <row r="188">
      <c r="F188" t="n">
        <v>0.09894340979765981</v>
      </c>
      <c r="G188" t="n">
        <v>0.08407729960133245</v>
      </c>
      <c r="H188" t="n">
        <v>0.001740479882435573</v>
      </c>
      <c r="J188" t="n">
        <v>0.03567257056515495</v>
      </c>
      <c r="K188" t="n">
        <v>0.08236306476390406</v>
      </c>
      <c r="L188" t="n">
        <v>0.00216394118595261</v>
      </c>
      <c r="M188" t="n">
        <v>0.06966949700164843</v>
      </c>
      <c r="N188" t="n">
        <v>0.08203449140491932</v>
      </c>
      <c r="O188" t="n">
        <v>0.002697606964702969</v>
      </c>
      <c r="P188" t="n">
        <v>0.108010841656117</v>
      </c>
      <c r="Q188" t="n">
        <v>0.08203547864307821</v>
      </c>
      <c r="R188" t="n">
        <v>0.003006468154330639</v>
      </c>
    </row>
    <row r="189">
      <c r="F189" t="n">
        <v>0.09781334622700744</v>
      </c>
      <c r="G189" t="n">
        <v>0.08489358406348131</v>
      </c>
      <c r="H189" t="n">
        <v>0.001771597553060936</v>
      </c>
      <c r="J189" t="n">
        <v>0.0356027721351605</v>
      </c>
      <c r="K189" t="n">
        <v>0.08316270616937886</v>
      </c>
      <c r="L189" t="n">
        <v>0.002186274446689395</v>
      </c>
      <c r="M189" t="n">
        <v>0.0718129988110936</v>
      </c>
      <c r="N189" t="n">
        <v>0.08283094277778262</v>
      </c>
      <c r="O189" t="n">
        <v>0.002695466431503442</v>
      </c>
      <c r="P189" t="n">
        <v>0.1062960372058457</v>
      </c>
      <c r="Q189" t="n">
        <v>0.08283193960077799</v>
      </c>
      <c r="R189" t="n">
        <v>0.002975560257345305</v>
      </c>
    </row>
    <row r="190">
      <c r="F190" t="n">
        <v>0.09862253417598044</v>
      </c>
      <c r="G190" t="n">
        <v>0.08570986852563016</v>
      </c>
      <c r="H190" t="n">
        <v>0.001768608850232511</v>
      </c>
      <c r="J190" t="n">
        <v>0.03415835059011907</v>
      </c>
      <c r="K190" t="n">
        <v>0.08396234757485366</v>
      </c>
      <c r="L190" t="n">
        <v>0.00217066284695106</v>
      </c>
      <c r="M190" t="n">
        <v>0.07140641968027819</v>
      </c>
      <c r="N190" t="n">
        <v>0.08362739415064591</v>
      </c>
      <c r="O190" t="n">
        <v>0.002669244899809246</v>
      </c>
      <c r="P190" t="n">
        <v>0.1037661707306198</v>
      </c>
      <c r="Q190" t="n">
        <v>0.0836284005584778</v>
      </c>
      <c r="R190" t="n">
        <v>0.003008568691018962</v>
      </c>
    </row>
    <row r="191">
      <c r="F191" t="n">
        <v>0.09760391113330447</v>
      </c>
      <c r="G191" t="n">
        <v>0.08652615298777903</v>
      </c>
      <c r="H191" t="n">
        <v>0.001740831494533035</v>
      </c>
      <c r="J191" t="n">
        <v>0.03430815772488473</v>
      </c>
      <c r="K191" t="n">
        <v>0.08476198898032845</v>
      </c>
      <c r="L191" t="n">
        <v>0.002160688769340457</v>
      </c>
      <c r="M191" t="n">
        <v>0.0730374038156551</v>
      </c>
      <c r="N191" t="n">
        <v>0.08442384552350922</v>
      </c>
      <c r="O191" t="n">
        <v>0.002662288166910785</v>
      </c>
      <c r="P191" t="n">
        <v>0.1024139828620271</v>
      </c>
      <c r="Q191" t="n">
        <v>0.08442486151617758</v>
      </c>
      <c r="R191" t="n">
        <v>0.002980661560731234</v>
      </c>
    </row>
    <row r="192">
      <c r="F192" t="n">
        <v>0.09798772512555845</v>
      </c>
      <c r="G192" t="n">
        <v>0.0873424374499279</v>
      </c>
      <c r="H192" t="n">
        <v>0.00216880247031088</v>
      </c>
      <c r="J192" t="n">
        <v>0.0344658480543036</v>
      </c>
      <c r="K192" t="n">
        <v>0.08556163038580325</v>
      </c>
      <c r="L192" t="n">
        <v>0.002769347256275292</v>
      </c>
      <c r="M192" t="n">
        <v>0.06994801848826457</v>
      </c>
      <c r="N192" t="n">
        <v>0.0852202968963725</v>
      </c>
      <c r="O192" t="n">
        <v>0.003309390060011735</v>
      </c>
      <c r="P192" t="n">
        <v>0.1066444370132856</v>
      </c>
      <c r="Q192" t="n">
        <v>0.08522132247387737</v>
      </c>
      <c r="R192" t="n">
        <v>0.00366822084073369</v>
      </c>
    </row>
    <row r="193">
      <c r="F193" t="n">
        <v>0.09867759241630514</v>
      </c>
      <c r="G193" t="n">
        <v>0.08815872191207674</v>
      </c>
      <c r="H193" t="n">
        <v>0.002175272644744982</v>
      </c>
      <c r="J193" t="n">
        <v>0.03466532552762121</v>
      </c>
      <c r="K193" t="n">
        <v>0.08636127179127805</v>
      </c>
      <c r="L193" t="n">
        <v>0.002763847063114864</v>
      </c>
      <c r="M193" t="n">
        <v>0.06995966146602742</v>
      </c>
      <c r="N193" t="n">
        <v>0.0860167482692358</v>
      </c>
      <c r="O193" t="n">
        <v>0.00331135798274316</v>
      </c>
      <c r="P193" t="n">
        <v>0.1068252697491384</v>
      </c>
      <c r="Q193" t="n">
        <v>0.08601778343157715</v>
      </c>
      <c r="R193" t="n">
        <v>0.003660178901670795</v>
      </c>
    </row>
    <row r="194">
      <c r="F194" t="n">
        <v>0.09848577395694522</v>
      </c>
      <c r="G194" t="n">
        <v>0.0889750063742256</v>
      </c>
      <c r="H194" t="n">
        <v>0.00214378446249902</v>
      </c>
      <c r="J194" t="n">
        <v>0.03540671290931309</v>
      </c>
      <c r="K194" t="n">
        <v>0.08716091319675284</v>
      </c>
      <c r="L194" t="n">
        <v>0.002729470855862192</v>
      </c>
      <c r="M194" t="n">
        <v>0.07191928101710851</v>
      </c>
      <c r="N194" t="n">
        <v>0.08681319964209909</v>
      </c>
      <c r="O194" t="n">
        <v>0.003248712442459489</v>
      </c>
      <c r="P194" t="n">
        <v>0.1036375857568282</v>
      </c>
      <c r="Q194" t="n">
        <v>0.08681424438927694</v>
      </c>
      <c r="R194" t="n">
        <v>0.003681014834697384</v>
      </c>
    </row>
    <row r="195">
      <c r="F195" t="n">
        <v>0.09757023333409476</v>
      </c>
      <c r="G195" t="n">
        <v>0.08979129083637445</v>
      </c>
      <c r="H195" t="n">
        <v>0.002174194282339298</v>
      </c>
      <c r="J195" t="n">
        <v>0.03522344019156133</v>
      </c>
      <c r="K195" t="n">
        <v>0.08796055460222764</v>
      </c>
      <c r="L195" t="n">
        <v>0.003414812532551013</v>
      </c>
      <c r="M195" t="n">
        <v>0.07093210689520027</v>
      </c>
      <c r="N195" t="n">
        <v>0.08760965101496239</v>
      </c>
      <c r="O195" t="n">
        <v>0.003254288223531857</v>
      </c>
      <c r="P195" t="n">
        <v>0.1064185940248236</v>
      </c>
      <c r="Q195" t="n">
        <v>0.08761070534697674</v>
      </c>
      <c r="R195" t="n">
        <v>0.003685401346913508</v>
      </c>
    </row>
    <row r="196">
      <c r="F196" t="n">
        <v>0.09752231299874461</v>
      </c>
      <c r="G196" t="n">
        <v>0.09060757529852333</v>
      </c>
      <c r="H196" t="n">
        <v>0.002626842504815395</v>
      </c>
      <c r="J196" t="n">
        <v>0.03532778023793021</v>
      </c>
      <c r="K196" t="n">
        <v>0.08876019600770244</v>
      </c>
      <c r="L196" t="n">
        <v>0.003404592622736913</v>
      </c>
      <c r="M196" t="n">
        <v>0.0710734135932469</v>
      </c>
      <c r="N196" t="n">
        <v>0.08840610238782569</v>
      </c>
      <c r="O196" t="n">
        <v>0.003921306955140105</v>
      </c>
      <c r="P196" t="n">
        <v>0.103208685411378</v>
      </c>
      <c r="Q196" t="n">
        <v>0.08840716630467652</v>
      </c>
      <c r="R196" t="n">
        <v>0.004367072489775609</v>
      </c>
    </row>
    <row r="197">
      <c r="F197" t="n">
        <v>0.09651734543651791</v>
      </c>
      <c r="G197" t="n">
        <v>0.09142385976067217</v>
      </c>
      <c r="H197" t="n">
        <v>0.002595604659153136</v>
      </c>
      <c r="J197" t="n">
        <v>0.03428767520183656</v>
      </c>
      <c r="K197" t="n">
        <v>0.08955983741317723</v>
      </c>
      <c r="L197" t="n">
        <v>0.003388581430694825</v>
      </c>
      <c r="M197" t="n">
        <v>0.07214342507296675</v>
      </c>
      <c r="N197" t="n">
        <v>0.08920255376068897</v>
      </c>
      <c r="O197" t="n">
        <v>0.003938258417799301</v>
      </c>
      <c r="P197" t="n">
        <v>0.1047935485699397</v>
      </c>
      <c r="Q197" t="n">
        <v>0.08920362726237631</v>
      </c>
      <c r="R197" t="n">
        <v>0.004385456477404213</v>
      </c>
    </row>
    <row r="198">
      <c r="F198" t="n">
        <v>0.09783722942119075</v>
      </c>
      <c r="G198" t="n">
        <v>0.09224014422282104</v>
      </c>
      <c r="H198" t="n">
        <v>0.002620594935682943</v>
      </c>
      <c r="J198" t="n">
        <v>0.03537366003451851</v>
      </c>
      <c r="K198" t="n">
        <v>0.09035947881865203</v>
      </c>
      <c r="L198" t="n">
        <v>0.003408339923002083</v>
      </c>
      <c r="M198" t="n">
        <v>0.06982571922645661</v>
      </c>
      <c r="N198" t="n">
        <v>0.08999900513355227</v>
      </c>
      <c r="O198" t="n">
        <v>0.003934316217180884</v>
      </c>
      <c r="P198" t="n">
        <v>0.105143593225586</v>
      </c>
      <c r="Q198" t="n">
        <v>0.0900000882200761</v>
      </c>
      <c r="R198" t="n">
        <v>0.0043907090452981</v>
      </c>
    </row>
    <row r="199">
      <c r="F199" t="n">
        <v>0.09612029825765525</v>
      </c>
      <c r="G199" t="n">
        <v>0.0930564286849699</v>
      </c>
      <c r="H199" t="n">
        <v>0.002610702951223228</v>
      </c>
      <c r="J199" t="n">
        <v>0.03501034095185687</v>
      </c>
      <c r="K199" t="n">
        <v>0.09115912022412682</v>
      </c>
      <c r="L199" t="n">
        <v>0.003406977268360203</v>
      </c>
      <c r="M199" t="n">
        <v>0.07317291144518914</v>
      </c>
      <c r="N199" t="n">
        <v>0.09079545650641556</v>
      </c>
      <c r="O199" t="n">
        <v>0.003924460715634839</v>
      </c>
      <c r="P199" t="n">
        <v>0.1048986709023546</v>
      </c>
      <c r="Q199" t="n">
        <v>0.09079654917777588</v>
      </c>
      <c r="R199" t="n">
        <v>0.004344749076226591</v>
      </c>
    </row>
    <row r="200">
      <c r="F200" t="n">
        <v>0.09534032254842095</v>
      </c>
      <c r="G200" t="n">
        <v>0.09387271314711876</v>
      </c>
      <c r="H200" t="n">
        <v>0.003111380416672269</v>
      </c>
      <c r="J200" t="n">
        <v>0.03528167892098866</v>
      </c>
      <c r="K200" t="n">
        <v>0.09195876162960162</v>
      </c>
      <c r="L200" t="n">
        <v>0.004155085410151709</v>
      </c>
      <c r="M200" t="n">
        <v>0.07134062782650591</v>
      </c>
      <c r="N200" t="n">
        <v>0.09159190787927886</v>
      </c>
      <c r="O200" t="n">
        <v>0.00465212197538173</v>
      </c>
      <c r="P200" t="n">
        <v>0.1076365293784764</v>
      </c>
      <c r="Q200" t="n">
        <v>0.09159301013547567</v>
      </c>
      <c r="R200" t="n">
        <v>0.005149521471145384</v>
      </c>
    </row>
    <row r="201">
      <c r="F201" t="n">
        <v>0.09487182718898657</v>
      </c>
      <c r="G201" t="n">
        <v>0.09468899760926762</v>
      </c>
      <c r="H201" t="n">
        <v>0.003127541817298276</v>
      </c>
      <c r="J201" t="n">
        <v>0.03411304153206492</v>
      </c>
      <c r="K201" t="n">
        <v>0.09275840303507642</v>
      </c>
      <c r="L201" t="n">
        <v>0.004135174848138403</v>
      </c>
      <c r="M201" t="n">
        <v>0.06902137409094769</v>
      </c>
      <c r="N201" t="n">
        <v>0.09238835925214216</v>
      </c>
      <c r="O201" t="n">
        <v>0.00463952597725344</v>
      </c>
      <c r="P201" t="n">
        <v>0.1063460995795771</v>
      </c>
      <c r="Q201" t="n">
        <v>0.09238947109317545</v>
      </c>
      <c r="R201" t="n">
        <v>0.005176417324550321</v>
      </c>
    </row>
    <row r="202">
      <c r="F202" t="n">
        <v>0.09634428853510627</v>
      </c>
      <c r="G202" t="n">
        <v>0.09550528207141647</v>
      </c>
      <c r="H202" t="n">
        <v>0.003116974747658194</v>
      </c>
      <c r="J202" t="n">
        <v>0.03513662113264535</v>
      </c>
      <c r="K202" t="n">
        <v>0.09355804444055121</v>
      </c>
      <c r="L202" t="n">
        <v>0.004155085410151709</v>
      </c>
      <c r="M202" t="n">
        <v>0.07338135289849179</v>
      </c>
      <c r="N202" t="n">
        <v>0.09318481062500546</v>
      </c>
      <c r="O202" t="n">
        <v>0.004674048342493939</v>
      </c>
      <c r="P202" t="n">
        <v>0.1007490223907362</v>
      </c>
      <c r="Q202" t="n">
        <v>0.09318593205087526</v>
      </c>
      <c r="R202" t="n">
        <v>0.005142280279844054</v>
      </c>
    </row>
    <row r="203">
      <c r="F203" t="n">
        <v>0.09569507480870609</v>
      </c>
      <c r="G203" t="n">
        <v>0.09632156653356533</v>
      </c>
      <c r="H203" t="n">
        <v>0.003121947486312351</v>
      </c>
      <c r="J203" t="n">
        <v>0.03426351576793941</v>
      </c>
      <c r="K203" t="n">
        <v>0.09435768584602601</v>
      </c>
      <c r="L203" t="n">
        <v>0.0041861956632975</v>
      </c>
      <c r="M203" t="n">
        <v>0.06957911445626591</v>
      </c>
      <c r="N203" t="n">
        <v>0.09398126199786874</v>
      </c>
      <c r="O203" t="n">
        <v>0.0046213317577348</v>
      </c>
      <c r="P203" t="n">
        <v>0.1059552201445579</v>
      </c>
      <c r="Q203" t="n">
        <v>0.09398239300857504</v>
      </c>
      <c r="R203" t="n">
        <v>0.005165555537598327</v>
      </c>
    </row>
    <row r="204">
      <c r="F204" t="n">
        <v>0.09686009773655696</v>
      </c>
      <c r="G204" t="n">
        <v>0.09713785099571419</v>
      </c>
      <c r="H204" t="n">
        <v>0.003645313113053313</v>
      </c>
      <c r="J204" t="n">
        <v>0.0340163029552541</v>
      </c>
      <c r="K204" t="n">
        <v>0.09515732725150081</v>
      </c>
      <c r="L204" t="n">
        <v>0.005000872561384905</v>
      </c>
      <c r="M204" t="n">
        <v>0.0704643818547554</v>
      </c>
      <c r="N204" t="n">
        <v>0.09477771337073204</v>
      </c>
      <c r="O204" t="n">
        <v>0.005412648030382212</v>
      </c>
      <c r="P204" t="n">
        <v>0.1045906744831824</v>
      </c>
      <c r="Q204" t="n">
        <v>0.09477885396627482</v>
      </c>
      <c r="R204" t="n">
        <v>0.006109356968617645</v>
      </c>
    </row>
    <row r="205">
      <c r="F205" t="n">
        <v>0.09560785944473196</v>
      </c>
      <c r="G205" t="n">
        <v>0.09795413545786305</v>
      </c>
      <c r="H205" t="n">
        <v>0.003714162072970591</v>
      </c>
      <c r="J205" t="n">
        <v>0.0346483336010165</v>
      </c>
      <c r="K205" t="n">
        <v>0.0959569686569756</v>
      </c>
      <c r="L205" t="n">
        <v>0.004990903713460286</v>
      </c>
      <c r="M205" t="n">
        <v>0.06889482218276388</v>
      </c>
      <c r="N205" t="n">
        <v>0.09557416474359533</v>
      </c>
      <c r="O205" t="n">
        <v>0.005407741813011536</v>
      </c>
      <c r="P205" t="n">
        <v>0.100086024437509</v>
      </c>
      <c r="Q205" t="n">
        <v>0.09557531492397461</v>
      </c>
      <c r="R205" t="n">
        <v>0.006055135511676384</v>
      </c>
    </row>
    <row r="206">
      <c r="F206" t="n">
        <v>0.09438087411204321</v>
      </c>
      <c r="G206" t="n">
        <v>0.09877041992001191</v>
      </c>
      <c r="H206" t="n">
        <v>0.003716371130508044</v>
      </c>
      <c r="J206" t="n">
        <v>0.03433229242695134</v>
      </c>
      <c r="K206" t="n">
        <v>0.0967566100624504</v>
      </c>
      <c r="L206" t="n">
        <v>0.004990903713460286</v>
      </c>
      <c r="M206" t="n">
        <v>0.06949070756263279</v>
      </c>
      <c r="N206" t="n">
        <v>0.09637061611645863</v>
      </c>
      <c r="O206" t="n">
        <v>0.005474248315147364</v>
      </c>
      <c r="P206" t="n">
        <v>0.1029412573175762</v>
      </c>
      <c r="Q206" t="n">
        <v>0.09637177588167441</v>
      </c>
      <c r="R206" t="n">
        <v>0.006092907762579285</v>
      </c>
    </row>
    <row r="207">
      <c r="F207" t="n">
        <v>0.0948694836388532</v>
      </c>
      <c r="G207" t="n">
        <v>0.09958670438216076</v>
      </c>
      <c r="H207" t="n">
        <v>0.003684339796214978</v>
      </c>
      <c r="J207" t="n">
        <v>0.0343878120451948</v>
      </c>
      <c r="K207" t="n">
        <v>0.0975562514679252</v>
      </c>
      <c r="L207" t="n">
        <v>0.004974455114384665</v>
      </c>
      <c r="M207" t="n">
        <v>0.0690179853012815</v>
      </c>
      <c r="N207" t="n">
        <v>0.09716706748932193</v>
      </c>
      <c r="O207" t="n">
        <v>0.0065024560663609</v>
      </c>
      <c r="P207" t="n">
        <v>0.1000033967091865</v>
      </c>
      <c r="Q207" t="n">
        <v>0.0971682368393742</v>
      </c>
      <c r="R207" t="n">
        <v>0.007525222801920068</v>
      </c>
    </row>
    <row r="208">
      <c r="F208" t="n">
        <v>0.09625977353570592</v>
      </c>
      <c r="G208" t="n">
        <v>0.1004029888443096</v>
      </c>
      <c r="H208" t="n">
        <v>0.004359014144868344</v>
      </c>
      <c r="J208" t="n">
        <v>0.03484842664500608</v>
      </c>
      <c r="K208" t="n">
        <v>0.09835589287339999</v>
      </c>
      <c r="L208" t="n">
        <v>0.005909984109213922</v>
      </c>
      <c r="M208" t="n">
        <v>0.07203196165024417</v>
      </c>
      <c r="N208" t="n">
        <v>0.09796351886218521</v>
      </c>
      <c r="O208" t="n">
        <v>0.006410382473184387</v>
      </c>
      <c r="P208" t="n">
        <v>0.1066467740184118</v>
      </c>
      <c r="Q208" t="n">
        <v>0.09796469779707398</v>
      </c>
      <c r="R208" t="n">
        <v>0.007610582185238375</v>
      </c>
    </row>
    <row r="209">
      <c r="F209" t="n">
        <v>0.09383207974760377</v>
      </c>
      <c r="G209" t="n">
        <v>0.1012192733064585</v>
      </c>
      <c r="H209" t="n">
        <v>0.004341673462044403</v>
      </c>
      <c r="J209" t="n">
        <v>0.0347108149921016</v>
      </c>
      <c r="K209" t="n">
        <v>0.09915553427887479</v>
      </c>
      <c r="L209" t="n">
        <v>0.005962374418633769</v>
      </c>
      <c r="M209" t="n">
        <v>0.07281088987023754</v>
      </c>
      <c r="N209" t="n">
        <v>0.09875997023504851</v>
      </c>
      <c r="O209" t="n">
        <v>0.006407163116779613</v>
      </c>
      <c r="P209" t="n">
        <v>0.1017737629847057</v>
      </c>
      <c r="Q209" t="n">
        <v>0.09876115875477376</v>
      </c>
      <c r="R209" t="n">
        <v>0.007513136517556415</v>
      </c>
    </row>
    <row r="210">
      <c r="F210" t="n">
        <v>0.09414733703599237</v>
      </c>
      <c r="G210" t="n">
        <v>0.1020355577686073</v>
      </c>
      <c r="H210" t="n">
        <v>0.004363349315574329</v>
      </c>
      <c r="J210" t="n">
        <v>0.03376789518600513</v>
      </c>
      <c r="K210" t="n">
        <v>0.09995517568434958</v>
      </c>
      <c r="L210" t="n">
        <v>0.005976067340413957</v>
      </c>
      <c r="M210" t="n">
        <v>0.07169023105711292</v>
      </c>
      <c r="N210" t="n">
        <v>0.0995564216079118</v>
      </c>
      <c r="O210" t="n">
        <v>0.006497305096113264</v>
      </c>
      <c r="P210" t="n">
        <v>0.1013563203638575</v>
      </c>
      <c r="Q210" t="n">
        <v>0.09955761971247357</v>
      </c>
      <c r="R210" t="n">
        <v>0.00748292080664728</v>
      </c>
    </row>
    <row r="211">
      <c r="F211" t="n">
        <v>0.09607733894254991</v>
      </c>
      <c r="G211" t="n">
        <v>0.1028518422307562</v>
      </c>
      <c r="H211" t="n">
        <v>0.004358580627797745</v>
      </c>
      <c r="J211" t="n">
        <v>0.03430235795116952</v>
      </c>
      <c r="K211" t="n">
        <v>0.1007548170898244</v>
      </c>
      <c r="L211" t="n">
        <v>0.005975471995988731</v>
      </c>
      <c r="M211" t="n">
        <v>0.07017449734520256</v>
      </c>
      <c r="N211" t="n">
        <v>0.1003528729807751</v>
      </c>
      <c r="O211" t="n">
        <v>0.006446439264917847</v>
      </c>
      <c r="P211" t="n">
        <v>0.1007650567164667</v>
      </c>
      <c r="Q211" t="n">
        <v>0.1003540806701733</v>
      </c>
      <c r="R211" t="n">
        <v>0.007522956623601884</v>
      </c>
    </row>
    <row r="212">
      <c r="F212" t="n">
        <v>0.09373324558542173</v>
      </c>
      <c r="G212" t="n">
        <v>0.1036681266929051</v>
      </c>
      <c r="H212" t="n">
        <v>0.0050676269190008</v>
      </c>
      <c r="J212" t="n">
        <v>0.03426602439687899</v>
      </c>
      <c r="K212" t="n">
        <v>0.1015544584952992</v>
      </c>
      <c r="L212" t="n">
        <v>0.007672172842553175</v>
      </c>
      <c r="M212" t="n">
        <v>0.06905966080334364</v>
      </c>
      <c r="N212" t="n">
        <v>0.1011493243536384</v>
      </c>
      <c r="O212" t="n">
        <v>0.008011474281737624</v>
      </c>
      <c r="P212" t="n">
        <v>0.1046253006912998</v>
      </c>
      <c r="Q212" t="n">
        <v>0.1011505416278731</v>
      </c>
      <c r="R212" t="n">
        <v>0.00940475796483853</v>
      </c>
    </row>
    <row r="213">
      <c r="F213" t="n">
        <v>0.09568877300931353</v>
      </c>
      <c r="G213" t="n">
        <v>0.1044844111550539</v>
      </c>
      <c r="H213" t="n">
        <v>0.005039693517462912</v>
      </c>
      <c r="J213" t="n">
        <v>0.03422793947227051</v>
      </c>
      <c r="K213" t="n">
        <v>0.102354099900774</v>
      </c>
      <c r="L213" t="n">
        <v>0.007753495086493018</v>
      </c>
      <c r="M213" t="n">
        <v>0.07059202865712078</v>
      </c>
      <c r="N213" t="n">
        <v>0.1019457757265017</v>
      </c>
      <c r="O213" t="n">
        <v>0.007992380400629212</v>
      </c>
      <c r="P213" t="n">
        <v>0.1027312837481166</v>
      </c>
      <c r="Q213" t="n">
        <v>0.1019470025855729</v>
      </c>
      <c r="R213" t="n">
        <v>0.009508876662114318</v>
      </c>
    </row>
    <row r="214">
      <c r="F214" t="n">
        <v>0.09500356831257367</v>
      </c>
      <c r="G214" t="n">
        <v>0.1053006956172028</v>
      </c>
      <c r="H214" t="n">
        <v>0.005103178520958112</v>
      </c>
      <c r="J214" t="n">
        <v>0.03412446194054151</v>
      </c>
      <c r="K214" t="n">
        <v>0.1031537413062488</v>
      </c>
      <c r="L214" t="n">
        <v>0.007764338052351663</v>
      </c>
      <c r="M214" t="n">
        <v>0.07126932439132422</v>
      </c>
      <c r="N214" t="n">
        <v>0.102742227099365</v>
      </c>
      <c r="O214" t="n">
        <v>0.007883386162635364</v>
      </c>
      <c r="P214" t="n">
        <v>0.1058516318584866</v>
      </c>
      <c r="Q214" t="n">
        <v>0.1027434635432727</v>
      </c>
      <c r="R214" t="n">
        <v>0.009500357859609936</v>
      </c>
    </row>
    <row r="215">
      <c r="F215" t="n">
        <v>0.09426580123647266</v>
      </c>
      <c r="G215" t="n">
        <v>0.1061169800793516</v>
      </c>
      <c r="H215" t="n">
        <v>0.005971256201370729</v>
      </c>
      <c r="J215" t="n">
        <v>0.03339089294834732</v>
      </c>
      <c r="K215" t="n">
        <v>0.1039533827117236</v>
      </c>
      <c r="L215" t="n">
        <v>0.007671398344991844</v>
      </c>
      <c r="M215" t="n">
        <v>0.06812926444012901</v>
      </c>
      <c r="N215" t="n">
        <v>0.1035386784722283</v>
      </c>
      <c r="O215" t="n">
        <v>0.00798203788169549</v>
      </c>
      <c r="P215" t="n">
        <v>0.103007167819775</v>
      </c>
      <c r="Q215" t="n">
        <v>0.1035399245009725</v>
      </c>
      <c r="R215" t="n">
        <v>0.00954673800657824</v>
      </c>
    </row>
    <row r="216">
      <c r="F216" t="n">
        <v>0.09503520803402116</v>
      </c>
      <c r="G216" t="n">
        <v>0.1069332645415005</v>
      </c>
      <c r="H216" t="n">
        <v>0.005972450452611003</v>
      </c>
      <c r="J216" t="n">
        <v>0.03257778415060091</v>
      </c>
      <c r="K216" t="n">
        <v>0.1047530241171984</v>
      </c>
      <c r="L216" t="n">
        <v>0.01036626631772809</v>
      </c>
      <c r="M216" t="n">
        <v>0.06831846240500974</v>
      </c>
      <c r="N216" t="n">
        <v>0.1043351298450916</v>
      </c>
      <c r="O216" t="n">
        <v>0.009802366628513868</v>
      </c>
      <c r="P216" t="n">
        <v>0.1006226925898976</v>
      </c>
      <c r="Q216" t="n">
        <v>0.1043363854586723</v>
      </c>
      <c r="R216" t="n">
        <v>0.01153433896666792</v>
      </c>
    </row>
    <row r="217">
      <c r="F217" t="n">
        <v>0.09344774705398193</v>
      </c>
      <c r="G217" t="n">
        <v>0.1077495490036493</v>
      </c>
      <c r="H217" t="n">
        <v>0.006016637748501147</v>
      </c>
      <c r="J217" t="n">
        <v>0.03287049591744012</v>
      </c>
      <c r="K217" t="n">
        <v>0.1055526655226732</v>
      </c>
      <c r="L217" t="n">
        <v>0.01035289845123365</v>
      </c>
      <c r="M217" t="n">
        <v>0.06853948470706944</v>
      </c>
      <c r="N217" t="n">
        <v>0.1051315812179549</v>
      </c>
      <c r="O217" t="n">
        <v>0.009853543643040245</v>
      </c>
      <c r="P217" t="n">
        <v>0.1049072613076734</v>
      </c>
      <c r="Q217" t="n">
        <v>0.1051328464163721</v>
      </c>
      <c r="R217" t="n">
        <v>0.01166988714456066</v>
      </c>
    </row>
    <row r="218">
      <c r="F218" t="n">
        <v>0.09477372913003995</v>
      </c>
      <c r="G218" t="n">
        <v>0.1085658334657982</v>
      </c>
      <c r="H218" t="n">
        <v>0.005918709146798666</v>
      </c>
      <c r="J218" t="n">
        <v>0.03280375504982162</v>
      </c>
      <c r="K218" t="n">
        <v>0.106352306928148</v>
      </c>
      <c r="L218" t="n">
        <v>0.01037449269710929</v>
      </c>
      <c r="M218" t="n">
        <v>0.0690566034982196</v>
      </c>
      <c r="N218" t="n">
        <v>0.1059280325908182</v>
      </c>
      <c r="O218" t="n">
        <v>0.009798429935088761</v>
      </c>
      <c r="P218" t="n">
        <v>0.1053799931319808</v>
      </c>
      <c r="Q218" t="n">
        <v>0.1059293073740719</v>
      </c>
      <c r="R218" t="n">
        <v>0.0116374482643812</v>
      </c>
    </row>
    <row r="219">
      <c r="F219" t="n">
        <v>0.09459528087856264</v>
      </c>
      <c r="G219" t="n">
        <v>0.1093821179279471</v>
      </c>
      <c r="H219" t="n">
        <v>0.005939011417883328</v>
      </c>
      <c r="J219" t="n">
        <v>0.03341762999740178</v>
      </c>
      <c r="K219" t="n">
        <v>0.1071519483336228</v>
      </c>
      <c r="L219" t="n">
        <v>0.0102706346574217</v>
      </c>
      <c r="M219" t="n">
        <v>0.06709246816225914</v>
      </c>
      <c r="N219" t="n">
        <v>0.1067244839636815</v>
      </c>
      <c r="O219" t="n">
        <v>0.009856496163109074</v>
      </c>
      <c r="P219" t="n">
        <v>0.1038058086853137</v>
      </c>
      <c r="Q219" t="n">
        <v>0.1067257683317717</v>
      </c>
      <c r="R219" t="n">
        <v>0.01150885127509834</v>
      </c>
    </row>
    <row r="220">
      <c r="F220" t="n">
        <v>0.09556580797946557</v>
      </c>
      <c r="G220" t="n">
        <v>0.1101984023900959</v>
      </c>
      <c r="H220" t="n">
        <v>0.008077756508654678</v>
      </c>
      <c r="J220" t="n">
        <v>0.03226979423132313</v>
      </c>
      <c r="K220" t="n">
        <v>0.1079515897390976</v>
      </c>
      <c r="L220" t="n">
        <v>0.01302008652170113</v>
      </c>
      <c r="M220" t="n">
        <v>0.06766059804957322</v>
      </c>
      <c r="N220" t="n">
        <v>0.1075209353365447</v>
      </c>
      <c r="O220" t="n">
        <v>0.01192778552178709</v>
      </c>
      <c r="P220" t="n">
        <v>0.1030064912376555</v>
      </c>
      <c r="Q220" t="n">
        <v>0.1075222292894714</v>
      </c>
      <c r="R220" t="n">
        <v>0.01365077683482482</v>
      </c>
    </row>
    <row r="221">
      <c r="F221" t="n">
        <v>0.09399242871747077</v>
      </c>
      <c r="G221" t="n">
        <v>0.1110146868522448</v>
      </c>
      <c r="H221" t="n">
        <v>0.007954419754507065</v>
      </c>
      <c r="J221" t="n">
        <v>0.03265867593430036</v>
      </c>
      <c r="K221" t="n">
        <v>0.1087512311445724</v>
      </c>
      <c r="L221" t="n">
        <v>0.01294169162041643</v>
      </c>
      <c r="M221" t="n">
        <v>0.069553351965008</v>
      </c>
      <c r="N221" t="n">
        <v>0.108317386709408</v>
      </c>
      <c r="O221" t="n">
        <v>0.01195278138008043</v>
      </c>
      <c r="P221" t="n">
        <v>0.1043210606017114</v>
      </c>
      <c r="Q221" t="n">
        <v>0.1083186902471712</v>
      </c>
      <c r="R221" t="n">
        <v>0.01365351136544077</v>
      </c>
    </row>
    <row r="222">
      <c r="F222" t="n">
        <v>0.0932944588963992</v>
      </c>
      <c r="G222" t="n">
        <v>0.1118309713143937</v>
      </c>
      <c r="H222" t="n">
        <v>0.008027300563776108</v>
      </c>
      <c r="J222" t="n">
        <v>0.03261602466810841</v>
      </c>
      <c r="K222" t="n">
        <v>0.1095508725500472</v>
      </c>
      <c r="L222" t="n">
        <v>0.01299656805131572</v>
      </c>
      <c r="M222" t="n">
        <v>0.06782042731799098</v>
      </c>
      <c r="N222" t="n">
        <v>0.1091138380822713</v>
      </c>
      <c r="O222" t="n">
        <v>0.01193135635868614</v>
      </c>
      <c r="P222" t="n">
        <v>0.1040111184805881</v>
      </c>
      <c r="Q222" t="n">
        <v>0.109115151204871</v>
      </c>
      <c r="R222" t="n">
        <v>0.01366855128382849</v>
      </c>
    </row>
    <row r="223">
      <c r="F223" t="n">
        <v>0.09338981496808124</v>
      </c>
      <c r="G223" t="n">
        <v>0.1126472557765425</v>
      </c>
      <c r="H223" t="n">
        <v>0.007942406434297883</v>
      </c>
      <c r="J223" t="n">
        <v>0.031479283996644</v>
      </c>
      <c r="K223" t="n">
        <v>0.110350513955522</v>
      </c>
      <c r="L223" t="n">
        <v>0.01304883131883886</v>
      </c>
      <c r="M223" t="n">
        <v>0.06804906530707164</v>
      </c>
      <c r="N223" t="n">
        <v>0.1099102894551346</v>
      </c>
      <c r="O223" t="n">
        <v>0.0120075342125325</v>
      </c>
      <c r="P223" t="n">
        <v>0.104473841327185</v>
      </c>
      <c r="Q223" t="n">
        <v>0.1099116121625708</v>
      </c>
      <c r="R223" t="n">
        <v>0.01359745348781378</v>
      </c>
    </row>
    <row r="224">
      <c r="F224" t="n">
        <v>0.09481188708260491</v>
      </c>
      <c r="G224" t="n">
        <v>0.1134635402386914</v>
      </c>
      <c r="H224" t="n">
        <v>0.01103546899296405</v>
      </c>
      <c r="J224" t="n">
        <v>0.03188528241179781</v>
      </c>
      <c r="K224" t="n">
        <v>0.1111501553609967</v>
      </c>
      <c r="L224" t="n">
        <v>0.01563241925414213</v>
      </c>
      <c r="M224" t="n">
        <v>0.0657772233484446</v>
      </c>
      <c r="N224" t="n">
        <v>0.1107067408279979</v>
      </c>
      <c r="O224" t="n">
        <v>0.01395494127427873</v>
      </c>
      <c r="P224" t="n">
        <v>0.104439696455061</v>
      </c>
      <c r="Q224" t="n">
        <v>0.1107080731202706</v>
      </c>
      <c r="R224" t="n">
        <v>0.01541645531350113</v>
      </c>
    </row>
    <row r="225">
      <c r="F225" t="n">
        <v>0.09374474349217157</v>
      </c>
      <c r="G225" t="n">
        <v>0.1142798247008402</v>
      </c>
      <c r="H225" t="n">
        <v>0.01092651203372366</v>
      </c>
      <c r="J225" t="n">
        <v>0.03078527742287739</v>
      </c>
      <c r="K225" t="n">
        <v>0.1119497967664715</v>
      </c>
      <c r="L225" t="n">
        <v>0.01565112951058037</v>
      </c>
      <c r="M225" t="n">
        <v>0.06833273599489359</v>
      </c>
      <c r="N225" t="n">
        <v>0.1115031922008612</v>
      </c>
      <c r="O225" t="n">
        <v>0.01390473862754404</v>
      </c>
      <c r="P225" t="n">
        <v>0.1056348964382453</v>
      </c>
      <c r="Q225" t="n">
        <v>0.1115045340779704</v>
      </c>
      <c r="R225" t="n">
        <v>0.01548769157110244</v>
      </c>
    </row>
    <row r="226">
      <c r="F226" t="n">
        <v>0.09348456404696009</v>
      </c>
      <c r="G226" t="n">
        <v>0.1150961091629891</v>
      </c>
      <c r="H226" t="n">
        <v>0.0110662851026482</v>
      </c>
      <c r="J226" t="n">
        <v>0.03152770132851261</v>
      </c>
      <c r="K226" t="n">
        <v>0.1127494381719463</v>
      </c>
      <c r="L226" t="n">
        <v>0.01572129297222373</v>
      </c>
      <c r="M226" t="n">
        <v>0.06726400828572063</v>
      </c>
      <c r="N226" t="n">
        <v>0.1122996435737245</v>
      </c>
      <c r="O226" t="n">
        <v>0.01388521537603611</v>
      </c>
      <c r="P226" t="n">
        <v>0.1047118342573182</v>
      </c>
      <c r="Q226" t="n">
        <v>0.1123009950356702</v>
      </c>
      <c r="R226" t="n">
        <v>0.01547220542814563</v>
      </c>
    </row>
    <row r="227">
      <c r="F227" t="n">
        <v>0.09578199239675175</v>
      </c>
      <c r="G227" t="n">
        <v>0.1159123936251379</v>
      </c>
      <c r="H227" t="n">
        <v>0.01103546899296405</v>
      </c>
      <c r="J227" t="n">
        <v>0.03121432045822495</v>
      </c>
      <c r="K227" t="n">
        <v>0.1135490795774211</v>
      </c>
      <c r="L227" t="n">
        <v>0.01547338207441717</v>
      </c>
      <c r="M227" t="n">
        <v>0.06533666364459595</v>
      </c>
      <c r="N227" t="n">
        <v>0.1130960949465878</v>
      </c>
      <c r="O227" t="n">
        <v>0.01398422615154063</v>
      </c>
      <c r="P227" t="n">
        <v>0.1056509276137979</v>
      </c>
      <c r="Q227" t="n">
        <v>0.11309745599337</v>
      </c>
      <c r="R227" t="n">
        <v>0.0155790598145476</v>
      </c>
    </row>
    <row r="228">
      <c r="F228" t="n">
        <v>0.09357966485481856</v>
      </c>
      <c r="G228" t="n">
        <v>0.1167286780872868</v>
      </c>
      <c r="H228" t="n">
        <v>0.01414196684072091</v>
      </c>
      <c r="J228" t="n">
        <v>0.0304772215638769</v>
      </c>
      <c r="K228" t="n">
        <v>0.1143487209828959</v>
      </c>
      <c r="L228" t="n">
        <v>0.01747932230485705</v>
      </c>
      <c r="M228" t="n">
        <v>0.06703361208845421</v>
      </c>
      <c r="N228" t="n">
        <v>0.1138925463194511</v>
      </c>
      <c r="O228" t="n">
        <v>0.01562526732386908</v>
      </c>
      <c r="P228" t="n">
        <v>0.1028523364125034</v>
      </c>
      <c r="Q228" t="n">
        <v>0.1138939169510697</v>
      </c>
      <c r="R228" t="n">
        <v>0.0167694685147912</v>
      </c>
    </row>
    <row r="229">
      <c r="F229" t="n">
        <v>0.09584969516241623</v>
      </c>
      <c r="G229" t="n">
        <v>0.1175449625494357</v>
      </c>
      <c r="H229" t="n">
        <v>0.01422568070081949</v>
      </c>
      <c r="J229" t="n">
        <v>0.03113059554673163</v>
      </c>
      <c r="K229" t="n">
        <v>0.1151483623883707</v>
      </c>
      <c r="L229" t="n">
        <v>0.01739426055166031</v>
      </c>
      <c r="M229" t="n">
        <v>0.06536420474970836</v>
      </c>
      <c r="N229" t="n">
        <v>0.1146889976923144</v>
      </c>
      <c r="O229" t="n">
        <v>0.01579563873941455</v>
      </c>
      <c r="P229" t="n">
        <v>0.1017038647454199</v>
      </c>
      <c r="Q229" t="n">
        <v>0.1146903779087695</v>
      </c>
      <c r="R229" t="n">
        <v>0.01671743633343213</v>
      </c>
    </row>
    <row r="230">
      <c r="F230" t="n">
        <v>0.09423543116352256</v>
      </c>
      <c r="G230" t="n">
        <v>0.1183612470115845</v>
      </c>
      <c r="H230" t="n">
        <v>0.01430230016599446</v>
      </c>
      <c r="J230" t="n">
        <v>0.03049286574854247</v>
      </c>
      <c r="K230" t="n">
        <v>0.1159480037938455</v>
      </c>
      <c r="L230" t="n">
        <v>0.01729878307358234</v>
      </c>
      <c r="M230" t="n">
        <v>0.06485288873003378</v>
      </c>
      <c r="N230" t="n">
        <v>0.1154854490651777</v>
      </c>
      <c r="O230" t="n">
        <v>0.01584296413262162</v>
      </c>
      <c r="P230" t="n">
        <v>0.09921276327378536</v>
      </c>
      <c r="Q230" t="n">
        <v>0.1154868388664693</v>
      </c>
      <c r="R230" t="n">
        <v>0.01694402809096359</v>
      </c>
    </row>
    <row r="231">
      <c r="F231" t="n">
        <v>0.09371528297408563</v>
      </c>
      <c r="G231" t="n">
        <v>0.1191775314737334</v>
      </c>
      <c r="H231" t="n">
        <v>0.01427817922325419</v>
      </c>
      <c r="J231" t="n">
        <v>0.03128462871461767</v>
      </c>
      <c r="K231" t="n">
        <v>0.1167476451993203</v>
      </c>
      <c r="L231" t="n">
        <v>0.01734391788140102</v>
      </c>
      <c r="M231" t="n">
        <v>0.06467817469028786</v>
      </c>
      <c r="N231" t="n">
        <v>0.116281900438041</v>
      </c>
      <c r="O231" t="n">
        <v>0.01567890276950377</v>
      </c>
      <c r="P231" t="n">
        <v>0.1018172918147378</v>
      </c>
      <c r="Q231" t="n">
        <v>0.1162832998241691</v>
      </c>
      <c r="R231" t="n">
        <v>0.01665197649236748</v>
      </c>
    </row>
    <row r="232">
      <c r="F232" t="n">
        <v>0.09438496733570814</v>
      </c>
      <c r="G232" t="n">
        <v>0.1199938159358823</v>
      </c>
      <c r="H232" t="n">
        <v>0.0167127279106908</v>
      </c>
      <c r="J232" t="n">
        <v>0.03081058433110281</v>
      </c>
      <c r="K232" t="n">
        <v>0.1175472866047951</v>
      </c>
      <c r="L232" t="n">
        <v>0.01845132090881554</v>
      </c>
      <c r="M232" t="n">
        <v>0.06712448664033038</v>
      </c>
      <c r="N232" t="n">
        <v>0.1170783518109043</v>
      </c>
      <c r="O232" t="n">
        <v>0.01730206470501774</v>
      </c>
      <c r="P232" t="n">
        <v>0.09910267308876197</v>
      </c>
      <c r="Q232" t="n">
        <v>0.1170797607818689</v>
      </c>
      <c r="R232" t="n">
        <v>0.01759142284920172</v>
      </c>
    </row>
    <row r="233">
      <c r="F233" t="n">
        <v>0.09456221474696017</v>
      </c>
      <c r="G233" t="n">
        <v>0.1208101003980311</v>
      </c>
      <c r="H233" t="n">
        <v>0.01684868562493867</v>
      </c>
      <c r="J233" t="n">
        <v>0.02983833620393415</v>
      </c>
      <c r="K233" t="n">
        <v>0.1183469280102699</v>
      </c>
      <c r="L233" t="n">
        <v>0.01838152694161119</v>
      </c>
      <c r="M233" t="n">
        <v>0.06699902418661691</v>
      </c>
      <c r="N233" t="n">
        <v>0.1178748031837676</v>
      </c>
      <c r="O233" t="n">
        <v>0.01708535892441811</v>
      </c>
      <c r="P233" t="n">
        <v>0.1007066686932487</v>
      </c>
      <c r="Q233" t="n">
        <v>0.1178762217395687</v>
      </c>
      <c r="R233" t="n">
        <v>0.01761595760910298</v>
      </c>
    </row>
    <row r="234">
      <c r="F234" t="n">
        <v>0.09390510148202957</v>
      </c>
      <c r="G234" t="n">
        <v>0.1216263848601799</v>
      </c>
      <c r="H234" t="n">
        <v>0.01667244414350625</v>
      </c>
      <c r="J234" t="n">
        <v>0.0305831914327475</v>
      </c>
      <c r="K234" t="n">
        <v>0.1191465694157447</v>
      </c>
      <c r="L234" t="n">
        <v>0.0182272455404226</v>
      </c>
      <c r="M234" t="n">
        <v>0.06607396962668766</v>
      </c>
      <c r="N234" t="n">
        <v>0.1186712545566309</v>
      </c>
      <c r="O234" t="n">
        <v>0.01731238402790344</v>
      </c>
      <c r="P234" t="n">
        <v>0.09790952240102119</v>
      </c>
      <c r="Q234" t="n">
        <v>0.1186726826972685</v>
      </c>
      <c r="R234" t="n">
        <v>0.01747575898109579</v>
      </c>
    </row>
    <row r="235">
      <c r="F235" t="n">
        <v>0.09495748576260624</v>
      </c>
      <c r="G235" t="n">
        <v>0.1224426693223288</v>
      </c>
      <c r="H235" t="n">
        <v>0.0182004298686162</v>
      </c>
      <c r="J235" t="n">
        <v>0.03111072808828273</v>
      </c>
      <c r="K235" t="n">
        <v>0.1199462108212195</v>
      </c>
      <c r="L235" t="n">
        <v>0.01847703447568031</v>
      </c>
      <c r="M235" t="n">
        <v>0.0666423243702545</v>
      </c>
      <c r="N235" t="n">
        <v>0.1194677059294942</v>
      </c>
      <c r="O235" t="n">
        <v>0.01704236174572771</v>
      </c>
      <c r="P235" t="n">
        <v>0.09890126870914634</v>
      </c>
      <c r="Q235" t="n">
        <v>0.1194691436549683</v>
      </c>
      <c r="R235" t="n">
        <v>0.01736360007869004</v>
      </c>
    </row>
    <row r="236">
      <c r="F236" t="n">
        <v>0.09454636323728249</v>
      </c>
      <c r="G236" t="n">
        <v>0.1232589537844777</v>
      </c>
      <c r="H236" t="n">
        <v>0.01816790005651859</v>
      </c>
      <c r="J236" t="n">
        <v>0.0311558691014388</v>
      </c>
      <c r="K236" t="n">
        <v>0.1207458522266943</v>
      </c>
      <c r="L236" t="n">
        <v>0.01933231996571316</v>
      </c>
      <c r="M236" t="n">
        <v>0.06280767941956736</v>
      </c>
      <c r="N236" t="n">
        <v>0.1202641573023575</v>
      </c>
      <c r="O236" t="n">
        <v>0.01804418566450114</v>
      </c>
      <c r="P236" t="n">
        <v>0.09977981710183897</v>
      </c>
      <c r="Q236" t="n">
        <v>0.1202656046126681</v>
      </c>
      <c r="R236" t="n">
        <v>0.01833448316751289</v>
      </c>
    </row>
    <row r="237">
      <c r="F237" t="n">
        <v>0.09466291565443388</v>
      </c>
      <c r="G237" t="n">
        <v>0.1240752382466265</v>
      </c>
      <c r="H237" t="n">
        <v>0.01798175724284889</v>
      </c>
      <c r="J237" t="n">
        <v>0.03108118285363064</v>
      </c>
      <c r="K237" t="n">
        <v>0.1215454936321691</v>
      </c>
      <c r="L237" t="n">
        <v>0.01919326631561013</v>
      </c>
      <c r="M237" t="n">
        <v>0.06535295295831714</v>
      </c>
      <c r="N237" t="n">
        <v>0.1210606086752207</v>
      </c>
      <c r="O237" t="n">
        <v>0.01817173216520952</v>
      </c>
      <c r="P237" t="n">
        <v>0.103528813459972</v>
      </c>
      <c r="Q237" t="n">
        <v>0.1210620655703678</v>
      </c>
      <c r="R237" t="n">
        <v>0.01817255312862149</v>
      </c>
    </row>
    <row r="238">
      <c r="F238" t="n">
        <v>0.09419176154338549</v>
      </c>
      <c r="G238" t="n">
        <v>0.1248915227087754</v>
      </c>
      <c r="H238" t="n">
        <v>0.01794380579540167</v>
      </c>
      <c r="J238" t="n">
        <v>0.03115203579770326</v>
      </c>
      <c r="K238" t="n">
        <v>0.1223451350376439</v>
      </c>
      <c r="L238" t="n">
        <v>0.019210648021873</v>
      </c>
      <c r="M238" t="n">
        <v>0.06583636249352515</v>
      </c>
      <c r="N238" t="n">
        <v>0.1218570600480841</v>
      </c>
      <c r="O238" t="n">
        <v>0.01833389843039588</v>
      </c>
      <c r="P238" t="n">
        <v>0.104039723279054</v>
      </c>
      <c r="Q238" t="n">
        <v>0.1218585265280676</v>
      </c>
      <c r="R238" t="n">
        <v>0.0181234282853623</v>
      </c>
    </row>
    <row r="239">
      <c r="F239" t="n">
        <v>0.09534806394713771</v>
      </c>
      <c r="G239" t="n">
        <v>0.1257078071709243</v>
      </c>
      <c r="H239" t="n">
        <v>0.01816428563295218</v>
      </c>
      <c r="J239" t="n">
        <v>0.03021165847267356</v>
      </c>
      <c r="K239" t="n">
        <v>0.1231447764431187</v>
      </c>
      <c r="L239" t="n">
        <v>0.01949261792347082</v>
      </c>
      <c r="M239" t="n">
        <v>0.06426255209298265</v>
      </c>
      <c r="N239" t="n">
        <v>0.1226535114209474</v>
      </c>
      <c r="O239" t="n">
        <v>0.01907950207636033</v>
      </c>
      <c r="P239" t="n">
        <v>0.09998423547390783</v>
      </c>
      <c r="Q239" t="n">
        <v>0.1226549874857674</v>
      </c>
      <c r="R239" t="n">
        <v>0.01864339808362436</v>
      </c>
    </row>
    <row r="240">
      <c r="F240" t="n">
        <v>0.09437233503359932</v>
      </c>
      <c r="G240" t="n">
        <v>0.1265240916330731</v>
      </c>
      <c r="H240" t="n">
        <v>0.01896475758044157</v>
      </c>
      <c r="J240" t="n">
        <v>0.03092673137490126</v>
      </c>
      <c r="K240" t="n">
        <v>0.1239444178485935</v>
      </c>
      <c r="L240" t="n">
        <v>0.02038876265377392</v>
      </c>
      <c r="M240" t="n">
        <v>0.06258466629893009</v>
      </c>
      <c r="N240" t="n">
        <v>0.1234499627938106</v>
      </c>
      <c r="O240" t="n">
        <v>0.01918325767677559</v>
      </c>
      <c r="P240" t="n">
        <v>0.1009380633837309</v>
      </c>
      <c r="Q240" t="n">
        <v>0.1234514484434672</v>
      </c>
      <c r="R240" t="n">
        <v>0.01880345149611886</v>
      </c>
    </row>
    <row r="241">
      <c r="F241" t="n">
        <v>0.09309762867164392</v>
      </c>
      <c r="G241" t="n">
        <v>0.1273403760952219</v>
      </c>
      <c r="H241" t="n">
        <v>0.01863392228118915</v>
      </c>
      <c r="J241" t="n">
        <v>0.02959587278605576</v>
      </c>
      <c r="K241" t="n">
        <v>0.1247440592540683</v>
      </c>
      <c r="L241" t="n">
        <v>0.02027558157639373</v>
      </c>
      <c r="M241" t="n">
        <v>0.06484699657313056</v>
      </c>
      <c r="N241" t="n">
        <v>0.1242464141666739</v>
      </c>
      <c r="O241" t="n">
        <v>0.01911985147652182</v>
      </c>
      <c r="P241" t="n">
        <v>0.09908135619334801</v>
      </c>
      <c r="Q241" t="n">
        <v>0.124247909401167</v>
      </c>
      <c r="R241" t="n">
        <v>0.01869423857935791</v>
      </c>
    </row>
    <row r="242">
      <c r="F242" t="n">
        <v>0.09480155147657274</v>
      </c>
      <c r="G242" t="n">
        <v>0.1281566605573708</v>
      </c>
      <c r="H242" t="n">
        <v>0.01862264380507827</v>
      </c>
      <c r="J242" t="n">
        <v>0.02952624093210816</v>
      </c>
      <c r="K242" t="n">
        <v>0.1255437006595431</v>
      </c>
      <c r="L242" t="n">
        <v>0.02000879760828329</v>
      </c>
      <c r="M242" t="n">
        <v>0.06490451297117586</v>
      </c>
      <c r="N242" t="n">
        <v>0.1250428655395372</v>
      </c>
      <c r="O242" t="n">
        <v>0.01916980787672176</v>
      </c>
      <c r="P242" t="n">
        <v>0.09851535741737355</v>
      </c>
      <c r="Q242" t="n">
        <v>0.1250443703588668</v>
      </c>
      <c r="R242" t="n">
        <v>0.01883546217861776</v>
      </c>
    </row>
    <row r="243">
      <c r="F243" t="n">
        <v>0.09519472477673027</v>
      </c>
      <c r="G243" t="n">
        <v>0.1289729450195197</v>
      </c>
      <c r="H243" t="n">
        <v>0.01867339694757722</v>
      </c>
      <c r="J243" t="n">
        <v>0.03020301040077331</v>
      </c>
      <c r="K243" t="n">
        <v>0.1263433420650179</v>
      </c>
      <c r="L243" t="n">
        <v>0.02002496633362331</v>
      </c>
      <c r="M243" t="n">
        <v>0.06336032184228566</v>
      </c>
      <c r="N243" t="n">
        <v>0.1258393169124005</v>
      </c>
      <c r="O243" t="n">
        <v>0.01926395647709856</v>
      </c>
      <c r="P243" t="n">
        <v>0.1017929446954821</v>
      </c>
      <c r="Q243" t="n">
        <v>0.1258408313165666</v>
      </c>
      <c r="R243" t="n">
        <v>0.01900116453508266</v>
      </c>
    </row>
    <row r="244">
      <c r="F244" t="n">
        <v>0.09318881783710381</v>
      </c>
      <c r="G244" t="n">
        <v>0.1297892294816685</v>
      </c>
      <c r="H244" t="n">
        <v>0.01961074470689955</v>
      </c>
      <c r="J244" t="n">
        <v>0.03063160117837294</v>
      </c>
      <c r="K244" t="n">
        <v>0.1271429834704927</v>
      </c>
      <c r="L244" t="n">
        <v>0.02092062576208614</v>
      </c>
      <c r="M244" t="n">
        <v>0.06171246965134805</v>
      </c>
      <c r="N244" t="n">
        <v>0.1266357682852638</v>
      </c>
      <c r="O244" t="n">
        <v>0.02014986718530021</v>
      </c>
      <c r="P244" t="n">
        <v>0.09792473989182593</v>
      </c>
      <c r="Q244" t="n">
        <v>0.1266372922742664</v>
      </c>
      <c r="R244" t="n">
        <v>0.01947019802890813</v>
      </c>
    </row>
    <row r="245">
      <c r="F245" t="n">
        <v>0.09393947673379371</v>
      </c>
      <c r="G245" t="n">
        <v>0.1306055139438174</v>
      </c>
      <c r="H245" t="n">
        <v>0.01929538430958788</v>
      </c>
      <c r="J245" t="n">
        <v>0.03058010014502219</v>
      </c>
      <c r="K245" t="n">
        <v>0.1279426248759675</v>
      </c>
      <c r="L245" t="n">
        <v>0.02093747006624241</v>
      </c>
      <c r="M245" t="n">
        <v>0.06230809911697477</v>
      </c>
      <c r="N245" t="n">
        <v>0.1274322196581271</v>
      </c>
      <c r="O245" t="n">
        <v>0.02031739588172211</v>
      </c>
      <c r="P245" t="n">
        <v>0.09842402018354229</v>
      </c>
      <c r="Q245" t="n">
        <v>0.1274337532319662</v>
      </c>
      <c r="R245" t="n">
        <v>0.01943522860518828</v>
      </c>
    </row>
    <row r="246">
      <c r="F246" t="n">
        <v>0.09477211470323407</v>
      </c>
      <c r="G246" t="n">
        <v>0.1314217984059663</v>
      </c>
      <c r="H246" t="n">
        <v>0.01954650462596569</v>
      </c>
      <c r="J246" t="n">
        <v>0.02956079418141819</v>
      </c>
      <c r="K246" t="n">
        <v>0.1287422662814423</v>
      </c>
      <c r="L246" t="n">
        <v>0.02119434570462551</v>
      </c>
      <c r="M246" t="n">
        <v>0.06448154241261131</v>
      </c>
      <c r="N246" t="n">
        <v>0.1282286710309904</v>
      </c>
      <c r="O246" t="n">
        <v>0.02000857792325763</v>
      </c>
      <c r="P246" t="n">
        <v>0.0975186688502368</v>
      </c>
      <c r="Q246" t="n">
        <v>0.1282302141896659</v>
      </c>
      <c r="R246" t="n">
        <v>0.01939831643570621</v>
      </c>
    </row>
    <row r="247">
      <c r="F247" t="n">
        <v>0.09341542494645413</v>
      </c>
      <c r="G247" t="n">
        <v>0.1322380828681151</v>
      </c>
      <c r="H247" t="n">
        <v>0.01966135810399895</v>
      </c>
      <c r="J247" t="n">
        <v>0.03003162628711233</v>
      </c>
      <c r="K247" t="n">
        <v>0.1295419076869171</v>
      </c>
      <c r="L247" t="n">
        <v>0.02107854111355117</v>
      </c>
      <c r="M247" t="n">
        <v>0.06117749692567437</v>
      </c>
      <c r="N247" t="n">
        <v>0.1290251224038537</v>
      </c>
      <c r="O247" t="n">
        <v>0.02036987475048079</v>
      </c>
      <c r="P247" t="n">
        <v>0.09723638672683221</v>
      </c>
      <c r="Q247" t="n">
        <v>0.1290266751473657</v>
      </c>
      <c r="R247" t="n">
        <v>0.01941191565604171</v>
      </c>
    </row>
    <row r="248">
      <c r="F248" t="n">
        <v>0.09367989479236341</v>
      </c>
      <c r="G248" t="n">
        <v>0.133054367330264</v>
      </c>
      <c r="H248" t="n">
        <v>0.0202548657296465</v>
      </c>
      <c r="J248" t="n">
        <v>0.03062289798163986</v>
      </c>
      <c r="K248" t="n">
        <v>0.1303415490923918</v>
      </c>
      <c r="L248" t="n">
        <v>0.02173206871587306</v>
      </c>
      <c r="M248" t="n">
        <v>0.06407463651562453</v>
      </c>
      <c r="N248" t="n">
        <v>0.129821573776717</v>
      </c>
      <c r="O248" t="n">
        <v>0.02092674991005113</v>
      </c>
      <c r="P248" t="n">
        <v>0.0995650313449174</v>
      </c>
      <c r="Q248" t="n">
        <v>0.1298231361050655</v>
      </c>
      <c r="R248" t="n">
        <v>0.02002163711842713</v>
      </c>
    </row>
    <row r="249">
      <c r="F249" t="n">
        <v>0.09353867355551043</v>
      </c>
      <c r="G249" t="n">
        <v>0.1338706517924128</v>
      </c>
      <c r="H249" t="n">
        <v>0.02025285791186997</v>
      </c>
      <c r="J249" t="n">
        <v>0.03059885950384826</v>
      </c>
      <c r="K249" t="n">
        <v>0.1311411904978667</v>
      </c>
      <c r="L249" t="n">
        <v>0.02173643697089133</v>
      </c>
      <c r="M249" t="n">
        <v>0.06324564120442674</v>
      </c>
      <c r="N249" t="n">
        <v>0.1306180251495803</v>
      </c>
      <c r="O249" t="n">
        <v>0.02096265209477924</v>
      </c>
      <c r="P249" t="n">
        <v>0.1019888696564437</v>
      </c>
      <c r="Q249" t="n">
        <v>0.1306195970627653</v>
      </c>
      <c r="R249" t="n">
        <v>0.01987375797412495</v>
      </c>
    </row>
    <row r="250">
      <c r="F250" t="n">
        <v>0.09338631657234783</v>
      </c>
      <c r="G250" t="n">
        <v>0.1346869362545617</v>
      </c>
      <c r="H250" t="n">
        <v>0.02007014649420564</v>
      </c>
      <c r="J250" t="n">
        <v>0.03028795255467628</v>
      </c>
      <c r="K250" t="n">
        <v>0.1319408319033414</v>
      </c>
      <c r="L250" t="n">
        <v>0.02183909096382058</v>
      </c>
      <c r="M250" t="n">
        <v>0.061802391806874</v>
      </c>
      <c r="N250" t="n">
        <v>0.1314144765224436</v>
      </c>
      <c r="O250" t="n">
        <v>0.02103234457101617</v>
      </c>
      <c r="P250" t="n">
        <v>0.1008137491463574</v>
      </c>
      <c r="Q250" t="n">
        <v>0.1314160580204651</v>
      </c>
      <c r="R250" t="n">
        <v>0.01995569101353562</v>
      </c>
    </row>
    <row r="251">
      <c r="F251" t="n">
        <v>0.09188307705976037</v>
      </c>
      <c r="G251" t="n">
        <v>0.1355032207167105</v>
      </c>
      <c r="H251" t="n">
        <v>0.02002195886756888</v>
      </c>
      <c r="J251" t="n">
        <v>0.02955467611416698</v>
      </c>
      <c r="K251" t="n">
        <v>0.1327404733088162</v>
      </c>
      <c r="L251" t="n">
        <v>0.02183690683631145</v>
      </c>
      <c r="M251" t="n">
        <v>0.06193457706759878</v>
      </c>
      <c r="N251" t="n">
        <v>0.1322109278953069</v>
      </c>
      <c r="O251" t="n">
        <v>0.02116961763027071</v>
      </c>
      <c r="P251" t="n">
        <v>0.0970220301553068</v>
      </c>
      <c r="Q251" t="n">
        <v>0.1322125189781649</v>
      </c>
      <c r="R251" t="n">
        <v>0.02013154729324633</v>
      </c>
    </row>
    <row r="252">
      <c r="F252" t="n">
        <v>0.09211635391936002</v>
      </c>
      <c r="G252" t="n">
        <v>0.1363195051788594</v>
      </c>
      <c r="H252" t="n">
        <v>0.02074581642212598</v>
      </c>
      <c r="J252" t="n">
        <v>0.02966141740372094</v>
      </c>
      <c r="K252" t="n">
        <v>0.133540114714291</v>
      </c>
      <c r="L252" t="n">
        <v>0.02248221055451635</v>
      </c>
      <c r="M252" t="n">
        <v>0.06151581421116922</v>
      </c>
      <c r="N252" t="n">
        <v>0.1330073792681702</v>
      </c>
      <c r="O252" t="n">
        <v>0.02204532894980247</v>
      </c>
      <c r="P252" t="n">
        <v>0.1007808268759592</v>
      </c>
      <c r="Q252" t="n">
        <v>0.1330089799358647</v>
      </c>
      <c r="R252" t="n">
        <v>0.02067719707057948</v>
      </c>
    </row>
    <row r="253">
      <c r="F253" t="n">
        <v>0.09179813483478949</v>
      </c>
      <c r="G253" t="n">
        <v>0.1371357896410083</v>
      </c>
      <c r="H253" t="n">
        <v>0.02083452665543459</v>
      </c>
      <c r="J253" t="n">
        <v>0.02909028857867009</v>
      </c>
      <c r="K253" t="n">
        <v>0.1343397561197658</v>
      </c>
      <c r="L253" t="n">
        <v>0.02245964711558167</v>
      </c>
      <c r="M253" t="n">
        <v>0.06343292291619929</v>
      </c>
      <c r="N253" t="n">
        <v>0.1338038306410335</v>
      </c>
      <c r="O253" t="n">
        <v>0.02186048091309021</v>
      </c>
      <c r="P253" t="n">
        <v>0.09531271496604177</v>
      </c>
      <c r="Q253" t="n">
        <v>0.1338054408935644</v>
      </c>
      <c r="R253" t="n">
        <v>0.02036157725207723</v>
      </c>
    </row>
    <row r="254">
      <c r="F254" t="n">
        <v>0.09370693299301949</v>
      </c>
      <c r="G254" t="n">
        <v>0.1379520741031571</v>
      </c>
      <c r="H254" t="n">
        <v>0.02082214848334502</v>
      </c>
      <c r="J254" t="n">
        <v>0.02924670988208633</v>
      </c>
      <c r="K254" t="n">
        <v>0.1351393975252406</v>
      </c>
      <c r="L254" t="n">
        <v>0.02244385270832739</v>
      </c>
      <c r="M254" t="n">
        <v>0.06327086999105713</v>
      </c>
      <c r="N254" t="n">
        <v>0.1346002820138968</v>
      </c>
      <c r="O254" t="n">
        <v>0.02197491065010256</v>
      </c>
      <c r="P254" t="n">
        <v>0.09603175142572723</v>
      </c>
      <c r="Q254" t="n">
        <v>0.1346019018512642</v>
      </c>
      <c r="R254" t="n">
        <v>0.02058087154155606</v>
      </c>
    </row>
    <row r="255">
      <c r="F255" t="n">
        <v>0.09157621917467704</v>
      </c>
      <c r="G255" t="n">
        <v>0.138768358565306</v>
      </c>
      <c r="H255" t="n">
        <v>0.0207829509383947</v>
      </c>
      <c r="J255" t="n">
        <v>0.02970707013661668</v>
      </c>
      <c r="K255" t="n">
        <v>0.1359390389307154</v>
      </c>
      <c r="L255" t="n">
        <v>0.02272815203890437</v>
      </c>
      <c r="M255" t="n">
        <v>0.06357665010927799</v>
      </c>
      <c r="N255" t="n">
        <v>0.1353967333867601</v>
      </c>
      <c r="O255" t="n">
        <v>0.02208273867151804</v>
      </c>
      <c r="P255" t="n">
        <v>0.1007020290241819</v>
      </c>
      <c r="Q255" t="n">
        <v>0.135398362808964</v>
      </c>
      <c r="R255" t="n">
        <v>0.02058292102089699</v>
      </c>
    </row>
    <row r="256">
      <c r="F256" t="n">
        <v>0.09164459181613274</v>
      </c>
      <c r="G256" t="n">
        <v>0.1395846430274549</v>
      </c>
      <c r="H256" t="n">
        <v>0.02094818989637686</v>
      </c>
      <c r="J256" t="n">
        <v>0.02984097078496027</v>
      </c>
      <c r="K256" t="n">
        <v>0.1367386803361902</v>
      </c>
      <c r="L256" t="n">
        <v>0.02311688740408071</v>
      </c>
      <c r="M256" t="n">
        <v>0.06140586219187583</v>
      </c>
      <c r="N256" t="n">
        <v>0.1361931847596234</v>
      </c>
      <c r="O256" t="n">
        <v>0.0226584793376924</v>
      </c>
      <c r="P256" t="n">
        <v>0.09356232878613002</v>
      </c>
      <c r="Q256" t="n">
        <v>0.1361948237666638</v>
      </c>
      <c r="R256" t="n">
        <v>0.0208440132144097</v>
      </c>
    </row>
    <row r="257">
      <c r="F257" t="n">
        <v>0.09172903811481953</v>
      </c>
      <c r="G257" t="n">
        <v>0.1404009274896037</v>
      </c>
      <c r="H257" t="n">
        <v>0.02131992627687316</v>
      </c>
      <c r="J257" t="n">
        <v>0.03009525797400837</v>
      </c>
      <c r="K257" t="n">
        <v>0.137538321741665</v>
      </c>
      <c r="L257" t="n">
        <v>0.02301241216724394</v>
      </c>
      <c r="M257" t="n">
        <v>0.0630699030082793</v>
      </c>
      <c r="N257" t="n">
        <v>0.1369896361324866</v>
      </c>
      <c r="O257" t="n">
        <v>0.02295529537093505</v>
      </c>
      <c r="P257" t="n">
        <v>0.09994865571948897</v>
      </c>
      <c r="Q257" t="n">
        <v>0.1369912847243636</v>
      </c>
      <c r="R257" t="n">
        <v>0.02074761017722261</v>
      </c>
    </row>
    <row r="258">
      <c r="F258" t="n">
        <v>0.09295363043873361</v>
      </c>
      <c r="G258" t="n">
        <v>0.1412172119517525</v>
      </c>
      <c r="H258" t="n">
        <v>0.02127768350636222</v>
      </c>
      <c r="J258" t="n">
        <v>0.02898717720185691</v>
      </c>
      <c r="K258" t="n">
        <v>0.1383379631471398</v>
      </c>
      <c r="L258" t="n">
        <v>0.02342566977073158</v>
      </c>
      <c r="M258" t="n">
        <v>0.0594882882103096</v>
      </c>
      <c r="N258" t="n">
        <v>0.1377860875053499</v>
      </c>
      <c r="O258" t="n">
        <v>0.02298497697425931</v>
      </c>
      <c r="P258" t="n">
        <v>0.09377870154565321</v>
      </c>
      <c r="Q258" t="n">
        <v>0.1377877456820634</v>
      </c>
      <c r="R258" t="n">
        <v>0.0208000031322156</v>
      </c>
    </row>
    <row r="259">
      <c r="F259" t="n">
        <v>0.09073063723590524</v>
      </c>
      <c r="G259" t="n">
        <v>0.1420334964139014</v>
      </c>
      <c r="H259" t="n">
        <v>0.0212945806145666</v>
      </c>
      <c r="J259" t="n">
        <v>0.0296656566286351</v>
      </c>
      <c r="K259" t="n">
        <v>0.1391376045526146</v>
      </c>
      <c r="L259" t="n">
        <v>0.02308206232513512</v>
      </c>
      <c r="M259" t="n">
        <v>0.0617042003876993</v>
      </c>
      <c r="N259" t="n">
        <v>0.1385825388782132</v>
      </c>
      <c r="O259" t="n">
        <v>0.02353571775319238</v>
      </c>
      <c r="P259" t="n">
        <v>0.09896584459175867</v>
      </c>
      <c r="Q259" t="n">
        <v>0.1385842066397632</v>
      </c>
      <c r="R259" t="n">
        <v>0.0214590613917718</v>
      </c>
    </row>
    <row r="260">
      <c r="F260" t="n">
        <v>0.09029239483372792</v>
      </c>
      <c r="G260" t="n">
        <v>0.1428497808760503</v>
      </c>
      <c r="H260" t="n">
        <v>0.02140761105134696</v>
      </c>
      <c r="J260" t="n">
        <v>0.03018528968326664</v>
      </c>
      <c r="K260" t="n">
        <v>0.1399372459580894</v>
      </c>
      <c r="L260" t="n">
        <v>0.0239482579181284</v>
      </c>
      <c r="M260" t="n">
        <v>0.06007456122126614</v>
      </c>
      <c r="N260" t="n">
        <v>0.1393789902510765</v>
      </c>
      <c r="O260" t="n">
        <v>0.02376921169622936</v>
      </c>
      <c r="P260" t="n">
        <v>0.09445499490423442</v>
      </c>
      <c r="Q260" t="n">
        <v>0.139380667597463</v>
      </c>
      <c r="R260" t="n">
        <v>0.02128385049521446</v>
      </c>
    </row>
    <row r="261">
      <c r="F261" t="n">
        <v>0.09158852315423605</v>
      </c>
      <c r="G261" t="n">
        <v>0.1436660653381991</v>
      </c>
      <c r="H261" t="n">
        <v>0.02164681427529497</v>
      </c>
      <c r="J261" t="n">
        <v>0.03023560815781831</v>
      </c>
      <c r="K261" t="n">
        <v>0.1407368873635642</v>
      </c>
      <c r="L261" t="n">
        <v>0.02384117608125282</v>
      </c>
      <c r="M261" t="n">
        <v>0.06302968943715573</v>
      </c>
      <c r="N261" t="n">
        <v>0.1401754416239398</v>
      </c>
      <c r="O261" t="n">
        <v>0.02349798135835812</v>
      </c>
      <c r="P261" t="n">
        <v>0.09823898642954926</v>
      </c>
      <c r="Q261" t="n">
        <v>0.1401771285551628</v>
      </c>
      <c r="R261" t="n">
        <v>0.02117060442792741</v>
      </c>
    </row>
    <row r="262">
      <c r="F262" t="n">
        <v>0.09124981901647342</v>
      </c>
      <c r="G262" t="n">
        <v>0.144482349800348</v>
      </c>
      <c r="H262" t="n">
        <v>0.02148950044332916</v>
      </c>
      <c r="J262" t="n">
        <v>0.02960996413958071</v>
      </c>
      <c r="K262" t="n">
        <v>0.141536528769039</v>
      </c>
      <c r="L262" t="n">
        <v>0.02390304558700316</v>
      </c>
      <c r="M262" t="n">
        <v>0.06235416995820406</v>
      </c>
      <c r="N262" t="n">
        <v>0.1409718929968031</v>
      </c>
      <c r="O262" t="n">
        <v>0.02358760529608948</v>
      </c>
      <c r="P262" t="n">
        <v>0.09438074618508008</v>
      </c>
      <c r="Q262" t="n">
        <v>0.1409735895128625</v>
      </c>
      <c r="R262" t="n">
        <v>0.02121761222944279</v>
      </c>
    </row>
    <row r="263">
      <c r="F263" t="n">
        <v>0.09130004770054861</v>
      </c>
      <c r="G263" t="n">
        <v>0.1452986342624969</v>
      </c>
      <c r="H263" t="n">
        <v>0.02195346317925305</v>
      </c>
      <c r="J263" t="n">
        <v>0.02884222041817655</v>
      </c>
      <c r="K263" t="n">
        <v>0.1423361701745138</v>
      </c>
      <c r="L263" t="n">
        <v>0.02380786173200265</v>
      </c>
      <c r="M263" t="n">
        <v>0.06050049035638744</v>
      </c>
      <c r="N263" t="n">
        <v>0.1417683443696664</v>
      </c>
      <c r="O263" t="n">
        <v>0.02375034349881223</v>
      </c>
      <c r="P263" t="n">
        <v>0.09262765729706257</v>
      </c>
      <c r="Q263" t="n">
        <v>0.1417700504705623</v>
      </c>
      <c r="R263" t="n">
        <v>0.02140136999900292</v>
      </c>
    </row>
    <row r="264">
      <c r="F264" t="n">
        <v>0.08926560716276893</v>
      </c>
      <c r="G264" t="n">
        <v>0.1461149187246457</v>
      </c>
      <c r="H264" t="n">
        <v>0.0217628112231146</v>
      </c>
      <c r="J264" t="n">
        <v>0.02915015286567789</v>
      </c>
      <c r="K264" t="n">
        <v>0.1431358115799886</v>
      </c>
      <c r="L264" t="n">
        <v>0.02419640618410831</v>
      </c>
      <c r="M264" t="n">
        <v>0.05970454243462414</v>
      </c>
      <c r="N264" t="n">
        <v>0.1425647957425297</v>
      </c>
      <c r="O264" t="n">
        <v>0.02428686825461224</v>
      </c>
      <c r="P264" t="n">
        <v>0.09152682886031627</v>
      </c>
      <c r="Q264" t="n">
        <v>0.1425665114282622</v>
      </c>
      <c r="R264" t="n">
        <v>0.02187970788059402</v>
      </c>
    </row>
    <row r="265">
      <c r="F265" t="n">
        <v>0.08902395803762547</v>
      </c>
      <c r="G265" t="n">
        <v>0.1469312031867946</v>
      </c>
      <c r="H265" t="n">
        <v>0.02212220111744456</v>
      </c>
      <c r="J265" t="n">
        <v>0.02964979278407849</v>
      </c>
      <c r="K265" t="n">
        <v>0.1439354529854634</v>
      </c>
      <c r="L265" t="n">
        <v>0.02411865892053853</v>
      </c>
      <c r="M265" t="n">
        <v>0.06198645423552371</v>
      </c>
      <c r="N265" t="n">
        <v>0.143361247115393</v>
      </c>
      <c r="O265" t="n">
        <v>0.02412922431247625</v>
      </c>
      <c r="P265" t="n">
        <v>0.09269486583670905</v>
      </c>
      <c r="Q265" t="n">
        <v>0.1433629723859619</v>
      </c>
      <c r="R265" t="n">
        <v>0.02162774261561349</v>
      </c>
    </row>
    <row r="266">
      <c r="F266" t="n">
        <v>0.08864250721414094</v>
      </c>
      <c r="G266" t="n">
        <v>0.1477474876489434</v>
      </c>
      <c r="H266" t="n">
        <v>0.02180006505362441</v>
      </c>
      <c r="J266" t="n">
        <v>0.02875791801883393</v>
      </c>
      <c r="K266" t="n">
        <v>0.1447350943909382</v>
      </c>
      <c r="L266" t="n">
        <v>0.02407735568676708</v>
      </c>
      <c r="M266" t="n">
        <v>0.0595947075582558</v>
      </c>
      <c r="N266" t="n">
        <v>0.1441576984882563</v>
      </c>
      <c r="O266" t="n">
        <v>0.02429899471169962</v>
      </c>
      <c r="P266" t="n">
        <v>0.09701990713239017</v>
      </c>
      <c r="Q266" t="n">
        <v>0.1441594333436617</v>
      </c>
      <c r="R266" t="n">
        <v>0.02159733301466756</v>
      </c>
    </row>
    <row r="267">
      <c r="F267" t="n">
        <v>0.08793874039035302</v>
      </c>
      <c r="G267" t="n">
        <v>0.1485637721110923</v>
      </c>
      <c r="H267" t="n">
        <v>0.02169487776747906</v>
      </c>
      <c r="J267" t="n">
        <v>0.02956939253508808</v>
      </c>
      <c r="K267" t="n">
        <v>0.145534735796413</v>
      </c>
      <c r="L267" t="n">
        <v>0.02423770941787975</v>
      </c>
      <c r="M267" t="n">
        <v>0.06015302705245731</v>
      </c>
      <c r="N267" t="n">
        <v>0.1449541498611196</v>
      </c>
      <c r="O267" t="n">
        <v>0.02405646556995195</v>
      </c>
      <c r="P267" t="n">
        <v>0.09222404821088132</v>
      </c>
      <c r="Q267" t="n">
        <v>0.1449558943013615</v>
      </c>
      <c r="R267" t="n">
        <v>0.02162557050126021</v>
      </c>
    </row>
    <row r="268">
      <c r="F268" t="n">
        <v>0.08967640550855258</v>
      </c>
      <c r="G268" t="n">
        <v>0.1493800565732411</v>
      </c>
      <c r="H268" t="n">
        <v>0.02223227707924783</v>
      </c>
      <c r="J268" t="n">
        <v>0.02947488519750151</v>
      </c>
      <c r="K268" t="n">
        <v>0.1463343772018878</v>
      </c>
      <c r="L268" t="n">
        <v>0.02490942909673399</v>
      </c>
      <c r="M268" t="n">
        <v>0.06107029793382729</v>
      </c>
      <c r="N268" t="n">
        <v>0.1457506012339829</v>
      </c>
      <c r="O268" t="n">
        <v>0.02506076333225287</v>
      </c>
      <c r="P268" t="n">
        <v>0.09443592582537091</v>
      </c>
      <c r="Q268" t="n">
        <v>0.1457523552590613</v>
      </c>
      <c r="R268" t="n">
        <v>0.02207485528571452</v>
      </c>
    </row>
    <row r="269">
      <c r="F269" t="n">
        <v>0.08795022600073094</v>
      </c>
      <c r="G269" t="n">
        <v>0.15019634103539</v>
      </c>
      <c r="H269" t="n">
        <v>0.02227892287989367</v>
      </c>
      <c r="J269" t="n">
        <v>0.02999351957556379</v>
      </c>
      <c r="K269" t="n">
        <v>0.1471340186073626</v>
      </c>
      <c r="L269" t="n">
        <v>0.02448685842455725</v>
      </c>
      <c r="M269" t="n">
        <v>0.0611481093650405</v>
      </c>
      <c r="N269" t="n">
        <v>0.1465470526068462</v>
      </c>
      <c r="O269" t="n">
        <v>0.02488452381198841</v>
      </c>
      <c r="P269" t="n">
        <v>0.09420273069729851</v>
      </c>
      <c r="Q269" t="n">
        <v>0.1465488162167611</v>
      </c>
      <c r="R269" t="n">
        <v>0.02201101058607498</v>
      </c>
    </row>
    <row r="270">
      <c r="F270" t="n">
        <v>0.0871613623933056</v>
      </c>
      <c r="G270" t="n">
        <v>0.1510126254975389</v>
      </c>
      <c r="H270" t="n">
        <v>0.02219673742161291</v>
      </c>
      <c r="J270" t="n">
        <v>0.02920915219645527</v>
      </c>
      <c r="K270" t="n">
        <v>0.1479336600128374</v>
      </c>
      <c r="L270" t="n">
        <v>0.02485753445278246</v>
      </c>
      <c r="M270" t="n">
        <v>0.05824531774595962</v>
      </c>
      <c r="N270" t="n">
        <v>0.1473435039797095</v>
      </c>
      <c r="O270" t="n">
        <v>0.02491927526668845</v>
      </c>
      <c r="P270" t="n">
        <v>0.09053793995838794</v>
      </c>
      <c r="Q270" t="n">
        <v>0.1473452771744609</v>
      </c>
      <c r="R270" t="n">
        <v>0.02197578592420488</v>
      </c>
    </row>
    <row r="271">
      <c r="F271" t="n">
        <v>0.08774396169437682</v>
      </c>
      <c r="G271" t="n">
        <v>0.1518289099596877</v>
      </c>
      <c r="H271" t="n">
        <v>0.02226559550828057</v>
      </c>
      <c r="J271" t="n">
        <v>0.03004738310936586</v>
      </c>
      <c r="K271" t="n">
        <v>0.1487333014183122</v>
      </c>
      <c r="L271" t="n">
        <v>0.02477351455305141</v>
      </c>
      <c r="M271" t="n">
        <v>0.0601974706390446</v>
      </c>
      <c r="N271" t="n">
        <v>0.1481399553525728</v>
      </c>
      <c r="O271" t="n">
        <v>0.02493665099403846</v>
      </c>
      <c r="P271" t="n">
        <v>0.08899750159243275</v>
      </c>
      <c r="Q271" t="n">
        <v>0.1481417381321607</v>
      </c>
      <c r="R271" t="n">
        <v>0.02206825066161388</v>
      </c>
    </row>
    <row r="272">
      <c r="F272" t="n">
        <v>0.08691641646052009</v>
      </c>
      <c r="G272" t="n">
        <v>0.1526451944218366</v>
      </c>
      <c r="H272" t="n">
        <v>0.02245647693809279</v>
      </c>
      <c r="J272" t="n">
        <v>0.02939220133920073</v>
      </c>
      <c r="K272" t="n">
        <v>0.149532942823787</v>
      </c>
      <c r="L272" t="n">
        <v>0.02517816993143819</v>
      </c>
      <c r="M272" t="n">
        <v>0.06013550060706818</v>
      </c>
      <c r="N272" t="n">
        <v>0.148936406725436</v>
      </c>
      <c r="O272" t="n">
        <v>0.02539766435367885</v>
      </c>
      <c r="P272" t="n">
        <v>0.09272123807163429</v>
      </c>
      <c r="Q272" t="n">
        <v>0.1489381990898604</v>
      </c>
      <c r="R272" t="n">
        <v>0.0224510078510645</v>
      </c>
    </row>
    <row r="273">
      <c r="F273" t="n">
        <v>0.08817610511204521</v>
      </c>
      <c r="G273" t="n">
        <v>0.1534614788839855</v>
      </c>
      <c r="H273" t="n">
        <v>0.02227693284904148</v>
      </c>
      <c r="J273" t="n">
        <v>0.02927048859720018</v>
      </c>
      <c r="K273" t="n">
        <v>0.1503325842292618</v>
      </c>
      <c r="L273" t="n">
        <v>0.02484266130267797</v>
      </c>
      <c r="M273" t="n">
        <v>0.05802049771973761</v>
      </c>
      <c r="N273" t="n">
        <v>0.1497328580982994</v>
      </c>
      <c r="O273" t="n">
        <v>0.02551901492992578</v>
      </c>
      <c r="P273" t="n">
        <v>0.09356248224019181</v>
      </c>
      <c r="Q273" t="n">
        <v>0.1497346600475602</v>
      </c>
      <c r="R273" t="n">
        <v>0.02243988468030991</v>
      </c>
    </row>
    <row r="274">
      <c r="F274" t="n">
        <v>0.08700007426050518</v>
      </c>
      <c r="G274" t="n">
        <v>0.1542777633461343</v>
      </c>
      <c r="H274" t="n">
        <v>0.02234650618354886</v>
      </c>
      <c r="J274" t="n">
        <v>0.02896696721328161</v>
      </c>
      <c r="K274" t="n">
        <v>0.1511322256347366</v>
      </c>
      <c r="L274" t="n">
        <v>0.02490775999184041</v>
      </c>
      <c r="M274" t="n">
        <v>0.0580901756049417</v>
      </c>
      <c r="N274" t="n">
        <v>0.1505293094711627</v>
      </c>
      <c r="O274" t="n">
        <v>0.02518024457123645</v>
      </c>
      <c r="P274" t="n">
        <v>0.0943967247827705</v>
      </c>
      <c r="Q274" t="n">
        <v>0.15053112100526</v>
      </c>
      <c r="R274" t="n">
        <v>0.02243988468030991</v>
      </c>
    </row>
    <row r="275">
      <c r="F275" t="n">
        <v>0.08598926643528762</v>
      </c>
      <c r="G275" t="n">
        <v>0.1550940478082831</v>
      </c>
      <c r="H275" t="n">
        <v>0.02257991349931556</v>
      </c>
      <c r="J275" t="n">
        <v>0.02872002336978138</v>
      </c>
      <c r="K275" t="n">
        <v>0.1519318670402114</v>
      </c>
      <c r="L275" t="n">
        <v>0.02490275240036638</v>
      </c>
      <c r="M275" t="n">
        <v>0.05784791544658929</v>
      </c>
      <c r="N275" t="n">
        <v>0.1513257608440259</v>
      </c>
      <c r="O275" t="n">
        <v>0.02510945673509242</v>
      </c>
      <c r="P275" t="n">
        <v>0.0879629307341287</v>
      </c>
      <c r="Q275" t="n">
        <v>0.1513275819629598</v>
      </c>
      <c r="R275" t="n">
        <v>0.02245990638766817</v>
      </c>
    </row>
    <row r="276">
      <c r="F276" t="n">
        <v>0.08675462283734006</v>
      </c>
      <c r="G276" t="n">
        <v>0.155910332270432</v>
      </c>
      <c r="H276" t="n">
        <v>0.02255935106679045</v>
      </c>
      <c r="J276" t="n">
        <v>0.02981648214561644</v>
      </c>
      <c r="K276" t="n">
        <v>0.1527315084456862</v>
      </c>
      <c r="L276" t="n">
        <v>0.02537313899167953</v>
      </c>
      <c r="M276" t="n">
        <v>0.0584042851157929</v>
      </c>
      <c r="N276" t="n">
        <v>0.1521222122168892</v>
      </c>
      <c r="O276" t="n">
        <v>0.02547362860419321</v>
      </c>
      <c r="P276" t="n">
        <v>0.08916562774993153</v>
      </c>
      <c r="Q276" t="n">
        <v>0.1521240429206596</v>
      </c>
      <c r="R276" t="n">
        <v>0.02226460885638161</v>
      </c>
    </row>
    <row r="277">
      <c r="F277" t="n">
        <v>0.08466255802113082</v>
      </c>
      <c r="G277" t="n">
        <v>0.1567266167325809</v>
      </c>
      <c r="H277" t="n">
        <v>0.02254804878669687</v>
      </c>
      <c r="J277" t="n">
        <v>0.02953159716040736</v>
      </c>
      <c r="K277" t="n">
        <v>0.153531149851161</v>
      </c>
      <c r="L277" t="n">
        <v>0.02548937884763185</v>
      </c>
      <c r="M277" t="n">
        <v>0.05743438649821206</v>
      </c>
      <c r="N277" t="n">
        <v>0.1529186635897525</v>
      </c>
      <c r="O277" t="n">
        <v>0.02559915231714629</v>
      </c>
      <c r="P277" t="n">
        <v>0.08886397334132223</v>
      </c>
      <c r="Q277" t="n">
        <v>0.1529205038783594</v>
      </c>
      <c r="R277" t="n">
        <v>0.02236097304166841</v>
      </c>
    </row>
    <row r="278">
      <c r="F278" t="n">
        <v>0.08497861828487513</v>
      </c>
      <c r="G278" t="n">
        <v>0.1575429011947297</v>
      </c>
      <c r="H278" t="n">
        <v>0.02240790051353644</v>
      </c>
      <c r="J278" t="n">
        <v>0.02931120551315543</v>
      </c>
      <c r="K278" t="n">
        <v>0.1543307912566358</v>
      </c>
      <c r="L278" t="n">
        <v>0.02536050422472819</v>
      </c>
      <c r="M278" t="n">
        <v>0.06115560939108475</v>
      </c>
      <c r="N278" t="n">
        <v>0.1537151149626158</v>
      </c>
      <c r="O278" t="n">
        <v>0.02566575673626426</v>
      </c>
      <c r="P278" t="n">
        <v>0.08750464616724696</v>
      </c>
      <c r="Q278" t="n">
        <v>0.1537169648360592</v>
      </c>
      <c r="R278" t="n">
        <v>0.02240131153783498</v>
      </c>
    </row>
    <row r="279">
      <c r="F279" t="n">
        <v>0.08548749586082935</v>
      </c>
      <c r="G279" t="n">
        <v>0.1583591856568786</v>
      </c>
      <c r="H279" t="n">
        <v>0.02239659823344286</v>
      </c>
      <c r="J279" t="n">
        <v>0.02871849138147223</v>
      </c>
      <c r="K279" t="n">
        <v>0.1551304326621106</v>
      </c>
      <c r="L279" t="n">
        <v>0.0251785635806289</v>
      </c>
      <c r="M279" t="n">
        <v>0.05977228290911749</v>
      </c>
      <c r="N279" t="n">
        <v>0.1545115663354791</v>
      </c>
      <c r="O279" t="n">
        <v>0.02563501623513289</v>
      </c>
      <c r="P279" t="n">
        <v>0.09249019573521838</v>
      </c>
      <c r="Q279" t="n">
        <v>0.154513425793759</v>
      </c>
      <c r="R279" t="n">
        <v>0.02271284783124845</v>
      </c>
    </row>
    <row r="280">
      <c r="F280" t="n">
        <v>0.08479754529453662</v>
      </c>
      <c r="G280" t="n">
        <v>0.1591754701190275</v>
      </c>
      <c r="H280" t="n">
        <v>0.02276111647083122</v>
      </c>
      <c r="J280" t="n">
        <v>0.03012002145434274</v>
      </c>
      <c r="K280" t="n">
        <v>0.1559300740675854</v>
      </c>
      <c r="L280" t="n">
        <v>0.02542417356536682</v>
      </c>
      <c r="M280" t="n">
        <v>0.05807914374185458</v>
      </c>
      <c r="N280" t="n">
        <v>0.1553080177083424</v>
      </c>
      <c r="O280" t="n">
        <v>0.02590485124151731</v>
      </c>
      <c r="P280" t="n">
        <v>0.08942483889260283</v>
      </c>
      <c r="Q280" t="n">
        <v>0.1553098867514588</v>
      </c>
      <c r="R280" t="n">
        <v>0.02235954186577673</v>
      </c>
    </row>
    <row r="281">
      <c r="F281" t="n">
        <v>0.08469614094719377</v>
      </c>
      <c r="G281" t="n">
        <v>0.1599917545811763</v>
      </c>
      <c r="H281" t="n">
        <v>0.02266579621040896</v>
      </c>
      <c r="J281" t="n">
        <v>0.02959267946860177</v>
      </c>
      <c r="K281" t="n">
        <v>0.1567297154730602</v>
      </c>
      <c r="L281" t="n">
        <v>0.02550799789623476</v>
      </c>
      <c r="M281" t="n">
        <v>0.06040333891145142</v>
      </c>
      <c r="N281" t="n">
        <v>0.1561044690812057</v>
      </c>
      <c r="O281" t="n">
        <v>0.02594874026594484</v>
      </c>
      <c r="P281" t="n">
        <v>0.08768221120466491</v>
      </c>
      <c r="Q281" t="n">
        <v>0.1561063477091585</v>
      </c>
      <c r="R281" t="n">
        <v>0.02235504115284078</v>
      </c>
    </row>
    <row r="282">
      <c r="F282" t="n">
        <v>0.08339534664840653</v>
      </c>
      <c r="G282" t="n">
        <v>0.1608080390433252</v>
      </c>
      <c r="H282" t="n">
        <v>0.02260905796015761</v>
      </c>
      <c r="J282" t="n">
        <v>0.02940774389759979</v>
      </c>
      <c r="K282" t="n">
        <v>0.1575293568785349</v>
      </c>
      <c r="L282" t="n">
        <v>0.02564008472063271</v>
      </c>
      <c r="M282" t="n">
        <v>0.05756764904372549</v>
      </c>
      <c r="N282" t="n">
        <v>0.156900920454069</v>
      </c>
      <c r="O282" t="n">
        <v>0.02594874026594484</v>
      </c>
      <c r="P282" t="n">
        <v>0.08492404445483731</v>
      </c>
      <c r="Q282" t="n">
        <v>0.1569028086668583</v>
      </c>
      <c r="R282" t="n">
        <v>0.02242480220334794</v>
      </c>
    </row>
    <row r="283">
      <c r="F283" t="n">
        <v>0.08365931499710438</v>
      </c>
      <c r="G283" t="n">
        <v>0.161624323505474</v>
      </c>
      <c r="H283" t="n">
        <v>0.02264094164742865</v>
      </c>
      <c r="J283" t="n">
        <v>0.02900139496633748</v>
      </c>
      <c r="K283" t="n">
        <v>0.1583289982840098</v>
      </c>
      <c r="L283" t="n">
        <v>0.02554853941638651</v>
      </c>
      <c r="M283" t="n">
        <v>0.05887254524822527</v>
      </c>
      <c r="N283" t="n">
        <v>0.1576973718269323</v>
      </c>
      <c r="O283" t="n">
        <v>0.02571523056302494</v>
      </c>
      <c r="P283" t="n">
        <v>0.08784330890792563</v>
      </c>
      <c r="Q283" t="n">
        <v>0.1576992696245581</v>
      </c>
      <c r="R283" t="n">
        <v>0.02231774429169455</v>
      </c>
    </row>
    <row r="284">
      <c r="F284" t="n">
        <v>0.08341540429993302</v>
      </c>
      <c r="G284" t="n">
        <v>0.1624406079676229</v>
      </c>
      <c r="H284" t="n">
        <v>0.02289308818328343</v>
      </c>
      <c r="J284" t="n">
        <v>0.02954883896376702</v>
      </c>
      <c r="K284" t="n">
        <v>0.1591286396894845</v>
      </c>
      <c r="L284" t="n">
        <v>0.02550021946327967</v>
      </c>
      <c r="M284" t="n">
        <v>0.06088938692660317</v>
      </c>
      <c r="N284" t="n">
        <v>0.1584938231997956</v>
      </c>
      <c r="O284" t="n">
        <v>0.02608259099963959</v>
      </c>
      <c r="P284" t="n">
        <v>0.08967114663887737</v>
      </c>
      <c r="Q284" t="n">
        <v>0.1584957305822579</v>
      </c>
      <c r="R284" t="n">
        <v>0.02270967884021644</v>
      </c>
    </row>
  </sheetData>
  <mergeCells count="28">
    <mergeCell ref="L82:V82"/>
    <mergeCell ref="A82:K82"/>
    <mergeCell ref="L2:V2"/>
    <mergeCell ref="L16:V16"/>
    <mergeCell ref="L7:V7"/>
    <mergeCell ref="A1:K1"/>
    <mergeCell ref="A6:K6"/>
    <mergeCell ref="M81:U81"/>
    <mergeCell ref="L3:V3"/>
    <mergeCell ref="M80:U80"/>
    <mergeCell ref="A7:K7"/>
    <mergeCell ref="P46:Q46"/>
    <mergeCell ref="A16:K16"/>
    <mergeCell ref="P49:Q49"/>
    <mergeCell ref="L5:V5"/>
    <mergeCell ref="A80:K80"/>
    <mergeCell ref="P48:Q48"/>
    <mergeCell ref="A3:K3"/>
    <mergeCell ref="A2:K2"/>
    <mergeCell ref="L1:V1"/>
    <mergeCell ref="A5:K5"/>
    <mergeCell ref="P47:Q47"/>
    <mergeCell ref="L22:V22"/>
    <mergeCell ref="A22:K22"/>
    <mergeCell ref="L9:V9"/>
    <mergeCell ref="L6:V6"/>
    <mergeCell ref="A81:K81"/>
    <mergeCell ref="A9:K9"/>
  </mergeCells>
  <pageMargins left="0.7" right="0.7" top="0.75" bottom="0.75" header="0.3" footer="0.3"/>
  <pageSetup orientation="portrait" paperSize="9" scale="54" fitToWidth="2" horizontalDpi="1200" verticalDpi="1200"/>
  <colBreaks count="1" manualBreakCount="1">
    <brk id="11" min="0" max="92" man="1"/>
  </colBreaks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2023-08-09T20:50:06Z</dcterms:modified>
  <cp:lastModifiedBy>MSI GP66</cp:lastModifiedBy>
  <cp:lastPrinted>2023-08-06T08:35:47Z</cp:lastPrinted>
</cp:coreProperties>
</file>