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'1'!$A$1:$V$82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0.000000"/>
    <numFmt numFmtId="165" formatCode="0.0"/>
    <numFmt numFmtId="166" formatCode="General_)"/>
    <numFmt numFmtId="167" formatCode="0.000"/>
    <numFmt numFmtId="168" formatCode="0.0000"/>
  </numFmts>
  <fonts count="15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  <font>
      <name val="Times New Roman"/>
      <charset val="204"/>
      <family val="1"/>
      <b val="1"/>
      <color theme="1"/>
      <sz val="8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7" fillId="0" borderId="0"/>
    <xf numFmtId="0" fontId="1" fillId="0" borderId="0"/>
  </cellStyleXfs>
  <cellXfs count="84">
    <xf numFmtId="0" fontId="0" fillId="0" borderId="0" pivotButton="0" quotePrefix="0" xfId="0"/>
    <xf numFmtId="0" fontId="3" fillId="0" borderId="0" pivotButton="0" quotePrefix="0" xfId="0"/>
    <xf numFmtId="0" fontId="6" fillId="0" borderId="0" pivotButton="0" quotePrefix="0" xfId="1"/>
    <xf numFmtId="0" fontId="5" fillId="0" borderId="0" applyAlignment="1" pivotButton="0" quotePrefix="1" xfId="2">
      <alignment horizontal="left"/>
    </xf>
    <xf numFmtId="0" fontId="6" fillId="0" borderId="0" applyAlignment="1" pivotButton="0" quotePrefix="1" xfId="2">
      <alignment horizontal="left"/>
    </xf>
    <xf numFmtId="0" fontId="5" fillId="0" borderId="0" applyAlignment="1" pivotButton="0" quotePrefix="0" xfId="2">
      <alignment horizontal="left"/>
    </xf>
    <xf numFmtId="0" fontId="6" fillId="0" borderId="0" applyAlignment="1" pivotButton="0" quotePrefix="0" xfId="2">
      <alignment horizontal="left"/>
    </xf>
    <xf numFmtId="0" fontId="6" fillId="0" borderId="0" applyProtection="1" pivotButton="0" quotePrefix="0" xfId="2">
      <protection locked="0" hidden="0"/>
    </xf>
    <xf numFmtId="0" fontId="6" fillId="0" borderId="0" pivotButton="0" quotePrefix="0" xfId="0"/>
    <xf numFmtId="0" fontId="6" fillId="0" borderId="0" pivotButton="0" quotePrefix="0" xfId="2"/>
    <xf numFmtId="0" fontId="8" fillId="0" borderId="0" pivotButton="0" quotePrefix="0" xfId="1"/>
    <xf numFmtId="0" fontId="10" fillId="0" borderId="0" applyProtection="1" pivotButton="0" quotePrefix="0" xfId="2">
      <protection locked="0" hidden="0"/>
    </xf>
    <xf numFmtId="0" fontId="8" fillId="0" borderId="0" applyAlignment="1" pivotButton="0" quotePrefix="1" xfId="2">
      <alignment horizontal="left"/>
    </xf>
    <xf numFmtId="0" fontId="10" fillId="0" borderId="0" applyAlignment="1" pivotButton="0" quotePrefix="1" xfId="2">
      <alignment horizontal="left"/>
    </xf>
    <xf numFmtId="0" fontId="8" fillId="0" borderId="0" applyAlignment="1" pivotButton="0" quotePrefix="0" xfId="2">
      <alignment horizontal="left"/>
    </xf>
    <xf numFmtId="0" fontId="10" fillId="0" borderId="0" applyAlignment="1" pivotButton="0" quotePrefix="0" xfId="2">
      <alignment horizontal="left"/>
    </xf>
    <xf numFmtId="0" fontId="8" fillId="0" borderId="0" applyAlignment="1" pivotButton="0" quotePrefix="0" xfId="1">
      <alignment horizontal="left"/>
    </xf>
    <xf numFmtId="0" fontId="8" fillId="0" borderId="0" applyAlignment="1" pivotButton="0" quotePrefix="0" xfId="1">
      <alignment wrapText="1"/>
    </xf>
    <xf numFmtId="0" fontId="8" fillId="0" borderId="0" pivotButton="0" quotePrefix="0" xfId="2"/>
    <xf numFmtId="0" fontId="10" fillId="0" borderId="0" pivotButton="0" quotePrefix="0" xfId="2"/>
    <xf numFmtId="0" fontId="8" fillId="0" borderId="0" applyAlignment="1" pivotButton="0" quotePrefix="0" xfId="2">
      <alignment horizontal="right"/>
    </xf>
    <xf numFmtId="0" fontId="10" fillId="0" borderId="0" pivotButton="0" quotePrefix="0" xfId="0"/>
    <xf numFmtId="0" fontId="8" fillId="0" borderId="0" applyAlignment="1" applyProtection="1" pivotButton="0" quotePrefix="0" xfId="0">
      <alignment horizontal="left"/>
      <protection locked="0" hidden="0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0" fontId="8" fillId="0" borderId="0" applyAlignment="1" pivotButton="0" quotePrefix="1" xfId="0">
      <alignment horizontal="left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164" fontId="11" fillId="0" borderId="0" pivotButton="0" quotePrefix="0" xfId="0"/>
    <xf numFmtId="1" fontId="4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0" fillId="2" borderId="0" pivotButton="0" quotePrefix="0" xfId="0"/>
    <xf numFmtId="0" fontId="0" fillId="2" borderId="0" applyAlignment="1" pivotButton="0" quotePrefix="0" xfId="0">
      <alignment horizontal="left"/>
    </xf>
    <xf numFmtId="0" fontId="9" fillId="0" borderId="0" pivotButton="0" quotePrefix="0" xfId="0"/>
    <xf numFmtId="14" fontId="10" fillId="0" borderId="0" pivotButton="0" quotePrefix="0" xfId="2"/>
    <xf numFmtId="14" fontId="10" fillId="0" borderId="0" applyProtection="1" pivotButton="0" quotePrefix="0" xfId="2">
      <protection locked="0" hidden="0"/>
    </xf>
    <xf numFmtId="1" fontId="8" fillId="0" borderId="0" pivotButton="0" quotePrefix="0" xfId="0"/>
    <xf numFmtId="165" fontId="8" fillId="0" borderId="0" applyAlignment="1" pivotButton="0" quotePrefix="0" xfId="0">
      <alignment horizontal="left"/>
    </xf>
    <xf numFmtId="2" fontId="8" fillId="0" borderId="0" pivotButton="0" quotePrefix="0" xfId="0"/>
    <xf numFmtId="0" fontId="8" fillId="0" borderId="0" applyProtection="1" pivotButton="0" quotePrefix="0" xfId="2">
      <protection locked="0" hidden="0"/>
    </xf>
    <xf numFmtId="0" fontId="5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vertical="center"/>
    </xf>
    <xf numFmtId="0" fontId="8" fillId="0" borderId="0" applyAlignment="1" pivotButton="0" quotePrefix="0" xfId="0">
      <alignment horizontal="center" vertical="center"/>
    </xf>
    <xf numFmtId="0" fontId="6" fillId="0" borderId="0" applyAlignment="1" pivotButton="0" quotePrefix="0" xfId="1">
      <alignment horizontal="right" vertical="center"/>
    </xf>
    <xf numFmtId="166" fontId="8" fillId="0" borderId="0" pivotButton="0" quotePrefix="0" xfId="2"/>
    <xf numFmtId="167" fontId="8" fillId="0" borderId="0" pivotButton="0" quotePrefix="0" xfId="0"/>
    <xf numFmtId="167" fontId="0" fillId="0" borderId="1" applyAlignment="1" pivotButton="0" quotePrefix="0" xfId="0">
      <alignment horizontal="center" vertical="center"/>
    </xf>
    <xf numFmtId="167" fontId="4" fillId="0" borderId="0" applyAlignment="1" pivotButton="0" quotePrefix="0" xfId="0">
      <alignment horizontal="left"/>
    </xf>
    <xf numFmtId="167" fontId="9" fillId="0" borderId="0" pivotButton="0" quotePrefix="0" xfId="0"/>
    <xf numFmtId="168" fontId="9" fillId="0" borderId="0" pivotButton="0" quotePrefix="0" xfId="0"/>
    <xf numFmtId="0" fontId="9" fillId="0" borderId="0" applyAlignment="1" pivotButton="0" quotePrefix="0" xfId="0">
      <alignment horizontal="right" vertical="center"/>
    </xf>
    <xf numFmtId="0" fontId="12" fillId="0" borderId="0" pivotButton="0" quotePrefix="0" xfId="0"/>
    <xf numFmtId="0" fontId="12" fillId="0" borderId="0" applyAlignment="1" pivotButton="0" quotePrefix="0" xfId="0">
      <alignment horizontal="right"/>
    </xf>
    <xf numFmtId="2" fontId="12" fillId="0" borderId="0" applyAlignment="1" pivotButton="0" quotePrefix="0" xfId="0">
      <alignment horizontal="left"/>
    </xf>
    <xf numFmtId="0" fontId="13" fillId="0" borderId="0" pivotButton="0" quotePrefix="0" xfId="0"/>
    <xf numFmtId="167" fontId="13" fillId="0" borderId="0" pivotButton="0" quotePrefix="0" xfId="0"/>
    <xf numFmtId="2" fontId="12" fillId="0" borderId="0" applyAlignment="1" pivotButton="0" quotePrefix="0" xfId="0">
      <alignment horizontal="center"/>
    </xf>
    <xf numFmtId="165" fontId="12" fillId="0" borderId="0" applyAlignment="1" pivotButton="0" quotePrefix="0" xfId="0">
      <alignment horizontal="center"/>
    </xf>
    <xf numFmtId="167" fontId="12" fillId="0" borderId="0" applyAlignment="1" pivotButton="0" quotePrefix="0" xfId="0">
      <alignment horizontal="center"/>
    </xf>
    <xf numFmtId="167" fontId="9" fillId="0" borderId="0" applyAlignment="1" pivotButton="0" quotePrefix="0" xfId="0">
      <alignment horizontal="center"/>
    </xf>
    <xf numFmtId="165" fontId="8" fillId="0" borderId="0" pivotButton="0" quotePrefix="0" xfId="0"/>
    <xf numFmtId="0" fontId="6" fillId="0" borderId="0" applyAlignment="1" pivotButton="0" quotePrefix="0" xfId="1">
      <alignment horizontal="center" vertical="center"/>
    </xf>
    <xf numFmtId="0" fontId="5" fillId="0" borderId="0" applyAlignment="1" pivotButton="0" quotePrefix="0" xfId="1">
      <alignment horizontal="center"/>
    </xf>
    <xf numFmtId="0" fontId="9" fillId="0" borderId="0" pivotButton="0" quotePrefix="0" xfId="0"/>
    <xf numFmtId="167" fontId="2" fillId="0" borderId="1" applyAlignment="1" pivotButton="0" quotePrefix="0" xfId="0">
      <alignment horizontal="center" vertical="center" wrapText="1"/>
    </xf>
    <xf numFmtId="0" fontId="8" fillId="0" borderId="0" applyAlignment="1" pivotButton="0" quotePrefix="0" xfId="1">
      <alignment horizontal="center"/>
    </xf>
    <xf numFmtId="0" fontId="9" fillId="0" borderId="0" applyAlignment="1" pivotButton="0" quotePrefix="0" xfId="0">
      <alignment horizontal="center"/>
    </xf>
    <xf numFmtId="0" fontId="5" fillId="0" borderId="0" applyAlignment="1" pivotButton="0" quotePrefix="0" xfId="1">
      <alignment horizontal="center" wrapText="1"/>
    </xf>
    <xf numFmtId="0" fontId="8" fillId="0" borderId="0" applyAlignment="1" pivotButton="0" quotePrefix="0" xfId="0">
      <alignment horizontal="center" vertical="center"/>
    </xf>
    <xf numFmtId="0" fontId="6" fillId="0" borderId="0" applyAlignment="1" pivotButton="0" quotePrefix="0" xfId="1">
      <alignment horizontal="right" vertical="center"/>
    </xf>
    <xf numFmtId="0" fontId="2" fillId="0" borderId="1" applyAlignment="1" pivotButton="0" quotePrefix="0" xfId="0">
      <alignment horizontal="center" vertical="center" wrapText="1"/>
    </xf>
    <xf numFmtId="166" fontId="8" fillId="0" borderId="0" pivotButton="0" quotePrefix="0" xfId="2"/>
    <xf numFmtId="167" fontId="8" fillId="0" borderId="0" pivotButton="0" quotePrefix="0" xfId="0"/>
    <xf numFmtId="0" fontId="0" fillId="0" borderId="4" pivotButton="0" quotePrefix="0" xfId="0"/>
    <xf numFmtId="167" fontId="0" fillId="0" borderId="1" applyAlignment="1" pivotButton="0" quotePrefix="0" xfId="0">
      <alignment horizontal="center" vertical="center"/>
    </xf>
    <xf numFmtId="167" fontId="2" fillId="0" borderId="1" applyAlignment="1" pivotButton="0" quotePrefix="0" xfId="0">
      <alignment horizontal="center" vertical="center" wrapText="1"/>
    </xf>
    <xf numFmtId="167" fontId="13" fillId="0" borderId="0" pivotButton="0" quotePrefix="0" xfId="0"/>
    <xf numFmtId="167" fontId="4" fillId="0" borderId="0" applyAlignment="1" pivotButton="0" quotePrefix="0" xfId="0">
      <alignment horizontal="left"/>
    </xf>
    <xf numFmtId="167" fontId="12" fillId="0" borderId="0" applyAlignment="1" pivotButton="0" quotePrefix="0" xfId="0">
      <alignment horizontal="center"/>
    </xf>
    <xf numFmtId="167" fontId="9" fillId="0" borderId="0" applyAlignment="1" pivotButton="0" quotePrefix="0" xfId="0">
      <alignment horizontal="center"/>
    </xf>
    <xf numFmtId="168" fontId="9" fillId="0" borderId="0" pivotButton="0" quotePrefix="0" xfId="0"/>
    <xf numFmtId="167" fontId="9" fillId="0" borderId="0" pivotButton="0" quotePrefix="0" xfId="0"/>
  </cellXfs>
  <cellStyles count="4">
    <cellStyle name="Обычный" xfId="0" builtinId="0"/>
    <cellStyle name="Обычный 2 2" xfId="1"/>
    <cellStyle name="Обычный 2" xfId="2"/>
    <cellStyle name="Обычный 2 4" xf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General</formatCode>
                <ptCount val="37"/>
                <pt idx="0">
                  <v>42.17827674798846</v>
                </pt>
                <pt idx="1">
                  <v>42.17827674798846</v>
                </pt>
                <pt idx="2">
                  <v>42.17827674798846</v>
                </pt>
                <pt idx="3">
                  <v>42.17827674798846</v>
                </pt>
                <pt idx="4">
                  <v>42.17827674798846</v>
                </pt>
                <pt idx="5">
                  <v>42.17827674798846</v>
                </pt>
                <pt idx="6">
                  <v>42.17827674798846</v>
                </pt>
                <pt idx="7">
                  <v>42.17827674798846</v>
                </pt>
                <pt idx="8">
                  <v>42.17827674798846</v>
                </pt>
                <pt idx="9">
                  <v>42.17827674798846</v>
                </pt>
                <pt idx="10">
                  <v>42.17827674798846</v>
                </pt>
                <pt idx="11">
                  <v>42.17827674798846</v>
                </pt>
                <pt idx="12">
                  <v>42.17827674798846</v>
                </pt>
                <pt idx="13">
                  <v>42.17827674798846</v>
                </pt>
                <pt idx="14">
                  <v>42.17827674798846</v>
                </pt>
                <pt idx="15">
                  <v>42.17827674798846</v>
                </pt>
                <pt idx="16">
                  <v>42.17827674798846</v>
                </pt>
                <pt idx="17">
                  <v>42.17827674798846</v>
                </pt>
                <pt idx="18">
                  <v>42.17827674798846</v>
                </pt>
                <pt idx="19">
                  <v>42.17827674798846</v>
                </pt>
                <pt idx="20">
                  <v>42.17827674798846</v>
                </pt>
                <pt idx="21">
                  <v>42.17827674798846</v>
                </pt>
                <pt idx="22">
                  <v>42.17827674798846</v>
                </pt>
                <pt idx="23">
                  <v>42.17827674798846</v>
                </pt>
                <pt idx="24">
                  <v>42.17827674798846</v>
                </pt>
                <pt idx="25">
                  <v>42.17827674798846</v>
                </pt>
                <pt idx="26">
                  <v>42.17827674798846</v>
                </pt>
                <pt idx="27">
                  <v>42.17827674798846</v>
                </pt>
                <pt idx="28">
                  <v>42.17827674798846</v>
                </pt>
                <pt idx="29">
                  <v>42.17827674798846</v>
                </pt>
                <pt idx="30">
                  <v>42.17827674798846</v>
                </pt>
                <pt idx="31">
                  <v>42.17827674798846</v>
                </pt>
                <pt idx="32">
                  <v>42.17827674798846</v>
                </pt>
                <pt idx="33">
                  <v>42.17827674798846</v>
                </pt>
                <pt idx="34">
                  <v>42.17827674798846</v>
                </pt>
                <pt idx="35">
                  <v>42.17827674798846</v>
                </pt>
                <pt idx="36">
                  <v>42.17827674798846</v>
                </pt>
              </numCache>
            </numRef>
          </xVal>
          <yVal>
            <numRef>
              <f>'1'!$AC$6:$AC$42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Первая прочность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'1'!$K$85:$K$20000</f>
              <numCache>
                <formatCode>General</formatCode>
                <ptCount val="19916"/>
              </numCache>
            </numRef>
          </xVal>
          <yVal>
            <numRef>
              <f>'1'!$J$85:$J$20000</f>
              <numCache>
                <formatCode>General</formatCode>
                <ptCount val="19916"/>
              </numCache>
            </numRef>
          </yVal>
          <smooth val="1"/>
        </ser>
        <ser>
          <idx val="1"/>
          <order val="1"/>
          <tx>
            <v>Вторая прочность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'1'!$N$85:$N$20000</f>
              <numCache>
                <formatCode>General</formatCode>
                <ptCount val="19916"/>
              </numCache>
            </numRef>
          </xVal>
          <yVal>
            <numRef>
              <f>'1'!$M$85:$M$20000</f>
              <numCache>
                <formatCode>General</formatCode>
                <ptCount val="19916"/>
              </numCache>
            </numRef>
          </yVal>
          <smooth val="1"/>
        </ser>
        <ser>
          <idx val="2"/>
          <order val="2"/>
          <tx>
            <v>Третья прочность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'1'!$Q$85:$Q$20000</f>
              <numCache>
                <formatCode>General</formatCode>
                <ptCount val="19916"/>
              </numCache>
            </numRef>
          </xVal>
          <yVal>
            <numRef>
              <f>'1'!$P$85:$P$20000</f>
              <numCache>
                <formatCode>General</formatCode>
                <ptCount val="1991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1000">
                <a:latin typeface="Times New Roman" panose="02020603050405020304" pitchFamily="18" charset="0"/>
                <a:cs typeface="Times New Roman" panose="02020603050405020304" pitchFamily="18" charset="0"/>
              </a:rPr>
              <a:t>Графическое определение  модулей Е0,</a:t>
            </a:r>
            <a:r>
              <a:rPr lang="ru-RU" sz="10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 xml:space="preserve"> Е50</a:t>
            </a:r>
            <a:endParaRPr lang="ru-RU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rich>
      </tx>
      <layout>
        <manualLayout>
          <xMode val="edge"/>
          <yMode val="edge"/>
          <wMode val="factor"/>
          <hMode val="factor"/>
          <x val="0.3502157422790747"/>
          <y val="0.03258017540779785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170513888888889"/>
          <w val="0.7740818658280924"/>
          <h val="0.7338191666666667"/>
        </manualLayout>
      </layout>
      <scatterChart>
        <scatterStyle val="smoothMarker"/>
        <varyColors val="0"/>
        <ser>
          <idx val="0"/>
          <order val="0"/>
          <tx>
            <v>q max, МПа</v>
          </tx>
          <spPr>
            <a:ln w="12700">
              <a:solidFill>
                <a:srgbClr val="00B0F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>
                <a:prstDash val="solid"/>
              </a:ln>
            </spPr>
          </dPt>
          <xVal>
            <numRef>
              <f>'1'!$E$88:$E$89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'1'!$D$88:$D$89</f>
              <numCache>
                <formatCode>General</formatCode>
                <ptCount val="2"/>
                <pt idx="0">
                  <v>0.1006139320975862</v>
                </pt>
                <pt idx="1">
                  <v>0.1006139320975862</v>
                </pt>
              </numCache>
            </numRef>
          </yVal>
          <smooth val="1"/>
        </ser>
        <ser>
          <idx val="1"/>
          <order val="1"/>
          <tx>
            <v>0,5 q max, МПа</v>
          </tx>
          <spPr>
            <a:ln cmpd="sng">
              <a:solidFill>
                <a:srgbClr val="00B05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19050" cmpd="sng">
                <a:solidFill>
                  <a:srgbClr val="00B050"/>
                </a:solidFill>
                <a:prstDash val="sysDash"/>
              </a:ln>
            </spPr>
          </dPt>
          <xVal>
            <numRef>
              <f>'1'!$E$92:$E$93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'1'!$D$92:$D$93</f>
              <numCache>
                <formatCode>General</formatCode>
                <ptCount val="2"/>
                <pt idx="0">
                  <v>0.0503069660487931</v>
                </pt>
                <pt idx="1">
                  <v>0.0503069660487931</v>
                </pt>
              </numCache>
            </numRef>
          </yVal>
          <smooth val="1"/>
        </ser>
        <ser>
          <idx val="2"/>
          <order val="2"/>
          <tx>
            <v>Трехосное испытание</v>
          </tx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'1'!$G$85:$G$200020</f>
              <numCache>
                <formatCode>General</formatCode>
                <ptCount val="199936"/>
              </numCache>
            </numRef>
          </xVal>
          <yVal>
            <numRef>
              <f>'1'!$F$85:$F$200020</f>
              <numCache>
                <formatCode>General</formatCode>
                <ptCount val="199936"/>
              </numCache>
            </numRef>
          </yVal>
          <smooth val="1"/>
        </ser>
        <ser>
          <idx val="3"/>
          <order val="3"/>
          <tx>
            <v>Секущая модуля Е0</v>
          </tx>
          <spPr>
            <a:ln w="12700"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'1'!$B$88:$B$90</f>
              <numCache>
                <formatCode>General</formatCode>
                <ptCount val="3"/>
                <pt idx="0">
                  <v>0</v>
                </pt>
                <pt idx="1">
                  <v>0.0017</v>
                </pt>
                <pt idx="2">
                  <v>0.00608288310074405</v>
                </pt>
              </numCache>
            </numRef>
          </xVal>
          <yVal>
            <numRef>
              <f>'1'!$A$88:$A$90</f>
              <numCache>
                <formatCode>General</formatCode>
                <ptCount val="3"/>
                <pt idx="0">
                  <v>0</v>
                </pt>
                <pt idx="1">
                  <v>0.02530696604879309</v>
                </pt>
                <pt idx="2">
                  <v>0.09055253888782759</v>
                </pt>
              </numCache>
            </numRef>
          </yVal>
          <smooth val="1"/>
        </ser>
        <ser>
          <idx val="4"/>
          <order val="4"/>
          <tx>
            <v>Первая точка Е0, МПа</v>
          </tx>
          <spPr>
            <a:ln>
              <a:noFill/>
              <a:prstDash val="solid"/>
            </a:ln>
          </spPr>
          <marker>
            <symbol val="circle"/>
            <size val="6"/>
            <spPr>
              <a:solidFill>
                <a:schemeClr val="accent2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xVal>
            <numRef>
              <f>'1'!$B$88</f>
              <numCache>
                <formatCode>General</formatCode>
                <ptCount val="1"/>
                <pt idx="0">
                  <v>0</v>
                </pt>
              </numCache>
            </numRef>
          </xVal>
          <yVal>
            <numRef>
              <f>'1'!$A$88</f>
              <numCache>
                <formatCode>General</formatCode>
                <ptCount val="1"/>
                <pt idx="0">
                  <v>0</v>
                </pt>
              </numCache>
            </numRef>
          </yVal>
          <smooth val="1"/>
        </ser>
        <ser>
          <idx val="5"/>
          <order val="5"/>
          <tx>
            <v>Вторая точка Е0, МПа</v>
          </tx>
          <spPr>
            <a:ln>
              <a:noFill/>
              <a:prstDash val="solid"/>
            </a:ln>
          </spPr>
          <marker>
            <symbol val="circle"/>
            <size val="7"/>
            <spPr>
              <a:solidFill>
                <a:srgbClr val="FF0000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xVal>
            <numRef>
              <f>'1'!$B$89</f>
              <numCache>
                <formatCode>General</formatCode>
                <ptCount val="1"/>
                <pt idx="0">
                  <v>0.0017</v>
                </pt>
              </numCache>
            </numRef>
          </xVal>
          <yVal>
            <numRef>
              <f>'1'!$A$89</f>
              <numCache>
                <formatCode>General</formatCode>
                <ptCount val="1"/>
                <pt idx="0">
                  <v>0.02530696604879309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legend>
      <legendPos val="r"/>
      <legendEntry>
        <idx val="2"/>
        <delete val="1"/>
      </legendEntry>
      <legendEntry>
        <idx val="6"/>
        <delete val="1"/>
      </legendEntry>
      <layout>
        <manualLayout>
          <xMode val="edge"/>
          <yMode val="edge"/>
          <wMode val="factor"/>
          <hMode val="factor"/>
          <x val="0.8185323899371069"/>
          <y val="0.2285116666666667"/>
          <w val="0.1748114255765199"/>
          <h val="0.5729624999999999"/>
        </manualLayout>
      </layout>
      <overlay val="0"/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1000"/>
            </a:pPr>
            <a:r>
              <a:rPr lang="ru-RU" sz="1000">
                <a:latin typeface="Times New Roman" panose="02020603050405020304" pitchFamily="18" charset="0"/>
                <a:cs typeface="Times New Roman" panose="02020603050405020304" pitchFamily="18" charset="0"/>
              </a:rPr>
              <a:t>Объемные</a:t>
            </a:r>
            <a:r>
              <a:rPr lang="ru-RU" sz="10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 xml:space="preserve"> деформации образца</a:t>
            </a:r>
            <a:endParaRPr lang="ru-RU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rich>
      </tx>
      <layout>
        <manualLayout>
          <xMode val="edge"/>
          <yMode val="edge"/>
          <wMode val="factor"/>
          <hMode val="factor"/>
          <x val="0.3899392209923467"/>
          <y val="0.04853376177715415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484980546360085"/>
          <w val="0.7713908805031446"/>
          <h val="0.7023726563066757"/>
        </manualLayout>
      </layout>
      <scatterChart>
        <scatterStyle val="smoothMarker"/>
        <varyColors val="0"/>
        <ser>
          <idx val="0"/>
          <order val="0"/>
          <tx>
            <v>Объемные деформации</v>
          </tx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'1'!$G$85:$G$20000</f>
              <numCache>
                <formatCode>General</formatCode>
                <ptCount val="19916"/>
              </numCache>
            </numRef>
          </xVal>
          <yVal>
            <numRef>
              <f>'1'!$H$85:$H$20000</f>
              <numCache>
                <formatCode>General</formatCode>
                <ptCount val="1991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11</col>
      <colOff>86044</colOff>
      <row>22</row>
      <rowOff>31619</rowOff>
    </from>
    <to>
      <col>15</col>
      <colOff>761999</colOff>
      <row>43</row>
      <rowOff>22411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15</col>
      <colOff>826032</colOff>
      <row>22</row>
      <rowOff>27215</rowOff>
    </from>
    <to>
      <col>21</col>
      <colOff>851646</colOff>
      <row>43</row>
      <rowOff>22410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0</col>
      <colOff>79371</colOff>
      <row>22</row>
      <rowOff>54261</rowOff>
    </from>
    <to>
      <col>10</col>
      <colOff>766724</colOff>
      <row>41</row>
      <rowOff>12349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78440</colOff>
      <row>41</row>
      <rowOff>56029</rowOff>
    </from>
    <to>
      <col>10</col>
      <colOff>765793</colOff>
      <row>57</row>
      <rowOff>103764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3</col>
      <colOff>564370</colOff>
      <row>72</row>
      <rowOff>170441</rowOff>
    </from>
    <to>
      <col>5</col>
      <colOff>576688</colOff>
      <row>75</row>
      <rowOff>183818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3668399" y="11813353"/>
          <a:ext cx="1782848" cy="618495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4</col>
      <colOff>692680</colOff>
      <row>68</row>
      <rowOff>115115</rowOff>
    </from>
    <to>
      <col>6</col>
      <colOff>799647</colOff>
      <row>77</row>
      <rowOff>140160</rowOff>
    </to>
    <pic>
      <nvPicPr>
        <cNvPr id="10" name="Рисунок 9"/>
        <cNvPicPr>
          <a:picLocks noChangeAspect="1"/>
        </cNvPicPr>
      </nvPicPr>
      <blipFill>
        <a:blip cstate="print" r:embed="rId6"/>
        <a:stretch>
          <a:fillRect/>
        </a:stretch>
      </blipFill>
      <spPr>
        <a:xfrm>
          <a:off x="4233739" y="13685439"/>
          <a:ext cx="1877496" cy="172833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15</col>
      <colOff>527696</colOff>
      <row>72</row>
      <rowOff>163310</rowOff>
    </from>
    <to>
      <col>17</col>
      <colOff>537978</colOff>
      <row>75</row>
      <rowOff>176687</rowOff>
    </to>
    <pic>
      <nvPicPr>
        <cNvPr id="11" name="image1-4.png"/>
        <cNvPicPr/>
      </nvPicPr>
      <blipFill rotWithShape="1">
        <a:blip cstate="print" r:embed="rId7"/>
        <a:srcRect l="66382" t="40700" r="-3101" b="46296"/>
        <a:stretch>
          <a:fillRect/>
        </a:stretch>
      </blipFill>
      <spPr bwMode="auto">
        <a:xfrm>
          <a:off x="13806667" y="14518045"/>
          <a:ext cx="1780811" cy="618495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689625</colOff>
      <row>68</row>
      <rowOff>51956</rowOff>
    </from>
    <to>
      <col>18</col>
      <colOff>795571</colOff>
      <row>77</row>
      <rowOff>77001</rowOff>
    </to>
    <pic>
      <nvPicPr>
        <cNvPr id="13" name="Рисунок 12"/>
        <cNvPicPr>
          <a:picLocks noChangeAspect="1"/>
        </cNvPicPr>
      </nvPicPr>
      <blipFill>
        <a:blip cstate="print" r:embed="rId8"/>
        <a:stretch>
          <a:fillRect/>
        </a:stretch>
      </blipFill>
      <spPr>
        <a:xfrm>
          <a:off x="14853860" y="13689515"/>
          <a:ext cx="1876476" cy="1728339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F284"/>
  <sheetViews>
    <sheetView tabSelected="1" view="pageBreakPreview" zoomScale="85" zoomScaleNormal="40" zoomScaleSheetLayoutView="85" workbookViewId="0">
      <selection activeCell="K12" sqref="K12"/>
    </sheetView>
  </sheetViews>
  <sheetFormatPr baseColWidth="8" defaultColWidth="9.140625" defaultRowHeight="14.25"/>
  <cols>
    <col width="13.28515625" customWidth="1" style="65" min="1" max="22"/>
    <col width="9.140625" customWidth="1" style="65" min="23" max="39"/>
    <col width="9.140625" customWidth="1" style="65" min="40" max="16384"/>
  </cols>
  <sheetData>
    <row r="1" ht="15" customHeight="1">
      <c r="A1" s="64" t="inlineStr">
        <is>
          <t>Общество с ограниченной ответственностью "Инженерная геология" (ООО "ИнжГео")</t>
        </is>
      </c>
      <c r="L1" s="64" t="inlineStr">
        <is>
          <t>Общество с ограниченной ответственностью "Инженерная геология" (ООО "ИнжГео")</t>
        </is>
      </c>
      <c r="X1" s="65">
        <f>AF51-AH51</f>
        <v/>
      </c>
      <c r="AF1" s="65">
        <f>AF48-AH48</f>
        <v/>
      </c>
      <c r="AN1" s="65">
        <f>AF49-AH49</f>
        <v/>
      </c>
      <c r="AV1" s="65">
        <f>AF50-AH50</f>
        <v/>
      </c>
    </row>
    <row r="2" ht="15" customHeight="1">
      <c r="A2" s="64" t="inlineStr">
        <is>
          <t>Юр. адрес: 117279, г. Москва, ул. Миклухо-Маклая, 36 а, этаж 5, пом. XXIII к. 76-84</t>
        </is>
      </c>
      <c r="L2" s="64" t="inlineStr">
        <is>
          <t>Юр. адрес: 117279, г. Москва, ул. Миклухо-Маклая, 36 а, этаж 5, пом. XXIII к. 76-84</t>
        </is>
      </c>
      <c r="X2" s="65">
        <f>AG51-AH51</f>
        <v/>
      </c>
      <c r="Y2" s="65" t="inlineStr">
        <is>
          <t>нагр</t>
        </is>
      </c>
      <c r="AC2" s="65" t="inlineStr">
        <is>
          <t>X0</t>
        </is>
      </c>
      <c r="AD2" s="65" t="inlineStr">
        <is>
          <t>Y0</t>
        </is>
      </c>
      <c r="AE2" s="65" t="inlineStr">
        <is>
          <t>R</t>
        </is>
      </c>
      <c r="AF2" s="65">
        <f>AG48-AH48</f>
        <v/>
      </c>
      <c r="AG2" s="65" t="inlineStr">
        <is>
          <t>нагр</t>
        </is>
      </c>
      <c r="AK2" s="65" t="inlineStr">
        <is>
          <t>X0</t>
        </is>
      </c>
      <c r="AL2" s="65" t="inlineStr">
        <is>
          <t>Y0</t>
        </is>
      </c>
      <c r="AM2" s="65" t="inlineStr">
        <is>
          <t>R</t>
        </is>
      </c>
      <c r="AN2" s="65">
        <f>AG49-AH49</f>
        <v/>
      </c>
      <c r="AO2" s="65" t="inlineStr">
        <is>
          <t>нагр</t>
        </is>
      </c>
      <c r="AS2" s="65" t="inlineStr">
        <is>
          <t>X0</t>
        </is>
      </c>
      <c r="AT2" s="65" t="inlineStr">
        <is>
          <t>Y0</t>
        </is>
      </c>
      <c r="AU2" s="65" t="inlineStr">
        <is>
          <t>R</t>
        </is>
      </c>
      <c r="AV2" s="65">
        <f>AG50-AH50</f>
        <v/>
      </c>
      <c r="AW2" s="65" t="inlineStr">
        <is>
          <t>нагр</t>
        </is>
      </c>
      <c r="BA2" s="65" t="inlineStr">
        <is>
          <t>X0</t>
        </is>
      </c>
      <c r="BB2" s="65" t="inlineStr">
        <is>
          <t>Y0</t>
        </is>
      </c>
      <c r="BC2" s="65" t="inlineStr">
        <is>
          <t>R</t>
        </is>
      </c>
    </row>
    <row r="3" ht="15" customHeight="1">
      <c r="A3" s="64" t="inlineStr">
        <is>
          <t>Телефон/факс +7 (495) 132-30-00,  Адрес электронной почты inbox@inj-geo.ru</t>
        </is>
      </c>
      <c r="L3" s="64" t="inlineStr">
        <is>
          <t>Телефон/факс +7 (495) 132-30-00,  Адрес электронной почты inbox@inj-geo.ru</t>
        </is>
      </c>
      <c r="AC3" s="65">
        <f>X5</f>
        <v/>
      </c>
      <c r="AD3" s="65" t="n">
        <v>0</v>
      </c>
      <c r="AE3" s="65">
        <f>X4/2</f>
        <v/>
      </c>
      <c r="AK3" s="65">
        <f>AF5</f>
        <v/>
      </c>
      <c r="AL3" s="65" t="n">
        <v>0</v>
      </c>
      <c r="AM3" s="65">
        <f>AF4/2</f>
        <v/>
      </c>
      <c r="AS3" s="65">
        <f>AN5</f>
        <v/>
      </c>
      <c r="AT3" s="65" t="n">
        <v>0</v>
      </c>
      <c r="AU3" s="65">
        <f>AN4/2</f>
        <v/>
      </c>
      <c r="BA3" s="65">
        <f>AV5</f>
        <v/>
      </c>
      <c r="BB3" s="65" t="n">
        <v>0</v>
      </c>
      <c r="BC3" s="65">
        <f>AV4/2</f>
        <v/>
      </c>
    </row>
    <row r="4" ht="15" customHeight="1">
      <c r="A4" s="64" t="n"/>
      <c r="B4" s="64" t="n"/>
      <c r="C4" s="64" t="n"/>
      <c r="D4" s="64" t="n"/>
      <c r="E4" s="64" t="n"/>
      <c r="F4" s="64" t="n"/>
      <c r="G4" s="64" t="n"/>
      <c r="H4" s="64" t="n"/>
      <c r="I4" s="64" t="n"/>
      <c r="J4" s="64" t="n"/>
      <c r="K4" s="64" t="n"/>
      <c r="L4" s="64" t="n"/>
      <c r="M4" s="64" t="n"/>
      <c r="N4" s="64" t="n"/>
      <c r="O4" s="64" t="n"/>
      <c r="P4" s="64" t="n"/>
      <c r="Q4" s="64" t="n"/>
      <c r="R4" s="64" t="n"/>
      <c r="S4" s="64" t="n"/>
      <c r="T4" s="64" t="n"/>
      <c r="U4" s="64" t="n"/>
      <c r="X4" s="65">
        <f>X2-X1</f>
        <v/>
      </c>
      <c r="Y4" s="65" t="inlineStr">
        <is>
          <t>девиатор</t>
        </is>
      </c>
      <c r="AF4" s="65">
        <f>AF2-AF1</f>
        <v/>
      </c>
      <c r="AG4" s="65" t="inlineStr">
        <is>
          <t>девиатор</t>
        </is>
      </c>
      <c r="AN4" s="65">
        <f>AN2-AN1</f>
        <v/>
      </c>
      <c r="AO4" s="65" t="inlineStr">
        <is>
          <t>девиатор</t>
        </is>
      </c>
      <c r="AV4" s="65">
        <f>AV2-AV1</f>
        <v/>
      </c>
      <c r="AW4" s="65" t="inlineStr">
        <is>
          <t>девиатор</t>
        </is>
      </c>
    </row>
    <row r="5" ht="15" customHeight="1">
      <c r="A5" s="64" t="inlineStr">
        <is>
          <t>Испытательная лаборатория ООО «ИнжГео»</t>
        </is>
      </c>
      <c r="L5" s="64" t="inlineStr">
        <is>
          <t>Испытательная лаборатория ООО «ИнжГео»</t>
        </is>
      </c>
      <c r="X5" s="65">
        <f>X4/2+X1</f>
        <v/>
      </c>
      <c r="Y5" s="65" t="inlineStr">
        <is>
          <t>x0</t>
        </is>
      </c>
      <c r="AA5" s="65" t="inlineStr">
        <is>
          <t>Угол</t>
        </is>
      </c>
      <c r="AB5" s="65" t="inlineStr">
        <is>
          <t>X</t>
        </is>
      </c>
      <c r="AC5" s="65" t="inlineStr">
        <is>
          <t>Y</t>
        </is>
      </c>
      <c r="AF5" s="65">
        <f>AF4/2+AF1</f>
        <v/>
      </c>
      <c r="AG5" s="65" t="inlineStr">
        <is>
          <t>x0</t>
        </is>
      </c>
      <c r="AI5" s="65" t="inlineStr">
        <is>
          <t>Угол</t>
        </is>
      </c>
      <c r="AJ5" s="65" t="inlineStr">
        <is>
          <t>X</t>
        </is>
      </c>
      <c r="AK5" s="65" t="inlineStr">
        <is>
          <t>Y</t>
        </is>
      </c>
      <c r="AN5" s="65">
        <f>AN4/2+AN1</f>
        <v/>
      </c>
      <c r="AO5" s="65" t="inlineStr">
        <is>
          <t>x0</t>
        </is>
      </c>
      <c r="AQ5" s="65" t="inlineStr">
        <is>
          <t>Угол</t>
        </is>
      </c>
      <c r="AR5" s="65" t="inlineStr">
        <is>
          <t>X</t>
        </is>
      </c>
      <c r="AS5" s="65" t="inlineStr">
        <is>
          <t>Y</t>
        </is>
      </c>
      <c r="AV5" s="65">
        <f>AV4/2+AV1</f>
        <v/>
      </c>
      <c r="AW5" s="65" t="inlineStr">
        <is>
          <t>x0</t>
        </is>
      </c>
      <c r="AY5" s="65" t="inlineStr">
        <is>
          <t>Угол</t>
        </is>
      </c>
      <c r="AZ5" s="65" t="inlineStr">
        <is>
          <t>X</t>
        </is>
      </c>
      <c r="BA5" s="65" t="inlineStr">
        <is>
          <t>Y</t>
        </is>
      </c>
    </row>
    <row r="6" ht="15" customHeight="1">
      <c r="A6" s="69" t="inlineStr">
        <is>
          <t>Адрес места осуществления деятельности лаборатории: г. Москва, просп. Вернадского, д. 51, стр. 1</t>
        </is>
      </c>
      <c r="L6" s="69" t="inlineStr">
        <is>
          <t>Адрес места осуществления деятельности лаборатории: г. Москва, просп. Вернадского, д. 51, стр. 1</t>
        </is>
      </c>
      <c r="AA6" s="65" t="n">
        <v>0</v>
      </c>
      <c r="AB6" s="65">
        <f>$AC$3+$AE$3*COS(AA6*PI()/180)</f>
        <v/>
      </c>
      <c r="AC6" s="65">
        <f>$AD$3+$AE$3*SIN(AA6*PI()/180)</f>
        <v/>
      </c>
      <c r="AI6" s="65" t="n">
        <v>0</v>
      </c>
      <c r="AJ6" s="65">
        <f>$AK$3+$AM$3*COS(AI6*PI()/180)</f>
        <v/>
      </c>
      <c r="AK6" s="65">
        <f>$AL$3+$AM$3*SIN(AI6*PI()/180)</f>
        <v/>
      </c>
      <c r="AQ6" s="65" t="n">
        <v>0</v>
      </c>
      <c r="AR6" s="65">
        <f>$AS$3+$AU$3*COS(AQ6*PI()/180)</f>
        <v/>
      </c>
      <c r="AS6" s="65">
        <f>$AT$3+$AU$3*SIN(AQ6*PI()/180)</f>
        <v/>
      </c>
      <c r="AY6" s="65" t="n">
        <v>0</v>
      </c>
      <c r="AZ6" s="65">
        <f>$BA$3+$BC$3*COS(AY6*PI()/180)</f>
        <v/>
      </c>
      <c r="BA6" s="65">
        <f>$BB$3+$BC$3*SIN(AY6*PI()/180)</f>
        <v/>
      </c>
      <c r="BF6" s="33" t="n"/>
    </row>
    <row r="7" ht="15" customHeight="1">
      <c r="A7" s="64" t="inlineStr">
        <is>
          <t>Телефон +7(910)4557682, E-mail: slg85@mail.ru</t>
        </is>
      </c>
      <c r="L7" s="64" t="inlineStr">
        <is>
          <t>Телефон +7(910)4557682, E-mail: slg85@mail.ru</t>
        </is>
      </c>
      <c r="AA7" s="65" t="n">
        <v>5</v>
      </c>
      <c r="AB7" s="65">
        <f>$AC$3+$AE$3*COS(AA7*PI()/180)</f>
        <v/>
      </c>
      <c r="AC7" s="65">
        <f>$AD$3+$AE$3*SIN(AA7*PI()/180)</f>
        <v/>
      </c>
      <c r="AI7" s="65" t="n">
        <v>5</v>
      </c>
      <c r="AJ7" s="65">
        <f>$AK$3+$AM$3*COS(AI7*PI()/180)</f>
        <v/>
      </c>
      <c r="AK7" s="65">
        <f>$AL$3+$AM$3*SIN(AI7*PI()/180)</f>
        <v/>
      </c>
      <c r="AQ7" s="65" t="n">
        <v>5</v>
      </c>
      <c r="AR7" s="65">
        <f>$AS$3+$AU$3*COS(AQ7*PI()/180)</f>
        <v/>
      </c>
      <c r="AS7" s="65">
        <f>$AT$3+$AU$3*SIN(AQ7*PI()/180)</f>
        <v/>
      </c>
      <c r="AY7" s="65" t="n">
        <v>5</v>
      </c>
      <c r="AZ7" s="65">
        <f>$BA$3+$BC$3*COS(AY7*PI()/180)</f>
        <v/>
      </c>
      <c r="BA7" s="65">
        <f>$BB$3+$BC$3*SIN(AY7*PI()/180)</f>
        <v/>
      </c>
      <c r="BF7" s="34" t="n"/>
    </row>
    <row r="8" ht="15" customHeight="1">
      <c r="A8" s="2" t="n"/>
      <c r="B8" s="7" t="n"/>
      <c r="C8" s="7" t="n"/>
      <c r="D8" s="7" t="n"/>
      <c r="E8" s="7" t="n"/>
      <c r="F8" s="9" t="n"/>
      <c r="G8" s="9" t="n"/>
      <c r="H8" s="3" t="n"/>
      <c r="I8" s="4" t="n"/>
      <c r="J8" s="5" t="n"/>
      <c r="K8" s="6" t="n"/>
      <c r="L8" s="6" t="n"/>
      <c r="M8" s="2" t="n"/>
      <c r="N8" s="7" t="n"/>
      <c r="O8" s="7" t="n"/>
      <c r="P8" s="7" t="n"/>
      <c r="Q8" s="7" t="n"/>
      <c r="R8" s="9" t="n"/>
      <c r="S8" s="9" t="n"/>
      <c r="T8" s="3" t="n"/>
      <c r="U8" s="4" t="n"/>
      <c r="AA8" s="65" t="n">
        <v>10</v>
      </c>
      <c r="AB8" s="65">
        <f>$AC$3+$AE$3*COS(AA8*PI()/180)</f>
        <v/>
      </c>
      <c r="AC8" s="65">
        <f>$AD$3+$AE$3*SIN(AA8*PI()/180)</f>
        <v/>
      </c>
      <c r="AI8" s="65" t="n">
        <v>10</v>
      </c>
      <c r="AJ8" s="65">
        <f>$AK$3+$AM$3*COS(AI8*PI()/180)</f>
        <v/>
      </c>
      <c r="AK8" s="65">
        <f>$AL$3+$AM$3*SIN(AI8*PI()/180)</f>
        <v/>
      </c>
      <c r="AQ8" s="65" t="n">
        <v>10</v>
      </c>
      <c r="AR8" s="65">
        <f>$AS$3+$AU$3*COS(AQ8*PI()/180)</f>
        <v/>
      </c>
      <c r="AS8" s="65">
        <f>$AT$3+$AU$3*SIN(AQ8*PI()/180)</f>
        <v/>
      </c>
      <c r="AY8" s="65" t="n">
        <v>10</v>
      </c>
      <c r="AZ8" s="65">
        <f>$BA$3+$BC$3*COS(AY8*PI()/180)</f>
        <v/>
      </c>
      <c r="BA8" s="65">
        <f>$BB$3+$BC$3*SIN(AY8*PI()/180)</f>
        <v/>
      </c>
      <c r="BF8" s="33" t="n"/>
    </row>
    <row r="9" ht="15" customHeight="1">
      <c r="A9" s="67" t="inlineStr">
        <is>
          <t>Протокол испытаний № 13-63/26 от 24-11-2022</t>
        </is>
      </c>
      <c r="L9" s="68" t="n"/>
      <c r="AA9" s="65" t="n">
        <v>15</v>
      </c>
      <c r="AB9" s="65">
        <f>$AC$3+$AE$3*COS(AA9*PI()/180)</f>
        <v/>
      </c>
      <c r="AC9" s="65">
        <f>$AD$3+$AE$3*SIN(AA9*PI()/180)</f>
        <v/>
      </c>
      <c r="AI9" s="65" t="n">
        <v>15</v>
      </c>
      <c r="AJ9" s="65">
        <f>$AK$3+$AM$3*COS(AI9*PI()/180)</f>
        <v/>
      </c>
      <c r="AK9" s="65">
        <f>$AL$3+$AM$3*SIN(AI9*PI()/180)</f>
        <v/>
      </c>
      <c r="AQ9" s="65" t="n">
        <v>15</v>
      </c>
      <c r="AR9" s="65">
        <f>$AS$3+$AU$3*COS(AQ9*PI()/180)</f>
        <v/>
      </c>
      <c r="AS9" s="65">
        <f>$AT$3+$AU$3*SIN(AQ9*PI()/180)</f>
        <v/>
      </c>
      <c r="AY9" s="65" t="n">
        <v>15</v>
      </c>
      <c r="AZ9" s="65">
        <f>$BA$3+$BC$3*COS(AY9*PI()/180)</f>
        <v/>
      </c>
      <c r="BA9" s="65">
        <f>$BB$3+$BC$3*SIN(AY9*PI()/180)</f>
        <v/>
      </c>
      <c r="BF9" s="33" t="n"/>
    </row>
    <row r="10" ht="15" customHeight="1">
      <c r="A10" s="16" t="inlineStr">
        <is>
          <t>Наименование и адрес заказчика: ООО Регионстрой</t>
        </is>
      </c>
      <c r="B10" s="11" t="n"/>
      <c r="C10" s="11" t="n"/>
      <c r="D10" s="11" t="n"/>
      <c r="E10" s="11" t="n"/>
      <c r="F10" s="19" t="n"/>
      <c r="G10" s="19" t="n"/>
      <c r="H10" s="12" t="n"/>
      <c r="I10" s="13" t="n"/>
      <c r="J10" s="14" t="n"/>
      <c r="K10" s="15" t="n"/>
      <c r="L10" s="16">
        <f>A10</f>
        <v/>
      </c>
      <c r="M10" s="11" t="n"/>
      <c r="N10" s="11" t="n"/>
      <c r="O10" s="11" t="n"/>
      <c r="P10" s="11" t="n"/>
      <c r="Q10" s="19" t="n"/>
      <c r="R10" s="19" t="n"/>
      <c r="S10" s="12" t="n"/>
      <c r="T10" s="13" t="n"/>
      <c r="U10" s="13" t="n"/>
      <c r="AA10" s="65" t="n">
        <v>20</v>
      </c>
      <c r="AB10" s="65">
        <f>$AC$3+$AE$3*COS(AA10*PI()/180)</f>
        <v/>
      </c>
      <c r="AC10" s="65">
        <f>$AD$3+$AE$3*SIN(AA10*PI()/180)</f>
        <v/>
      </c>
      <c r="AI10" s="65" t="n">
        <v>20</v>
      </c>
      <c r="AJ10" s="65">
        <f>$AK$3+$AM$3*COS(AI10*PI()/180)</f>
        <v/>
      </c>
      <c r="AK10" s="65">
        <f>$AL$3+$AM$3*SIN(AI10*PI()/180)</f>
        <v/>
      </c>
      <c r="AQ10" s="65" t="n">
        <v>20</v>
      </c>
      <c r="AR10" s="65">
        <f>$AS$3+$AU$3*COS(AQ10*PI()/180)</f>
        <v/>
      </c>
      <c r="AS10" s="65">
        <f>$AT$3+$AU$3*SIN(AQ10*PI()/180)</f>
        <v/>
      </c>
      <c r="AY10" s="65" t="n">
        <v>20</v>
      </c>
      <c r="AZ10" s="65">
        <f>$BA$3+$BC$3*COS(AY10*PI()/180)</f>
        <v/>
      </c>
      <c r="BA10" s="65">
        <f>$BB$3+$BC$3*SIN(AY10*PI()/180)</f>
        <v/>
      </c>
      <c r="BF10" s="33" t="n"/>
    </row>
    <row r="11" ht="15" customHeight="1">
      <c r="A11" s="10" t="inlineStr">
        <is>
          <t>Наименование объекта: Переход трубопровода через р. Енисей</t>
        </is>
      </c>
      <c r="B11" s="11" t="n"/>
      <c r="C11" s="11" t="n"/>
      <c r="D11" s="41" t="n"/>
      <c r="E11" s="11" t="n"/>
      <c r="F11" s="19" t="n"/>
      <c r="G11" s="19" t="n"/>
      <c r="H11" s="12" t="n"/>
      <c r="I11" s="13" t="n"/>
      <c r="J11" s="14" t="n"/>
      <c r="K11" s="15" t="n"/>
      <c r="L11" s="16">
        <f>A11</f>
        <v/>
      </c>
      <c r="M11" s="17" t="n"/>
      <c r="N11" s="17" t="n"/>
      <c r="O11" s="17" t="n"/>
      <c r="P11" s="17" t="n"/>
      <c r="Q11" s="17" t="n"/>
      <c r="R11" s="17" t="n"/>
      <c r="S11" s="17" t="n"/>
      <c r="T11" s="17" t="n"/>
      <c r="AA11" s="65" t="n">
        <v>25</v>
      </c>
      <c r="AB11" s="65">
        <f>$AC$3+$AE$3*COS(AA11*PI()/180)</f>
        <v/>
      </c>
      <c r="AC11" s="65">
        <f>$AD$3+$AE$3*SIN(AA11*PI()/180)</f>
        <v/>
      </c>
      <c r="AI11" s="65" t="n">
        <v>25</v>
      </c>
      <c r="AJ11" s="65">
        <f>$AK$3+$AM$3*COS(AI11*PI()/180)</f>
        <v/>
      </c>
      <c r="AK11" s="65">
        <f>$AL$3+$AM$3*SIN(AI11*PI()/180)</f>
        <v/>
      </c>
      <c r="AQ11" s="65" t="n">
        <v>25</v>
      </c>
      <c r="AR11" s="65">
        <f>$AS$3+$AU$3*COS(AQ11*PI()/180)</f>
        <v/>
      </c>
      <c r="AS11" s="65">
        <f>$AT$3+$AU$3*SIN(AQ11*PI()/180)</f>
        <v/>
      </c>
      <c r="AY11" s="65" t="n">
        <v>25</v>
      </c>
      <c r="AZ11" s="65">
        <f>$BA$3+$BC$3*COS(AY11*PI()/180)</f>
        <v/>
      </c>
      <c r="BA11" s="65">
        <f>$BB$3+$BC$3*SIN(AY11*PI()/180)</f>
        <v/>
      </c>
      <c r="BF11" s="33" t="n"/>
    </row>
    <row r="12" ht="15" customHeight="1">
      <c r="A12" s="16" t="inlineStr">
        <is>
          <t xml:space="preserve">Наименование используемого метода/методики: ГОСТ 12248.4-2020 </t>
        </is>
      </c>
      <c r="B12" s="17" t="n"/>
      <c r="C12" s="17" t="n"/>
      <c r="D12" s="10" t="n"/>
      <c r="E12" s="17" t="n"/>
      <c r="F12" s="17" t="n"/>
      <c r="G12" s="17" t="n"/>
      <c r="H12" s="17" t="n"/>
      <c r="I12" s="17" t="n"/>
      <c r="J12" s="17" t="n"/>
      <c r="K12" s="17" t="n"/>
      <c r="L12" s="16">
        <f>A12</f>
        <v/>
      </c>
      <c r="M12" s="11" t="n"/>
      <c r="N12" s="11" t="n"/>
      <c r="O12" s="11" t="n"/>
      <c r="P12" s="11" t="n"/>
      <c r="Q12" s="19" t="n"/>
      <c r="R12" s="19" t="n"/>
      <c r="S12" s="18" t="n"/>
      <c r="T12" s="18" t="n"/>
      <c r="V12" s="17" t="n"/>
      <c r="AA12" s="65" t="n">
        <v>30</v>
      </c>
      <c r="AB12" s="65">
        <f>$AC$3+$AE$3*COS(AA12*PI()/180)</f>
        <v/>
      </c>
      <c r="AC12" s="65">
        <f>$AD$3+$AE$3*SIN(AA12*PI()/180)</f>
        <v/>
      </c>
      <c r="AI12" s="65" t="n">
        <v>30</v>
      </c>
      <c r="AJ12" s="65">
        <f>$AK$3+$AM$3*COS(AI12*PI()/180)</f>
        <v/>
      </c>
      <c r="AK12" s="65">
        <f>$AL$3+$AM$3*SIN(AI12*PI()/180)</f>
        <v/>
      </c>
      <c r="AQ12" s="65" t="n">
        <v>30</v>
      </c>
      <c r="AR12" s="65">
        <f>$AS$3+$AU$3*COS(AQ12*PI()/180)</f>
        <v/>
      </c>
      <c r="AS12" s="65">
        <f>$AT$3+$AU$3*SIN(AQ12*PI()/180)</f>
        <v/>
      </c>
      <c r="AY12" s="65" t="n">
        <v>30</v>
      </c>
      <c r="AZ12" s="65">
        <f>$BA$3+$BC$3*COS(AY12*PI()/180)</f>
        <v/>
      </c>
      <c r="BA12" s="65">
        <f>$BB$3+$BC$3*SIN(AY12*PI()/180)</f>
        <v/>
      </c>
    </row>
    <row r="13" ht="15" customHeight="1">
      <c r="A13" s="16" t="inlineStr">
        <is>
          <t>Условия проведения испытания: температура окружающей среды (18 - 25)0С, влажность воздуха (40 - 75)%</t>
        </is>
      </c>
      <c r="B13" s="11" t="n"/>
      <c r="C13" s="11" t="n"/>
      <c r="D13" s="11" t="n"/>
      <c r="E13" s="11" t="n"/>
      <c r="F13" s="19" t="n"/>
      <c r="G13" s="19" t="n"/>
      <c r="H13" s="18" t="n"/>
      <c r="I13" s="18" t="n"/>
      <c r="J13" s="18" t="n"/>
      <c r="K13" s="19" t="n"/>
      <c r="L13" s="16">
        <f>A13</f>
        <v/>
      </c>
      <c r="M13" s="11" t="n"/>
      <c r="N13" s="11" t="n"/>
      <c r="O13" s="11" t="n"/>
      <c r="P13" s="11" t="n"/>
      <c r="Q13" s="19" t="n"/>
      <c r="R13" s="19" t="n"/>
      <c r="S13" s="14" t="n"/>
      <c r="T13" s="14" t="n"/>
      <c r="AA13" s="65" t="n">
        <v>35</v>
      </c>
      <c r="AB13" s="65">
        <f>$AC$3+$AE$3*COS(AA13*PI()/180)</f>
        <v/>
      </c>
      <c r="AC13" s="65">
        <f>$AD$3+$AE$3*SIN(AA13*PI()/180)</f>
        <v/>
      </c>
      <c r="AI13" s="65" t="n">
        <v>35</v>
      </c>
      <c r="AJ13" s="65">
        <f>$AK$3+$AM$3*COS(AI13*PI()/180)</f>
        <v/>
      </c>
      <c r="AK13" s="65">
        <f>$AL$3+$AM$3*SIN(AI13*PI()/180)</f>
        <v/>
      </c>
      <c r="AQ13" s="65" t="n">
        <v>35</v>
      </c>
      <c r="AR13" s="65">
        <f>$AS$3+$AU$3*COS(AQ13*PI()/180)</f>
        <v/>
      </c>
      <c r="AS13" s="65">
        <f>$AT$3+$AU$3*SIN(AQ13*PI()/180)</f>
        <v/>
      </c>
      <c r="AY13" s="65" t="n">
        <v>35</v>
      </c>
      <c r="AZ13" s="65">
        <f>$BA$3+$BC$3*COS(AY13*PI()/180)</f>
        <v/>
      </c>
      <c r="BA13" s="65">
        <f>$BB$3+$BC$3*SIN(AY13*PI()/180)</f>
        <v/>
      </c>
    </row>
    <row r="14" ht="17.65" customHeight="1">
      <c r="A14" s="16" t="inlineStr">
        <is>
          <t>Дата получение объекта подлежащего испытаниям: 28.10.2022</t>
        </is>
      </c>
      <c r="B14" s="11" t="n"/>
      <c r="C14" s="11" t="n"/>
      <c r="D14" s="11" t="n"/>
      <c r="E14" s="11" t="n"/>
      <c r="F14" s="19" t="n"/>
      <c r="G14" s="19" t="n"/>
      <c r="H14" s="14" t="n"/>
      <c r="I14" s="14" t="n"/>
      <c r="J14" s="20" t="n"/>
      <c r="K14" s="18" t="n"/>
      <c r="L14" s="16">
        <f>A14</f>
        <v/>
      </c>
      <c r="M14" s="11" t="n"/>
      <c r="N14" s="11" t="n"/>
      <c r="O14" s="11" t="n"/>
      <c r="P14" s="37" t="n"/>
      <c r="Q14" s="19" t="n"/>
      <c r="R14" s="19" t="n"/>
      <c r="S14" s="14" t="n"/>
      <c r="T14" s="14" t="n"/>
      <c r="AA14" s="65" t="n">
        <v>40</v>
      </c>
      <c r="AB14" s="65">
        <f>$AC$3+$AE$3*COS(AA14*PI()/180)</f>
        <v/>
      </c>
      <c r="AC14" s="65">
        <f>$AD$3+$AE$3*SIN(AA14*PI()/180)</f>
        <v/>
      </c>
      <c r="AI14" s="65" t="n">
        <v>40</v>
      </c>
      <c r="AJ14" s="65">
        <f>$AK$3+$AM$3*COS(AI14*PI()/180)</f>
        <v/>
      </c>
      <c r="AK14" s="65">
        <f>$AL$3+$AM$3*SIN(AI14*PI()/180)</f>
        <v/>
      </c>
      <c r="AQ14" s="65" t="n">
        <v>40</v>
      </c>
      <c r="AR14" s="65">
        <f>$AS$3+$AU$3*COS(AQ14*PI()/180)</f>
        <v/>
      </c>
      <c r="AS14" s="65">
        <f>$AT$3+$AU$3*SIN(AQ14*PI()/180)</f>
        <v/>
      </c>
      <c r="AY14" s="65" t="n">
        <v>40</v>
      </c>
      <c r="AZ14" s="65">
        <f>$BA$3+$BC$3*COS(AY14*PI()/180)</f>
        <v/>
      </c>
      <c r="BA14" s="65">
        <f>$BB$3+$BC$3*SIN(AY14*PI()/180)</f>
        <v/>
      </c>
    </row>
    <row r="15" ht="15" customHeight="1">
      <c r="A15" s="16" t="inlineStr">
        <is>
          <t>Дата испытания: 25.10.2022-19.11.2026</t>
        </is>
      </c>
      <c r="B15" s="11" t="n"/>
      <c r="C15" s="11" t="n"/>
      <c r="D15" s="11" t="n"/>
      <c r="E15" s="11" t="n"/>
      <c r="F15" s="36" t="n"/>
      <c r="G15" s="19" t="n"/>
      <c r="H15" s="14" t="n"/>
      <c r="I15" s="14" t="n"/>
      <c r="J15" s="20" t="n"/>
      <c r="K15" s="18" t="n"/>
      <c r="L15" s="16">
        <f>A15</f>
        <v/>
      </c>
      <c r="M15" s="11" t="n"/>
      <c r="N15" s="37" t="n"/>
      <c r="O15" s="11" t="n"/>
      <c r="P15" s="11" t="n"/>
      <c r="Q15" s="19" t="n"/>
      <c r="R15" s="19" t="n"/>
      <c r="S15" s="73" t="n"/>
      <c r="T15" s="14" t="n"/>
      <c r="AA15" s="65" t="n">
        <v>45</v>
      </c>
      <c r="AB15" s="65">
        <f>$AC$3+$AE$3*COS(AA15*PI()/180)</f>
        <v/>
      </c>
      <c r="AC15" s="65">
        <f>$AD$3+$AE$3*SIN(AA15*PI()/180)</f>
        <v/>
      </c>
      <c r="AI15" s="65" t="n">
        <v>45</v>
      </c>
      <c r="AJ15" s="65">
        <f>$AK$3+$AM$3*COS(AI15*PI()/180)</f>
        <v/>
      </c>
      <c r="AK15" s="65">
        <f>$AL$3+$AM$3*SIN(AI15*PI()/180)</f>
        <v/>
      </c>
      <c r="AQ15" s="65" t="n">
        <v>45</v>
      </c>
      <c r="AR15" s="65">
        <f>$AS$3+$AU$3*COS(AQ15*PI()/180)</f>
        <v/>
      </c>
      <c r="AS15" s="65">
        <f>$AT$3+$AU$3*SIN(AQ15*PI()/180)</f>
        <v/>
      </c>
      <c r="AY15" s="65" t="n">
        <v>45</v>
      </c>
      <c r="AZ15" s="65">
        <f>$BA$3+$BC$3*COS(AY15*PI()/180)</f>
        <v/>
      </c>
      <c r="BA15" s="65">
        <f>$BB$3+$BC$3*SIN(AY15*PI()/180)</f>
        <v/>
      </c>
    </row>
    <row r="16" ht="15.6" customHeight="1">
      <c r="A16" s="70" t="inlineStr">
        <is>
          <t>Испытание грунтов методом трехосного сжатия</t>
        </is>
      </c>
      <c r="L16" s="70" t="inlineStr">
        <is>
          <t>Испытание грунтов методом трехосного сжатия</t>
        </is>
      </c>
      <c r="AA16" s="65" t="n">
        <v>50</v>
      </c>
      <c r="AB16" s="65">
        <f>$AC$3+$AE$3*COS(AA16*PI()/180)</f>
        <v/>
      </c>
      <c r="AC16" s="65">
        <f>$AD$3+$AE$3*SIN(AA16*PI()/180)</f>
        <v/>
      </c>
      <c r="AI16" s="65" t="n">
        <v>50</v>
      </c>
      <c r="AJ16" s="65">
        <f>$AK$3+$AM$3*COS(AI16*PI()/180)</f>
        <v/>
      </c>
      <c r="AK16" s="65">
        <f>$AL$3+$AM$3*SIN(AI16*PI()/180)</f>
        <v/>
      </c>
      <c r="AQ16" s="65" t="n">
        <v>50</v>
      </c>
      <c r="AR16" s="65">
        <f>$AS$3+$AU$3*COS(AQ16*PI()/180)</f>
        <v/>
      </c>
      <c r="AS16" s="65">
        <f>$AT$3+$AU$3*SIN(AQ16*PI()/180)</f>
        <v/>
      </c>
      <c r="AY16" s="65" t="n">
        <v>50</v>
      </c>
      <c r="AZ16" s="65">
        <f>$BA$3+$BC$3*COS(AY16*PI()/180)</f>
        <v/>
      </c>
      <c r="BA16" s="65">
        <f>$BB$3+$BC$3*SIN(AY16*PI()/180)</f>
        <v/>
      </c>
    </row>
    <row r="17" ht="15" customHeight="1">
      <c r="A17" s="22" t="inlineStr">
        <is>
          <t xml:space="preserve">Лабораторный номер: </t>
        </is>
      </c>
      <c r="B17" s="23" t="n"/>
      <c r="C17" s="32" t="inlineStr">
        <is>
          <t>1061</t>
        </is>
      </c>
      <c r="D17" s="23" t="n"/>
      <c r="E17" s="23" t="n"/>
      <c r="F17" s="23" t="n"/>
      <c r="G17" s="23" t="n"/>
      <c r="H17" s="18" t="n"/>
      <c r="I17" s="24" t="inlineStr">
        <is>
          <t>We, % =</t>
        </is>
      </c>
      <c r="J17" s="62" t="n">
        <v>0.40178518</v>
      </c>
      <c r="K17" s="21" t="n"/>
      <c r="L17" s="22" t="inlineStr">
        <is>
          <t xml:space="preserve">Лабораторный номер: </t>
        </is>
      </c>
      <c r="M17" s="23" t="n"/>
      <c r="N17" s="32">
        <f>C17</f>
        <v/>
      </c>
      <c r="O17" s="23" t="n"/>
      <c r="P17" s="23" t="n"/>
      <c r="Q17" s="23" t="n"/>
      <c r="R17" s="23" t="n"/>
      <c r="T17" s="24" t="inlineStr">
        <is>
          <t>We, % =</t>
        </is>
      </c>
      <c r="U17" s="62">
        <f>J17</f>
        <v/>
      </c>
      <c r="AA17" s="65" t="n">
        <v>55</v>
      </c>
      <c r="AB17" s="65">
        <f>$AC$3+$AE$3*COS(AA17*PI()/180)</f>
        <v/>
      </c>
      <c r="AC17" s="65">
        <f>$AD$3+$AE$3*SIN(AA17*PI()/180)</f>
        <v/>
      </c>
      <c r="AI17" s="65" t="n">
        <v>55</v>
      </c>
      <c r="AJ17" s="65">
        <f>$AK$3+$AM$3*COS(AI17*PI()/180)</f>
        <v/>
      </c>
      <c r="AK17" s="65">
        <f>$AL$3+$AM$3*SIN(AI17*PI()/180)</f>
        <v/>
      </c>
      <c r="AQ17" s="65" t="n">
        <v>55</v>
      </c>
      <c r="AR17" s="65">
        <f>$AS$3+$AU$3*COS(AQ17*PI()/180)</f>
        <v/>
      </c>
      <c r="AS17" s="65">
        <f>$AT$3+$AU$3*SIN(AQ17*PI()/180)</f>
        <v/>
      </c>
      <c r="AY17" s="65" t="n">
        <v>55</v>
      </c>
      <c r="AZ17" s="65">
        <f>$BA$3+$BC$3*COS(AY17*PI()/180)</f>
        <v/>
      </c>
      <c r="BA17" s="65">
        <f>$BB$3+$BC$3*SIN(AY17*PI()/180)</f>
        <v/>
      </c>
    </row>
    <row r="18" ht="15" customHeight="1">
      <c r="A18" s="22" t="inlineStr">
        <is>
          <t xml:space="preserve">Номер скважины: </t>
        </is>
      </c>
      <c r="B18" s="23" t="n"/>
      <c r="C18" s="32" t="inlineStr">
        <is>
          <t>BH-052</t>
        </is>
      </c>
      <c r="D18" s="23" t="n"/>
      <c r="E18" s="23" t="n"/>
      <c r="F18" s="23" t="n"/>
      <c r="G18" s="23" t="n"/>
      <c r="H18" s="18" t="n"/>
      <c r="I18" s="24" t="inlineStr">
        <is>
          <t>ρ, г/см3 =</t>
        </is>
      </c>
      <c r="J18" s="40" t="n"/>
      <c r="L18" s="22" t="inlineStr">
        <is>
          <t xml:space="preserve">Номер скважины: </t>
        </is>
      </c>
      <c r="M18" s="23" t="n"/>
      <c r="N18" s="32">
        <f>C18</f>
        <v/>
      </c>
      <c r="O18" s="23" t="n"/>
      <c r="P18" s="23" t="n"/>
      <c r="Q18" s="23" t="n"/>
      <c r="R18" s="23" t="n"/>
      <c r="T18" s="24" t="inlineStr">
        <is>
          <t>ρ, г/см3 =</t>
        </is>
      </c>
      <c r="U18" s="40">
        <f>J18</f>
        <v/>
      </c>
      <c r="AA18" s="65" t="n">
        <v>60</v>
      </c>
      <c r="AB18" s="65">
        <f>$AC$3+$AE$3*COS(AA18*PI()/180)</f>
        <v/>
      </c>
      <c r="AC18" s="65">
        <f>$AD$3+$AE$3*SIN(AA18*PI()/180)</f>
        <v/>
      </c>
      <c r="AI18" s="65" t="n">
        <v>60</v>
      </c>
      <c r="AJ18" s="65">
        <f>$AK$3+$AM$3*COS(AI18*PI()/180)</f>
        <v/>
      </c>
      <c r="AK18" s="65">
        <f>$AL$3+$AM$3*SIN(AI18*PI()/180)</f>
        <v/>
      </c>
      <c r="AQ18" s="65" t="n">
        <v>60</v>
      </c>
      <c r="AR18" s="65">
        <f>$AS$3+$AU$3*COS(AQ18*PI()/180)</f>
        <v/>
      </c>
      <c r="AS18" s="65">
        <f>$AT$3+$AU$3*SIN(AQ18*PI()/180)</f>
        <v/>
      </c>
      <c r="AY18" s="65" t="n">
        <v>60</v>
      </c>
      <c r="AZ18" s="65">
        <f>$BA$3+$BC$3*COS(AY18*PI()/180)</f>
        <v/>
      </c>
      <c r="BA18" s="65">
        <f>$BB$3+$BC$3*SIN(AY18*PI()/180)</f>
        <v/>
      </c>
    </row>
    <row r="19" ht="15" customHeight="1">
      <c r="A19" s="22" t="inlineStr">
        <is>
          <t xml:space="preserve">Глубина отбора, м: </t>
        </is>
      </c>
      <c r="B19" s="23" t="n"/>
      <c r="C19" s="39" t="n">
        <v>0.7</v>
      </c>
      <c r="D19" s="23" t="n"/>
      <c r="E19" s="23" t="n"/>
      <c r="F19" s="23" t="n"/>
      <c r="G19" s="23" t="n"/>
      <c r="H19" s="18" t="n"/>
      <c r="I19" s="24" t="inlineStr">
        <is>
          <t>ρs, г/см3 =</t>
        </is>
      </c>
      <c r="J19" s="40" t="n">
        <v>2.73</v>
      </c>
      <c r="K19" s="21" t="n"/>
      <c r="L19" s="22" t="inlineStr">
        <is>
          <t xml:space="preserve">Глубина отбора, м: </t>
        </is>
      </c>
      <c r="M19" s="23" t="n"/>
      <c r="N19" s="39">
        <f>C19</f>
        <v/>
      </c>
      <c r="O19" s="23" t="n"/>
      <c r="P19" s="23" t="n"/>
      <c r="Q19" s="23" t="n"/>
      <c r="R19" s="23" t="n"/>
      <c r="T19" s="24" t="inlineStr">
        <is>
          <t>ρs, г/см3 =</t>
        </is>
      </c>
      <c r="U19" s="40">
        <f>J19</f>
        <v/>
      </c>
      <c r="AA19" s="65" t="n">
        <v>65</v>
      </c>
      <c r="AB19" s="65">
        <f>$AC$3+$AE$3*COS(AA19*PI()/180)</f>
        <v/>
      </c>
      <c r="AC19" s="65">
        <f>$AD$3+$AE$3*SIN(AA19*PI()/180)</f>
        <v/>
      </c>
      <c r="AI19" s="65" t="n">
        <v>65</v>
      </c>
      <c r="AJ19" s="65">
        <f>$AK$3+$AM$3*COS(AI19*PI()/180)</f>
        <v/>
      </c>
      <c r="AK19" s="65">
        <f>$AL$3+$AM$3*SIN(AI19*PI()/180)</f>
        <v/>
      </c>
      <c r="AQ19" s="65" t="n">
        <v>65</v>
      </c>
      <c r="AR19" s="65">
        <f>$AS$3+$AU$3*COS(AQ19*PI()/180)</f>
        <v/>
      </c>
      <c r="AS19" s="65">
        <f>$AT$3+$AU$3*SIN(AQ19*PI()/180)</f>
        <v/>
      </c>
      <c r="AY19" s="65" t="n">
        <v>65</v>
      </c>
      <c r="AZ19" s="65">
        <f>$BA$3+$BC$3*COS(AY19*PI()/180)</f>
        <v/>
      </c>
      <c r="BA19" s="65">
        <f>$BB$3+$BC$3*SIN(AY19*PI()/180)</f>
        <v/>
      </c>
    </row>
    <row r="20" ht="16.9" customHeight="1">
      <c r="A20" s="22" t="inlineStr">
        <is>
          <t xml:space="preserve">Наименование грунта: </t>
        </is>
      </c>
      <c r="B20" s="23" t="n"/>
      <c r="C20" s="32" t="inlineStr">
        <is>
          <t>Суглинок, после оттаивания текучий, легкий пылеватый</t>
        </is>
      </c>
      <c r="D20" s="23" t="n"/>
      <c r="E20" s="23" t="n"/>
      <c r="F20" s="23" t="n"/>
      <c r="G20" s="23" t="n"/>
      <c r="H20" s="18" t="n"/>
      <c r="I20" s="24" t="inlineStr">
        <is>
          <t>e, д.е. =</t>
        </is>
      </c>
      <c r="J20" s="74" t="n">
        <v>0.6</v>
      </c>
      <c r="K20" s="23" t="n"/>
      <c r="L20" s="22" t="inlineStr">
        <is>
          <t xml:space="preserve">Наименование грунта: </t>
        </is>
      </c>
      <c r="M20" s="23" t="n"/>
      <c r="N20" s="32">
        <f>C20</f>
        <v/>
      </c>
      <c r="O20" s="23" t="n"/>
      <c r="P20" s="23" t="n"/>
      <c r="Q20" s="23" t="n"/>
      <c r="R20" s="23" t="n"/>
      <c r="T20" s="24" t="inlineStr">
        <is>
          <t>e, д.е. =</t>
        </is>
      </c>
      <c r="U20" s="74">
        <f>J20</f>
        <v/>
      </c>
      <c r="AA20" s="65" t="n">
        <v>70</v>
      </c>
      <c r="AB20" s="65">
        <f>$AC$3+$AE$3*COS(AA20*PI()/180)</f>
        <v/>
      </c>
      <c r="AC20" s="65">
        <f>$AD$3+$AE$3*SIN(AA20*PI()/180)</f>
        <v/>
      </c>
      <c r="AI20" s="65" t="n">
        <v>70</v>
      </c>
      <c r="AJ20" s="65">
        <f>$AK$3+$AM$3*COS(AI20*PI()/180)</f>
        <v/>
      </c>
      <c r="AK20" s="65">
        <f>$AL$3+$AM$3*SIN(AI20*PI()/180)</f>
        <v/>
      </c>
      <c r="AQ20" s="65" t="n">
        <v>70</v>
      </c>
      <c r="AR20" s="65">
        <f>$AS$3+$AU$3*COS(AQ20*PI()/180)</f>
        <v/>
      </c>
      <c r="AS20" s="65">
        <f>$AT$3+$AU$3*SIN(AQ20*PI()/180)</f>
        <v/>
      </c>
      <c r="AY20" s="65" t="n">
        <v>70</v>
      </c>
      <c r="AZ20" s="65">
        <f>$BA$3+$BC$3*COS(AY20*PI()/180)</f>
        <v/>
      </c>
      <c r="BA20" s="65">
        <f>$BB$3+$BC$3*SIN(AY20*PI()/180)</f>
        <v/>
      </c>
    </row>
    <row r="21" ht="15" customHeight="1">
      <c r="A21" s="23" t="inlineStr">
        <is>
          <t>Схема проведения опыта:</t>
        </is>
      </c>
      <c r="B21" s="23" t="n"/>
      <c r="C21" s="32" t="inlineStr">
        <is>
          <t>КД</t>
        </is>
      </c>
      <c r="D21" s="23" t="n"/>
      <c r="E21" s="23" t="n"/>
      <c r="F21" s="23" t="n"/>
      <c r="G21" s="23" t="n"/>
      <c r="H21" s="18" t="n"/>
      <c r="I21" s="24" t="inlineStr">
        <is>
          <t>IL, д.е. =</t>
        </is>
      </c>
      <c r="J21" s="40" t="n">
        <v>1.038</v>
      </c>
      <c r="K21" s="23" t="n"/>
      <c r="L21" s="23" t="inlineStr">
        <is>
          <t>Схема проведения опыта:</t>
        </is>
      </c>
      <c r="M21" s="23" t="n"/>
      <c r="N21" s="32">
        <f>C21</f>
        <v/>
      </c>
      <c r="O21" s="23" t="n"/>
      <c r="P21" s="23" t="n"/>
      <c r="Q21" s="23" t="n"/>
      <c r="R21" s="23" t="n"/>
      <c r="T21" s="24" t="inlineStr">
        <is>
          <t>IL, д.е. =</t>
        </is>
      </c>
      <c r="U21" s="40">
        <f>J21</f>
        <v/>
      </c>
      <c r="AA21" s="65" t="n">
        <v>75</v>
      </c>
      <c r="AB21" s="65">
        <f>$AC$3+$AE$3*COS(AA21*PI()/180)</f>
        <v/>
      </c>
      <c r="AC21" s="65">
        <f>$AD$3+$AE$3*SIN(AA21*PI()/180)</f>
        <v/>
      </c>
      <c r="AI21" s="65" t="n">
        <v>75</v>
      </c>
      <c r="AJ21" s="65">
        <f>$AK$3+$AM$3*COS(AI21*PI()/180)</f>
        <v/>
      </c>
      <c r="AK21" s="65">
        <f>$AL$3+$AM$3*SIN(AI21*PI()/180)</f>
        <v/>
      </c>
      <c r="AQ21" s="65" t="n">
        <v>75</v>
      </c>
      <c r="AR21" s="65">
        <f>$AS$3+$AU$3*COS(AQ21*PI()/180)</f>
        <v/>
      </c>
      <c r="AS21" s="65">
        <f>$AT$3+$AU$3*SIN(AQ21*PI()/180)</f>
        <v/>
      </c>
      <c r="AY21" s="65" t="n">
        <v>75</v>
      </c>
      <c r="AZ21" s="65">
        <f>$BA$3+$BC$3*COS(AY21*PI()/180)</f>
        <v/>
      </c>
      <c r="BA21" s="65">
        <f>$BB$3+$BC$3*SIN(AY21*PI()/180)</f>
        <v/>
      </c>
    </row>
    <row r="22" ht="16.9" customHeight="1">
      <c r="A22" s="70" t="inlineStr">
        <is>
          <t xml:space="preserve">Результаты испытаний </t>
        </is>
      </c>
      <c r="L22" s="70" t="inlineStr">
        <is>
          <t xml:space="preserve">Результаты испытаний </t>
        </is>
      </c>
      <c r="AA22" s="65" t="n">
        <v>80</v>
      </c>
      <c r="AB22" s="65">
        <f>$AC$3+$AE$3*COS(AA22*PI()/180)</f>
        <v/>
      </c>
      <c r="AC22" s="65">
        <f>$AD$3+$AE$3*SIN(AA22*PI()/180)</f>
        <v/>
      </c>
      <c r="AI22" s="65" t="n">
        <v>80</v>
      </c>
      <c r="AJ22" s="65">
        <f>$AK$3+$AM$3*COS(AI22*PI()/180)</f>
        <v/>
      </c>
      <c r="AK22" s="65">
        <f>$AL$3+$AM$3*SIN(AI22*PI()/180)</f>
        <v/>
      </c>
      <c r="AQ22" s="65" t="n">
        <v>80</v>
      </c>
      <c r="AR22" s="65">
        <f>$AS$3+$AU$3*COS(AQ22*PI()/180)</f>
        <v/>
      </c>
      <c r="AS22" s="65">
        <f>$AT$3+$AU$3*SIN(AQ22*PI()/180)</f>
        <v/>
      </c>
      <c r="AY22" s="65" t="n">
        <v>80</v>
      </c>
      <c r="AZ22" s="65">
        <f>$BA$3+$BC$3*COS(AY22*PI()/180)</f>
        <v/>
      </c>
      <c r="BA22" s="65">
        <f>$BB$3+$BC$3*SIN(AY22*PI()/180)</f>
        <v/>
      </c>
    </row>
    <row r="23" ht="15.6" customHeight="1">
      <c r="J23" s="23" t="n"/>
      <c r="K23" s="23" t="n"/>
      <c r="AA23" s="65" t="n">
        <v>85</v>
      </c>
      <c r="AB23" s="65">
        <f>$AC$3+$AE$3*COS(AA23*PI()/180)</f>
        <v/>
      </c>
      <c r="AC23" s="65">
        <f>$AD$3+$AE$3*SIN(AA23*PI()/180)</f>
        <v/>
      </c>
      <c r="AI23" s="65" t="n">
        <v>85</v>
      </c>
      <c r="AJ23" s="65">
        <f>$AK$3+$AM$3*COS(AI23*PI()/180)</f>
        <v/>
      </c>
      <c r="AK23" s="65">
        <f>$AL$3+$AM$3*SIN(AI23*PI()/180)</f>
        <v/>
      </c>
      <c r="AQ23" s="65" t="n">
        <v>85</v>
      </c>
      <c r="AR23" s="65">
        <f>$AS$3+$AU$3*COS(AQ23*PI()/180)</f>
        <v/>
      </c>
      <c r="AS23" s="65">
        <f>$AT$3+$AU$3*SIN(AQ23*PI()/180)</f>
        <v/>
      </c>
      <c r="AY23" s="65" t="n">
        <v>85</v>
      </c>
      <c r="AZ23" s="65">
        <f>$BA$3+$BC$3*COS(AY23*PI()/180)</f>
        <v/>
      </c>
      <c r="BA23" s="65">
        <f>$BB$3+$BC$3*SIN(AY23*PI()/180)</f>
        <v/>
      </c>
    </row>
    <row r="24" ht="16.9" customHeight="1">
      <c r="J24" s="38" t="n"/>
      <c r="K24" s="23" t="n"/>
      <c r="L24" s="23" t="n"/>
      <c r="AA24" s="65" t="n">
        <v>90</v>
      </c>
      <c r="AB24" s="65">
        <f>$AC$3+$AE$3*COS(AA24*PI()/180)</f>
        <v/>
      </c>
      <c r="AC24" s="65">
        <f>$AD$3+$AE$3*SIN(AA24*PI()/180)</f>
        <v/>
      </c>
      <c r="AI24" s="65" t="n">
        <v>90</v>
      </c>
      <c r="AJ24" s="65">
        <f>$AK$3+$AM$3*COS(AI24*PI()/180)</f>
        <v/>
      </c>
      <c r="AK24" s="65">
        <f>$AL$3+$AM$3*SIN(AI24*PI()/180)</f>
        <v/>
      </c>
      <c r="AQ24" s="65" t="n">
        <v>90</v>
      </c>
      <c r="AR24" s="65">
        <f>$AS$3+$AU$3*COS(AQ24*PI()/180)</f>
        <v/>
      </c>
      <c r="AS24" s="65">
        <f>$AT$3+$AU$3*SIN(AQ24*PI()/180)</f>
        <v/>
      </c>
      <c r="AY24" s="65" t="n">
        <v>90</v>
      </c>
      <c r="AZ24" s="65">
        <f>$BA$3+$BC$3*COS(AY24*PI()/180)</f>
        <v/>
      </c>
      <c r="BA24" s="65">
        <f>$BB$3+$BC$3*SIN(AY24*PI()/180)</f>
        <v/>
      </c>
    </row>
    <row r="25" ht="15" customHeight="1">
      <c r="A25" s="23" t="n"/>
      <c r="B25" s="23" t="n"/>
      <c r="C25" s="32" t="n"/>
      <c r="D25" s="23" t="n"/>
      <c r="E25" s="23" t="n"/>
      <c r="F25" s="23" t="n"/>
      <c r="G25" s="25" t="n"/>
      <c r="H25" s="23" t="n"/>
      <c r="I25" s="32" t="n"/>
      <c r="J25" s="23" t="n"/>
      <c r="K25" s="23" t="n"/>
      <c r="L25" s="23" t="n"/>
      <c r="M25" s="23" t="n"/>
      <c r="N25" s="23" t="n"/>
      <c r="O25" s="23" t="n"/>
      <c r="P25" s="23" t="n"/>
      <c r="Q25" s="23" t="n"/>
      <c r="R25" s="23" t="n"/>
      <c r="S25" s="25" t="n"/>
      <c r="T25" s="23" t="n"/>
      <c r="U25" s="23" t="n"/>
      <c r="AA25" s="65" t="n">
        <v>95</v>
      </c>
      <c r="AB25" s="65">
        <f>$AC$3+$AE$3*COS(AA25*PI()/180)</f>
        <v/>
      </c>
      <c r="AC25" s="65">
        <f>$AD$3+$AE$3*SIN(AA25*PI()/180)</f>
        <v/>
      </c>
      <c r="AI25" s="65" t="n">
        <v>95</v>
      </c>
      <c r="AJ25" s="65">
        <f>$AK$3+$AM$3*COS(AI25*PI()/180)</f>
        <v/>
      </c>
      <c r="AK25" s="65">
        <f>$AL$3+$AM$3*SIN(AI25*PI()/180)</f>
        <v/>
      </c>
      <c r="AQ25" s="65" t="n">
        <v>95</v>
      </c>
      <c r="AR25" s="65">
        <f>$AS$3+$AU$3*COS(AQ25*PI()/180)</f>
        <v/>
      </c>
      <c r="AS25" s="65">
        <f>$AT$3+$AU$3*SIN(AQ25*PI()/180)</f>
        <v/>
      </c>
      <c r="AY25" s="65" t="n">
        <v>95</v>
      </c>
      <c r="AZ25" s="65">
        <f>$BA$3+$BC$3*COS(AY25*PI()/180)</f>
        <v/>
      </c>
      <c r="BA25" s="65">
        <f>$BB$3+$BC$3*SIN(AY25*PI()/180)</f>
        <v/>
      </c>
    </row>
    <row r="26" ht="15" customHeight="1">
      <c r="AA26" s="65" t="n">
        <v>100</v>
      </c>
      <c r="AB26" s="65">
        <f>$AC$3+$AE$3*COS(AA26*PI()/180)</f>
        <v/>
      </c>
      <c r="AC26" s="65">
        <f>$AD$3+$AE$3*SIN(AA26*PI()/180)</f>
        <v/>
      </c>
      <c r="AI26" s="65" t="n">
        <v>100</v>
      </c>
      <c r="AJ26" s="65">
        <f>$AK$3+$AM$3*COS(AI26*PI()/180)</f>
        <v/>
      </c>
      <c r="AK26" s="65">
        <f>$AL$3+$AM$3*SIN(AI26*PI()/180)</f>
        <v/>
      </c>
      <c r="AQ26" s="65" t="n">
        <v>100</v>
      </c>
      <c r="AR26" s="65">
        <f>$AS$3+$AU$3*COS(AQ26*PI()/180)</f>
        <v/>
      </c>
      <c r="AS26" s="65">
        <f>$AT$3+$AU$3*SIN(AQ26*PI()/180)</f>
        <v/>
      </c>
      <c r="AY26" s="65" t="n">
        <v>100</v>
      </c>
      <c r="AZ26" s="65">
        <f>$BA$3+$BC$3*COS(AY26*PI()/180)</f>
        <v/>
      </c>
      <c r="BA26" s="65">
        <f>$BB$3+$BC$3*SIN(AY26*PI()/180)</f>
        <v/>
      </c>
    </row>
    <row r="27" ht="15" customHeight="1">
      <c r="L27" s="70" t="n"/>
      <c r="AA27" s="65" t="n">
        <v>105</v>
      </c>
      <c r="AB27" s="65">
        <f>$AC$3+$AE$3*COS(AA27*PI()/180)</f>
        <v/>
      </c>
      <c r="AC27" s="65">
        <f>$AD$3+$AE$3*SIN(AA27*PI()/180)</f>
        <v/>
      </c>
      <c r="AI27" s="65" t="n">
        <v>105</v>
      </c>
      <c r="AJ27" s="65">
        <f>$AK$3+$AM$3*COS(AI27*PI()/180)</f>
        <v/>
      </c>
      <c r="AK27" s="65">
        <f>$AL$3+$AM$3*SIN(AI27*PI()/180)</f>
        <v/>
      </c>
      <c r="AQ27" s="65" t="n">
        <v>105</v>
      </c>
      <c r="AR27" s="65">
        <f>$AS$3+$AU$3*COS(AQ27*PI()/180)</f>
        <v/>
      </c>
      <c r="AS27" s="65">
        <f>$AT$3+$AU$3*SIN(AQ27*PI()/180)</f>
        <v/>
      </c>
      <c r="AY27" s="65" t="n">
        <v>105</v>
      </c>
      <c r="AZ27" s="65">
        <f>$BA$3+$BC$3*COS(AY27*PI()/180)</f>
        <v/>
      </c>
      <c r="BA27" s="65">
        <f>$BB$3+$BC$3*SIN(AY27*PI()/180)</f>
        <v/>
      </c>
    </row>
    <row r="28" ht="15" customHeight="1">
      <c r="AA28" s="65" t="n">
        <v>110</v>
      </c>
      <c r="AB28" s="65">
        <f>$AC$3+$AE$3*COS(AA28*PI()/180)</f>
        <v/>
      </c>
      <c r="AC28" s="65">
        <f>$AD$3+$AE$3*SIN(AA28*PI()/180)</f>
        <v/>
      </c>
      <c r="AI28" s="65" t="n">
        <v>110</v>
      </c>
      <c r="AJ28" s="65">
        <f>$AK$3+$AM$3*COS(AI28*PI()/180)</f>
        <v/>
      </c>
      <c r="AK28" s="65">
        <f>$AL$3+$AM$3*SIN(AI28*PI()/180)</f>
        <v/>
      </c>
      <c r="AQ28" s="65" t="n">
        <v>110</v>
      </c>
      <c r="AR28" s="65">
        <f>$AS$3+$AU$3*COS(AQ28*PI()/180)</f>
        <v/>
      </c>
      <c r="AS28" s="65">
        <f>$AT$3+$AU$3*SIN(AQ28*PI()/180)</f>
        <v/>
      </c>
      <c r="AY28" s="65" t="n">
        <v>110</v>
      </c>
      <c r="AZ28" s="65">
        <f>$BA$3+$BC$3*COS(AY28*PI()/180)</f>
        <v/>
      </c>
      <c r="BA28" s="65">
        <f>$BB$3+$BC$3*SIN(AY28*PI()/180)</f>
        <v/>
      </c>
    </row>
    <row r="29" ht="15" customHeight="1">
      <c r="AA29" s="65" t="n">
        <v>115</v>
      </c>
      <c r="AB29" s="65">
        <f>$AC$3+$AE$3*COS(AA29*PI()/180)</f>
        <v/>
      </c>
      <c r="AC29" s="65">
        <f>$AD$3+$AE$3*SIN(AA29*PI()/180)</f>
        <v/>
      </c>
      <c r="AI29" s="65" t="n">
        <v>115</v>
      </c>
      <c r="AJ29" s="65">
        <f>$AK$3+$AM$3*COS(AI29*PI()/180)</f>
        <v/>
      </c>
      <c r="AK29" s="65">
        <f>$AL$3+$AM$3*SIN(AI29*PI()/180)</f>
        <v/>
      </c>
      <c r="AQ29" s="65" t="n">
        <v>115</v>
      </c>
      <c r="AR29" s="65">
        <f>$AS$3+$AU$3*COS(AQ29*PI()/180)</f>
        <v/>
      </c>
      <c r="AS29" s="65">
        <f>$AT$3+$AU$3*SIN(AQ29*PI()/180)</f>
        <v/>
      </c>
      <c r="AY29" s="65" t="n">
        <v>115</v>
      </c>
      <c r="AZ29" s="65">
        <f>$BA$3+$BC$3*COS(AY29*PI()/180)</f>
        <v/>
      </c>
      <c r="BA29" s="65">
        <f>$BB$3+$BC$3*SIN(AY29*PI()/180)</f>
        <v/>
      </c>
    </row>
    <row r="30" ht="15.6" customHeight="1">
      <c r="AA30" s="65" t="n">
        <v>120</v>
      </c>
      <c r="AB30" s="65">
        <f>$AC$3+$AE$3*COS(AA30*PI()/180)</f>
        <v/>
      </c>
      <c r="AC30" s="65">
        <f>$AD$3+$AE$3*SIN(AA30*PI()/180)</f>
        <v/>
      </c>
      <c r="AI30" s="65" t="n">
        <v>120</v>
      </c>
      <c r="AJ30" s="65">
        <f>$AK$3+$AM$3*COS(AI30*PI()/180)</f>
        <v/>
      </c>
      <c r="AK30" s="65">
        <f>$AL$3+$AM$3*SIN(AI30*PI()/180)</f>
        <v/>
      </c>
      <c r="AQ30" s="65" t="n">
        <v>120</v>
      </c>
      <c r="AR30" s="65">
        <f>$AS$3+$AU$3*COS(AQ30*PI()/180)</f>
        <v/>
      </c>
      <c r="AS30" s="65">
        <f>$AT$3+$AU$3*SIN(AQ30*PI()/180)</f>
        <v/>
      </c>
      <c r="AY30" s="65" t="n">
        <v>120</v>
      </c>
      <c r="AZ30" s="65">
        <f>$BA$3+$BC$3*COS(AY30*PI()/180)</f>
        <v/>
      </c>
      <c r="BA30" s="65">
        <f>$BB$3+$BC$3*SIN(AY30*PI()/180)</f>
        <v/>
      </c>
    </row>
    <row r="31" ht="15" customHeight="1">
      <c r="AA31" s="65" t="n">
        <v>125</v>
      </c>
      <c r="AB31" s="65">
        <f>$AC$3+$AE$3*COS(AA31*PI()/180)</f>
        <v/>
      </c>
      <c r="AC31" s="65">
        <f>$AD$3+$AE$3*SIN(AA31*PI()/180)</f>
        <v/>
      </c>
      <c r="AI31" s="65" t="n">
        <v>125</v>
      </c>
      <c r="AJ31" s="65">
        <f>$AK$3+$AM$3*COS(AI31*PI()/180)</f>
        <v/>
      </c>
      <c r="AK31" s="65">
        <f>$AL$3+$AM$3*SIN(AI31*PI()/180)</f>
        <v/>
      </c>
      <c r="AQ31" s="65" t="n">
        <v>125</v>
      </c>
      <c r="AR31" s="65">
        <f>$AS$3+$AU$3*COS(AQ31*PI()/180)</f>
        <v/>
      </c>
      <c r="AS31" s="65">
        <f>$AT$3+$AU$3*SIN(AQ31*PI()/180)</f>
        <v/>
      </c>
      <c r="AY31" s="65" t="n">
        <v>125</v>
      </c>
      <c r="AZ31" s="65">
        <f>$BA$3+$BC$3*COS(AY31*PI()/180)</f>
        <v/>
      </c>
      <c r="BA31" s="65">
        <f>$BB$3+$BC$3*SIN(AY31*PI()/180)</f>
        <v/>
      </c>
    </row>
    <row r="32" ht="15" customHeight="1">
      <c r="AA32" s="65" t="n">
        <v>130</v>
      </c>
      <c r="AB32" s="65">
        <f>$AC$3+$AE$3*COS(AA32*PI()/180)</f>
        <v/>
      </c>
      <c r="AC32" s="65">
        <f>$AD$3+$AE$3*SIN(AA32*PI()/180)</f>
        <v/>
      </c>
      <c r="AI32" s="65" t="n">
        <v>130</v>
      </c>
      <c r="AJ32" s="65">
        <f>$AK$3+$AM$3*COS(AI32*PI()/180)</f>
        <v/>
      </c>
      <c r="AK32" s="65">
        <f>$AL$3+$AM$3*SIN(AI32*PI()/180)</f>
        <v/>
      </c>
      <c r="AQ32" s="65" t="n">
        <v>130</v>
      </c>
      <c r="AR32" s="65">
        <f>$AS$3+$AU$3*COS(AQ32*PI()/180)</f>
        <v/>
      </c>
      <c r="AS32" s="65">
        <f>$AT$3+$AU$3*SIN(AQ32*PI()/180)</f>
        <v/>
      </c>
      <c r="AY32" s="65" t="n">
        <v>130</v>
      </c>
      <c r="AZ32" s="65">
        <f>$BA$3+$BC$3*COS(AY32*PI()/180)</f>
        <v/>
      </c>
      <c r="BA32" s="65">
        <f>$BB$3+$BC$3*SIN(AY32*PI()/180)</f>
        <v/>
      </c>
    </row>
    <row r="33" ht="15" customHeight="1">
      <c r="AA33" s="65" t="n">
        <v>135</v>
      </c>
      <c r="AB33" s="65">
        <f>$AC$3+$AE$3*COS(AA33*PI()/180)</f>
        <v/>
      </c>
      <c r="AC33" s="65">
        <f>$AD$3+$AE$3*SIN(AA33*PI()/180)</f>
        <v/>
      </c>
      <c r="AI33" s="65" t="n">
        <v>135</v>
      </c>
      <c r="AJ33" s="65">
        <f>$AK$3+$AM$3*COS(AI33*PI()/180)</f>
        <v/>
      </c>
      <c r="AK33" s="65">
        <f>$AL$3+$AM$3*SIN(AI33*PI()/180)</f>
        <v/>
      </c>
      <c r="AQ33" s="65" t="n">
        <v>135</v>
      </c>
      <c r="AR33" s="65">
        <f>$AS$3+$AU$3*COS(AQ33*PI()/180)</f>
        <v/>
      </c>
      <c r="AS33" s="65">
        <f>$AT$3+$AU$3*SIN(AQ33*PI()/180)</f>
        <v/>
      </c>
      <c r="AY33" s="65" t="n">
        <v>135</v>
      </c>
      <c r="AZ33" s="65">
        <f>$BA$3+$BC$3*COS(AY33*PI()/180)</f>
        <v/>
      </c>
      <c r="BA33" s="65">
        <f>$BB$3+$BC$3*SIN(AY33*PI()/180)</f>
        <v/>
      </c>
    </row>
    <row r="34" ht="15" customHeight="1">
      <c r="AA34" s="65" t="n">
        <v>140</v>
      </c>
      <c r="AB34" s="65">
        <f>$AC$3+$AE$3*COS(AA34*PI()/180)</f>
        <v/>
      </c>
      <c r="AC34" s="65">
        <f>$AD$3+$AE$3*SIN(AA34*PI()/180)</f>
        <v/>
      </c>
      <c r="AI34" s="65" t="n">
        <v>140</v>
      </c>
      <c r="AJ34" s="65">
        <f>$AK$3+$AM$3*COS(AI34*PI()/180)</f>
        <v/>
      </c>
      <c r="AK34" s="65">
        <f>$AL$3+$AM$3*SIN(AI34*PI()/180)</f>
        <v/>
      </c>
      <c r="AQ34" s="65" t="n">
        <v>140</v>
      </c>
      <c r="AR34" s="65">
        <f>$AS$3+$AU$3*COS(AQ34*PI()/180)</f>
        <v/>
      </c>
      <c r="AS34" s="65">
        <f>$AT$3+$AU$3*SIN(AQ34*PI()/180)</f>
        <v/>
      </c>
      <c r="AY34" s="65" t="n">
        <v>140</v>
      </c>
      <c r="AZ34" s="65">
        <f>$BA$3+$BC$3*COS(AY34*PI()/180)</f>
        <v/>
      </c>
      <c r="BA34" s="65">
        <f>$BB$3+$BC$3*SIN(AY34*PI()/180)</f>
        <v/>
      </c>
    </row>
    <row r="35" ht="15" customHeight="1">
      <c r="AA35" s="65" t="n">
        <v>145</v>
      </c>
      <c r="AB35" s="65">
        <f>$AC$3+$AE$3*COS(AA35*PI()/180)</f>
        <v/>
      </c>
      <c r="AC35" s="65">
        <f>$AD$3+$AE$3*SIN(AA35*PI()/180)</f>
        <v/>
      </c>
      <c r="AI35" s="65" t="n">
        <v>145</v>
      </c>
      <c r="AJ35" s="65">
        <f>$AK$3+$AM$3*COS(AI35*PI()/180)</f>
        <v/>
      </c>
      <c r="AK35" s="65">
        <f>$AL$3+$AM$3*SIN(AI35*PI()/180)</f>
        <v/>
      </c>
      <c r="AQ35" s="65" t="n">
        <v>145</v>
      </c>
      <c r="AR35" s="65">
        <f>$AS$3+$AU$3*COS(AQ35*PI()/180)</f>
        <v/>
      </c>
      <c r="AS35" s="65">
        <f>$AT$3+$AU$3*SIN(AQ35*PI()/180)</f>
        <v/>
      </c>
      <c r="AY35" s="65" t="n">
        <v>145</v>
      </c>
      <c r="AZ35" s="65">
        <f>$BA$3+$BC$3*COS(AY35*PI()/180)</f>
        <v/>
      </c>
      <c r="BA35" s="65">
        <f>$BB$3+$BC$3*SIN(AY35*PI()/180)</f>
        <v/>
      </c>
    </row>
    <row r="36" ht="15" customHeight="1">
      <c r="AA36" s="65" t="n">
        <v>150</v>
      </c>
      <c r="AB36" s="65">
        <f>$AC$3+$AE$3*COS(AA36*PI()/180)</f>
        <v/>
      </c>
      <c r="AC36" s="65">
        <f>$AD$3+$AE$3*SIN(AA36*PI()/180)</f>
        <v/>
      </c>
      <c r="AI36" s="65" t="n">
        <v>150</v>
      </c>
      <c r="AJ36" s="65">
        <f>$AK$3+$AM$3*COS(AI36*PI()/180)</f>
        <v/>
      </c>
      <c r="AK36" s="65">
        <f>$AL$3+$AM$3*SIN(AI36*PI()/180)</f>
        <v/>
      </c>
      <c r="AQ36" s="65" t="n">
        <v>150</v>
      </c>
      <c r="AR36" s="65">
        <f>$AS$3+$AU$3*COS(AQ36*PI()/180)</f>
        <v/>
      </c>
      <c r="AS36" s="65">
        <f>$AT$3+$AU$3*SIN(AQ36*PI()/180)</f>
        <v/>
      </c>
      <c r="AY36" s="65" t="n">
        <v>150</v>
      </c>
      <c r="AZ36" s="65">
        <f>$BA$3+$BC$3*COS(AY36*PI()/180)</f>
        <v/>
      </c>
      <c r="BA36" s="65">
        <f>$BB$3+$BC$3*SIN(AY36*PI()/180)</f>
        <v/>
      </c>
    </row>
    <row r="37" ht="15" customHeight="1">
      <c r="AA37" s="65" t="n">
        <v>155</v>
      </c>
      <c r="AB37" s="65">
        <f>$AC$3+$AE$3*COS(AA37*PI()/180)</f>
        <v/>
      </c>
      <c r="AC37" s="65">
        <f>$AD$3+$AE$3*SIN(AA37*PI()/180)</f>
        <v/>
      </c>
      <c r="AI37" s="65" t="n">
        <v>155</v>
      </c>
      <c r="AJ37" s="65">
        <f>$AK$3+$AM$3*COS(AI37*PI()/180)</f>
        <v/>
      </c>
      <c r="AK37" s="65">
        <f>$AL$3+$AM$3*SIN(AI37*PI()/180)</f>
        <v/>
      </c>
      <c r="AQ37" s="65" t="n">
        <v>155</v>
      </c>
      <c r="AR37" s="65">
        <f>$AS$3+$AU$3*COS(AQ37*PI()/180)</f>
        <v/>
      </c>
      <c r="AS37" s="65">
        <f>$AT$3+$AU$3*SIN(AQ37*PI()/180)</f>
        <v/>
      </c>
      <c r="AY37" s="65" t="n">
        <v>155</v>
      </c>
      <c r="AZ37" s="65">
        <f>$BA$3+$BC$3*COS(AY37*PI()/180)</f>
        <v/>
      </c>
      <c r="BA37" s="65">
        <f>$BB$3+$BC$3*SIN(AY37*PI()/180)</f>
        <v/>
      </c>
    </row>
    <row r="38" ht="15" customHeight="1">
      <c r="AA38" s="65" t="n">
        <v>160</v>
      </c>
      <c r="AB38" s="65">
        <f>$AC$3+$AE$3*COS(AA38*PI()/180)</f>
        <v/>
      </c>
      <c r="AC38" s="65">
        <f>$AD$3+$AE$3*SIN(AA38*PI()/180)</f>
        <v/>
      </c>
      <c r="AI38" s="65" t="n">
        <v>160</v>
      </c>
      <c r="AJ38" s="65">
        <f>$AK$3+$AM$3*COS(AI38*PI()/180)</f>
        <v/>
      </c>
      <c r="AK38" s="65">
        <f>$AL$3+$AM$3*SIN(AI38*PI()/180)</f>
        <v/>
      </c>
      <c r="AQ38" s="65" t="n">
        <v>160</v>
      </c>
      <c r="AR38" s="65">
        <f>$AS$3+$AU$3*COS(AQ38*PI()/180)</f>
        <v/>
      </c>
      <c r="AS38" s="65">
        <f>$AT$3+$AU$3*SIN(AQ38*PI()/180)</f>
        <v/>
      </c>
      <c r="AY38" s="65" t="n">
        <v>160</v>
      </c>
      <c r="AZ38" s="65">
        <f>$BA$3+$BC$3*COS(AY38*PI()/180)</f>
        <v/>
      </c>
      <c r="BA38" s="65">
        <f>$BB$3+$BC$3*SIN(AY38*PI()/180)</f>
        <v/>
      </c>
    </row>
    <row r="39" ht="15" customHeight="1">
      <c r="AA39" s="65" t="n">
        <v>165</v>
      </c>
      <c r="AB39" s="65">
        <f>$AC$3+$AE$3*COS(AA39*PI()/180)</f>
        <v/>
      </c>
      <c r="AC39" s="65">
        <f>$AD$3+$AE$3*SIN(AA39*PI()/180)</f>
        <v/>
      </c>
      <c r="AI39" s="65" t="n">
        <v>165</v>
      </c>
      <c r="AJ39" s="65">
        <f>$AK$3+$AM$3*COS(AI39*PI()/180)</f>
        <v/>
      </c>
      <c r="AK39" s="65">
        <f>$AL$3+$AM$3*SIN(AI39*PI()/180)</f>
        <v/>
      </c>
      <c r="AQ39" s="65" t="n">
        <v>165</v>
      </c>
      <c r="AR39" s="65">
        <f>$AS$3+$AU$3*COS(AQ39*PI()/180)</f>
        <v/>
      </c>
      <c r="AS39" s="65">
        <f>$AT$3+$AU$3*SIN(AQ39*PI()/180)</f>
        <v/>
      </c>
      <c r="AY39" s="65" t="n">
        <v>165</v>
      </c>
      <c r="AZ39" s="65">
        <f>$BA$3+$BC$3*COS(AY39*PI()/180)</f>
        <v/>
      </c>
      <c r="BA39" s="65">
        <f>$BB$3+$BC$3*SIN(AY39*PI()/180)</f>
        <v/>
      </c>
    </row>
    <row r="40" ht="15" customHeight="1">
      <c r="AA40" s="65" t="n">
        <v>170</v>
      </c>
      <c r="AB40" s="65">
        <f>$AC$3+$AE$3*COS(AA40*PI()/180)</f>
        <v/>
      </c>
      <c r="AC40" s="65">
        <f>$AD$3+$AE$3*SIN(AA40*PI()/180)</f>
        <v/>
      </c>
      <c r="AI40" s="65" t="n">
        <v>170</v>
      </c>
      <c r="AJ40" s="65">
        <f>$AK$3+$AM$3*COS(AI40*PI()/180)</f>
        <v/>
      </c>
      <c r="AK40" s="65">
        <f>$AL$3+$AM$3*SIN(AI40*PI()/180)</f>
        <v/>
      </c>
      <c r="AQ40" s="65" t="n">
        <v>170</v>
      </c>
      <c r="AR40" s="65">
        <f>$AS$3+$AU$3*COS(AQ40*PI()/180)</f>
        <v/>
      </c>
      <c r="AS40" s="65">
        <f>$AT$3+$AU$3*SIN(AQ40*PI()/180)</f>
        <v/>
      </c>
      <c r="AY40" s="65" t="n">
        <v>170</v>
      </c>
      <c r="AZ40" s="65">
        <f>$BA$3+$BC$3*COS(AY40*PI()/180)</f>
        <v/>
      </c>
      <c r="BA40" s="65">
        <f>$BB$3+$BC$3*SIN(AY40*PI()/180)</f>
        <v/>
      </c>
    </row>
    <row r="41" ht="15" customHeight="1">
      <c r="AA41" s="65" t="n">
        <v>175</v>
      </c>
      <c r="AB41" s="65">
        <f>$AC$3+$AE$3*COS(AA41*PI()/180)</f>
        <v/>
      </c>
      <c r="AC41" s="65">
        <f>$AD$3+$AE$3*SIN(AA41*PI()/180)</f>
        <v/>
      </c>
      <c r="AI41" s="65" t="n">
        <v>175</v>
      </c>
      <c r="AJ41" s="65">
        <f>$AK$3+$AM$3*COS(AI41*PI()/180)</f>
        <v/>
      </c>
      <c r="AK41" s="65">
        <f>$AL$3+$AM$3*SIN(AI41*PI()/180)</f>
        <v/>
      </c>
      <c r="AQ41" s="65" t="n">
        <v>175</v>
      </c>
      <c r="AR41" s="65">
        <f>$AS$3+$AU$3*COS(AQ41*PI()/180)</f>
        <v/>
      </c>
      <c r="AS41" s="65">
        <f>$AT$3+$AU$3*SIN(AQ41*PI()/180)</f>
        <v/>
      </c>
      <c r="AY41" s="65" t="n">
        <v>175</v>
      </c>
      <c r="AZ41" s="65">
        <f>$BA$3+$BC$3*COS(AY41*PI()/180)</f>
        <v/>
      </c>
      <c r="BA41" s="65">
        <f>$BB$3+$BC$3*SIN(AY41*PI()/180)</f>
        <v/>
      </c>
    </row>
    <row r="42" ht="15" customHeight="1">
      <c r="D42" s="53" t="n"/>
      <c r="E42" s="53" t="n"/>
      <c r="F42" s="53" t="n"/>
      <c r="G42" s="53" t="n"/>
      <c r="K42" s="53" t="n"/>
      <c r="AA42" s="65" t="n">
        <v>180</v>
      </c>
      <c r="AB42" s="65">
        <f>$AC$3+$AE$3*COS(AA42*PI()/180)</f>
        <v/>
      </c>
      <c r="AC42" s="65">
        <f>$AD$3+$AE$3*SIN(AA42*PI()/180)</f>
        <v/>
      </c>
      <c r="AI42" s="65" t="n">
        <v>180</v>
      </c>
      <c r="AJ42" s="65">
        <f>$AK$3+$AM$3*COS(AI42*PI()/180)</f>
        <v/>
      </c>
      <c r="AK42" s="65">
        <f>$AL$3+$AM$3*SIN(AI42*PI()/180)</f>
        <v/>
      </c>
      <c r="AQ42" s="65" t="n">
        <v>180</v>
      </c>
      <c r="AR42" s="65">
        <f>$AS$3+$AU$3*COS(AQ42*PI()/180)</f>
        <v/>
      </c>
      <c r="AS42" s="65">
        <f>$AT$3+$AU$3*SIN(AQ42*PI()/180)</f>
        <v/>
      </c>
      <c r="AY42" s="65" t="n">
        <v>180</v>
      </c>
      <c r="AZ42" s="65">
        <f>$BA$3+$BC$3*COS(AY42*PI()/180)</f>
        <v/>
      </c>
      <c r="BA42" s="65">
        <f>$BB$3+$BC$3*SIN(AY42*PI()/180)</f>
        <v/>
      </c>
    </row>
    <row r="43" ht="15.75" customHeight="1">
      <c r="D43" s="53" t="n"/>
      <c r="E43" s="53" t="n"/>
      <c r="F43" s="53" t="n"/>
      <c r="G43" s="53" t="n"/>
      <c r="H43" s="53" t="n"/>
      <c r="I43" s="53" t="n"/>
      <c r="J43" s="53" t="n"/>
      <c r="K43" s="53" t="n"/>
    </row>
    <row r="44" ht="15.75" customHeight="1">
      <c r="B44" s="53" t="n"/>
      <c r="C44" s="53" t="n"/>
      <c r="D44" s="54" t="n"/>
      <c r="E44" s="53" t="n"/>
      <c r="F44" s="53" t="n"/>
      <c r="G44" s="53" t="n"/>
      <c r="H44" s="53" t="n"/>
      <c r="I44" s="53" t="n"/>
      <c r="J44" s="53" t="n"/>
      <c r="K44" s="53" t="n"/>
    </row>
    <row r="45" ht="15.75" customHeight="1">
      <c r="B45" s="53" t="n"/>
      <c r="C45" s="53" t="n"/>
      <c r="D45" s="54" t="n"/>
    </row>
    <row r="46" ht="43.5" customHeight="1">
      <c r="B46" s="53" t="n"/>
      <c r="C46" s="53" t="n"/>
      <c r="D46" s="54" t="n"/>
      <c r="K46" s="53" t="n"/>
      <c r="N46" s="72" t="inlineStr">
        <is>
          <t xml:space="preserve">Давление в камере, Мпа
σ3 </t>
        </is>
      </c>
      <c r="O46" s="72" t="inlineStr">
        <is>
          <t>Вертикальная нагрузка, Мпа
σ1</t>
        </is>
      </c>
      <c r="P46" s="72" t="inlineStr">
        <is>
          <t>Поровое давление, Мпа
u</t>
        </is>
      </c>
      <c r="Q46" s="75" t="n"/>
    </row>
    <row r="47" ht="16.5" customHeight="1">
      <c r="A47" s="53" t="n"/>
      <c r="B47" s="53" t="n"/>
      <c r="C47" s="53" t="n"/>
      <c r="D47" s="54" t="n"/>
      <c r="E47" s="55" t="n"/>
      <c r="F47" s="53" t="n"/>
      <c r="G47" s="53" t="n"/>
      <c r="H47" s="53" t="n"/>
      <c r="I47" s="53" t="n"/>
      <c r="J47" s="53" t="n"/>
      <c r="K47" s="53" t="n"/>
      <c r="L47" s="53" t="n"/>
      <c r="N47" s="76" t="n">
        <v>0.05</v>
      </c>
      <c r="O47" s="76" t="n">
        <v>0.08493632924887161</v>
      </c>
      <c r="P47" s="77" t="n"/>
      <c r="Q47" s="75" t="n"/>
      <c r="W47" s="65" t="n">
        <v>1</v>
      </c>
      <c r="AF47" s="65" t="inlineStr">
        <is>
          <t>σ3,кПа</t>
        </is>
      </c>
      <c r="AG47" s="65" t="inlineStr">
        <is>
          <t>σ1,кПа</t>
        </is>
      </c>
      <c r="AH47" s="65" t="inlineStr">
        <is>
          <t>u, кПа</t>
        </is>
      </c>
      <c r="AL47" s="65" t="n">
        <v>4</v>
      </c>
    </row>
    <row r="48" ht="16.5" customHeight="1">
      <c r="A48" s="53" t="n"/>
      <c r="L48" s="53" t="n"/>
      <c r="N48" s="76" t="n">
        <v>0.15</v>
      </c>
      <c r="O48" s="76" t="n">
        <v>0.2220251998954638</v>
      </c>
      <c r="P48" s="77" t="n"/>
      <c r="Q48" s="75" t="n"/>
      <c r="AF48" s="65">
        <f>N47*1000</f>
        <v/>
      </c>
      <c r="AG48" s="65">
        <f>O47*1000</f>
        <v/>
      </c>
      <c r="AH48" s="65">
        <f>P47*1000</f>
        <v/>
      </c>
      <c r="AV48" s="65" t="inlineStr">
        <is>
          <t>δ3, Мпа</t>
        </is>
      </c>
      <c r="AW48" s="65" t="inlineStr">
        <is>
          <t>δ1-δ3, МПа</t>
        </is>
      </c>
      <c r="AX48" s="65" t="inlineStr">
        <is>
          <t>δ1, МПа</t>
        </is>
      </c>
      <c r="AY48" s="65" t="inlineStr">
        <is>
          <t>δ1, КПа</t>
        </is>
      </c>
    </row>
    <row r="49" ht="16.5" customHeight="1">
      <c r="A49" s="53" t="n"/>
      <c r="L49" s="53" t="n"/>
      <c r="N49" s="76" t="n">
        <v>0.25</v>
      </c>
      <c r="O49" s="76" t="n">
        <v>0.3591140705420559</v>
      </c>
      <c r="P49" s="77" t="n"/>
      <c r="Q49" s="75" t="n"/>
      <c r="AF49" s="65">
        <f>N48*1000</f>
        <v/>
      </c>
      <c r="AG49" s="65">
        <f>O48*1000</f>
        <v/>
      </c>
      <c r="AH49" s="65">
        <f>P48*1000</f>
        <v/>
      </c>
      <c r="AP49" s="65" t="inlineStr">
        <is>
          <t>С, МПа:</t>
        </is>
      </c>
      <c r="AQ49" s="65">
        <f>O57</f>
        <v/>
      </c>
      <c r="AU49" s="65">
        <f>CONCATENATE(ROUND(AV49,2)," МПа")</f>
        <v/>
      </c>
      <c r="AV49" s="65">
        <f>N47</f>
        <v/>
      </c>
      <c r="AW49" s="65">
        <f>2*(AV49+AQ49/TAN(RADIANS(AQ50)))*SIN(RADIANS(AQ50))/(1-SIN(RADIANS(AQ50)))+AZ49</f>
        <v/>
      </c>
      <c r="AX49" s="65">
        <f>AW49+AV49</f>
        <v/>
      </c>
      <c r="AY49" s="65">
        <f>AX49*1000</f>
        <v/>
      </c>
      <c r="AZ49" s="65">
        <f>-AZ50-AZ51</f>
        <v/>
      </c>
    </row>
    <row r="50" ht="16.5" customHeight="1">
      <c r="A50" s="53" t="n"/>
      <c r="L50" s="53" t="n"/>
      <c r="N50" s="56">
        <f>J63</f>
        <v/>
      </c>
      <c r="O50" s="78">
        <f>MAX(F85:F553)+N50</f>
        <v/>
      </c>
      <c r="Q50" s="26" t="n"/>
      <c r="AF50" s="65">
        <f>N49*1000</f>
        <v/>
      </c>
      <c r="AG50" s="65">
        <f>O49*1000</f>
        <v/>
      </c>
      <c r="AH50" s="65">
        <f>P49*1000</f>
        <v/>
      </c>
      <c r="AP50" s="65" t="inlineStr">
        <is>
          <t>φ, град:</t>
        </is>
      </c>
      <c r="AQ50" s="65">
        <f>O56</f>
        <v/>
      </c>
      <c r="AU50" s="65">
        <f>CONCATENATE(ROUND(AV50,2)," МПа")</f>
        <v/>
      </c>
      <c r="AV50" s="65">
        <f>N48</f>
        <v/>
      </c>
      <c r="AW50" s="65">
        <f>2*(AV50+AQ49/TAN(RADIANS(AQ50)))*SIN(RADIANS(AQ50))/(1-SIN(RADIANS(AQ50)))+AZ50</f>
        <v/>
      </c>
      <c r="AX50" s="65">
        <f>AW50+AV50</f>
        <v/>
      </c>
      <c r="AY50" s="65">
        <f>AX50*1000</f>
        <v/>
      </c>
      <c r="AZ50" s="65">
        <f>RANDBETWEEN(-3,3)*0.01</f>
        <v/>
      </c>
    </row>
    <row r="51" ht="16.5" customHeight="1">
      <c r="A51" s="53" t="n"/>
      <c r="L51" s="53" t="n"/>
      <c r="M51" s="1" t="n"/>
      <c r="N51" s="1" t="n"/>
      <c r="O51" s="1" t="n"/>
      <c r="P51" s="1" t="n"/>
      <c r="Q51" s="30" t="n"/>
      <c r="R51" s="1" t="n"/>
      <c r="S51" s="1" t="n"/>
      <c r="T51" s="1" t="n"/>
      <c r="U51" s="1" t="n"/>
      <c r="AF51" s="65">
        <f>N50*1000</f>
        <v/>
      </c>
      <c r="AG51" s="65">
        <f>O50*1000</f>
        <v/>
      </c>
      <c r="AH51" s="65">
        <f>P50*1000</f>
        <v/>
      </c>
      <c r="AP51" s="65" t="inlineStr">
        <is>
          <t>E, Мпа</t>
        </is>
      </c>
      <c r="AQ51" s="65">
        <f>D63</f>
        <v/>
      </c>
      <c r="AU51" s="65">
        <f>CONCATENATE(ROUND(AV51,2)," МПа")</f>
        <v/>
      </c>
      <c r="AV51" s="65">
        <f>N49</f>
        <v/>
      </c>
      <c r="AW51" s="65">
        <f>2*(AV51+AQ49/TAN(RADIANS(AQ50)))*SIN(RADIANS(AQ50))/(1-SIN(RADIANS(AQ50)))+AZ51</f>
        <v/>
      </c>
      <c r="AX51" s="65">
        <f>AW51+AV51</f>
        <v/>
      </c>
      <c r="AY51" s="65">
        <f>AX51*1000</f>
        <v/>
      </c>
      <c r="AZ51" s="65">
        <f>RANDBETWEEN(-3,3)*0.01</f>
        <v/>
      </c>
    </row>
    <row r="52" ht="16.5" customHeight="1">
      <c r="A52" s="53" t="n"/>
      <c r="L52" s="53" t="n"/>
      <c r="M52" s="1" t="n"/>
      <c r="U52" s="1" t="n"/>
      <c r="AF52" s="65" t="inlineStr">
        <is>
          <t>x</t>
        </is>
      </c>
      <c r="AG52" s="65" t="n">
        <v>0</v>
      </c>
      <c r="AH52" s="65">
        <f>AG50</f>
        <v/>
      </c>
    </row>
    <row r="53" ht="16.5" customHeight="1">
      <c r="L53" s="53" t="n"/>
      <c r="M53" s="1" t="n"/>
      <c r="U53" s="1" t="n"/>
      <c r="AF53" s="65" t="inlineStr">
        <is>
          <t>y</t>
        </is>
      </c>
      <c r="AG53" s="65">
        <f>AQ49*1000</f>
        <v/>
      </c>
      <c r="AH53" s="65">
        <f>((AH52)*TAN(RADIANS(AQ50))+AQ49*1000)</f>
        <v/>
      </c>
      <c r="AJ53" s="65" t="inlineStr">
        <is>
          <t>С, кПа</t>
        </is>
      </c>
      <c r="AK53" s="65" t="inlineStr">
        <is>
          <t>φ,°</t>
        </is>
      </c>
    </row>
    <row r="54" ht="16.5" customHeight="1">
      <c r="L54" s="53" t="n"/>
      <c r="M54" s="1" t="n"/>
      <c r="U54" s="1" t="n"/>
      <c r="AJ54" s="65">
        <f>AQ49*1000</f>
        <v/>
      </c>
      <c r="AK54" s="65">
        <f>AQ50</f>
        <v/>
      </c>
    </row>
    <row r="55" ht="15" customHeight="1">
      <c r="N55" s="28" t="inlineStr">
        <is>
          <t>Эффективные значения угла внутреннего трения и удельного сцепления ϕ', С'</t>
        </is>
      </c>
      <c r="O55" s="1" t="n"/>
      <c r="P55" s="1" t="n"/>
      <c r="Q55" s="1" t="n"/>
      <c r="R55" s="1" t="n"/>
      <c r="S55" s="1" t="n"/>
      <c r="T55" s="1" t="n"/>
    </row>
    <row r="56" ht="15" customHeight="1">
      <c r="N56" s="29" t="inlineStr">
        <is>
          <t>ϕ', град. =</t>
        </is>
      </c>
      <c r="O56" s="31" t="n">
        <v>9</v>
      </c>
      <c r="P56" s="1" t="n"/>
      <c r="Q56" s="1" t="n"/>
      <c r="R56" s="1" t="n"/>
      <c r="S56" s="1" t="n"/>
      <c r="T56" s="1" t="n"/>
    </row>
    <row r="57" ht="15" customHeight="1">
      <c r="N57" s="29" t="inlineStr">
        <is>
          <t>С', МПа =</t>
        </is>
      </c>
      <c r="O57" s="79" t="n">
        <v>0.007</v>
      </c>
      <c r="P57" s="1" t="n"/>
      <c r="Q57" s="1" t="n"/>
      <c r="R57" s="1" t="n"/>
      <c r="S57" s="1" t="n"/>
      <c r="T57" s="1" t="n"/>
    </row>
    <row r="59" ht="15.75" customHeight="1">
      <c r="L59" s="53" t="n"/>
    </row>
    <row r="60" ht="15.75" customHeight="1">
      <c r="L60" s="53" t="n"/>
    </row>
    <row r="61">
      <c r="L61" s="6" t="n"/>
    </row>
    <row r="62" ht="15.75" customHeight="1">
      <c r="A62" s="53" t="n"/>
      <c r="C62" s="53" t="inlineStr">
        <is>
          <t>K0, д.е.</t>
        </is>
      </c>
      <c r="D62" s="58" t="n">
        <v>0.8435655349597692</v>
      </c>
      <c r="E62" s="53" t="inlineStr">
        <is>
          <t>Эффективное напряжение, Мпа:</t>
        </is>
      </c>
      <c r="G62" s="54" t="n"/>
      <c r="J62" s="80" t="n">
        <v>0.04217827674798846</v>
      </c>
      <c r="K62" s="81" t="n"/>
      <c r="L62" s="6" t="n"/>
    </row>
    <row r="63" ht="15.75" customHeight="1">
      <c r="A63" s="53" t="n"/>
      <c r="C63" s="54" t="inlineStr">
        <is>
          <t>Модуль деформации E0, МПа:</t>
        </is>
      </c>
      <c r="D63" s="59">
        <f>A85/B85</f>
        <v/>
      </c>
      <c r="E63" s="53" t="inlineStr">
        <is>
          <t>Точки нахождения модуля Е0, Мпа (полное напряжение):</t>
        </is>
      </c>
      <c r="F63" s="53" t="n"/>
      <c r="G63" s="53" t="n"/>
      <c r="H63" s="53" t="n"/>
      <c r="J63" s="80" t="n">
        <v>0.04217827674798846</v>
      </c>
      <c r="K63" s="80" t="n">
        <v>0.06748524279678154</v>
      </c>
      <c r="L63" s="9" t="n"/>
    </row>
    <row r="64" ht="15.75" customHeight="1">
      <c r="C64" s="54" t="inlineStr">
        <is>
          <t>Модуль деформации E50, МПа:</t>
        </is>
      </c>
      <c r="D64" s="59">
        <f>D85/E85</f>
        <v/>
      </c>
      <c r="E64" s="53" t="inlineStr">
        <is>
          <t>qmax Давление при разрушении образца, Мпа (девиатор):</t>
        </is>
      </c>
      <c r="F64" s="53" t="n"/>
      <c r="G64" s="53" t="n"/>
      <c r="H64" s="53" t="n"/>
      <c r="J64" s="80" t="n">
        <v>0.1012278641951723</v>
      </c>
      <c r="K64" s="81" t="n"/>
      <c r="L64" s="71" t="n"/>
    </row>
    <row r="65" ht="15.75" customHeight="1">
      <c r="B65" s="54" t="n"/>
      <c r="C65" s="54" t="inlineStr">
        <is>
          <t>Коэф. Поперечной деформации, ϑ:</t>
        </is>
      </c>
      <c r="E65" s="53" t="inlineStr">
        <is>
          <t>0,5 qmax, Мпа (девиатор):</t>
        </is>
      </c>
      <c r="J65" s="80" t="n">
        <v>0.05061393209758616</v>
      </c>
      <c r="K65" s="81" t="n"/>
      <c r="L65" s="63" t="n"/>
    </row>
    <row r="66">
      <c r="L66" s="63" t="n"/>
    </row>
    <row r="67">
      <c r="L67" s="63" t="n"/>
    </row>
    <row r="68">
      <c r="L68" s="63" t="n"/>
    </row>
    <row r="69">
      <c r="L69" s="63" t="n"/>
    </row>
    <row r="70">
      <c r="A70" s="63" t="n"/>
      <c r="L70" s="63" t="n"/>
    </row>
    <row r="71">
      <c r="L71" s="63" t="n"/>
    </row>
    <row r="72">
      <c r="L72" s="63" t="n"/>
    </row>
    <row r="73" ht="15.75" customHeight="1">
      <c r="B73" s="53" t="n"/>
      <c r="C73" s="53" t="n"/>
      <c r="D73" s="53" t="n"/>
      <c r="E73" s="53" t="n"/>
      <c r="F73" s="53" t="n"/>
      <c r="G73" s="53" t="n"/>
      <c r="H73" s="53" t="n"/>
      <c r="I73" s="53" t="n"/>
      <c r="J73" s="53" t="n"/>
      <c r="K73" s="53" t="n"/>
      <c r="L73" s="63" t="n"/>
    </row>
    <row r="74" ht="15.75" customHeight="1">
      <c r="B74" s="53" t="n"/>
      <c r="C74" s="53" t="n"/>
      <c r="D74" s="53" t="n"/>
      <c r="E74" s="53" t="n"/>
      <c r="F74" s="53" t="n"/>
      <c r="G74" s="53" t="n"/>
      <c r="H74" s="53" t="n"/>
      <c r="I74" s="53" t="n"/>
      <c r="J74" s="53" t="n"/>
      <c r="K74" s="53" t="n"/>
      <c r="L74" s="63" t="n"/>
    </row>
    <row r="75" ht="15.75" customHeight="1">
      <c r="A75" s="53" t="n"/>
      <c r="B75" s="7" t="n"/>
      <c r="C75" s="8" t="n"/>
      <c r="D75" s="7" t="n"/>
      <c r="E75" s="7" t="n"/>
      <c r="F75" s="7" t="n"/>
      <c r="G75" s="7" t="n"/>
      <c r="H75" s="7" t="n"/>
      <c r="I75" s="9" t="n"/>
      <c r="J75" s="9" t="n"/>
      <c r="K75" s="6" t="n"/>
      <c r="L75" s="63" t="n"/>
      <c r="M75" s="9" t="n"/>
      <c r="N75" s="7" t="n"/>
      <c r="O75" s="8" t="n"/>
      <c r="P75" s="7" t="n"/>
      <c r="Q75" s="7" t="n"/>
      <c r="R75" s="7" t="n"/>
      <c r="S75" s="7" t="n"/>
      <c r="T75" s="9" t="n"/>
    </row>
    <row r="76" ht="15.75" customHeight="1">
      <c r="A76" s="53" t="n"/>
      <c r="B76" s="7" t="inlineStr">
        <is>
          <t>Начальник исп. лаборатории:</t>
        </is>
      </c>
      <c r="C76" s="8" t="n"/>
      <c r="D76" s="7" t="n"/>
      <c r="E76" s="7" t="n"/>
      <c r="F76" s="7" t="n"/>
      <c r="G76" s="7" t="n"/>
      <c r="H76" s="7" t="n"/>
      <c r="I76" s="7" t="inlineStr">
        <is>
          <t>Семиколенова Л.Г.</t>
        </is>
      </c>
      <c r="J76" s="9" t="n"/>
      <c r="K76" s="6" t="n"/>
      <c r="L76" s="63" t="n"/>
      <c r="M76" s="9" t="n"/>
      <c r="N76" s="7" t="inlineStr">
        <is>
          <t>Начальник исп. лаборатории:</t>
        </is>
      </c>
      <c r="O76" s="8" t="n"/>
      <c r="P76" s="7" t="n"/>
      <c r="Q76" s="7" t="n"/>
      <c r="R76" s="7" t="n"/>
      <c r="S76" s="7" t="n"/>
      <c r="T76" s="7" t="inlineStr">
        <is>
          <t>Семиколенова Л.Г.</t>
        </is>
      </c>
    </row>
    <row r="77">
      <c r="A77" s="9" t="n"/>
      <c r="B77" s="9" t="n"/>
      <c r="C77" s="7" t="n"/>
      <c r="D77" s="7" t="n"/>
      <c r="E77" s="7" t="n"/>
      <c r="F77" s="7" t="n"/>
      <c r="G77" s="7" t="n"/>
      <c r="H77" s="7" t="n"/>
      <c r="I77" s="9" t="n"/>
      <c r="J77" s="9" t="n"/>
      <c r="K77" s="9" t="n"/>
      <c r="L77" s="63" t="n"/>
      <c r="M77" s="9" t="n"/>
      <c r="N77" s="9" t="n"/>
      <c r="O77" s="7" t="n"/>
      <c r="P77" s="7" t="n"/>
      <c r="Q77" s="7" t="n"/>
      <c r="R77" s="7" t="n"/>
      <c r="S77" s="7" t="n"/>
      <c r="T77" s="7" t="n"/>
      <c r="U77" s="9" t="n"/>
    </row>
    <row r="78">
      <c r="A78" s="9" t="n"/>
      <c r="L78" s="63" t="n"/>
    </row>
    <row r="79">
      <c r="A79" s="9" t="n"/>
      <c r="L79" s="63" t="n"/>
    </row>
    <row r="80">
      <c r="A80" s="71" t="inlineStr">
        <is>
          <t>Лист 1 , всего листов 2</t>
        </is>
      </c>
      <c r="L80" s="63" t="n"/>
      <c r="M80" s="71" t="inlineStr">
        <is>
          <t>Лист 2 , всего листов 2</t>
        </is>
      </c>
    </row>
    <row r="81">
      <c r="A81" s="63" t="inlineStr">
        <is>
          <t>Частичное воспроизведение протокола испытаний без письменного разрешения  ООО «ИнжГео» ЗАПРЕЩАЕТСЯ</t>
        </is>
      </c>
      <c r="L81" s="63" t="n"/>
      <c r="M81" s="6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82">
      <c r="A82" s="63" t="n"/>
      <c r="L82" s="63" t="n"/>
    </row>
    <row r="83" ht="18.75" customHeight="1">
      <c r="A83" s="65" t="inlineStr">
        <is>
          <t>E0</t>
        </is>
      </c>
      <c r="D83" s="65" t="inlineStr">
        <is>
          <t>E50</t>
        </is>
      </c>
      <c r="F83" s="65" t="inlineStr">
        <is>
          <t>Деформация</t>
        </is>
      </c>
      <c r="J83" s="65" t="inlineStr">
        <is>
          <t>Первая прочность</t>
        </is>
      </c>
      <c r="M83" s="65" t="inlineStr">
        <is>
          <t>Вторая прочность</t>
        </is>
      </c>
      <c r="P83" s="65" t="inlineStr">
        <is>
          <t>Третья прочность</t>
        </is>
      </c>
    </row>
    <row r="84">
      <c r="A84" s="65" t="inlineStr">
        <is>
          <t>devE0</t>
        </is>
      </c>
      <c r="B84" s="65" t="inlineStr">
        <is>
          <t>epsE0</t>
        </is>
      </c>
      <c r="D84" s="65" t="inlineStr">
        <is>
          <t>dev50</t>
        </is>
      </c>
      <c r="E84" s="65" t="inlineStr">
        <is>
          <t>epsE50</t>
        </is>
      </c>
      <c r="F84" s="65" t="inlineStr">
        <is>
          <t>dev</t>
        </is>
      </c>
      <c r="G84" s="65" t="inlineStr">
        <is>
          <t>eps</t>
        </is>
      </c>
      <c r="H84" s="65" t="inlineStr">
        <is>
          <t>ev</t>
        </is>
      </c>
      <c r="J84" s="65" t="inlineStr">
        <is>
          <t>dev1</t>
        </is>
      </c>
      <c r="K84" s="65" t="inlineStr">
        <is>
          <t>eps1</t>
        </is>
      </c>
      <c r="L84" s="65" t="inlineStr">
        <is>
          <t>ev1</t>
        </is>
      </c>
      <c r="M84" s="65" t="inlineStr">
        <is>
          <t>dev1</t>
        </is>
      </c>
      <c r="N84" s="65" t="inlineStr">
        <is>
          <t>eps1</t>
        </is>
      </c>
      <c r="O84" s="65" t="inlineStr">
        <is>
          <t>ev2</t>
        </is>
      </c>
      <c r="P84" s="65" t="inlineStr">
        <is>
          <t>dev1</t>
        </is>
      </c>
      <c r="Q84" s="65" t="inlineStr">
        <is>
          <t>eps1</t>
        </is>
      </c>
      <c r="R84" s="65" t="inlineStr">
        <is>
          <t>ev3</t>
        </is>
      </c>
    </row>
    <row r="85">
      <c r="A85" s="65" t="n">
        <v>0.02530696604879308</v>
      </c>
      <c r="B85" s="65" t="n">
        <v>0.001685803350054111</v>
      </c>
      <c r="D85" s="65" t="n">
        <v>0.05061393209758616</v>
      </c>
      <c r="E85" s="65" t="n">
        <v>0.005057410050162333</v>
      </c>
      <c r="F85" t="n">
        <v>0</v>
      </c>
      <c r="G85" t="n">
        <v>0</v>
      </c>
      <c r="H85" t="n">
        <v>0</v>
      </c>
      <c r="J85" t="n">
        <v>0</v>
      </c>
      <c r="K85" t="n">
        <v>0</v>
      </c>
      <c r="L85" t="n">
        <v>0</v>
      </c>
      <c r="M85" t="n">
        <v>0.01440503997909276</v>
      </c>
      <c r="N85" t="n">
        <v>0.0003166931498143444</v>
      </c>
      <c r="O85" t="n">
        <v>0</v>
      </c>
      <c r="P85" t="n">
        <v>0</v>
      </c>
      <c r="Q85" t="n">
        <v>0</v>
      </c>
      <c r="R85" t="n">
        <v>0</v>
      </c>
    </row>
    <row r="86">
      <c r="F86" t="n">
        <v>0.01393462407123307</v>
      </c>
      <c r="G86" t="n">
        <v>0.0008162844621488587</v>
      </c>
      <c r="H86" t="n">
        <v>0</v>
      </c>
      <c r="J86" t="n">
        <v>0.009956853835928405</v>
      </c>
      <c r="K86" t="n">
        <v>0.0006632678733691088</v>
      </c>
      <c r="L86" t="n">
        <v>0</v>
      </c>
      <c r="M86" t="n">
        <v>0.03601259994773187</v>
      </c>
      <c r="N86" t="n">
        <v>0.00118759931180379</v>
      </c>
      <c r="O86" t="n">
        <v>0</v>
      </c>
      <c r="P86" t="n">
        <v>0.03109751010448591</v>
      </c>
      <c r="Q86" t="n">
        <v>0.0004603412937450353</v>
      </c>
      <c r="R86" t="n">
        <v>0</v>
      </c>
    </row>
    <row r="87">
      <c r="A87" s="65" t="inlineStr">
        <is>
          <t>Секущая модуля Е0</t>
        </is>
      </c>
      <c r="D87" s="65" t="inlineStr">
        <is>
          <t>Линия Q max</t>
        </is>
      </c>
      <c r="F87" t="n">
        <v>0.02530696604879308</v>
      </c>
      <c r="G87" t="n">
        <v>0.001685803350054111</v>
      </c>
      <c r="H87" t="n">
        <v>0</v>
      </c>
      <c r="J87" t="n">
        <v>0.0174681646244358</v>
      </c>
      <c r="K87" t="n">
        <v>0.001745441772023971</v>
      </c>
      <c r="L87" t="n">
        <v>0</v>
      </c>
      <c r="M87" t="n">
        <v>0.0373014707711555</v>
      </c>
      <c r="N87" t="n">
        <v>0.001593676354062958</v>
      </c>
      <c r="O87" t="n">
        <v>0</v>
      </c>
      <c r="P87" t="n">
        <v>0.05455703527102795</v>
      </c>
      <c r="Q87" t="n">
        <v>0.001211424457223778</v>
      </c>
      <c r="R87" t="n">
        <v>0</v>
      </c>
    </row>
    <row r="88">
      <c r="A88" s="65">
        <f>J63-J62</f>
        <v/>
      </c>
      <c r="B88" s="65" t="n">
        <v>0</v>
      </c>
      <c r="D88" s="65">
        <f>J64</f>
        <v/>
      </c>
      <c r="E88" s="65" t="n">
        <v>0</v>
      </c>
      <c r="F88" t="n">
        <v>0.03364441667051671</v>
      </c>
      <c r="G88" t="n">
        <v>0.002448853386446576</v>
      </c>
      <c r="H88" t="n">
        <v>-0.002432607576901545</v>
      </c>
      <c r="J88" t="n">
        <v>0.01880237076006121</v>
      </c>
      <c r="K88" t="n">
        <v>0.00239892421642439</v>
      </c>
      <c r="L88" t="n">
        <v>-0.002307102017335626</v>
      </c>
      <c r="M88" t="n">
        <v>0.0403142010578447</v>
      </c>
      <c r="N88" t="n">
        <v>0.002390514531094437</v>
      </c>
      <c r="O88" t="n">
        <v>-0.002751334354873483</v>
      </c>
      <c r="P88" t="n">
        <v>0.06310899160289241</v>
      </c>
      <c r="Q88" t="n">
        <v>0.00239087370414097</v>
      </c>
      <c r="R88" t="n">
        <v>-0.001169818608288319</v>
      </c>
    </row>
    <row r="89">
      <c r="A89" s="65">
        <f>A85</f>
        <v/>
      </c>
      <c r="B89" s="65">
        <f>B85</f>
        <v/>
      </c>
      <c r="D89" s="65">
        <f>J64</f>
        <v/>
      </c>
      <c r="E89" s="65">
        <f>MAX(G85:G20000)</f>
        <v/>
      </c>
      <c r="F89" t="n">
        <v>0.04009874794045584</v>
      </c>
      <c r="G89" t="n">
        <v>0.003265137848595435</v>
      </c>
      <c r="H89" t="n">
        <v>-0.0024482718172599</v>
      </c>
      <c r="J89" t="n">
        <v>0.01938960856080013</v>
      </c>
      <c r="K89" t="n">
        <v>0.003198565621899187</v>
      </c>
      <c r="L89" t="n">
        <v>-0.002308018807328606</v>
      </c>
      <c r="M89" t="n">
        <v>0.04214276088915453</v>
      </c>
      <c r="N89" t="n">
        <v>0.003187352708125917</v>
      </c>
      <c r="O89" t="n">
        <v>-0.002718136164113642</v>
      </c>
      <c r="P89" t="n">
        <v>0.06112397445013223</v>
      </c>
      <c r="Q89" t="n">
        <v>0.003187831605521294</v>
      </c>
      <c r="R89" t="n">
        <v>-0.00116608638541043</v>
      </c>
    </row>
    <row r="90" ht="15" customHeight="1">
      <c r="A90" s="65">
        <f>J64*0.9</f>
        <v/>
      </c>
      <c r="B90" s="65">
        <f>_xlfn.FORECAST.LINEAR(A90,B88:B89,A88:A89)</f>
        <v/>
      </c>
      <c r="F90" t="n">
        <v>0.04508066769472673</v>
      </c>
      <c r="G90" t="n">
        <v>0.004081422310744294</v>
      </c>
      <c r="H90" t="n">
        <v>-0.002460509505039866</v>
      </c>
      <c r="J90" t="n">
        <v>0.02086678747623588</v>
      </c>
      <c r="K90" t="n">
        <v>0.003998207027373984</v>
      </c>
      <c r="L90" t="n">
        <v>-0.002291745784953201</v>
      </c>
      <c r="M90" t="n">
        <v>0.04504972813220504</v>
      </c>
      <c r="N90" t="n">
        <v>0.003984190885157396</v>
      </c>
      <c r="O90" t="n">
        <v>-0.002747493241893006</v>
      </c>
      <c r="P90" t="n">
        <v>0.06658731674085638</v>
      </c>
      <c r="Q90" t="n">
        <v>0.003984789506901617</v>
      </c>
      <c r="R90" t="n">
        <v>-0.001161654370742937</v>
      </c>
    </row>
    <row r="91">
      <c r="D91" s="65" t="inlineStr">
        <is>
          <t>Линия 0,5 Q max</t>
        </is>
      </c>
      <c r="F91" t="n">
        <v>0.05061393209758616</v>
      </c>
      <c r="G91" t="n">
        <v>0.005057410050162333</v>
      </c>
      <c r="H91" t="n">
        <v>-0.002445824279703907</v>
      </c>
      <c r="J91" t="n">
        <v>0.02087600217015223</v>
      </c>
      <c r="K91" t="n">
        <v>0.004797848432848781</v>
      </c>
      <c r="L91" t="n">
        <v>-0.002308018807328606</v>
      </c>
      <c r="M91" t="n">
        <v>0.04771026135187098</v>
      </c>
      <c r="N91" t="n">
        <v>0.004781029062188875</v>
      </c>
      <c r="O91" t="n">
        <v>-0.002749413798383245</v>
      </c>
      <c r="P91" t="n">
        <v>0.06942797123656647</v>
      </c>
      <c r="Q91" t="n">
        <v>0.004781747408281941</v>
      </c>
      <c r="R91" t="n">
        <v>-0.001175416942605152</v>
      </c>
    </row>
    <row r="92">
      <c r="D92" s="65">
        <f>J65</f>
        <v/>
      </c>
      <c r="E92" s="65" t="n">
        <v>0</v>
      </c>
      <c r="F92" t="n">
        <v>0.05285701800541727</v>
      </c>
      <c r="G92" t="n">
        <v>0.005713991235042011</v>
      </c>
      <c r="H92" t="n">
        <v>-0.001820847855278998</v>
      </c>
      <c r="J92" t="n">
        <v>0.02175442759074075</v>
      </c>
      <c r="K92" t="n">
        <v>0.005597489838323577</v>
      </c>
      <c r="L92" t="n">
        <v>-0.002259193852692756</v>
      </c>
      <c r="M92" t="n">
        <v>0.04884421506422326</v>
      </c>
      <c r="N92" t="n">
        <v>0.005577867239220355</v>
      </c>
      <c r="O92" t="n">
        <v>-0.002919138582707787</v>
      </c>
      <c r="P92" t="n">
        <v>0.07068773410496165</v>
      </c>
      <c r="Q92" t="n">
        <v>0.005578705309662263</v>
      </c>
      <c r="R92" t="n">
        <v>-0.001402712265392194</v>
      </c>
    </row>
    <row r="93">
      <c r="D93" s="65">
        <f>J65</f>
        <v/>
      </c>
      <c r="E93" s="65">
        <f>MAX(G85:G20000)</f>
        <v/>
      </c>
      <c r="F93" t="n">
        <v>0.05555706182646851</v>
      </c>
      <c r="G93" t="n">
        <v>0.00653027569719087</v>
      </c>
      <c r="H93" t="n">
        <v>-0.00181555840443225</v>
      </c>
      <c r="J93" t="n">
        <v>0.02216278670873505</v>
      </c>
      <c r="K93" t="n">
        <v>0.006397131243798373</v>
      </c>
      <c r="L93" t="n">
        <v>-0.002263528803531088</v>
      </c>
      <c r="M93" t="n">
        <v>0.05049560251526269</v>
      </c>
      <c r="N93" t="n">
        <v>0.006374705416251834</v>
      </c>
      <c r="O93" t="n">
        <v>-0.002906607589490612</v>
      </c>
      <c r="P93" t="n">
        <v>0.07377394167542373</v>
      </c>
      <c r="Q93" t="n">
        <v>0.006375663211042587</v>
      </c>
      <c r="R93" t="n">
        <v>-0.001420223220884858</v>
      </c>
    </row>
    <row r="94">
      <c r="F94" t="n">
        <v>0.05762340822416033</v>
      </c>
      <c r="G94" t="n">
        <v>0.007346560159339729</v>
      </c>
      <c r="H94" t="n">
        <v>-0.00183160915182928</v>
      </c>
      <c r="J94" t="n">
        <v>0.02407495598805345</v>
      </c>
      <c r="K94" t="n">
        <v>0.007196772649273171</v>
      </c>
      <c r="L94" t="n">
        <v>-0.002264441424760211</v>
      </c>
      <c r="M94" t="n">
        <v>0.05198685242640361</v>
      </c>
      <c r="N94" t="n">
        <v>0.007171543593283312</v>
      </c>
      <c r="O94" t="n">
        <v>-0.002892328085591972</v>
      </c>
      <c r="P94" t="n">
        <v>0.07644628615565485</v>
      </c>
      <c r="Q94" t="n">
        <v>0.007172621112422911</v>
      </c>
      <c r="R94" t="n">
        <v>-0.001415421829862676</v>
      </c>
    </row>
    <row r="95">
      <c r="F95" t="n">
        <v>0.06092254561464078</v>
      </c>
      <c r="G95" t="n">
        <v>0.008162844621488589</v>
      </c>
      <c r="H95" t="n">
        <v>-0.001816652773572956</v>
      </c>
      <c r="J95" t="n">
        <v>0.0234560918749618</v>
      </c>
      <c r="K95" t="n">
        <v>0.007996414054747969</v>
      </c>
      <c r="L95" t="n">
        <v>-0.002296155012472218</v>
      </c>
      <c r="M95" t="n">
        <v>0.05314416464244612</v>
      </c>
      <c r="N95" t="n">
        <v>0.007968381770314793</v>
      </c>
      <c r="O95" t="n">
        <v>-0.002899322128317837</v>
      </c>
      <c r="P95" t="n">
        <v>0.08026803811652267</v>
      </c>
      <c r="Q95" t="n">
        <v>0.007969579013803234</v>
      </c>
      <c r="R95" t="n">
        <v>-0.001418669829671799</v>
      </c>
    </row>
    <row r="96">
      <c r="F96" t="n">
        <v>0.06220929659652023</v>
      </c>
      <c r="G96" t="n">
        <v>0.008979129083637447</v>
      </c>
      <c r="H96" t="n">
        <v>-0.001554362462884054</v>
      </c>
      <c r="J96" t="n">
        <v>0.02495647482325426</v>
      </c>
      <c r="K96" t="n">
        <v>0.008796055460222763</v>
      </c>
      <c r="L96" t="n">
        <v>-0.002270055532065111</v>
      </c>
      <c r="M96" t="n">
        <v>0.05334316978405149</v>
      </c>
      <c r="N96" t="n">
        <v>0.00876521994734627</v>
      </c>
      <c r="O96" t="n">
        <v>-0.003037694787726067</v>
      </c>
      <c r="P96" t="n">
        <v>0.08001026917798049</v>
      </c>
      <c r="Q96" t="n">
        <v>0.008766536915183556</v>
      </c>
      <c r="R96" t="n">
        <v>-0.001592968669384363</v>
      </c>
    </row>
    <row r="97" ht="15" customHeight="1">
      <c r="A97" s="65" t="inlineStr">
        <is>
          <t>Коэфф. Точки</t>
        </is>
      </c>
      <c r="B97" s="65">
        <f>(J62+A85)/J62</f>
        <v/>
      </c>
      <c r="F97" t="n">
        <v>0.0636871595055833</v>
      </c>
      <c r="G97" t="n">
        <v>0.009795413545786304</v>
      </c>
      <c r="H97" t="n">
        <v>-0.001563653332357359</v>
      </c>
      <c r="J97" t="n">
        <v>0.02561580350202193</v>
      </c>
      <c r="K97" t="n">
        <v>0.009595696865697561</v>
      </c>
      <c r="L97" t="n">
        <v>-0.002282042474697317</v>
      </c>
      <c r="M97" t="n">
        <v>0.05304871402104938</v>
      </c>
      <c r="N97" t="n">
        <v>0.009562058124377749</v>
      </c>
      <c r="O97" t="n">
        <v>-0.003039210754782523</v>
      </c>
      <c r="P97" t="n">
        <v>0.08251966830823027</v>
      </c>
      <c r="Q97" t="n">
        <v>0.009563494816563881</v>
      </c>
      <c r="R97" t="n">
        <v>-0.001600174498709081</v>
      </c>
    </row>
    <row r="98" ht="15" customHeight="1">
      <c r="F98" t="n">
        <v>0.06572748362586509</v>
      </c>
      <c r="G98" t="n">
        <v>0.01061169800793516</v>
      </c>
      <c r="H98" t="n">
        <v>-0.001542903723866977</v>
      </c>
      <c r="J98" t="n">
        <v>0.02592708780276487</v>
      </c>
      <c r="K98" t="n">
        <v>0.01039533827117236</v>
      </c>
      <c r="L98" t="n">
        <v>-0.002252640539939076</v>
      </c>
      <c r="M98" t="n">
        <v>0.05449932325276208</v>
      </c>
      <c r="N98" t="n">
        <v>0.01035889630140923</v>
      </c>
      <c r="O98" t="n">
        <v>-0.003005253092717913</v>
      </c>
      <c r="P98" t="n">
        <v>0.08452225554292458</v>
      </c>
      <c r="Q98" t="n">
        <v>0.0103604527179442</v>
      </c>
      <c r="R98" t="n">
        <v>-0.00161618745276401</v>
      </c>
    </row>
    <row r="99" ht="15" customHeight="1">
      <c r="F99" t="n">
        <v>0.0690092016797276</v>
      </c>
      <c r="G99" t="n">
        <v>0.01142798247008402</v>
      </c>
      <c r="H99" t="n">
        <v>-0.001547549158603629</v>
      </c>
      <c r="J99" t="n">
        <v>0.02555411906434059</v>
      </c>
      <c r="K99" t="n">
        <v>0.01119497967664715</v>
      </c>
      <c r="L99" t="n">
        <v>-0.002256485408330538</v>
      </c>
      <c r="M99" t="n">
        <v>0.05649364901222972</v>
      </c>
      <c r="N99" t="n">
        <v>0.01115573447844071</v>
      </c>
      <c r="O99" t="n">
        <v>-0.003040120335016396</v>
      </c>
      <c r="P99" t="n">
        <v>0.08497532520043855</v>
      </c>
      <c r="Q99" t="n">
        <v>0.01115741061932453</v>
      </c>
      <c r="R99" t="n">
        <v>-0.001614746286899067</v>
      </c>
    </row>
    <row r="100" ht="15" customHeight="1">
      <c r="F100" t="n">
        <v>0.06892433442729691</v>
      </c>
      <c r="G100" t="n">
        <v>0.01224426693223288</v>
      </c>
      <c r="H100" t="n">
        <v>-0.001333829347457413</v>
      </c>
      <c r="J100" t="n">
        <v>0.02714131036602237</v>
      </c>
      <c r="K100" t="n">
        <v>0.01199462108212195</v>
      </c>
      <c r="L100" t="n">
        <v>-0.002228821831626265</v>
      </c>
      <c r="M100" t="n">
        <v>0.05603097319634134</v>
      </c>
      <c r="N100" t="n">
        <v>0.01195257265547219</v>
      </c>
      <c r="O100" t="n">
        <v>-0.003091381305541254</v>
      </c>
      <c r="P100" t="n">
        <v>0.08988503617735483</v>
      </c>
      <c r="Q100" t="n">
        <v>0.01195436852070485</v>
      </c>
      <c r="R100" t="n">
        <v>-0.001739353766762166</v>
      </c>
    </row>
    <row r="101" ht="15" customHeight="1">
      <c r="F101" t="n">
        <v>0.07228261599969781</v>
      </c>
      <c r="G101" t="n">
        <v>0.01306055139438174</v>
      </c>
      <c r="H101" t="n">
        <v>-0.001320645531023879</v>
      </c>
      <c r="J101" t="n">
        <v>0.02683072676118282</v>
      </c>
      <c r="K101" t="n">
        <v>0.01279426248759675</v>
      </c>
      <c r="L101" t="n">
        <v>-0.002252725202978777</v>
      </c>
      <c r="M101" t="n">
        <v>0.05609939753791673</v>
      </c>
      <c r="N101" t="n">
        <v>0.01274941083250367</v>
      </c>
      <c r="O101" t="n">
        <v>-0.003089828003709509</v>
      </c>
      <c r="P101" t="n">
        <v>0.0938600201460707</v>
      </c>
      <c r="Q101" t="n">
        <v>0.01275132642208517</v>
      </c>
      <c r="R101" t="n">
        <v>-0.001728398029179081</v>
      </c>
    </row>
    <row r="102" ht="15" customHeight="1">
      <c r="F102" t="n">
        <v>0.07217742477930855</v>
      </c>
      <c r="G102" t="n">
        <v>0.0138768358565306</v>
      </c>
      <c r="H102" t="n">
        <v>-0.001337824443346363</v>
      </c>
      <c r="J102" t="n">
        <v>0.02674296853309009</v>
      </c>
      <c r="K102" t="n">
        <v>0.01359390389307154</v>
      </c>
      <c r="L102" t="n">
        <v>-0.002223907119759393</v>
      </c>
      <c r="M102" t="n">
        <v>0.0583970515309962</v>
      </c>
      <c r="N102" t="n">
        <v>0.01354624900953515</v>
      </c>
      <c r="O102" t="n">
        <v>-0.003077712249421888</v>
      </c>
      <c r="P102" t="n">
        <v>0.09238623716558647</v>
      </c>
      <c r="Q102" t="n">
        <v>0.0135482843234655</v>
      </c>
      <c r="R102" t="n">
        <v>-0.00174196227571052</v>
      </c>
    </row>
    <row r="103" ht="15" customHeight="1">
      <c r="F103" t="n">
        <v>0.07352123438891539</v>
      </c>
      <c r="G103" t="n">
        <v>0.01469312031867946</v>
      </c>
      <c r="H103" t="n">
        <v>-0.001337158594031538</v>
      </c>
      <c r="J103" t="n">
        <v>0.02666871001323651</v>
      </c>
      <c r="K103" t="n">
        <v>0.01439354529854634</v>
      </c>
      <c r="L103" t="n">
        <v>-0.002229938811596008</v>
      </c>
      <c r="M103" t="n">
        <v>0.05782564841268323</v>
      </c>
      <c r="N103" t="n">
        <v>0.01434308718656662</v>
      </c>
      <c r="O103" t="n">
        <v>-0.003087342720778715</v>
      </c>
      <c r="P103" t="n">
        <v>0.09002233918129166</v>
      </c>
      <c r="Q103" t="n">
        <v>0.01434524222484582</v>
      </c>
      <c r="R103" t="n">
        <v>-0.001737266959603483</v>
      </c>
    </row>
    <row r="104" ht="15" customHeight="1">
      <c r="F104" t="n">
        <v>0.07475101769423606</v>
      </c>
      <c r="G104" t="n">
        <v>0.01550940478082832</v>
      </c>
      <c r="H104" t="n">
        <v>-0.001152166996434814</v>
      </c>
      <c r="J104" t="n">
        <v>0.02710102442259736</v>
      </c>
      <c r="K104" t="n">
        <v>0.01519318670402114</v>
      </c>
      <c r="L104" t="n">
        <v>-0.002201273304148465</v>
      </c>
      <c r="M104" t="n">
        <v>0.05704546012205747</v>
      </c>
      <c r="N104" t="n">
        <v>0.01513992536359811</v>
      </c>
      <c r="O104" t="n">
        <v>-0.003151358409325362</v>
      </c>
      <c r="P104" t="n">
        <v>0.09409887540198952</v>
      </c>
      <c r="Q104" t="n">
        <v>0.01514220012622614</v>
      </c>
      <c r="R104" t="n">
        <v>-0.001826050532442084</v>
      </c>
    </row>
    <row r="105" ht="15" customHeight="1">
      <c r="F105" t="n">
        <v>0.07781049549595923</v>
      </c>
      <c r="G105" t="n">
        <v>0.01632568924297718</v>
      </c>
      <c r="H105" t="n">
        <v>-0.001153793694493516</v>
      </c>
      <c r="J105" t="n">
        <v>0.02758945457710366</v>
      </c>
      <c r="K105" t="n">
        <v>0.01599282810949594</v>
      </c>
      <c r="L105" t="n">
        <v>-0.002216452982140295</v>
      </c>
      <c r="M105" t="n">
        <v>0.06037469775712723</v>
      </c>
      <c r="N105" t="n">
        <v>0.01593676354062959</v>
      </c>
      <c r="O105" t="n">
        <v>-0.003156395042483808</v>
      </c>
      <c r="P105" t="n">
        <v>0.09234013592098306</v>
      </c>
      <c r="Q105" t="n">
        <v>0.01593915802760647</v>
      </c>
      <c r="R105" t="n">
        <v>-0.001815432895260967</v>
      </c>
    </row>
    <row r="106" ht="15" customHeight="1">
      <c r="F106" t="n">
        <v>0.07740913471869694</v>
      </c>
      <c r="G106" t="n">
        <v>0.01714197370512604</v>
      </c>
      <c r="H106" t="n">
        <v>-0.001152166996434814</v>
      </c>
      <c r="J106" t="n">
        <v>0.02762301705863943</v>
      </c>
      <c r="K106" t="n">
        <v>0.01679246951497073</v>
      </c>
      <c r="L106" t="n">
        <v>-0.00221623298680708</v>
      </c>
      <c r="M106" t="n">
        <v>0.05751160975086611</v>
      </c>
      <c r="N106" t="n">
        <v>0.01673360171766106</v>
      </c>
      <c r="O106" t="n">
        <v>-0.003178745102124414</v>
      </c>
      <c r="P106" t="n">
        <v>0.09272988045290909</v>
      </c>
      <c r="Q106" t="n">
        <v>0.01673611592898679</v>
      </c>
      <c r="R106" t="n">
        <v>-0.001818911086751332</v>
      </c>
    </row>
    <row r="107" ht="15" customHeight="1">
      <c r="F107" t="n">
        <v>0.08023682552144172</v>
      </c>
      <c r="G107" t="n">
        <v>0.01795825816727489</v>
      </c>
      <c r="H107" t="n">
        <v>-0.0011587899813881</v>
      </c>
      <c r="J107" t="n">
        <v>0.02872695126006507</v>
      </c>
      <c r="K107" t="n">
        <v>0.01759211092044553</v>
      </c>
      <c r="L107" t="n">
        <v>-0.002195553425484878</v>
      </c>
      <c r="M107" t="n">
        <v>0.05964388213040023</v>
      </c>
      <c r="N107" t="n">
        <v>0.01753043989469254</v>
      </c>
      <c r="O107" t="n">
        <v>-0.003159542938207837</v>
      </c>
      <c r="P107" t="n">
        <v>0.0957425196093763</v>
      </c>
      <c r="Q107" t="n">
        <v>0.01753307383036711</v>
      </c>
      <c r="R107" t="n">
        <v>-0.001846004367834182</v>
      </c>
    </row>
    <row r="108" ht="15" customHeight="1">
      <c r="F108" t="n">
        <v>0.08052215303955111</v>
      </c>
      <c r="G108" t="n">
        <v>0.01877454262942375</v>
      </c>
      <c r="H108" t="n">
        <v>-0.001037653441226282</v>
      </c>
      <c r="J108" t="n">
        <v>0.0279018305211693</v>
      </c>
      <c r="K108" t="n">
        <v>0.01839175232592032</v>
      </c>
      <c r="L108" t="n">
        <v>-0.002176810773631566</v>
      </c>
      <c r="M108" t="n">
        <v>0.05889776535402649</v>
      </c>
      <c r="N108" t="n">
        <v>0.01832727807172402</v>
      </c>
      <c r="O108" t="n">
        <v>-0.003141771550964625</v>
      </c>
      <c r="P108" t="n">
        <v>0.09322932728432048</v>
      </c>
      <c r="Q108" t="n">
        <v>0.01833003173174744</v>
      </c>
      <c r="R108" t="n">
        <v>-0.001879787066914749</v>
      </c>
    </row>
    <row r="109" ht="15" customHeight="1">
      <c r="F109" t="n">
        <v>0.08104401099109043</v>
      </c>
      <c r="G109" t="n">
        <v>0.01959082709157261</v>
      </c>
      <c r="H109" t="n">
        <v>-0.001032207789935561</v>
      </c>
      <c r="J109" t="n">
        <v>0.02785671697771426</v>
      </c>
      <c r="K109" t="n">
        <v>0.01919139373139512</v>
      </c>
      <c r="L109" t="n">
        <v>-0.002170327024305816</v>
      </c>
      <c r="M109" t="n">
        <v>0.06261818697641677</v>
      </c>
      <c r="N109" t="n">
        <v>0.0191241162487555</v>
      </c>
      <c r="O109" t="n">
        <v>-0.003175642538969987</v>
      </c>
      <c r="P109" t="n">
        <v>0.09991667448749075</v>
      </c>
      <c r="Q109" t="n">
        <v>0.01912698963312776</v>
      </c>
      <c r="R109" t="n">
        <v>-0.00189784927874778</v>
      </c>
    </row>
    <row r="110" ht="15" customHeight="1">
      <c r="F110" t="n">
        <v>0.08144131058764136</v>
      </c>
      <c r="G110" t="n">
        <v>0.02040711155372147</v>
      </c>
      <c r="H110" t="n">
        <v>-0.001018953280190221</v>
      </c>
      <c r="J110" t="n">
        <v>0.02799411548071809</v>
      </c>
      <c r="K110" t="n">
        <v>0.01999103513686992</v>
      </c>
      <c r="L110" t="n">
        <v>-0.002164491649912642</v>
      </c>
      <c r="M110" t="n">
        <v>0.06201730227616889</v>
      </c>
      <c r="N110" t="n">
        <v>0.01992095442578698</v>
      </c>
      <c r="O110" t="n">
        <v>-0.003179124603157454</v>
      </c>
      <c r="P110" t="n">
        <v>0.09484482630864982</v>
      </c>
      <c r="Q110" t="n">
        <v>0.01992394753450808</v>
      </c>
      <c r="R110" t="n">
        <v>-0.001876776698275911</v>
      </c>
    </row>
    <row r="111" ht="15" customHeight="1">
      <c r="F111" t="n">
        <v>0.08250529594285794</v>
      </c>
      <c r="G111" t="n">
        <v>0.02122339601587033</v>
      </c>
      <c r="H111" t="n">
        <v>-0.001031180308559954</v>
      </c>
      <c r="J111" t="n">
        <v>0.02963664992583756</v>
      </c>
      <c r="K111" t="n">
        <v>0.02079067654234472</v>
      </c>
      <c r="L111" t="n">
        <v>-0.002126425701160855</v>
      </c>
      <c r="M111" t="n">
        <v>0.06101307265277367</v>
      </c>
      <c r="N111" t="n">
        <v>0.02071779260281846</v>
      </c>
      <c r="O111" t="n">
        <v>-0.003194497636923919</v>
      </c>
      <c r="P111" t="n">
        <v>0.09772849485114699</v>
      </c>
      <c r="Q111" t="n">
        <v>0.02072090543588841</v>
      </c>
      <c r="R111" t="n">
        <v>-0.001883738175753225</v>
      </c>
    </row>
    <row r="112" ht="15" customHeight="1">
      <c r="F112" t="n">
        <v>0.08295732448217813</v>
      </c>
      <c r="G112" t="n">
        <v>0.02203968047801919</v>
      </c>
      <c r="H112" t="n">
        <v>-0.0009206203850249055</v>
      </c>
      <c r="J112" t="n">
        <v>0.02861372286580918</v>
      </c>
      <c r="K112" t="n">
        <v>0.02159031794781951</v>
      </c>
      <c r="L112" t="n">
        <v>-0.002105867214864373</v>
      </c>
      <c r="M112" t="n">
        <v>0.06250973002685947</v>
      </c>
      <c r="N112" t="n">
        <v>0.02151463077984994</v>
      </c>
      <c r="O112" t="n">
        <v>-0.00315836938983966</v>
      </c>
      <c r="P112" t="n">
        <v>0.09900145210482209</v>
      </c>
      <c r="Q112" t="n">
        <v>0.02151786333726873</v>
      </c>
      <c r="R112" t="n">
        <v>-0.001887592917966223</v>
      </c>
    </row>
    <row r="113" ht="15" customHeight="1">
      <c r="F113" t="n">
        <v>0.08523401858378324</v>
      </c>
      <c r="G113" t="n">
        <v>0.02285596494016804</v>
      </c>
      <c r="H113" t="n">
        <v>-0.0009205287171582298</v>
      </c>
      <c r="J113" t="n">
        <v>0.0292787288296239</v>
      </c>
      <c r="K113" t="n">
        <v>0.02238995935329431</v>
      </c>
      <c r="L113" t="n">
        <v>-0.002098449204345024</v>
      </c>
      <c r="M113" t="n">
        <v>0.06218398450113821</v>
      </c>
      <c r="N113" t="n">
        <v>0.02231146895688142</v>
      </c>
      <c r="O113" t="n">
        <v>-0.003167242994386671</v>
      </c>
      <c r="P113" t="n">
        <v>0.09995894339419636</v>
      </c>
      <c r="Q113" t="n">
        <v>0.02231482123864905</v>
      </c>
      <c r="R113" t="n">
        <v>-0.001893283580968834</v>
      </c>
    </row>
    <row r="114" ht="15" customHeight="1">
      <c r="F114" t="n">
        <v>0.08625133347783812</v>
      </c>
      <c r="G114" t="n">
        <v>0.0236722494023169</v>
      </c>
      <c r="H114" t="n">
        <v>-0.0009096202410238114</v>
      </c>
      <c r="J114" t="n">
        <v>0.03012749912622266</v>
      </c>
      <c r="K114" t="n">
        <v>0.0231896007587691</v>
      </c>
      <c r="L114" t="n">
        <v>-0.002135963143257161</v>
      </c>
      <c r="M114" t="n">
        <v>0.06266885016265475</v>
      </c>
      <c r="N114" t="n">
        <v>0.0231083071339129</v>
      </c>
      <c r="O114" t="n">
        <v>-0.00318150414455151</v>
      </c>
      <c r="P114" t="n">
        <v>0.09760100108892905</v>
      </c>
      <c r="Q114" t="n">
        <v>0.02311177914002938</v>
      </c>
      <c r="R114" t="n">
        <v>-0.001892714514668573</v>
      </c>
    </row>
    <row r="115" ht="15" customHeight="1">
      <c r="A115" s="52" t="n"/>
      <c r="B115" s="52" t="n"/>
      <c r="F115" t="n">
        <v>0.08585270843491541</v>
      </c>
      <c r="G115" t="n">
        <v>0.02448853386446576</v>
      </c>
      <c r="H115" t="n">
        <v>-0.0009240120960919096</v>
      </c>
      <c r="J115" t="n">
        <v>0.02995958256629296</v>
      </c>
      <c r="K115" t="n">
        <v>0.0239892421642439</v>
      </c>
      <c r="L115" t="n">
        <v>-0.002107350816968243</v>
      </c>
      <c r="M115" t="n">
        <v>0.06079081960998498</v>
      </c>
      <c r="N115" t="n">
        <v>0.02390514531094438</v>
      </c>
      <c r="O115" t="n">
        <v>-0.003184990203480693</v>
      </c>
      <c r="P115" t="n">
        <v>0.09983985155165009</v>
      </c>
      <c r="Q115" t="n">
        <v>0.0239087370414097</v>
      </c>
      <c r="R115" t="n">
        <v>-0.00187259248741775</v>
      </c>
    </row>
    <row r="116" ht="15" customHeight="1">
      <c r="F116" t="n">
        <v>0.08750284425999164</v>
      </c>
      <c r="G116" t="n">
        <v>0.02530481832661462</v>
      </c>
      <c r="H116" t="n">
        <v>-0.0008122755114232593</v>
      </c>
      <c r="J116" t="n">
        <v>0.02939701378128584</v>
      </c>
      <c r="K116" t="n">
        <v>0.0247888835697187</v>
      </c>
      <c r="L116" t="n">
        <v>-0.002068809599406328</v>
      </c>
      <c r="M116" t="n">
        <v>0.06094470433894045</v>
      </c>
      <c r="N116" t="n">
        <v>0.02470198348797585</v>
      </c>
      <c r="O116" t="n">
        <v>-0.003165041016055154</v>
      </c>
      <c r="P116" t="n">
        <v>0.100327535338141</v>
      </c>
      <c r="Q116" t="n">
        <v>0.02470569494279002</v>
      </c>
      <c r="R116" t="n">
        <v>-0.001870333857419859</v>
      </c>
    </row>
    <row r="117" ht="15" customHeight="1">
      <c r="F117" t="n">
        <v>0.08612665952304002</v>
      </c>
      <c r="G117" t="n">
        <v>0.02612110278876348</v>
      </c>
      <c r="H117" t="n">
        <v>-0.0008254426839302213</v>
      </c>
      <c r="J117" t="n">
        <v>0.03022073686413902</v>
      </c>
      <c r="K117" t="n">
        <v>0.02558852497519349</v>
      </c>
      <c r="L117" t="n">
        <v>-0.002072741517220544</v>
      </c>
      <c r="M117" t="n">
        <v>0.06179694866970759</v>
      </c>
      <c r="N117" t="n">
        <v>0.02549882166500734</v>
      </c>
      <c r="O117" t="n">
        <v>-0.003122597335001469</v>
      </c>
      <c r="P117" t="n">
        <v>0.09790327712779229</v>
      </c>
      <c r="Q117" t="n">
        <v>0.02550265284417035</v>
      </c>
      <c r="R117" t="n">
        <v>-0.001879744815744403</v>
      </c>
    </row>
    <row r="118" ht="15" customHeight="1">
      <c r="A118" s="82" t="n"/>
      <c r="F118" t="n">
        <v>0.08810262713984526</v>
      </c>
      <c r="G118" t="n">
        <v>0.02693738725091234</v>
      </c>
      <c r="H118" t="n">
        <v>-0.0008116212419819196</v>
      </c>
      <c r="J118" t="n">
        <v>0.03017948832797653</v>
      </c>
      <c r="K118" t="n">
        <v>0.02638816638066829</v>
      </c>
      <c r="L118" t="n">
        <v>-0.002068809599406328</v>
      </c>
      <c r="M118" t="n">
        <v>0.0625607736939377</v>
      </c>
      <c r="N118" t="n">
        <v>0.02629565984203881</v>
      </c>
      <c r="O118" t="n">
        <v>-0.003167556197154632</v>
      </c>
      <c r="P118" t="n">
        <v>0.09809374902652029</v>
      </c>
      <c r="Q118" t="n">
        <v>0.02629961074555067</v>
      </c>
      <c r="R118" t="n">
        <v>-0.00188990865073491</v>
      </c>
    </row>
    <row r="119" ht="15" customHeight="1">
      <c r="F119" t="n">
        <v>0.08827778227857591</v>
      </c>
      <c r="G119" t="n">
        <v>0.02775367171306119</v>
      </c>
      <c r="H119" t="n">
        <v>-0.0008115394583017521</v>
      </c>
      <c r="J119" t="n">
        <v>0.03108298226639157</v>
      </c>
      <c r="K119" t="n">
        <v>0.02718780778614309</v>
      </c>
      <c r="L119" t="n">
        <v>-0.002051840269892341</v>
      </c>
      <c r="M119" t="n">
        <v>0.06563017164121437</v>
      </c>
      <c r="N119" t="n">
        <v>0.02709249801907029</v>
      </c>
      <c r="O119" t="n">
        <v>-0.003175416138090499</v>
      </c>
      <c r="P119" t="n">
        <v>0.100801993217943</v>
      </c>
      <c r="Q119" t="n">
        <v>0.027096568646931</v>
      </c>
      <c r="R119" t="n">
        <v>-0.001883885637407202</v>
      </c>
    </row>
    <row r="120" ht="15" customHeight="1">
      <c r="A120" s="82" t="n"/>
      <c r="F120" t="n">
        <v>0.08775301280344697</v>
      </c>
      <c r="G120" t="n">
        <v>0.02856995617521006</v>
      </c>
      <c r="H120" t="n">
        <v>-0.0007357525941185551</v>
      </c>
      <c r="J120" t="n">
        <v>0.03085230522082129</v>
      </c>
      <c r="K120" t="n">
        <v>0.02798744919161789</v>
      </c>
      <c r="L120" t="n">
        <v>-0.001982213746071435</v>
      </c>
      <c r="M120" t="n">
        <v>0.06277219541067261</v>
      </c>
      <c r="N120" t="n">
        <v>0.02788933619610177</v>
      </c>
      <c r="O120" t="n">
        <v>-0.003083306110757906</v>
      </c>
      <c r="P120" t="n">
        <v>0.1030514046201133</v>
      </c>
      <c r="Q120" t="n">
        <v>0.02789352654831132</v>
      </c>
      <c r="R120" t="n">
        <v>-0.00182465485507439</v>
      </c>
    </row>
    <row r="121" ht="15" customHeight="1">
      <c r="A121" s="82" t="n"/>
      <c r="F121" t="n">
        <v>0.08992241000690473</v>
      </c>
      <c r="G121" t="n">
        <v>0.02938624063735892</v>
      </c>
      <c r="H121" t="n">
        <v>-0.0007361908464331298</v>
      </c>
      <c r="J121" t="n">
        <v>0.03053696070633462</v>
      </c>
      <c r="K121" t="n">
        <v>0.02878709059709268</v>
      </c>
      <c r="L121" t="n">
        <v>-0.002006230875466485</v>
      </c>
      <c r="M121" t="n">
        <v>0.0649388226965785</v>
      </c>
      <c r="N121" t="n">
        <v>0.02868617437313325</v>
      </c>
      <c r="O121" t="n">
        <v>-0.00309897925056142</v>
      </c>
      <c r="P121" t="n">
        <v>0.1001664217950641</v>
      </c>
      <c r="Q121" t="n">
        <v>0.02869048444969164</v>
      </c>
      <c r="R121" t="n">
        <v>-0.001850048397833594</v>
      </c>
    </row>
    <row r="122" ht="15" customHeight="1">
      <c r="F122" t="n">
        <v>0.08918224667668154</v>
      </c>
      <c r="G122" t="n">
        <v>0.03020252509950777</v>
      </c>
      <c r="H122" t="n">
        <v>-0.0007348760894894056</v>
      </c>
      <c r="J122" t="n">
        <v>0.03013643098553995</v>
      </c>
      <c r="K122" t="n">
        <v>0.02958673200256748</v>
      </c>
      <c r="L122" t="n">
        <v>-0.002000226593117722</v>
      </c>
      <c r="M122" t="n">
        <v>0.06487286996311145</v>
      </c>
      <c r="N122" t="n">
        <v>0.02948301255016473</v>
      </c>
      <c r="O122" t="n">
        <v>-0.003103588997562453</v>
      </c>
      <c r="P122" t="n">
        <v>0.1007856093565259</v>
      </c>
      <c r="Q122" t="n">
        <v>0.02948744235107197</v>
      </c>
      <c r="R122" t="n">
        <v>-0.00182465485507439</v>
      </c>
    </row>
    <row r="123" ht="15" customHeight="1">
      <c r="F123" t="n">
        <v>0.08834758413477425</v>
      </c>
      <c r="G123" t="n">
        <v>0.03101880956165663</v>
      </c>
      <c r="H123" t="n">
        <v>-0.0007323196176543862</v>
      </c>
      <c r="J123" t="n">
        <v>0.03018477910776723</v>
      </c>
      <c r="K123" t="n">
        <v>0.03038637340804228</v>
      </c>
      <c r="L123" t="n">
        <v>-0.002001827735077392</v>
      </c>
      <c r="M123" t="n">
        <v>0.06411295305109671</v>
      </c>
      <c r="N123" t="n">
        <v>0.03027985072719621</v>
      </c>
      <c r="O123" t="n">
        <v>-0.003071013452088483</v>
      </c>
      <c r="P123" t="n">
        <v>0.1039332071186848</v>
      </c>
      <c r="Q123" t="n">
        <v>0.03028440025245229</v>
      </c>
      <c r="R123" t="n">
        <v>-0.001852992576704226</v>
      </c>
    </row>
    <row r="124" ht="15" customHeight="1">
      <c r="A124" s="82" t="n"/>
      <c r="B124" s="82" t="n"/>
      <c r="F124" t="n">
        <v>0.08998239113460829</v>
      </c>
      <c r="G124" t="n">
        <v>0.03183509402380549</v>
      </c>
      <c r="H124" t="n">
        <v>-0.0006539379668116833</v>
      </c>
      <c r="J124" t="n">
        <v>0.0314800233905168</v>
      </c>
      <c r="K124" t="n">
        <v>0.03118601481351707</v>
      </c>
      <c r="L124" t="n">
        <v>-0.001916665080750422</v>
      </c>
      <c r="M124" t="n">
        <v>0.0633451715789955</v>
      </c>
      <c r="N124" t="n">
        <v>0.03107668890422769</v>
      </c>
      <c r="O124" t="n">
        <v>-0.002944463815737429</v>
      </c>
      <c r="P124" t="n">
        <v>0.09985395983753892</v>
      </c>
      <c r="Q124" t="n">
        <v>0.03108135815383261</v>
      </c>
      <c r="R124" t="n">
        <v>-0.001787344842413634</v>
      </c>
    </row>
    <row r="125" ht="15" customHeight="1">
      <c r="F125" t="n">
        <v>0.08973450706729924</v>
      </c>
      <c r="G125" t="n">
        <v>0.03265137848595435</v>
      </c>
      <c r="H125" t="n">
        <v>-0.0006559819350483401</v>
      </c>
      <c r="J125" t="n">
        <v>0.03071996400314696</v>
      </c>
      <c r="K125" t="n">
        <v>0.03198565621899187</v>
      </c>
      <c r="L125" t="n">
        <v>-0.001907853708202499</v>
      </c>
      <c r="M125" t="n">
        <v>0.06634194070133317</v>
      </c>
      <c r="N125" t="n">
        <v>0.03187352708125917</v>
      </c>
      <c r="O125" t="n">
        <v>-0.002975545418296234</v>
      </c>
      <c r="P125" t="n">
        <v>0.1001687095398613</v>
      </c>
      <c r="Q125" t="n">
        <v>0.03187831605521294</v>
      </c>
      <c r="R125" t="n">
        <v>-0.001771573110213077</v>
      </c>
    </row>
    <row r="126" ht="15" customHeight="1">
      <c r="F126" t="n">
        <v>0.0911915012061052</v>
      </c>
      <c r="G126" t="n">
        <v>0.03346766294810321</v>
      </c>
      <c r="H126" t="n">
        <v>-0.000657762165448009</v>
      </c>
      <c r="J126" t="n">
        <v>0.0315505930721368</v>
      </c>
      <c r="K126" t="n">
        <v>0.03278529762446666</v>
      </c>
      <c r="L126" t="n">
        <v>-0.001933330067960625</v>
      </c>
      <c r="M126" t="n">
        <v>0.06476470979330115</v>
      </c>
      <c r="N126" t="n">
        <v>0.03267036525829065</v>
      </c>
      <c r="O126" t="n">
        <v>-0.002975545418296234</v>
      </c>
      <c r="P126" t="n">
        <v>0.106054396425554</v>
      </c>
      <c r="Q126" t="n">
        <v>0.03267527395659325</v>
      </c>
      <c r="R126" t="n">
        <v>-0.001772459162583895</v>
      </c>
    </row>
    <row r="127" ht="15" customHeight="1">
      <c r="A127" s="83" t="n"/>
      <c r="B127" s="83" t="n"/>
      <c r="F127" t="n">
        <v>0.09131267300349882</v>
      </c>
      <c r="G127" t="n">
        <v>0.03428394741025207</v>
      </c>
      <c r="H127" t="n">
        <v>-0.0006619160363805696</v>
      </c>
      <c r="J127" t="n">
        <v>0.03176081641732811</v>
      </c>
      <c r="K127" t="n">
        <v>0.03358493902994146</v>
      </c>
      <c r="L127" t="n">
        <v>-0.001916665080750422</v>
      </c>
      <c r="M127" t="n">
        <v>0.06492808892614677</v>
      </c>
      <c r="N127" t="n">
        <v>0.03346720343532213</v>
      </c>
      <c r="O127" t="n">
        <v>-0.002945647876787288</v>
      </c>
      <c r="P127" t="n">
        <v>0.1034264297803609</v>
      </c>
      <c r="Q127" t="n">
        <v>0.03347223185797358</v>
      </c>
      <c r="R127" t="n">
        <v>-0.001772990794006385</v>
      </c>
    </row>
    <row r="128" ht="15" customHeight="1">
      <c r="A128" s="83" t="n"/>
      <c r="B128" s="83" t="n"/>
      <c r="F128" t="n">
        <v>0.09153153247012313</v>
      </c>
      <c r="G128" t="n">
        <v>0.03510023187240092</v>
      </c>
      <c r="H128" t="n">
        <v>-0.0006036362258246662</v>
      </c>
      <c r="J128" t="n">
        <v>0.03217298623416251</v>
      </c>
      <c r="K128" t="n">
        <v>0.03438458043541626</v>
      </c>
      <c r="L128" t="n">
        <v>-0.001807392264504259</v>
      </c>
      <c r="M128" t="n">
        <v>0.06722814347001654</v>
      </c>
      <c r="N128" t="n">
        <v>0.03426404161235361</v>
      </c>
      <c r="O128" t="n">
        <v>-0.002826638003591273</v>
      </c>
      <c r="P128" t="n">
        <v>0.1028726308262555</v>
      </c>
      <c r="Q128" t="n">
        <v>0.0342691897593539</v>
      </c>
      <c r="R128" t="n">
        <v>-0.001668877579728875</v>
      </c>
    </row>
    <row r="129" ht="15" customHeight="1">
      <c r="F129" t="n">
        <v>0.09207738902147805</v>
      </c>
      <c r="G129" t="n">
        <v>0.03591651633454979</v>
      </c>
      <c r="H129" t="n">
        <v>-0.0006062824342471316</v>
      </c>
      <c r="J129" t="n">
        <v>0.03243589189063648</v>
      </c>
      <c r="K129" t="n">
        <v>0.03518422184089105</v>
      </c>
      <c r="L129" t="n">
        <v>-0.001808660609953034</v>
      </c>
      <c r="M129" t="n">
        <v>0.06701470718848243</v>
      </c>
      <c r="N129" t="n">
        <v>0.03506087978938508</v>
      </c>
      <c r="O129" t="n">
        <v>-0.002798835006834637</v>
      </c>
      <c r="P129" t="n">
        <v>0.1055662425815968</v>
      </c>
      <c r="Q129" t="n">
        <v>0.03506614766073422</v>
      </c>
      <c r="R129" t="n">
        <v>-0.001662830921831307</v>
      </c>
    </row>
    <row r="130" ht="15" customHeight="1">
      <c r="A130" s="83" t="n"/>
      <c r="F130" t="n">
        <v>0.09125547387463706</v>
      </c>
      <c r="G130" t="n">
        <v>0.03673280079669864</v>
      </c>
      <c r="H130" t="n">
        <v>-0.0006041774957292614</v>
      </c>
      <c r="J130" t="n">
        <v>0.03196601128047685</v>
      </c>
      <c r="K130" t="n">
        <v>0.03598386324636585</v>
      </c>
      <c r="L130" t="n">
        <v>-0.001820256911198976</v>
      </c>
      <c r="M130" t="n">
        <v>0.0666211839278959</v>
      </c>
      <c r="N130" t="n">
        <v>0.03585771796641656</v>
      </c>
      <c r="O130" t="n">
        <v>-0.002780299675663547</v>
      </c>
      <c r="P130" t="n">
        <v>0.101278116976007</v>
      </c>
      <c r="Q130" t="n">
        <v>0.03586310556211456</v>
      </c>
      <c r="R130" t="n">
        <v>-0.001688697180615349</v>
      </c>
    </row>
    <row r="131" ht="15" customHeight="1">
      <c r="A131" s="83" t="n"/>
      <c r="B131" s="83" t="n"/>
      <c r="F131" t="n">
        <v>0.09395912863912906</v>
      </c>
      <c r="G131" t="n">
        <v>0.0375490852588475</v>
      </c>
      <c r="H131" t="n">
        <v>-0.0005522595753954509</v>
      </c>
      <c r="J131" t="n">
        <v>0.03212411423727134</v>
      </c>
      <c r="K131" t="n">
        <v>0.03678350465184065</v>
      </c>
      <c r="L131" t="n">
        <v>-0.001819169757957169</v>
      </c>
      <c r="M131" t="n">
        <v>0.06591665082295128</v>
      </c>
      <c r="N131" t="n">
        <v>0.03665455614344804</v>
      </c>
      <c r="O131" t="n">
        <v>-0.002832535608963893</v>
      </c>
      <c r="P131" t="n">
        <v>0.1061567430545324</v>
      </c>
      <c r="Q131" t="n">
        <v>0.03666006346349487</v>
      </c>
      <c r="R131" t="n">
        <v>-0.001665182399902583</v>
      </c>
    </row>
    <row r="132" ht="15" customHeight="1">
      <c r="F132" t="n">
        <v>0.09311745149060338</v>
      </c>
      <c r="G132" t="n">
        <v>0.03836536972099636</v>
      </c>
      <c r="H132" t="n">
        <v>-0.0005497138352944197</v>
      </c>
      <c r="J132" t="n">
        <v>0.03222995361764024</v>
      </c>
      <c r="K132" t="n">
        <v>0.03758314605731544</v>
      </c>
      <c r="L132" t="n">
        <v>-0.001696452901771583</v>
      </c>
      <c r="M132" t="n">
        <v>0.06537834285431288</v>
      </c>
      <c r="N132" t="n">
        <v>0.03745139432047952</v>
      </c>
      <c r="O132" t="n">
        <v>-0.002623659760803401</v>
      </c>
      <c r="P132" t="n">
        <v>0.1057489459062452</v>
      </c>
      <c r="Q132" t="n">
        <v>0.0374570213648752</v>
      </c>
      <c r="R132" t="n">
        <v>-0.001564135836934633</v>
      </c>
    </row>
    <row r="133" ht="15" customHeight="1">
      <c r="F133" t="n">
        <v>0.09295388813156846</v>
      </c>
      <c r="G133" t="n">
        <v>0.03918165418314522</v>
      </c>
      <c r="H133" t="n">
        <v>-0.0005512080740493728</v>
      </c>
      <c r="J133" t="n">
        <v>0.03229972334924673</v>
      </c>
      <c r="K133" t="n">
        <v>0.03838278746279025</v>
      </c>
      <c r="L133" t="n">
        <v>-0.001696791076375744</v>
      </c>
      <c r="M133" t="n">
        <v>0.06707443012391381</v>
      </c>
      <c r="N133" t="n">
        <v>0.038248232497511</v>
      </c>
      <c r="O133" t="n">
        <v>-0.002595611844487489</v>
      </c>
      <c r="P133" t="n">
        <v>0.1025989917945766</v>
      </c>
      <c r="Q133" t="n">
        <v>0.03825397926625553</v>
      </c>
      <c r="R133" t="n">
        <v>-0.001556471571333653</v>
      </c>
    </row>
    <row r="134" ht="15" customHeight="1">
      <c r="F134" t="n">
        <v>0.09519137713045006</v>
      </c>
      <c r="G134" t="n">
        <v>0.03999793864529408</v>
      </c>
      <c r="H134" t="n">
        <v>-0.0005524809440998885</v>
      </c>
      <c r="J134" t="n">
        <v>0.03248191710690015</v>
      </c>
      <c r="K134" t="n">
        <v>0.03918242886826504</v>
      </c>
      <c r="L134" t="n">
        <v>-0.001675316989011547</v>
      </c>
      <c r="M134" t="n">
        <v>0.06987920733902803</v>
      </c>
      <c r="N134" t="n">
        <v>0.03904507067454249</v>
      </c>
      <c r="O134" t="n">
        <v>-0.002602689356081224</v>
      </c>
      <c r="P134" t="n">
        <v>0.1030958588572533</v>
      </c>
      <c r="Q134" t="n">
        <v>0.03905093716763584</v>
      </c>
      <c r="R134" t="n">
        <v>-0.001561007565260764</v>
      </c>
    </row>
    <row r="135" ht="15" customHeight="1">
      <c r="F135" t="n">
        <v>0.09494374946161305</v>
      </c>
      <c r="G135" t="n">
        <v>0.04081422310744293</v>
      </c>
      <c r="H135" t="n">
        <v>-0.000553753814150404</v>
      </c>
      <c r="J135" t="n">
        <v>0.03278530617500325</v>
      </c>
      <c r="K135" t="n">
        <v>0.03998207027373984</v>
      </c>
      <c r="L135" t="n">
        <v>-0.001702540044646474</v>
      </c>
      <c r="M135" t="n">
        <v>0.06705659853554399</v>
      </c>
      <c r="N135" t="n">
        <v>0.03984190885157396</v>
      </c>
      <c r="O135" t="n">
        <v>-0.002393458443325207</v>
      </c>
      <c r="P135" t="n">
        <v>0.1073538780737796</v>
      </c>
      <c r="Q135" t="n">
        <v>0.03984789506901617</v>
      </c>
      <c r="R135" t="n">
        <v>-0.001554907435496719</v>
      </c>
    </row>
    <row r="136" ht="15" customHeight="1">
      <c r="F136" t="n">
        <v>0.09599971499394513</v>
      </c>
      <c r="G136" t="n">
        <v>0.0416305075695918</v>
      </c>
      <c r="H136" t="n">
        <v>-0.0005123837308725923</v>
      </c>
      <c r="J136" t="n">
        <v>0.03295350031185482</v>
      </c>
      <c r="K136" t="n">
        <v>0.04078171167921463</v>
      </c>
      <c r="L136" t="n">
        <v>-0.001565637101230042</v>
      </c>
      <c r="M136" t="n">
        <v>0.06754046394383592</v>
      </c>
      <c r="N136" t="n">
        <v>0.04063874702860544</v>
      </c>
      <c r="O136" t="n">
        <v>-0.002381446707686719</v>
      </c>
      <c r="P136" t="n">
        <v>0.10513516046384</v>
      </c>
      <c r="Q136" t="n">
        <v>0.04064485297039649</v>
      </c>
      <c r="R136" t="n">
        <v>-0.001421664425563033</v>
      </c>
    </row>
    <row r="137" ht="15" customHeight="1">
      <c r="F137" t="n">
        <v>0.09390550372432258</v>
      </c>
      <c r="G137" t="n">
        <v>0.04244679203174066</v>
      </c>
      <c r="H137" t="n">
        <v>-0.0005127934739600554</v>
      </c>
      <c r="J137" t="n">
        <v>0.03310202256648088</v>
      </c>
      <c r="K137" t="n">
        <v>0.04158135308468943</v>
      </c>
      <c r="L137" t="n">
        <v>-0.001563152948748916</v>
      </c>
      <c r="M137" t="n">
        <v>0.06642365571349512</v>
      </c>
      <c r="N137" t="n">
        <v>0.04143558520563692</v>
      </c>
      <c r="O137" t="n">
        <v>-0.002423487782421429</v>
      </c>
      <c r="P137" t="n">
        <v>0.103297187614743</v>
      </c>
      <c r="Q137" t="n">
        <v>0.04144181087177681</v>
      </c>
      <c r="R137" t="n">
        <v>-0.001421236299355777</v>
      </c>
    </row>
    <row r="138" ht="15" customHeight="1">
      <c r="F138" t="n">
        <v>0.09607265528307654</v>
      </c>
      <c r="G138" t="n">
        <v>0.04326307649388952</v>
      </c>
      <c r="H138" t="n">
        <v>-0.0005167884690628204</v>
      </c>
      <c r="J138" t="n">
        <v>0.03298970829130121</v>
      </c>
      <c r="K138" t="n">
        <v>0.04238099449016423</v>
      </c>
      <c r="L138" t="n">
        <v>-0.001560203017677578</v>
      </c>
      <c r="M138" t="n">
        <v>0.06897345338944855</v>
      </c>
      <c r="N138" t="n">
        <v>0.0422324233826684</v>
      </c>
      <c r="O138" t="n">
        <v>-0.00240138618884661</v>
      </c>
      <c r="P138" t="n">
        <v>0.104797162320354</v>
      </c>
      <c r="Q138" t="n">
        <v>0.04223876877315714</v>
      </c>
      <c r="R138" t="n">
        <v>-0.00141552794992569</v>
      </c>
    </row>
    <row r="139" ht="15" customHeight="1">
      <c r="F139" t="n">
        <v>0.09587994222897289</v>
      </c>
      <c r="G139" t="n">
        <v>0.04407936095603837</v>
      </c>
      <c r="H139" t="n">
        <v>-0.0005117691162413976</v>
      </c>
      <c r="J139" t="n">
        <v>0.03303156760713949</v>
      </c>
      <c r="K139" t="n">
        <v>0.04318063589563902</v>
      </c>
      <c r="L139" t="n">
        <v>-0.001409472231018279</v>
      </c>
      <c r="M139" t="n">
        <v>0.06895988834196767</v>
      </c>
      <c r="N139" t="n">
        <v>0.04302926155969988</v>
      </c>
      <c r="O139" t="n">
        <v>-0.002405710413676466</v>
      </c>
      <c r="P139" t="n">
        <v>0.1029052401329079</v>
      </c>
      <c r="Q139" t="n">
        <v>0.04303572667453746</v>
      </c>
      <c r="R139" t="n">
        <v>-0.001440216561210814</v>
      </c>
    </row>
    <row r="140" ht="15" customHeight="1">
      <c r="F140" t="n">
        <v>0.09598034449368248</v>
      </c>
      <c r="G140" t="n">
        <v>0.04489564541818723</v>
      </c>
      <c r="H140" t="n">
        <v>-0.0004732031910996118</v>
      </c>
      <c r="J140" t="n">
        <v>0.03411167617565188</v>
      </c>
      <c r="K140" t="n">
        <v>0.04398027730111382</v>
      </c>
      <c r="L140" t="n">
        <v>-0.001396616927632369</v>
      </c>
      <c r="M140" t="n">
        <v>0.06834814541128142</v>
      </c>
      <c r="N140" t="n">
        <v>0.04382609973673136</v>
      </c>
      <c r="O140" t="n">
        <v>-0.002169404662391682</v>
      </c>
      <c r="P140" t="n">
        <v>0.106352245713242</v>
      </c>
      <c r="Q140" t="n">
        <v>0.04383268457591778</v>
      </c>
      <c r="R140" t="n">
        <v>-0.001278955004856706</v>
      </c>
    </row>
    <row r="141" ht="15" customHeight="1">
      <c r="F141" t="n">
        <v>0.09598769976387309</v>
      </c>
      <c r="G141" t="n">
        <v>0.04571192988033609</v>
      </c>
      <c r="H141" t="n">
        <v>-0.0004708782180359519</v>
      </c>
      <c r="J141" t="n">
        <v>0.0342645789547899</v>
      </c>
      <c r="K141" t="n">
        <v>0.04477991870658862</v>
      </c>
      <c r="L141" t="n">
        <v>-0.001390189275939413</v>
      </c>
      <c r="M141" t="n">
        <v>0.06838692300533178</v>
      </c>
      <c r="N141" t="n">
        <v>0.04462293791376284</v>
      </c>
      <c r="O141" t="n">
        <v>-0.002155397380872315</v>
      </c>
      <c r="P141" t="n">
        <v>0.1053351721586936</v>
      </c>
      <c r="Q141" t="n">
        <v>0.04462964247729811</v>
      </c>
      <c r="R141" t="n">
        <v>-0.001257874026720849</v>
      </c>
    </row>
    <row r="142" ht="15" customHeight="1">
      <c r="F142" t="n">
        <v>0.0978745626913039</v>
      </c>
      <c r="G142" t="n">
        <v>0.04652821434248495</v>
      </c>
      <c r="H142" t="n">
        <v>-0.0004743894018463772</v>
      </c>
      <c r="J142" t="n">
        <v>0.03429709558454948</v>
      </c>
      <c r="K142" t="n">
        <v>0.04557956011206341</v>
      </c>
      <c r="L142" t="n">
        <v>-0.001395359343605486</v>
      </c>
      <c r="M142" t="n">
        <v>0.0710318049419533</v>
      </c>
      <c r="N142" t="n">
        <v>0.04541977609079431</v>
      </c>
      <c r="O142" t="n">
        <v>-0.002157121353982391</v>
      </c>
      <c r="P142" t="n">
        <v>0.1076290209699844</v>
      </c>
      <c r="Q142" t="n">
        <v>0.04542660037867843</v>
      </c>
      <c r="R142" t="n">
        <v>-0.001266128626593323</v>
      </c>
    </row>
    <row r="143" ht="15" customHeight="1">
      <c r="F143" t="n">
        <v>0.09594367165356504</v>
      </c>
      <c r="G143" t="n">
        <v>0.04734449880463381</v>
      </c>
      <c r="H143" t="n">
        <v>-0.0004396754905736241</v>
      </c>
      <c r="J143" t="n">
        <v>0.03317128622977057</v>
      </c>
      <c r="K143" t="n">
        <v>0.04637920151753821</v>
      </c>
      <c r="L143" t="n">
        <v>-0.001392983907110263</v>
      </c>
      <c r="M143" t="n">
        <v>0.06989535052356183</v>
      </c>
      <c r="N143" t="n">
        <v>0.04621661426782579</v>
      </c>
      <c r="O143" t="n">
        <v>-0.002153242414484721</v>
      </c>
      <c r="P143" t="n">
        <v>0.1053812095476931</v>
      </c>
      <c r="Q143" t="n">
        <v>0.04622355828005876</v>
      </c>
      <c r="R143" t="n">
        <v>-0.001090644510031313</v>
      </c>
    </row>
    <row r="144" ht="15" customHeight="1">
      <c r="F144" t="n">
        <v>0.09749674542759193</v>
      </c>
      <c r="G144" t="n">
        <v>0.04816078326678266</v>
      </c>
      <c r="H144" t="n">
        <v>-0.0004357412298705394</v>
      </c>
      <c r="J144" t="n">
        <v>0.03352156302752557</v>
      </c>
      <c r="K144" t="n">
        <v>0.047178842923013</v>
      </c>
      <c r="L144" t="n">
        <v>-0.001222687503851717</v>
      </c>
      <c r="M144" t="n">
        <v>0.06846460277935107</v>
      </c>
      <c r="N144" t="n">
        <v>0.04701345244485727</v>
      </c>
      <c r="O144" t="n">
        <v>-0.001895026805298181</v>
      </c>
      <c r="P144" t="n">
        <v>0.1088049096620838</v>
      </c>
      <c r="Q144" t="n">
        <v>0.04702051618143908</v>
      </c>
      <c r="R144" t="n">
        <v>-0.001083532562483958</v>
      </c>
    </row>
    <row r="145" ht="15" customHeight="1">
      <c r="F145" t="n">
        <v>0.09879399489165414</v>
      </c>
      <c r="G145" t="n">
        <v>0.04897706772893153</v>
      </c>
      <c r="H145" t="n">
        <v>-0.0004367466520502166</v>
      </c>
      <c r="J145" t="n">
        <v>0.0344390455706091</v>
      </c>
      <c r="K145" t="n">
        <v>0.0479784843284878</v>
      </c>
      <c r="L145" t="n">
        <v>-0.001228813806606761</v>
      </c>
      <c r="M145" t="n">
        <v>0.06931368171874877</v>
      </c>
      <c r="N145" t="n">
        <v>0.04781029062188875</v>
      </c>
      <c r="O145" t="n">
        <v>-0.001889190740231199</v>
      </c>
      <c r="P145" t="n">
        <v>0.1055027078510118</v>
      </c>
      <c r="Q145" t="n">
        <v>0.0478174740828194</v>
      </c>
      <c r="R145" t="n">
        <v>-0.001097756457578668</v>
      </c>
    </row>
    <row r="146" ht="15" customHeight="1">
      <c r="F146" t="n">
        <v>0.09776045327456109</v>
      </c>
      <c r="G146" t="n">
        <v>0.04979335219108038</v>
      </c>
      <c r="H146" t="n">
        <v>-0.0004411180528314219</v>
      </c>
      <c r="J146" t="n">
        <v>0.03465784166575336</v>
      </c>
      <c r="K146" t="n">
        <v>0.0487781257339626</v>
      </c>
      <c r="L146" t="n">
        <v>-0.001235430213582209</v>
      </c>
      <c r="M146" t="n">
        <v>0.07211737028065882</v>
      </c>
      <c r="N146" t="n">
        <v>0.04860712879892023</v>
      </c>
      <c r="O146" t="n">
        <v>-0.001873376886501312</v>
      </c>
      <c r="P146" t="n">
        <v>0.1081267329874596</v>
      </c>
      <c r="Q146" t="n">
        <v>0.04861443198419973</v>
      </c>
      <c r="R146" t="n">
        <v>-0.001094802263982074</v>
      </c>
    </row>
    <row r="147" ht="15" customHeight="1">
      <c r="F147" t="n">
        <v>0.09911231933436443</v>
      </c>
      <c r="G147" t="n">
        <v>0.05060963665322924</v>
      </c>
      <c r="H147" t="n">
        <v>-0.0004406809127533014</v>
      </c>
      <c r="J147" t="n">
        <v>0.03467982884326207</v>
      </c>
      <c r="K147" t="n">
        <v>0.04957776713943739</v>
      </c>
      <c r="L147" t="n">
        <v>-0.001228323702386357</v>
      </c>
      <c r="M147" t="n">
        <v>0.0720754341756833</v>
      </c>
      <c r="N147" t="n">
        <v>0.04940396697595171</v>
      </c>
      <c r="O147" t="n">
        <v>-0.001864905179146015</v>
      </c>
      <c r="P147" t="n">
        <v>0.1083834028874877</v>
      </c>
      <c r="Q147" t="n">
        <v>0.04941138988558005</v>
      </c>
      <c r="R147" t="n">
        <v>-0.001100382407442307</v>
      </c>
    </row>
    <row r="148" ht="15" customHeight="1">
      <c r="F148" t="n">
        <v>0.09834972029121164</v>
      </c>
      <c r="G148" t="n">
        <v>0.0514259211153781</v>
      </c>
      <c r="H148" t="n">
        <v>-0.000395201624402631</v>
      </c>
      <c r="J148" t="n">
        <v>0.03382293063263078</v>
      </c>
      <c r="K148" t="n">
        <v>0.05037740854491219</v>
      </c>
      <c r="L148" t="n">
        <v>-0.001032199248942391</v>
      </c>
      <c r="M148" t="n">
        <v>0.07050498925361007</v>
      </c>
      <c r="N148" t="n">
        <v>0.05020080515298319</v>
      </c>
      <c r="O148" t="n">
        <v>-0.001589013872218075</v>
      </c>
      <c r="P148" t="n">
        <v>0.107916311485648</v>
      </c>
      <c r="Q148" t="n">
        <v>0.05020834778696037</v>
      </c>
      <c r="R148" t="n">
        <v>-0.0008942270691347018</v>
      </c>
    </row>
    <row r="149" ht="15" customHeight="1">
      <c r="F149" t="n">
        <v>0.09733454403301955</v>
      </c>
      <c r="G149" t="n">
        <v>0.05224220557752696</v>
      </c>
      <c r="H149" t="n">
        <v>-0.0003988932426297749</v>
      </c>
      <c r="J149" t="n">
        <v>0.0341307989580288</v>
      </c>
      <c r="K149" t="n">
        <v>0.05117704995038699</v>
      </c>
      <c r="L149" t="n">
        <v>-0.001041840157865926</v>
      </c>
      <c r="M149" t="n">
        <v>0.07000694586128361</v>
      </c>
      <c r="N149" t="n">
        <v>0.05099764333001467</v>
      </c>
      <c r="O149" t="n">
        <v>-0.001579640565033425</v>
      </c>
      <c r="P149" t="n">
        <v>0.1108067991849562</v>
      </c>
      <c r="Q149" t="n">
        <v>0.0510053056883407</v>
      </c>
      <c r="R149" t="n">
        <v>-0.000900625348073386</v>
      </c>
    </row>
    <row r="150" ht="15" customHeight="1">
      <c r="F150" t="n">
        <v>0.09799813003062399</v>
      </c>
      <c r="G150" t="n">
        <v>0.05305849003967582</v>
      </c>
      <c r="H150" t="n">
        <v>-0.0003963130793527388</v>
      </c>
      <c r="J150" t="n">
        <v>0.03429189310753723</v>
      </c>
      <c r="K150" t="n">
        <v>0.05197669135586178</v>
      </c>
      <c r="L150" t="n">
        <v>-0.001034998222500837</v>
      </c>
      <c r="M150" t="n">
        <v>0.06923647906771332</v>
      </c>
      <c r="N150" t="n">
        <v>0.05179448150704615</v>
      </c>
      <c r="O150" t="n">
        <v>-0.001573603519728057</v>
      </c>
      <c r="P150" t="n">
        <v>0.1111837590493709</v>
      </c>
      <c r="Q150" t="n">
        <v>0.05180226358972102</v>
      </c>
      <c r="R150" t="n">
        <v>-0.0009091864255265551</v>
      </c>
    </row>
    <row r="151" ht="15" customHeight="1">
      <c r="F151" t="n">
        <v>0.09769264058849575</v>
      </c>
      <c r="G151" t="n">
        <v>0.05387477450182467</v>
      </c>
      <c r="H151" t="n">
        <v>-0.0003973054498439065</v>
      </c>
      <c r="J151" t="n">
        <v>0.03449133737851458</v>
      </c>
      <c r="K151" t="n">
        <v>0.05277633276133659</v>
      </c>
      <c r="L151" t="n">
        <v>-0.001034998222500837</v>
      </c>
      <c r="M151" t="n">
        <v>0.07256758905770061</v>
      </c>
      <c r="N151" t="n">
        <v>0.05259131968407763</v>
      </c>
      <c r="O151" t="n">
        <v>-0.001576304303154143</v>
      </c>
      <c r="P151" t="n">
        <v>0.1077187047678838</v>
      </c>
      <c r="Q151" t="n">
        <v>0.05259922149110134</v>
      </c>
      <c r="R151" t="n">
        <v>-0.0009056718779405172</v>
      </c>
    </row>
    <row r="152" ht="15" customHeight="1">
      <c r="F152" t="n">
        <v>0.09924318627039413</v>
      </c>
      <c r="G152" t="n">
        <v>0.05469105896397354</v>
      </c>
      <c r="H152" t="n">
        <v>-0.0003494130232260352</v>
      </c>
      <c r="J152" t="n">
        <v>0.03387647224647131</v>
      </c>
      <c r="K152" t="n">
        <v>0.05357597416681138</v>
      </c>
      <c r="L152" t="n">
        <v>-0.0008260754565801484</v>
      </c>
      <c r="M152" t="n">
        <v>0.07067859230684975</v>
      </c>
      <c r="N152" t="n">
        <v>0.05338815786110911</v>
      </c>
      <c r="O152" t="n">
        <v>-0.00128026788839816</v>
      </c>
      <c r="P152" t="n">
        <v>0.1092256396239185</v>
      </c>
      <c r="Q152" t="n">
        <v>0.05339617939248167</v>
      </c>
      <c r="R152" t="n">
        <v>-0.0006975801158355505</v>
      </c>
    </row>
    <row r="153" ht="15" customHeight="1">
      <c r="F153" t="n">
        <v>0.1003483081674311</v>
      </c>
      <c r="G153" t="n">
        <v>0.05550734342612239</v>
      </c>
      <c r="H153" t="n">
        <v>-0.0003473789014407186</v>
      </c>
      <c r="J153" t="n">
        <v>0.03439707712523395</v>
      </c>
      <c r="K153" t="n">
        <v>0.05437561557228618</v>
      </c>
      <c r="L153" t="n">
        <v>-0.0008322302676742816</v>
      </c>
      <c r="M153" t="n">
        <v>0.07324820917570291</v>
      </c>
      <c r="N153" t="n">
        <v>0.05418499603814059</v>
      </c>
      <c r="O153" t="n">
        <v>-0.001281672250860504</v>
      </c>
      <c r="P153" t="n">
        <v>0.1106177545499973</v>
      </c>
      <c r="Q153" t="n">
        <v>0.05419313729386199</v>
      </c>
      <c r="R153" t="n">
        <v>-0.0006869855399250045</v>
      </c>
    </row>
    <row r="154" ht="15" customHeight="1">
      <c r="F154" t="n">
        <v>0.09968651931831191</v>
      </c>
      <c r="G154" t="n">
        <v>0.05632362788827126</v>
      </c>
      <c r="H154" t="n">
        <v>-0.0003513419318155597</v>
      </c>
      <c r="J154" t="n">
        <v>0.03494803894024301</v>
      </c>
      <c r="K154" t="n">
        <v>0.05517525697776098</v>
      </c>
      <c r="L154" t="n">
        <v>-0.0008276557459151285</v>
      </c>
      <c r="M154" t="n">
        <v>0.0730915978312846</v>
      </c>
      <c r="N154" t="n">
        <v>0.05498183421517207</v>
      </c>
      <c r="O154" t="n">
        <v>-0.0012786081873063</v>
      </c>
      <c r="P154" t="n">
        <v>0.1101375519034595</v>
      </c>
      <c r="Q154" t="n">
        <v>0.05499009519524231</v>
      </c>
      <c r="R154" t="n">
        <v>-0.0006912095211703856</v>
      </c>
    </row>
    <row r="155" ht="15" customHeight="1">
      <c r="F155" t="n">
        <v>0.09993550605274726</v>
      </c>
      <c r="G155" t="n">
        <v>0.05713991235042012</v>
      </c>
      <c r="H155" t="n">
        <v>-0.0003491324547039226</v>
      </c>
      <c r="J155" t="n">
        <v>0.03401483501244346</v>
      </c>
      <c r="K155" t="n">
        <v>0.05597489838323577</v>
      </c>
      <c r="L155" t="n">
        <v>-0.0008279884384067034</v>
      </c>
      <c r="M155" t="n">
        <v>0.07144445576617792</v>
      </c>
      <c r="N155" t="n">
        <v>0.05577867239220354</v>
      </c>
      <c r="O155" t="n">
        <v>-0.001276948486214439</v>
      </c>
      <c r="P155" t="n">
        <v>0.110222863314352</v>
      </c>
      <c r="Q155" t="n">
        <v>0.05578705309662264</v>
      </c>
      <c r="R155" t="n">
        <v>-0.0006970261510820578</v>
      </c>
    </row>
    <row r="156" ht="15" customHeight="1">
      <c r="F156" t="n">
        <v>0.1005866615781852</v>
      </c>
      <c r="G156" t="n">
        <v>0.05795619681256897</v>
      </c>
      <c r="H156" t="n">
        <v>-0.0002934285459189158</v>
      </c>
      <c r="J156" t="n">
        <v>0.03520108069485156</v>
      </c>
      <c r="K156" t="n">
        <v>0.05677453978871057</v>
      </c>
      <c r="L156" t="n">
        <v>-0.0006141913420395286</v>
      </c>
      <c r="M156" t="n">
        <v>0.07107325689008384</v>
      </c>
      <c r="N156" t="n">
        <v>0.05657551056923502</v>
      </c>
      <c r="O156" t="n">
        <v>-0.000943195684049256</v>
      </c>
      <c r="P156" t="n">
        <v>0.1117351738493785</v>
      </c>
      <c r="Q156" t="n">
        <v>0.05658401099800296</v>
      </c>
      <c r="R156" t="n">
        <v>-0.0004711152979054018</v>
      </c>
    </row>
    <row r="157" ht="15" customHeight="1">
      <c r="F157" t="n">
        <v>0.100459583567184</v>
      </c>
      <c r="G157" t="n">
        <v>0.05877248127471783</v>
      </c>
      <c r="H157" t="n">
        <v>-0.0002976503269900905</v>
      </c>
      <c r="J157" t="n">
        <v>0.03538478244389134</v>
      </c>
      <c r="K157" t="n">
        <v>0.05757418119418536</v>
      </c>
      <c r="L157" t="n">
        <v>-0.0006109545774846816</v>
      </c>
      <c r="M157" t="n">
        <v>0.07171374531331809</v>
      </c>
      <c r="N157" t="n">
        <v>0.0573723487462665</v>
      </c>
      <c r="O157" t="n">
        <v>-0.0009473758421977419</v>
      </c>
      <c r="P157" t="n">
        <v>0.1105483714776972</v>
      </c>
      <c r="Q157" t="n">
        <v>0.05738096889938329</v>
      </c>
      <c r="R157" t="n">
        <v>-0.0004680167817457848</v>
      </c>
    </row>
    <row r="158" ht="15" customHeight="1">
      <c r="F158" t="n">
        <v>0.1008343119254064</v>
      </c>
      <c r="G158" t="n">
        <v>0.05958876573686669</v>
      </c>
      <c r="H158" t="n">
        <v>-0.0002942847113109722</v>
      </c>
      <c r="J158" t="n">
        <v>0.035479476107172</v>
      </c>
      <c r="K158" t="n">
        <v>0.05837382259966016</v>
      </c>
      <c r="L158" t="n">
        <v>-0.0006103438671913144</v>
      </c>
      <c r="M158" t="n">
        <v>0.07347782035524902</v>
      </c>
      <c r="N158" t="n">
        <v>0.05816918692329798</v>
      </c>
      <c r="O158" t="n">
        <v>-0.0009504159572148224</v>
      </c>
      <c r="P158" t="n">
        <v>0.111326959874921</v>
      </c>
      <c r="Q158" t="n">
        <v>0.0581779268007636</v>
      </c>
      <c r="R158" t="n">
        <v>-0.0004686270955348003</v>
      </c>
    </row>
    <row r="159" ht="15" customHeight="1">
      <c r="F159" t="n">
        <v>0.1005425465912122</v>
      </c>
      <c r="G159" t="n">
        <v>0.06040505019901555</v>
      </c>
      <c r="H159" t="n">
        <v>-0.0002948751702020456</v>
      </c>
      <c r="J159" t="n">
        <v>0.03434878511849765</v>
      </c>
      <c r="K159" t="n">
        <v>0.05917346400513496</v>
      </c>
      <c r="L159" t="n">
        <v>-0.0006093056596925899</v>
      </c>
      <c r="M159" t="n">
        <v>0.06993686541578772</v>
      </c>
      <c r="N159" t="n">
        <v>0.05896602510032946</v>
      </c>
      <c r="O159" t="n">
        <v>-0.0009511759859690927</v>
      </c>
      <c r="P159" t="n">
        <v>0.1078616036397083</v>
      </c>
      <c r="Q159" t="n">
        <v>0.05897488470214393</v>
      </c>
      <c r="R159" t="n">
        <v>-0.000472570661556131</v>
      </c>
    </row>
    <row r="160" ht="15" customHeight="1">
      <c r="F160" t="n">
        <v>0.1010958167321651</v>
      </c>
      <c r="G160" t="n">
        <v>0.06122133466116441</v>
      </c>
      <c r="H160" t="n">
        <v>-0.0002258972732906336</v>
      </c>
      <c r="J160" t="n">
        <v>0.03462918593772907</v>
      </c>
      <c r="K160" t="n">
        <v>0.05997310541060976</v>
      </c>
      <c r="L160" t="n">
        <v>-0.000372699280604224</v>
      </c>
      <c r="M160" t="n">
        <v>0.07233001026450345</v>
      </c>
      <c r="N160" t="n">
        <v>0.05976286327736094</v>
      </c>
      <c r="O160" t="n">
        <v>-0.0006176160765680475</v>
      </c>
      <c r="P160" t="n">
        <v>0.1104185965932805</v>
      </c>
      <c r="Q160" t="n">
        <v>0.05977184260352425</v>
      </c>
      <c r="R160" t="n">
        <v>-0.0002331105334562136</v>
      </c>
    </row>
    <row r="161" ht="15" customHeight="1">
      <c r="F161" t="n">
        <v>0.1011244397572967</v>
      </c>
      <c r="G161" t="n">
        <v>0.06203761912331326</v>
      </c>
      <c r="H161" t="n">
        <v>-0.0002285794908644206</v>
      </c>
      <c r="J161" t="n">
        <v>0.03556711211079712</v>
      </c>
      <c r="K161" t="n">
        <v>0.06077274681608456</v>
      </c>
      <c r="L161" t="n">
        <v>-0.0003725123702328077</v>
      </c>
      <c r="M161" t="n">
        <v>0.07172230800515156</v>
      </c>
      <c r="N161" t="n">
        <v>0.06055970145439243</v>
      </c>
      <c r="O161" t="n">
        <v>-0.0006090457276018937</v>
      </c>
      <c r="P161" t="n">
        <v>0.1109930489156389</v>
      </c>
      <c r="Q161" t="n">
        <v>0.06056880050490458</v>
      </c>
      <c r="R161" t="n">
        <v>-0.0002320823795396063</v>
      </c>
    </row>
    <row r="162" ht="15" customHeight="1">
      <c r="F162" t="n">
        <v>0.1008272887697521</v>
      </c>
      <c r="G162" t="n">
        <v>0.06285390358546213</v>
      </c>
      <c r="H162" t="n">
        <v>-0.0002284203762625857</v>
      </c>
      <c r="J162" t="n">
        <v>0.03566917945312155</v>
      </c>
      <c r="K162" t="n">
        <v>0.06157238822155935</v>
      </c>
      <c r="L162" t="n">
        <v>-0.0003709797051871935</v>
      </c>
      <c r="M162" t="n">
        <v>0.07343663073282738</v>
      </c>
      <c r="N162" t="n">
        <v>0.0613565396314239</v>
      </c>
      <c r="O162" t="n">
        <v>-0.0006088620772669046</v>
      </c>
      <c r="P162" t="n">
        <v>0.1057421348016215</v>
      </c>
      <c r="Q162" t="n">
        <v>0.06136575840628491</v>
      </c>
      <c r="R162" t="n">
        <v>-0.000231381365505556</v>
      </c>
    </row>
    <row r="163" ht="15" customHeight="1">
      <c r="F163" t="n">
        <v>0.1015915795495864</v>
      </c>
      <c r="G163" t="n">
        <v>0.06367018804761097</v>
      </c>
      <c r="H163" t="n">
        <v>-0.000226465539725758</v>
      </c>
      <c r="J163" t="n">
        <v>0.03439969723061032</v>
      </c>
      <c r="K163" t="n">
        <v>0.06237202962703415</v>
      </c>
      <c r="L163" t="n">
        <v>-0.0003711666155586099</v>
      </c>
      <c r="M163" t="n">
        <v>0.07152670713826023</v>
      </c>
      <c r="N163" t="n">
        <v>0.06215337780845538</v>
      </c>
      <c r="O163" t="n">
        <v>-0.0006150449718782013</v>
      </c>
      <c r="P163" t="n">
        <v>0.1064792750721945</v>
      </c>
      <c r="Q163" t="n">
        <v>0.06216271630766522</v>
      </c>
      <c r="R163" t="n">
        <v>-0.0002334376733387704</v>
      </c>
    </row>
    <row r="164" ht="15" customHeight="1">
      <c r="F164" t="n">
        <v>0.09956801378197147</v>
      </c>
      <c r="G164" t="n">
        <v>0.06448647250975985</v>
      </c>
      <c r="H164" t="n">
        <v>-0.0001423928431264628</v>
      </c>
      <c r="J164" t="n">
        <v>0.03531582887435351</v>
      </c>
      <c r="K164" t="n">
        <v>0.06317167103250894</v>
      </c>
      <c r="L164" t="n">
        <v>-0.0001211922219734241</v>
      </c>
      <c r="M164" t="n">
        <v>0.07091812618268623</v>
      </c>
      <c r="N164" t="n">
        <v>0.06295021598548685</v>
      </c>
      <c r="O164" t="n">
        <v>-0.0002649860482945673</v>
      </c>
      <c r="P164" t="n">
        <v>0.1091140705420559</v>
      </c>
      <c r="Q164" t="n">
        <v>0.06295967420904555</v>
      </c>
      <c r="R164" t="n">
        <v>1.374028841290817e-05</v>
      </c>
    </row>
    <row r="165" ht="15" customHeight="1">
      <c r="F165" t="n">
        <v>0.101512888884629</v>
      </c>
      <c r="G165" t="n">
        <v>0.06530275697190871</v>
      </c>
      <c r="H165" t="n">
        <v>-0.000143643416249015</v>
      </c>
      <c r="J165" t="n">
        <v>0.03568392963060364</v>
      </c>
      <c r="K165" t="n">
        <v>0.06397131243798375</v>
      </c>
      <c r="L165" t="n">
        <v>-0.0001224900169845486</v>
      </c>
      <c r="M165" t="n">
        <v>0.07132292762184811</v>
      </c>
      <c r="N165" t="n">
        <v>0.06374705416251834</v>
      </c>
      <c r="O165" t="n">
        <v>-0.0002680778187232707</v>
      </c>
      <c r="P165" t="n">
        <v>0.1077132734036759</v>
      </c>
      <c r="Q165" t="n">
        <v>0.06375663211042587</v>
      </c>
      <c r="R165" t="n">
        <v>1.349110867060689e-05</v>
      </c>
    </row>
    <row r="166">
      <c r="F166" t="n">
        <v>0.1007827397964489</v>
      </c>
      <c r="G166" t="n">
        <v>0.06611904143405756</v>
      </c>
      <c r="H166" t="n">
        <v>-0.0001448221173530297</v>
      </c>
      <c r="J166" t="n">
        <v>0.03493632924887161</v>
      </c>
      <c r="K166" t="n">
        <v>0.06477095384345853</v>
      </c>
      <c r="L166" t="n">
        <v>-0.0001215197029575396</v>
      </c>
      <c r="M166" t="n">
        <v>0.07400683945453521</v>
      </c>
      <c r="N166" t="n">
        <v>0.06454389233954981</v>
      </c>
      <c r="O166" t="n">
        <v>-0.0002644529844275494</v>
      </c>
      <c r="P166" t="n">
        <v>0.1062331638333365</v>
      </c>
      <c r="Q166" t="n">
        <v>0.0645535900118062</v>
      </c>
      <c r="R166" t="n">
        <v>1.353195780868907e-05</v>
      </c>
    </row>
    <row r="167">
      <c r="F167" t="n">
        <v>0.1012015236761082</v>
      </c>
      <c r="G167" t="n">
        <v>0.06693532589620642</v>
      </c>
      <c r="H167" t="n">
        <v>-0.000143528421019355</v>
      </c>
      <c r="J167" t="n">
        <v>0.03455408106602362</v>
      </c>
      <c r="K167" t="n">
        <v>0.06557059524893333</v>
      </c>
      <c r="L167" t="n">
        <v>-0.0001215560897335525</v>
      </c>
      <c r="M167" t="n">
        <v>0.07202519989546374</v>
      </c>
      <c r="N167" t="n">
        <v>0.06534073051658129</v>
      </c>
      <c r="O167" t="n">
        <v>-0.0002639998801405843</v>
      </c>
      <c r="P167" t="n">
        <v>0.1101289170907842</v>
      </c>
      <c r="Q167" t="n">
        <v>0.06535054791318651</v>
      </c>
      <c r="R167" t="n">
        <v>1.34856621188626e-05</v>
      </c>
    </row>
    <row r="168">
      <c r="F168" t="n">
        <v>0.1002468326277531</v>
      </c>
      <c r="G168" t="n">
        <v>0.06775161035835527</v>
      </c>
      <c r="H168" t="n">
        <v>-4.145132747448981e-05</v>
      </c>
      <c r="J168" t="n">
        <v>0.03472219041172052</v>
      </c>
      <c r="K168" t="n">
        <v>0.06637023665440812</v>
      </c>
      <c r="L168" t="n">
        <v>0.0001545635940497393</v>
      </c>
      <c r="M168" t="n">
        <v>0.07075964692937065</v>
      </c>
      <c r="N168" t="n">
        <v>0.06613756869361277</v>
      </c>
      <c r="O168" t="n">
        <v>8.392089568076722e-05</v>
      </c>
      <c r="P168" t="n">
        <v>0.1079457488906811</v>
      </c>
      <c r="Q168" t="n">
        <v>0.06614750581456684</v>
      </c>
      <c r="R168" t="n">
        <v>0.000322617507002014</v>
      </c>
    </row>
    <row r="169">
      <c r="F169" t="n">
        <v>0.1012278641951723</v>
      </c>
      <c r="G169" t="n">
        <v>0.06856789482050414</v>
      </c>
      <c r="H169" t="n">
        <v>-4.115778625658749e-05</v>
      </c>
      <c r="J169" t="n">
        <v>0.03450547023338937</v>
      </c>
      <c r="K169" t="n">
        <v>0.06716987805988292</v>
      </c>
      <c r="L169" t="n">
        <v>0.0001557489455278201</v>
      </c>
      <c r="M169" t="n">
        <v>0.0732861825030823</v>
      </c>
      <c r="N169" t="n">
        <v>0.06693440687064425</v>
      </c>
      <c r="O169" t="n">
        <v>8.462901775381437e-05</v>
      </c>
      <c r="P169" t="n">
        <v>0.1101690411135914</v>
      </c>
      <c r="Q169" t="n">
        <v>0.06694446371594716</v>
      </c>
      <c r="R169" t="n">
        <v>0.0003185547976922217</v>
      </c>
    </row>
    <row r="170">
      <c r="F170" t="n">
        <v>0.1026035190507468</v>
      </c>
      <c r="G170" t="n">
        <v>0.06938417928265299</v>
      </c>
      <c r="H170" t="n">
        <v>-4.166631540872814e-05</v>
      </c>
      <c r="J170" t="n">
        <v>0.03522035466861839</v>
      </c>
      <c r="K170" t="n">
        <v>0.06796951946535772</v>
      </c>
      <c r="L170" t="n">
        <v>0.0001557801389877695</v>
      </c>
      <c r="M170" t="n">
        <v>0.07300534143114629</v>
      </c>
      <c r="N170" t="n">
        <v>0.06773124504767573</v>
      </c>
      <c r="O170" t="n">
        <v>8.479761824739702e-05</v>
      </c>
      <c r="P170" t="n">
        <v>0.1071770994941675</v>
      </c>
      <c r="Q170" t="n">
        <v>0.06774142161732749</v>
      </c>
      <c r="R170" t="n">
        <v>0.0003191306147597513</v>
      </c>
    </row>
    <row r="171">
      <c r="F171" t="n">
        <v>0.1014825569926527</v>
      </c>
      <c r="G171" t="n">
        <v>0.07020046374480185</v>
      </c>
      <c r="H171" t="n">
        <v>-4.125287707365444e-05</v>
      </c>
      <c r="J171" t="n">
        <v>0.03549099480069039</v>
      </c>
      <c r="K171" t="n">
        <v>0.06876916087083251</v>
      </c>
      <c r="L171" t="n">
        <v>0.0001565443787565321</v>
      </c>
      <c r="M171" t="n">
        <v>0.07402468117055211</v>
      </c>
      <c r="N171" t="n">
        <v>0.06852808322470721</v>
      </c>
      <c r="O171" t="n">
        <v>8.514324925924147e-05</v>
      </c>
      <c r="P171" t="n">
        <v>0.1080890363419814</v>
      </c>
      <c r="Q171" t="n">
        <v>0.06853837951870781</v>
      </c>
      <c r="R171" t="n">
        <v>0.000319674441990196</v>
      </c>
    </row>
    <row r="172">
      <c r="F172" t="n">
        <v>0.100156288196624</v>
      </c>
      <c r="G172" t="n">
        <v>0.07101674820695071</v>
      </c>
      <c r="H172" t="n">
        <v>0.0001253962387589132</v>
      </c>
      <c r="J172" t="n">
        <v>0.03413743007317417</v>
      </c>
      <c r="K172" t="n">
        <v>0.06956880227630731</v>
      </c>
      <c r="L172" t="n">
        <v>0.0005100283382873257</v>
      </c>
      <c r="M172" t="n">
        <v>0.07077303205427049</v>
      </c>
      <c r="N172" t="n">
        <v>0.0693249214017387</v>
      </c>
      <c r="O172" t="n">
        <v>0.000456309302385717</v>
      </c>
      <c r="P172" t="n">
        <v>0.1059774920906054</v>
      </c>
      <c r="Q172" t="n">
        <v>0.06933533742008813</v>
      </c>
      <c r="R172" t="n">
        <v>0.0007224752849757777</v>
      </c>
    </row>
    <row r="173">
      <c r="F173" t="n">
        <v>0.101922191361692</v>
      </c>
      <c r="G173" t="n">
        <v>0.07183303266909957</v>
      </c>
      <c r="H173" t="n">
        <v>0.0001253089849148464</v>
      </c>
      <c r="J173" t="n">
        <v>0.03411458313599884</v>
      </c>
      <c r="K173" t="n">
        <v>0.07036844368178211</v>
      </c>
      <c r="L173" t="n">
        <v>0.0005042527119274614</v>
      </c>
      <c r="M173" t="n">
        <v>0.07272844324459821</v>
      </c>
      <c r="N173" t="n">
        <v>0.07012175957877016</v>
      </c>
      <c r="O173" t="n">
        <v>0.0004621145297787501</v>
      </c>
      <c r="P173" t="n">
        <v>0.1109261763926053</v>
      </c>
      <c r="Q173" t="n">
        <v>0.07013229532146845</v>
      </c>
      <c r="R173" t="n">
        <v>0.0007188524021908224</v>
      </c>
    </row>
    <row r="174">
      <c r="F174" t="n">
        <v>0.1022499866723433</v>
      </c>
      <c r="G174" t="n">
        <v>0.07264931713124843</v>
      </c>
      <c r="H174" t="n">
        <v>0.0001241372904373774</v>
      </c>
      <c r="J174" t="n">
        <v>0.03565945609103763</v>
      </c>
      <c r="K174" t="n">
        <v>0.0711680850872569</v>
      </c>
      <c r="L174" t="n">
        <v>0.0005038474048144884</v>
      </c>
      <c r="M174" t="n">
        <v>0.06997103638008031</v>
      </c>
      <c r="N174" t="n">
        <v>0.07091859775580166</v>
      </c>
      <c r="O174" t="n">
        <v>0.0004578757923171704</v>
      </c>
      <c r="P174" t="n">
        <v>0.1120264939037214</v>
      </c>
      <c r="Q174" t="n">
        <v>0.07092925322284878</v>
      </c>
      <c r="R174" t="n">
        <v>0.0007189973175022206</v>
      </c>
    </row>
    <row r="175">
      <c r="F175" t="n">
        <v>0.100869937316105</v>
      </c>
      <c r="G175" t="n">
        <v>0.07346560159339728</v>
      </c>
      <c r="H175" t="n">
        <v>0.000124112360767644</v>
      </c>
      <c r="J175" t="n">
        <v>0.03550426772801214</v>
      </c>
      <c r="K175" t="n">
        <v>0.0719677264927317</v>
      </c>
      <c r="L175" t="n">
        <v>0.0005099270115090825</v>
      </c>
      <c r="M175" t="n">
        <v>0.07233028904457631</v>
      </c>
      <c r="N175" t="n">
        <v>0.07171543593283312</v>
      </c>
      <c r="O175" t="n">
        <v>0.0004609626989467991</v>
      </c>
      <c r="P175" t="n">
        <v>0.109568265183748</v>
      </c>
      <c r="Q175" t="n">
        <v>0.07172621112422911</v>
      </c>
      <c r="R175" t="n">
        <v>0.001228400737266918</v>
      </c>
    </row>
    <row r="176">
      <c r="F176" t="n">
        <v>0.1009487520965725</v>
      </c>
      <c r="G176" t="n">
        <v>0.07428188605554614</v>
      </c>
      <c r="H176" t="n">
        <v>0.0004861768720596117</v>
      </c>
      <c r="J176" t="n">
        <v>0.0354061983186427</v>
      </c>
      <c r="K176" t="n">
        <v>0.07276736789820649</v>
      </c>
      <c r="L176" t="n">
        <v>0.0009356588010241357</v>
      </c>
      <c r="M176" t="n">
        <v>0.07204158317015155</v>
      </c>
      <c r="N176" t="n">
        <v>0.07251227410986461</v>
      </c>
      <c r="O176" t="n">
        <v>0.0008816560714934342</v>
      </c>
      <c r="P176" t="n">
        <v>0.1067812089685486</v>
      </c>
      <c r="Q176" t="n">
        <v>0.07252316902560943</v>
      </c>
      <c r="R176" t="n">
        <v>0.001231592664027755</v>
      </c>
    </row>
    <row r="177">
      <c r="F177" t="n">
        <v>0.09965278834498181</v>
      </c>
      <c r="G177" t="n">
        <v>0.075098170517695</v>
      </c>
      <c r="H177" t="n">
        <v>0.0004929511459231241</v>
      </c>
      <c r="J177" t="n">
        <v>0.03413557583167053</v>
      </c>
      <c r="K177" t="n">
        <v>0.07356700930368129</v>
      </c>
      <c r="L177" t="n">
        <v>0.0009414872794390355</v>
      </c>
      <c r="M177" t="n">
        <v>0.06975043870391268</v>
      </c>
      <c r="N177" t="n">
        <v>0.07330911228689609</v>
      </c>
      <c r="O177" t="n">
        <v>0.0008707649225728139</v>
      </c>
      <c r="P177" t="n">
        <v>0.1059598524726595</v>
      </c>
      <c r="Q177" t="n">
        <v>0.07332012692698975</v>
      </c>
      <c r="R177" t="n">
        <v>0.001222876248642391</v>
      </c>
    </row>
    <row r="178">
      <c r="F178" t="n">
        <v>0.1002439393716835</v>
      </c>
      <c r="G178" t="n">
        <v>0.07591445497984387</v>
      </c>
      <c r="H178" t="n">
        <v>0.0004934420353335236</v>
      </c>
      <c r="J178" t="n">
        <v>0.03436408586283574</v>
      </c>
      <c r="K178" t="n">
        <v>0.07436665070915609</v>
      </c>
      <c r="L178" t="n">
        <v>0.0009364108627550905</v>
      </c>
      <c r="M178" t="n">
        <v>0.0705777769374725</v>
      </c>
      <c r="N178" t="n">
        <v>0.07410595046392757</v>
      </c>
      <c r="O178" t="n">
        <v>0.0008710284181112162</v>
      </c>
      <c r="P178" t="n">
        <v>0.1102916017570659</v>
      </c>
      <c r="Q178" t="n">
        <v>0.07411708482837007</v>
      </c>
      <c r="R178" t="n">
        <v>0.001219438789053797</v>
      </c>
    </row>
    <row r="179">
      <c r="F179" t="n">
        <v>0.09999143926502307</v>
      </c>
      <c r="G179" t="n">
        <v>0.07673073944199273</v>
      </c>
      <c r="H179" t="n">
        <v>0.0004927547901589643</v>
      </c>
      <c r="J179" t="n">
        <v>0.03470892758072809</v>
      </c>
      <c r="K179" t="n">
        <v>0.07516629211463088</v>
      </c>
      <c r="L179" t="n">
        <v>0.0009374449476351533</v>
      </c>
      <c r="M179" t="n">
        <v>0.07257128375851118</v>
      </c>
      <c r="N179" t="n">
        <v>0.07490278864095905</v>
      </c>
      <c r="O179" t="n">
        <v>0.0008742781964181753</v>
      </c>
      <c r="P179" t="n">
        <v>0.1103519570872317</v>
      </c>
      <c r="Q179" t="n">
        <v>0.0749140427297504</v>
      </c>
      <c r="R179" t="n">
        <v>0.001224963277678324</v>
      </c>
    </row>
    <row r="180">
      <c r="F180" t="n">
        <v>0.09971123822603209</v>
      </c>
      <c r="G180" t="n">
        <v>0.07754702390414157</v>
      </c>
      <c r="H180" t="n">
        <v>0.001045325149974733</v>
      </c>
      <c r="J180" t="n">
        <v>0.03473792418668568</v>
      </c>
      <c r="K180" t="n">
        <v>0.07596593352010568</v>
      </c>
      <c r="L180" t="n">
        <v>0.001468217341695438</v>
      </c>
      <c r="M180" t="n">
        <v>0.07116902130255415</v>
      </c>
      <c r="N180" t="n">
        <v>0.07569962681799053</v>
      </c>
      <c r="O180" t="n">
        <v>0.001340831707940669</v>
      </c>
      <c r="P180" t="n">
        <v>0.1108716514209528</v>
      </c>
      <c r="Q180" t="n">
        <v>0.07571100063113072</v>
      </c>
      <c r="R180" t="n">
        <v>0.001810882574054445</v>
      </c>
    </row>
    <row r="181">
      <c r="F181" t="n">
        <v>0.1014835430910307</v>
      </c>
      <c r="G181" t="n">
        <v>0.07836330836629044</v>
      </c>
      <c r="H181" t="n">
        <v>0.001042390903939716</v>
      </c>
      <c r="J181" t="n">
        <v>0.03506968135446961</v>
      </c>
      <c r="K181" t="n">
        <v>0.07676557492558049</v>
      </c>
      <c r="L181" t="n">
        <v>0.001450417230825236</v>
      </c>
      <c r="M181" t="n">
        <v>0.07115562882734355</v>
      </c>
      <c r="N181" t="n">
        <v>0.076496464995022</v>
      </c>
      <c r="O181" t="n">
        <v>0.001341773019941028</v>
      </c>
      <c r="P181" t="n">
        <v>0.1088440598528836</v>
      </c>
      <c r="Q181" t="n">
        <v>0.07650795853251105</v>
      </c>
      <c r="R181" t="n">
        <v>0.001829540152090158</v>
      </c>
    </row>
    <row r="182">
      <c r="F182" t="n">
        <v>0.09964005775295534</v>
      </c>
      <c r="G182" t="n">
        <v>0.0791795928284393</v>
      </c>
      <c r="H182" t="n">
        <v>0.001054337477082284</v>
      </c>
      <c r="J182" t="n">
        <v>0.03422242226624204</v>
      </c>
      <c r="K182" t="n">
        <v>0.07756521633105529</v>
      </c>
      <c r="L182" t="n">
        <v>0.001451730353758284</v>
      </c>
      <c r="M182" t="n">
        <v>0.07166687937366142</v>
      </c>
      <c r="N182" t="n">
        <v>0.07729330317205348</v>
      </c>
      <c r="O182" t="n">
        <v>0.001345672741085375</v>
      </c>
      <c r="P182" t="n">
        <v>0.1112490722904421</v>
      </c>
      <c r="Q182" t="n">
        <v>0.07730491643389137</v>
      </c>
      <c r="R182" t="n">
        <v>0.001830454739248771</v>
      </c>
    </row>
    <row r="183">
      <c r="F183" t="n">
        <v>0.09895429643284417</v>
      </c>
      <c r="G183" t="n">
        <v>0.07999587729058816</v>
      </c>
      <c r="H183" t="n">
        <v>0.00104668747849099</v>
      </c>
      <c r="J183" t="n">
        <v>0.0342792832182633</v>
      </c>
      <c r="K183" t="n">
        <v>0.07836485773653008</v>
      </c>
      <c r="L183" t="n">
        <v>0.001472740320687047</v>
      </c>
      <c r="M183" t="n">
        <v>0.07150849703431808</v>
      </c>
      <c r="N183" t="n">
        <v>0.07809014134908497</v>
      </c>
      <c r="O183" t="n">
        <v>0.001351186139944623</v>
      </c>
      <c r="P183" t="n">
        <v>0.1051711675535786</v>
      </c>
      <c r="Q183" t="n">
        <v>0.07810187433527169</v>
      </c>
      <c r="R183" t="n">
        <v>0.001811248408917891</v>
      </c>
    </row>
    <row r="184">
      <c r="F184" t="n">
        <v>0.09933736822687547</v>
      </c>
      <c r="G184" t="n">
        <v>0.08081216175273702</v>
      </c>
      <c r="H184" t="n">
        <v>0.001763278554610999</v>
      </c>
      <c r="J184" t="n">
        <v>0.03384357610387859</v>
      </c>
      <c r="K184" t="n">
        <v>0.07916449914200488</v>
      </c>
      <c r="L184" t="n">
        <v>0.002053603343646251</v>
      </c>
      <c r="M184" t="n">
        <v>0.06955499064699089</v>
      </c>
      <c r="N184" t="n">
        <v>0.07888697952611644</v>
      </c>
      <c r="O184" t="n">
        <v>0.00186390874456307</v>
      </c>
      <c r="P184" t="n">
        <v>0.1095323327299856</v>
      </c>
      <c r="Q184" t="n">
        <v>0.07889883223665201</v>
      </c>
      <c r="R184" t="n">
        <v>0.00251015189111949</v>
      </c>
    </row>
    <row r="185">
      <c r="F185" t="n">
        <v>0.0990572636326667</v>
      </c>
      <c r="G185" t="n">
        <v>0.08162844621488587</v>
      </c>
      <c r="H185" t="n">
        <v>0.001789524680134727</v>
      </c>
      <c r="J185" t="n">
        <v>0.03505488296536198</v>
      </c>
      <c r="K185" t="n">
        <v>0.07996414054747968</v>
      </c>
      <c r="L185" t="n">
        <v>0.002056496033736909</v>
      </c>
      <c r="M185" t="n">
        <v>0.06971825734883028</v>
      </c>
      <c r="N185" t="n">
        <v>0.07968381770314792</v>
      </c>
      <c r="O185" t="n">
        <v>0.001870071969870744</v>
      </c>
      <c r="P185" t="n">
        <v>0.1084897006972051</v>
      </c>
      <c r="Q185" t="n">
        <v>0.07969579013803234</v>
      </c>
      <c r="R185" t="n">
        <v>0.002552641112047256</v>
      </c>
    </row>
    <row r="186">
      <c r="F186" t="n">
        <v>0.1000269120722451</v>
      </c>
      <c r="G186" t="n">
        <v>0.08244473067703473</v>
      </c>
      <c r="H186" t="n">
        <v>0.001788637986704871</v>
      </c>
      <c r="J186" t="n">
        <v>0.0338465038898239</v>
      </c>
      <c r="K186" t="n">
        <v>0.08076378195295447</v>
      </c>
      <c r="L186" t="n">
        <v>0.002070752863469436</v>
      </c>
      <c r="M186" t="n">
        <v>0.06985427934664745</v>
      </c>
      <c r="N186" t="n">
        <v>0.0804806558801794</v>
      </c>
      <c r="O186" t="n">
        <v>0.001872126378306635</v>
      </c>
      <c r="P186" t="n">
        <v>0.1064081476824775</v>
      </c>
      <c r="Q186" t="n">
        <v>0.08049274803941266</v>
      </c>
      <c r="R186" t="n">
        <v>0.002508634418943498</v>
      </c>
    </row>
    <row r="187">
      <c r="F187" t="n">
        <v>0.09971353025724275</v>
      </c>
      <c r="G187" t="n">
        <v>0.0832610151391836</v>
      </c>
      <c r="H187" t="n">
        <v>0.002652721016710528</v>
      </c>
      <c r="J187" t="n">
        <v>0.03463062969925428</v>
      </c>
      <c r="K187" t="n">
        <v>0.08156342335842927</v>
      </c>
      <c r="L187" t="n">
        <v>0.002069926380586392</v>
      </c>
      <c r="M187" t="n">
        <v>0.0708015108575038</v>
      </c>
      <c r="N187" t="n">
        <v>0.08127749405721088</v>
      </c>
      <c r="O187" t="n">
        <v>0.001854383759996666</v>
      </c>
      <c r="P187" t="n">
        <v>0.1065027608844687</v>
      </c>
      <c r="Q187" t="n">
        <v>0.08128970594079299</v>
      </c>
      <c r="R187" t="n">
        <v>0.002505346562562183</v>
      </c>
    </row>
    <row r="188">
      <c r="F188" t="n">
        <v>0.09966054309819858</v>
      </c>
      <c r="G188" t="n">
        <v>0.08407729960133245</v>
      </c>
      <c r="H188" t="n">
        <v>0.002662506727340468</v>
      </c>
      <c r="J188" t="n">
        <v>0.03417977820057462</v>
      </c>
      <c r="K188" t="n">
        <v>0.08236306476390406</v>
      </c>
      <c r="L188" t="n">
        <v>0.00276628575251885</v>
      </c>
      <c r="M188" t="n">
        <v>0.07101576581212632</v>
      </c>
      <c r="N188" t="n">
        <v>0.08207433223424236</v>
      </c>
      <c r="O188" t="n">
        <v>0.002467002713927084</v>
      </c>
      <c r="P188" t="n">
        <v>0.1047026195089354</v>
      </c>
      <c r="Q188" t="n">
        <v>0.08208666384217331</v>
      </c>
      <c r="R188" t="n">
        <v>0.003326517013480386</v>
      </c>
    </row>
    <row r="189">
      <c r="F189" t="n">
        <v>0.09751727300007121</v>
      </c>
      <c r="G189" t="n">
        <v>0.08489358406348131</v>
      </c>
      <c r="H189" t="n">
        <v>0.002620454619498297</v>
      </c>
      <c r="J189" t="n">
        <v>0.03411573706762951</v>
      </c>
      <c r="K189" t="n">
        <v>0.08316270616937886</v>
      </c>
      <c r="L189" t="n">
        <v>0.002745829557286873</v>
      </c>
      <c r="M189" t="n">
        <v>0.07215079108085445</v>
      </c>
      <c r="N189" t="n">
        <v>0.08287117041127384</v>
      </c>
      <c r="O189" t="n">
        <v>0.002448592245912703</v>
      </c>
      <c r="P189" t="n">
        <v>0.1058263392255841</v>
      </c>
      <c r="Q189" t="n">
        <v>0.08288362174355363</v>
      </c>
      <c r="R189" t="n">
        <v>0.003311543194774113</v>
      </c>
    </row>
    <row r="190">
      <c r="F190" t="n">
        <v>0.0985070846255533</v>
      </c>
      <c r="G190" t="n">
        <v>0.08570986852563016</v>
      </c>
      <c r="H190" t="n">
        <v>0.002655894760698617</v>
      </c>
      <c r="J190" t="n">
        <v>0.03414281169110864</v>
      </c>
      <c r="K190" t="n">
        <v>0.08396234757485366</v>
      </c>
      <c r="L190" t="n">
        <v>0.002769050103225875</v>
      </c>
      <c r="M190" t="n">
        <v>0.06845958142269906</v>
      </c>
      <c r="N190" t="n">
        <v>0.08366800858830531</v>
      </c>
      <c r="O190" t="n">
        <v>0.002462584201603633</v>
      </c>
      <c r="P190" t="n">
        <v>0.1034166493248336</v>
      </c>
      <c r="Q190" t="n">
        <v>0.08368057964493396</v>
      </c>
      <c r="R190" t="n">
        <v>0.003310544940193694</v>
      </c>
    </row>
    <row r="191">
      <c r="F191" t="n">
        <v>0.09906640037334069</v>
      </c>
      <c r="G191" t="n">
        <v>0.08652615298777903</v>
      </c>
      <c r="H191" t="n">
        <v>0.002663564642003164</v>
      </c>
      <c r="J191" t="n">
        <v>0.03498552669891566</v>
      </c>
      <c r="K191" t="n">
        <v>0.08476198898032845</v>
      </c>
      <c r="L191" t="n">
        <v>0.002751634693771624</v>
      </c>
      <c r="M191" t="n">
        <v>0.06866353333029995</v>
      </c>
      <c r="N191" t="n">
        <v>0.08446484676533679</v>
      </c>
      <c r="O191" t="n">
        <v>0.0024397552212658</v>
      </c>
      <c r="P191" t="n">
        <v>0.1066379957659269</v>
      </c>
      <c r="Q191" t="n">
        <v>0.08447753754631428</v>
      </c>
      <c r="R191" t="n">
        <v>0.003328846274168029</v>
      </c>
    </row>
    <row r="192">
      <c r="F192" t="n">
        <v>0.09673482677631856</v>
      </c>
      <c r="G192" t="n">
        <v>0.0873424374499279</v>
      </c>
      <c r="H192" t="n">
        <v>0.003664102206243367</v>
      </c>
      <c r="J192" t="n">
        <v>0.03359405076933969</v>
      </c>
      <c r="K192" t="n">
        <v>0.08556163038580325</v>
      </c>
      <c r="L192" t="n">
        <v>0.003545515790352376</v>
      </c>
      <c r="M192" t="n">
        <v>0.071941649098583</v>
      </c>
      <c r="N192" t="n">
        <v>0.08526168494236828</v>
      </c>
      <c r="O192" t="n">
        <v>0.003130161728034319</v>
      </c>
      <c r="P192" t="n">
        <v>0.1092133411375563</v>
      </c>
      <c r="Q192" t="n">
        <v>0.08527449544769461</v>
      </c>
      <c r="R192" t="n">
        <v>0.004258167421989707</v>
      </c>
    </row>
    <row r="193">
      <c r="F193" t="n">
        <v>0.09753638322379191</v>
      </c>
      <c r="G193" t="n">
        <v>0.08815872191207674</v>
      </c>
      <c r="H193" t="n">
        <v>0.003643355824425956</v>
      </c>
      <c r="J193" t="n">
        <v>0.03441603772782552</v>
      </c>
      <c r="K193" t="n">
        <v>0.08636127179127805</v>
      </c>
      <c r="L193" t="n">
        <v>0.003521689355251713</v>
      </c>
      <c r="M193" t="n">
        <v>0.06890753657712731</v>
      </c>
      <c r="N193" t="n">
        <v>0.08605852311939975</v>
      </c>
      <c r="O193" t="n">
        <v>0.003136077680768096</v>
      </c>
      <c r="P193" t="n">
        <v>0.1056963160247997</v>
      </c>
      <c r="Q193" t="n">
        <v>0.08607145334907491</v>
      </c>
      <c r="R193" t="n">
        <v>0.00418762040220079</v>
      </c>
    </row>
    <row r="194">
      <c r="F194" t="n">
        <v>0.09835867842276769</v>
      </c>
      <c r="G194" t="n">
        <v>0.0889750063742256</v>
      </c>
      <c r="H194" t="n">
        <v>0.00366483014946503</v>
      </c>
      <c r="J194" t="n">
        <v>0.03335158519570131</v>
      </c>
      <c r="K194" t="n">
        <v>0.08716091319675284</v>
      </c>
      <c r="L194" t="n">
        <v>0.003534136000453552</v>
      </c>
      <c r="M194" t="n">
        <v>0.07147286952523479</v>
      </c>
      <c r="N194" t="n">
        <v>0.08685536129643123</v>
      </c>
      <c r="O194" t="n">
        <v>0.003140436803835088</v>
      </c>
      <c r="P194" t="n">
        <v>0.105206559973064</v>
      </c>
      <c r="Q194" t="n">
        <v>0.08686841125045525</v>
      </c>
      <c r="R194" t="n">
        <v>0.004201560831260876</v>
      </c>
    </row>
    <row r="195">
      <c r="F195" t="n">
        <v>0.09715648218084824</v>
      </c>
      <c r="G195" t="n">
        <v>0.08979129083637445</v>
      </c>
      <c r="H195" t="n">
        <v>0.003616057953613575</v>
      </c>
      <c r="J195" t="n">
        <v>0.03465709735868498</v>
      </c>
      <c r="K195" t="n">
        <v>0.08796055460222764</v>
      </c>
      <c r="L195" t="n">
        <v>0.004419103192733302</v>
      </c>
      <c r="M195" t="n">
        <v>0.06815333520248817</v>
      </c>
      <c r="N195" t="n">
        <v>0.08765219947346271</v>
      </c>
      <c r="O195" t="n">
        <v>0.003085636399564319</v>
      </c>
      <c r="P195" t="n">
        <v>0.1061038344688412</v>
      </c>
      <c r="Q195" t="n">
        <v>0.08766536915183556</v>
      </c>
      <c r="R195" t="n">
        <v>0.004246339179150848</v>
      </c>
    </row>
    <row r="196">
      <c r="F196" t="n">
        <v>0.09549788973442727</v>
      </c>
      <c r="G196" t="n">
        <v>0.09060757529852333</v>
      </c>
      <c r="H196" t="n">
        <v>0.004717751080875302</v>
      </c>
      <c r="J196" t="n">
        <v>0.03382614098134261</v>
      </c>
      <c r="K196" t="n">
        <v>0.08876019600770244</v>
      </c>
      <c r="L196" t="n">
        <v>0.004478214197926255</v>
      </c>
      <c r="M196" t="n">
        <v>0.06865071240681681</v>
      </c>
      <c r="N196" t="n">
        <v>0.08844903765049419</v>
      </c>
      <c r="O196" t="n">
        <v>0.003836699193692225</v>
      </c>
      <c r="P196" t="n">
        <v>0.1076398679493574</v>
      </c>
      <c r="Q196" t="n">
        <v>0.0884623270532159</v>
      </c>
      <c r="R196" t="n">
        <v>0.005222314869995171</v>
      </c>
    </row>
    <row r="197">
      <c r="F197" t="n">
        <v>0.09597870508704764</v>
      </c>
      <c r="G197" t="n">
        <v>0.09142385976067217</v>
      </c>
      <c r="H197" t="n">
        <v>0.004747112711774145</v>
      </c>
      <c r="J197" t="n">
        <v>0.03343136020300704</v>
      </c>
      <c r="K197" t="n">
        <v>0.08955983741317723</v>
      </c>
      <c r="L197" t="n">
        <v>0.004403103221402879</v>
      </c>
      <c r="M197" t="n">
        <v>0.06702101151297407</v>
      </c>
      <c r="N197" t="n">
        <v>0.08924587582752568</v>
      </c>
      <c r="O197" t="n">
        <v>0.003874835059171696</v>
      </c>
      <c r="P197" t="n">
        <v>0.1053719529283701</v>
      </c>
      <c r="Q197" t="n">
        <v>0.08925928495459622</v>
      </c>
      <c r="R197" t="n">
        <v>0.005185254964371017</v>
      </c>
    </row>
    <row r="198">
      <c r="F198" t="n">
        <v>0.09666402570934779</v>
      </c>
      <c r="G198" t="n">
        <v>0.09224014422282104</v>
      </c>
      <c r="H198" t="n">
        <v>0.004728169724097472</v>
      </c>
      <c r="J198" t="n">
        <v>0.03458731302471077</v>
      </c>
      <c r="K198" t="n">
        <v>0.09035947881865203</v>
      </c>
      <c r="L198" t="n">
        <v>0.004487547514535668</v>
      </c>
      <c r="M198" t="n">
        <v>0.06677125338206844</v>
      </c>
      <c r="N198" t="n">
        <v>0.09004271400455716</v>
      </c>
      <c r="O198" t="n">
        <v>0.003827068924631753</v>
      </c>
      <c r="P198" t="n">
        <v>0.1053798634151894</v>
      </c>
      <c r="Q198" t="n">
        <v>0.09005624285597653</v>
      </c>
      <c r="R198" t="n">
        <v>0.005221792899493422</v>
      </c>
    </row>
    <row r="199">
      <c r="F199" t="n">
        <v>0.09573063130283349</v>
      </c>
      <c r="G199" t="n">
        <v>0.0930564286849699</v>
      </c>
      <c r="H199" t="n">
        <v>0.004695019495663295</v>
      </c>
      <c r="J199" t="n">
        <v>0.03378761444899375</v>
      </c>
      <c r="K199" t="n">
        <v>0.09115912022412682</v>
      </c>
      <c r="L199" t="n">
        <v>0.00446088089565163</v>
      </c>
      <c r="M199" t="n">
        <v>0.06912341805898553</v>
      </c>
      <c r="N199" t="n">
        <v>0.09083955218158862</v>
      </c>
      <c r="O199" t="n">
        <v>0.00382090555243305</v>
      </c>
      <c r="P199" t="n">
        <v>0.1040393638272911</v>
      </c>
      <c r="Q199" t="n">
        <v>0.09085320075735685</v>
      </c>
      <c r="R199" t="n">
        <v>0.005253633100100089</v>
      </c>
    </row>
    <row r="200">
      <c r="F200" t="n">
        <v>0.0966342243763334</v>
      </c>
      <c r="G200" t="n">
        <v>0.09387271314711876</v>
      </c>
      <c r="H200" t="n">
        <v>0.005934092597192671</v>
      </c>
      <c r="J200" t="n">
        <v>0.03315531456416443</v>
      </c>
      <c r="K200" t="n">
        <v>0.09195876162960162</v>
      </c>
      <c r="L200" t="n">
        <v>0.005382405779986259</v>
      </c>
      <c r="M200" t="n">
        <v>0.0664666307094407</v>
      </c>
      <c r="N200" t="n">
        <v>0.0916363903586201</v>
      </c>
      <c r="O200" t="n">
        <v>0.004676343413044627</v>
      </c>
      <c r="P200" t="n">
        <v>0.1021334314696279</v>
      </c>
      <c r="Q200" t="n">
        <v>0.09165015865873719</v>
      </c>
      <c r="R200" t="n">
        <v>0.006373504693013518</v>
      </c>
    </row>
    <row r="201">
      <c r="F201" t="n">
        <v>0.09510073888333107</v>
      </c>
      <c r="G201" t="n">
        <v>0.09468899760926762</v>
      </c>
      <c r="H201" t="n">
        <v>0.005878534359728916</v>
      </c>
      <c r="J201" t="n">
        <v>0.03392016596544084</v>
      </c>
      <c r="K201" t="n">
        <v>0.09275840303507642</v>
      </c>
      <c r="L201" t="n">
        <v>0.005474746983195227</v>
      </c>
      <c r="M201" t="n">
        <v>0.06909812658943787</v>
      </c>
      <c r="N201" t="n">
        <v>0.09243322853565158</v>
      </c>
      <c r="O201" t="n">
        <v>0.004682424483802811</v>
      </c>
      <c r="P201" t="n">
        <v>0.1052674666370461</v>
      </c>
      <c r="Q201" t="n">
        <v>0.09244711656011752</v>
      </c>
      <c r="R201" t="n">
        <v>0.006289534794631071</v>
      </c>
    </row>
    <row r="202">
      <c r="F202" t="n">
        <v>0.09524997815928224</v>
      </c>
      <c r="G202" t="n">
        <v>0.09550528207141647</v>
      </c>
      <c r="H202" t="n">
        <v>0.005889173171158145</v>
      </c>
      <c r="J202" t="n">
        <v>0.03429803244546144</v>
      </c>
      <c r="K202" t="n">
        <v>0.09355804444055121</v>
      </c>
      <c r="L202" t="n">
        <v>0.00547909245158153</v>
      </c>
      <c r="M202" t="n">
        <v>0.06978339248845206</v>
      </c>
      <c r="N202" t="n">
        <v>0.09323006671268307</v>
      </c>
      <c r="O202" t="n">
        <v>0.004642663636537753</v>
      </c>
      <c r="P202" t="n">
        <v>0.1012742304479513</v>
      </c>
      <c r="Q202" t="n">
        <v>0.09324407446149784</v>
      </c>
      <c r="R202" t="n">
        <v>0.00630405590487766</v>
      </c>
    </row>
    <row r="203">
      <c r="F203" t="n">
        <v>0.09420914769073613</v>
      </c>
      <c r="G203" t="n">
        <v>0.09632156653356533</v>
      </c>
      <c r="H203" t="n">
        <v>0.005947095588939509</v>
      </c>
      <c r="J203" t="n">
        <v>0.03307006671651021</v>
      </c>
      <c r="K203" t="n">
        <v>0.09435768584602601</v>
      </c>
      <c r="L203" t="n">
        <v>0.005474746983195227</v>
      </c>
      <c r="M203" t="n">
        <v>0.06933392691847479</v>
      </c>
      <c r="N203" t="n">
        <v>0.09402690488971455</v>
      </c>
      <c r="O203" t="n">
        <v>0.005613364742376396</v>
      </c>
      <c r="P203" t="n">
        <v>0.1054728632286027</v>
      </c>
      <c r="Q203" t="n">
        <v>0.09404103236287815</v>
      </c>
      <c r="R203" t="n">
        <v>0.006318577015124248</v>
      </c>
    </row>
    <row r="204">
      <c r="F204" t="n">
        <v>0.09339449645935677</v>
      </c>
      <c r="G204" t="n">
        <v>0.09713785099571419</v>
      </c>
      <c r="H204" t="n">
        <v>0.007100693460793559</v>
      </c>
      <c r="J204" t="n">
        <v>0.03265271408057088</v>
      </c>
      <c r="K204" t="n">
        <v>0.09515732725150081</v>
      </c>
      <c r="L204" t="n">
        <v>0.006532847711474382</v>
      </c>
      <c r="M204" t="n">
        <v>0.06755651422054781</v>
      </c>
      <c r="N204" t="n">
        <v>0.09482374306674603</v>
      </c>
      <c r="O204" t="n">
        <v>0.005557942072635172</v>
      </c>
      <c r="P204" t="n">
        <v>0.100673178487578</v>
      </c>
      <c r="Q204" t="n">
        <v>0.09483799026425847</v>
      </c>
      <c r="R204" t="n">
        <v>0.007478828116472101</v>
      </c>
    </row>
    <row r="205">
      <c r="F205" t="n">
        <v>0.09380213721886019</v>
      </c>
      <c r="G205" t="n">
        <v>0.09795413545786305</v>
      </c>
      <c r="H205" t="n">
        <v>0.007128544918600151</v>
      </c>
      <c r="J205" t="n">
        <v>0.03281052953236385</v>
      </c>
      <c r="K205" t="n">
        <v>0.0959569686569756</v>
      </c>
      <c r="L205" t="n">
        <v>0.006458507060734905</v>
      </c>
      <c r="M205" t="n">
        <v>0.06628329721687967</v>
      </c>
      <c r="N205" t="n">
        <v>0.09562058124377751</v>
      </c>
      <c r="O205" t="n">
        <v>0.0056044075432263</v>
      </c>
      <c r="P205" t="n">
        <v>0.1053340221997103</v>
      </c>
      <c r="Q205" t="n">
        <v>0.09563494816563881</v>
      </c>
      <c r="R205" t="n">
        <v>0.007471322267298604</v>
      </c>
    </row>
    <row r="206">
      <c r="F206" t="n">
        <v>0.09287775232357501</v>
      </c>
      <c r="G206" t="n">
        <v>0.09877041992001191</v>
      </c>
      <c r="H206" t="n">
        <v>0.007210671012132411</v>
      </c>
      <c r="J206" t="n">
        <v>0.03365048828706373</v>
      </c>
      <c r="K206" t="n">
        <v>0.0967566100624504</v>
      </c>
      <c r="L206" t="n">
        <v>0.006521109713989202</v>
      </c>
      <c r="M206" t="n">
        <v>0.06901613374845053</v>
      </c>
      <c r="N206" t="n">
        <v>0.09641741942080899</v>
      </c>
      <c r="O206" t="n">
        <v>0.00555738224768829</v>
      </c>
      <c r="P206" t="n">
        <v>0.1047202452988255</v>
      </c>
      <c r="Q206" t="n">
        <v>0.09643190606701912</v>
      </c>
      <c r="R206" t="n">
        <v>0.007451056474530164</v>
      </c>
    </row>
    <row r="207">
      <c r="F207" t="n">
        <v>0.09285986586289569</v>
      </c>
      <c r="G207" t="n">
        <v>0.09958670438216076</v>
      </c>
      <c r="H207" t="n">
        <v>0.007166394335619367</v>
      </c>
      <c r="J207" t="n">
        <v>0.03379691944922431</v>
      </c>
      <c r="K207" t="n">
        <v>0.0975562514679252</v>
      </c>
      <c r="L207" t="n">
        <v>0.006464376059477496</v>
      </c>
      <c r="M207" t="n">
        <v>0.06761577048470127</v>
      </c>
      <c r="N207" t="n">
        <v>0.09721425759784047</v>
      </c>
      <c r="O207" t="n">
        <v>0.005588172619766749</v>
      </c>
      <c r="P207" t="n">
        <v>0.1047401912129336</v>
      </c>
      <c r="Q207" t="n">
        <v>0.09722886396839946</v>
      </c>
      <c r="R207" t="n">
        <v>0.007454058814199562</v>
      </c>
    </row>
    <row r="208">
      <c r="F208" t="n">
        <v>0.09261893940165469</v>
      </c>
      <c r="G208" t="n">
        <v>0.1004029888443096</v>
      </c>
      <c r="H208" t="n">
        <v>0.008584434601054855</v>
      </c>
      <c r="J208" t="n">
        <v>0.03285223383490715</v>
      </c>
      <c r="K208" t="n">
        <v>0.09835589287339999</v>
      </c>
      <c r="L208" t="n">
        <v>0.007717425647990611</v>
      </c>
      <c r="M208" t="n">
        <v>0.06530676379912745</v>
      </c>
      <c r="N208" t="n">
        <v>0.09801109577487194</v>
      </c>
      <c r="O208" t="n">
        <v>0.006589506430680473</v>
      </c>
      <c r="P208" t="n">
        <v>0.1033761570151799</v>
      </c>
      <c r="Q208" t="n">
        <v>0.09802582186977978</v>
      </c>
      <c r="R208" t="n">
        <v>0.009439221233764603</v>
      </c>
    </row>
    <row r="209">
      <c r="F209" t="n">
        <v>0.09377824501603296</v>
      </c>
      <c r="G209" t="n">
        <v>0.1012192733064585</v>
      </c>
      <c r="H209" t="n">
        <v>0.008472381897513785</v>
      </c>
      <c r="J209" t="n">
        <v>0.03283100322675289</v>
      </c>
      <c r="K209" t="n">
        <v>0.09915553427887479</v>
      </c>
      <c r="L209" t="n">
        <v>0.007695823336869574</v>
      </c>
      <c r="M209" t="n">
        <v>0.06645474579551336</v>
      </c>
      <c r="N209" t="n">
        <v>0.09880793395190342</v>
      </c>
      <c r="O209" t="n">
        <v>0.006655057187979245</v>
      </c>
      <c r="P209" t="n">
        <v>0.1015846581368867</v>
      </c>
      <c r="Q209" t="n">
        <v>0.09882277977116009</v>
      </c>
      <c r="R209" t="n">
        <v>0.009294853365058699</v>
      </c>
    </row>
    <row r="210">
      <c r="F210" t="n">
        <v>0.09219069593084758</v>
      </c>
      <c r="G210" t="n">
        <v>0.1020355577686073</v>
      </c>
      <c r="H210" t="n">
        <v>0.008613516982126581</v>
      </c>
      <c r="J210" t="n">
        <v>0.03252111815017347</v>
      </c>
      <c r="K210" t="n">
        <v>0.09995517568434958</v>
      </c>
      <c r="L210" t="n">
        <v>0.007781461070242257</v>
      </c>
      <c r="M210" t="n">
        <v>0.06792883034701402</v>
      </c>
      <c r="N210" t="n">
        <v>0.0996047721289349</v>
      </c>
      <c r="O210" t="n">
        <v>0.006563683405077927</v>
      </c>
      <c r="P210" t="n">
        <v>0.1065730401940058</v>
      </c>
      <c r="Q210" t="n">
        <v>0.09961973767254041</v>
      </c>
      <c r="R210" t="n">
        <v>0.009411097622977739</v>
      </c>
    </row>
    <row r="211">
      <c r="F211" t="n">
        <v>0.09377361352583016</v>
      </c>
      <c r="G211" t="n">
        <v>0.1028518422307562</v>
      </c>
      <c r="H211" t="n">
        <v>0.00859812042744155</v>
      </c>
      <c r="J211" t="n">
        <v>0.03339031198536602</v>
      </c>
      <c r="K211" t="n">
        <v>0.1007548170898244</v>
      </c>
      <c r="L211" t="n">
        <v>0.007726683781328199</v>
      </c>
      <c r="M211" t="n">
        <v>0.06615182137667469</v>
      </c>
      <c r="N211" t="n">
        <v>0.1004016103059664</v>
      </c>
      <c r="O211" t="n">
        <v>0.006630558420099906</v>
      </c>
      <c r="P211" t="n">
        <v>0.1040319989856281</v>
      </c>
      <c r="Q211" t="n">
        <v>0.1004166955739207</v>
      </c>
      <c r="R211" t="n">
        <v>0.009316414799995296</v>
      </c>
    </row>
    <row r="212">
      <c r="F212" t="n">
        <v>0.09255296275504188</v>
      </c>
      <c r="G212" t="n">
        <v>0.1036681266929051</v>
      </c>
      <c r="H212" t="n">
        <v>0.01065339794765616</v>
      </c>
      <c r="J212" t="n">
        <v>0.03305113334101006</v>
      </c>
      <c r="K212" t="n">
        <v>0.1015544584952992</v>
      </c>
      <c r="L212" t="n">
        <v>0.009825847347362244</v>
      </c>
      <c r="M212" t="n">
        <v>0.06628659743110155</v>
      </c>
      <c r="N212" t="n">
        <v>0.1011984484829979</v>
      </c>
      <c r="O212" t="n">
        <v>0.007783572932898118</v>
      </c>
      <c r="P212" t="n">
        <v>0.1024073916761074</v>
      </c>
      <c r="Q212" t="n">
        <v>0.1012136534753011</v>
      </c>
      <c r="R212" t="n">
        <v>0.01241072948592319</v>
      </c>
    </row>
    <row r="213">
      <c r="F213" t="n">
        <v>0.09314551821975828</v>
      </c>
      <c r="G213" t="n">
        <v>0.1044844111550539</v>
      </c>
      <c r="H213" t="n">
        <v>0.01069727432293028</v>
      </c>
      <c r="J213" t="n">
        <v>0.03195848988211233</v>
      </c>
      <c r="K213" t="n">
        <v>0.102354099900774</v>
      </c>
      <c r="L213" t="n">
        <v>0.009890704425562653</v>
      </c>
      <c r="M213" t="n">
        <v>0.068329331073546</v>
      </c>
      <c r="N213" t="n">
        <v>0.1019952866600293</v>
      </c>
      <c r="O213" t="n">
        <v>0.00779598321360827</v>
      </c>
      <c r="P213" t="n">
        <v>0.09926444190162698</v>
      </c>
      <c r="Q213" t="n">
        <v>0.1020106113766814</v>
      </c>
      <c r="R213" t="n">
        <v>0.01251327682750378</v>
      </c>
    </row>
    <row r="214">
      <c r="F214" t="n">
        <v>0.09327310397714808</v>
      </c>
      <c r="G214" t="n">
        <v>0.1053006956172028</v>
      </c>
      <c r="H214" t="n">
        <v>0.01067266074655699</v>
      </c>
      <c r="J214" t="n">
        <v>0.0323551611793087</v>
      </c>
      <c r="K214" t="n">
        <v>0.1031537413062488</v>
      </c>
      <c r="L214" t="n">
        <v>0.009773765148201307</v>
      </c>
      <c r="M214" t="n">
        <v>0.0643916159350886</v>
      </c>
      <c r="N214" t="n">
        <v>0.1027921248370608</v>
      </c>
      <c r="O214" t="n">
        <v>0.007751771588578355</v>
      </c>
      <c r="P214" t="n">
        <v>0.1001054797818871</v>
      </c>
      <c r="Q214" t="n">
        <v>0.1028075692780617</v>
      </c>
      <c r="R214" t="n">
        <v>0.01248201239409506</v>
      </c>
    </row>
    <row r="215">
      <c r="F215" t="n">
        <v>0.09299306096929605</v>
      </c>
      <c r="G215" t="n">
        <v>0.1061169800793516</v>
      </c>
      <c r="H215" t="n">
        <v>0.0133703539806793</v>
      </c>
      <c r="J215" t="n">
        <v>0.03183949068521696</v>
      </c>
      <c r="K215" t="n">
        <v>0.1039533827117236</v>
      </c>
      <c r="L215" t="n">
        <v>0.009741336609101101</v>
      </c>
      <c r="M215" t="n">
        <v>0.06589675967205696</v>
      </c>
      <c r="N215" t="n">
        <v>0.1035889630140923</v>
      </c>
      <c r="O215" t="n">
        <v>0.007754874158755893</v>
      </c>
      <c r="P215" t="n">
        <v>0.1039380294079946</v>
      </c>
      <c r="Q215" t="n">
        <v>0.103604527179442</v>
      </c>
      <c r="R215" t="n">
        <v>0.01252703317820361</v>
      </c>
    </row>
    <row r="216">
      <c r="F216" t="n">
        <v>0.09153407827686311</v>
      </c>
      <c r="G216" t="n">
        <v>0.1069332645415005</v>
      </c>
      <c r="H216" t="n">
        <v>0.01324372815791342</v>
      </c>
      <c r="J216" t="n">
        <v>0.03283456895439345</v>
      </c>
      <c r="K216" t="n">
        <v>0.1047530241171984</v>
      </c>
      <c r="L216" t="n">
        <v>0.01299076900043562</v>
      </c>
      <c r="M216" t="n">
        <v>0.06663455033752916</v>
      </c>
      <c r="N216" t="n">
        <v>0.1043858011911238</v>
      </c>
      <c r="O216" t="n">
        <v>0.009888637384466553</v>
      </c>
      <c r="P216" t="n">
        <v>0.1053695031637941</v>
      </c>
      <c r="Q216" t="n">
        <v>0.1044014850808224</v>
      </c>
      <c r="R216" t="n">
        <v>0.01608785970827592</v>
      </c>
    </row>
    <row r="217">
      <c r="F217" t="n">
        <v>0.09151748639558005</v>
      </c>
      <c r="G217" t="n">
        <v>0.1077495490036493</v>
      </c>
      <c r="H217" t="n">
        <v>0.01340101075882262</v>
      </c>
      <c r="J217" t="n">
        <v>0.03240773867636074</v>
      </c>
      <c r="K217" t="n">
        <v>0.1055526655226732</v>
      </c>
      <c r="L217" t="n">
        <v>0.01296327669478117</v>
      </c>
      <c r="M217" t="n">
        <v>0.06682406854411294</v>
      </c>
      <c r="N217" t="n">
        <v>0.1051826393681553</v>
      </c>
      <c r="O217" t="n">
        <v>0.009782223191807883</v>
      </c>
      <c r="P217" t="n">
        <v>0.1007434983278973</v>
      </c>
      <c r="Q217" t="n">
        <v>0.1051984429822027</v>
      </c>
      <c r="R217" t="n">
        <v>0.01600872849710291</v>
      </c>
    </row>
    <row r="218">
      <c r="F218" t="n">
        <v>0.09157800753139664</v>
      </c>
      <c r="G218" t="n">
        <v>0.1085658334657982</v>
      </c>
      <c r="H218" t="n">
        <v>0.01322240170355285</v>
      </c>
      <c r="J218" t="n">
        <v>0.03233718723529336</v>
      </c>
      <c r="K218" t="n">
        <v>0.106352306928148</v>
      </c>
      <c r="L218" t="n">
        <v>0.01311775726941096</v>
      </c>
      <c r="M218" t="n">
        <v>0.06368631460925292</v>
      </c>
      <c r="N218" t="n">
        <v>0.1059794775451867</v>
      </c>
      <c r="O218" t="n">
        <v>0.009839371554531984</v>
      </c>
      <c r="P218" t="n">
        <v>0.1020660377815643</v>
      </c>
      <c r="Q218" t="n">
        <v>0.105995400883583</v>
      </c>
      <c r="R218" t="n">
        <v>0.01610400893504592</v>
      </c>
    </row>
    <row r="219">
      <c r="F219" t="n">
        <v>0.08980512517727912</v>
      </c>
      <c r="G219" t="n">
        <v>0.1093821179279471</v>
      </c>
      <c r="H219" t="n">
        <v>0.0133930133384374</v>
      </c>
      <c r="J219" t="n">
        <v>0.03189756172866022</v>
      </c>
      <c r="K219" t="n">
        <v>0.1071519483336228</v>
      </c>
      <c r="L219" t="n">
        <v>0.0130588451858657</v>
      </c>
      <c r="M219" t="n">
        <v>0.06449253960576767</v>
      </c>
      <c r="N219" t="n">
        <v>0.1067763157222182</v>
      </c>
      <c r="O219" t="n">
        <v>0.00984429813752544</v>
      </c>
      <c r="P219" t="n">
        <v>0.1013466222297567</v>
      </c>
      <c r="Q219" t="n">
        <v>0.1067923587849633</v>
      </c>
      <c r="R219" t="n">
        <v>0.01623158782652894</v>
      </c>
    </row>
    <row r="220">
      <c r="F220" t="n">
        <v>0.09047542715736004</v>
      </c>
      <c r="G220" t="n">
        <v>0.1101984023900959</v>
      </c>
      <c r="H220" t="n">
        <v>0.01601982420145283</v>
      </c>
      <c r="J220" t="n">
        <v>0.03198895661839143</v>
      </c>
      <c r="K220" t="n">
        <v>0.1079515897390976</v>
      </c>
      <c r="L220" t="n">
        <v>0.01669742708034482</v>
      </c>
      <c r="M220" t="n">
        <v>0.06439040202655169</v>
      </c>
      <c r="N220" t="n">
        <v>0.1075731538992497</v>
      </c>
      <c r="O220" t="n">
        <v>0.01305523914331909</v>
      </c>
      <c r="P220" t="n">
        <v>0.09957285295810514</v>
      </c>
      <c r="Q220" t="n">
        <v>0.1075893166863437</v>
      </c>
      <c r="R220" t="n">
        <v>0.01963915182624425</v>
      </c>
    </row>
    <row r="221">
      <c r="F221" t="n">
        <v>0.09050855892524315</v>
      </c>
      <c r="G221" t="n">
        <v>0.1110146868522448</v>
      </c>
      <c r="H221" t="n">
        <v>0.01610180403631879</v>
      </c>
      <c r="J221" t="n">
        <v>0.03046863122260646</v>
      </c>
      <c r="K221" t="n">
        <v>0.1087512311445724</v>
      </c>
      <c r="L221" t="n">
        <v>0.01677595996063865</v>
      </c>
      <c r="M221" t="n">
        <v>0.06390004127046403</v>
      </c>
      <c r="N221" t="n">
        <v>0.1083699920762812</v>
      </c>
      <c r="O221" t="n">
        <v>0.01306436594587609</v>
      </c>
      <c r="P221" t="n">
        <v>0.1014881055528382</v>
      </c>
      <c r="Q221" t="n">
        <v>0.108386274587724</v>
      </c>
      <c r="R221" t="n">
        <v>0.019418443307461</v>
      </c>
    </row>
    <row r="222">
      <c r="F222" t="n">
        <v>0.08909247576160603</v>
      </c>
      <c r="G222" t="n">
        <v>0.1118309713143937</v>
      </c>
      <c r="H222" t="n">
        <v>0.01614038278213806</v>
      </c>
      <c r="J222" t="n">
        <v>0.03157568071682808</v>
      </c>
      <c r="K222" t="n">
        <v>0.1095508725500472</v>
      </c>
      <c r="L222" t="n">
        <v>0.01661555237535764</v>
      </c>
      <c r="M222" t="n">
        <v>0.06446383392918406</v>
      </c>
      <c r="N222" t="n">
        <v>0.1091668302533127</v>
      </c>
      <c r="O222" t="n">
        <v>0.01309174635354708</v>
      </c>
      <c r="P222" t="n">
        <v>0.1037871072926846</v>
      </c>
      <c r="Q222" t="n">
        <v>0.1091832324891043</v>
      </c>
      <c r="R222" t="n">
        <v>0.01963133913531387</v>
      </c>
    </row>
    <row r="223">
      <c r="F223" t="n">
        <v>0.08809214847852265</v>
      </c>
      <c r="G223" t="n">
        <v>0.1126472557765425</v>
      </c>
      <c r="H223" t="n">
        <v>0.01611627106600101</v>
      </c>
      <c r="J223" t="n">
        <v>0.03151565212753329</v>
      </c>
      <c r="K223" t="n">
        <v>0.110350513955522</v>
      </c>
      <c r="L223" t="n">
        <v>0.01678431452237203</v>
      </c>
      <c r="M223" t="n">
        <v>0.06255940000627369</v>
      </c>
      <c r="N223" t="n">
        <v>0.1099636684303441</v>
      </c>
      <c r="O223" t="n">
        <v>0.01658101961921619</v>
      </c>
      <c r="P223" t="n">
        <v>0.09780427861747604</v>
      </c>
      <c r="Q223" t="n">
        <v>0.1099801903904846</v>
      </c>
      <c r="R223" t="n">
        <v>0.01964891768990723</v>
      </c>
    </row>
    <row r="224">
      <c r="F224" t="n">
        <v>0.08817499578935425</v>
      </c>
      <c r="G224" t="n">
        <v>0.1134635402386914</v>
      </c>
      <c r="H224" t="n">
        <v>0.01868402658258193</v>
      </c>
      <c r="J224" t="n">
        <v>0.03032339722781531</v>
      </c>
      <c r="K224" t="n">
        <v>0.1111501553609967</v>
      </c>
      <c r="L224" t="n">
        <v>0.01971028445263096</v>
      </c>
      <c r="M224" t="n">
        <v>0.06471617199130891</v>
      </c>
      <c r="N224" t="n">
        <v>0.1107605066073756</v>
      </c>
      <c r="O224" t="n">
        <v>0.01635200911374411</v>
      </c>
      <c r="P224" t="n">
        <v>0.09863063219534185</v>
      </c>
      <c r="Q224" t="n">
        <v>0.110777148291865</v>
      </c>
      <c r="R224" t="n">
        <v>0.02180352484055165</v>
      </c>
    </row>
    <row r="225">
      <c r="F225" t="n">
        <v>0.08784205824627955</v>
      </c>
      <c r="G225" t="n">
        <v>0.1142798247008402</v>
      </c>
      <c r="H225" t="n">
        <v>0.01860972144604353</v>
      </c>
      <c r="J225" t="n">
        <v>0.0303570733374274</v>
      </c>
      <c r="K225" t="n">
        <v>0.1119497967664715</v>
      </c>
      <c r="L225" t="n">
        <v>0.01996672688272571</v>
      </c>
      <c r="M225" t="n">
        <v>0.06303759867882552</v>
      </c>
      <c r="N225" t="n">
        <v>0.1115573447844071</v>
      </c>
      <c r="O225" t="n">
        <v>0.01657937206162287</v>
      </c>
      <c r="P225" t="n">
        <v>0.1023654752690937</v>
      </c>
      <c r="Q225" t="n">
        <v>0.1115741061932453</v>
      </c>
      <c r="R225" t="n">
        <v>0.02186697714565712</v>
      </c>
    </row>
    <row r="226">
      <c r="F226" t="n">
        <v>0.08733214655336669</v>
      </c>
      <c r="G226" t="n">
        <v>0.1150961091629891</v>
      </c>
      <c r="H226" t="n">
        <v>0.01857628413460125</v>
      </c>
      <c r="J226" t="n">
        <v>0.03011114027574918</v>
      </c>
      <c r="K226" t="n">
        <v>0.1127494381719463</v>
      </c>
      <c r="L226" t="n">
        <v>0.01980769281755067</v>
      </c>
      <c r="M226" t="n">
        <v>0.06211797464995267</v>
      </c>
      <c r="N226" t="n">
        <v>0.1123541829614386</v>
      </c>
      <c r="O226" t="n">
        <v>0.01653653556419643</v>
      </c>
      <c r="P226" t="n">
        <v>0.09751628773255133</v>
      </c>
      <c r="Q226" t="n">
        <v>0.1123710640946256</v>
      </c>
      <c r="R226" t="n">
        <v>0.02201576186107684</v>
      </c>
    </row>
    <row r="227">
      <c r="F227" t="n">
        <v>0.08917710985001162</v>
      </c>
      <c r="G227" t="n">
        <v>0.1159123936251379</v>
      </c>
      <c r="H227" t="n">
        <v>0.01860972144604353</v>
      </c>
      <c r="J227" t="n">
        <v>0.03095305752913692</v>
      </c>
      <c r="K227" t="n">
        <v>0.1135490795774211</v>
      </c>
      <c r="L227" t="n">
        <v>0.01989317362758225</v>
      </c>
      <c r="M227" t="n">
        <v>0.06347647047407973</v>
      </c>
      <c r="N227" t="n">
        <v>0.11315102113847</v>
      </c>
      <c r="O227" t="n">
        <v>0.01647392837565011</v>
      </c>
      <c r="P227" t="n">
        <v>0.1019503570617917</v>
      </c>
      <c r="Q227" t="n">
        <v>0.1131680219960059</v>
      </c>
      <c r="R227" t="n">
        <v>0.02193042945076259</v>
      </c>
    </row>
    <row r="228">
      <c r="F228" t="n">
        <v>0.08888678217364368</v>
      </c>
      <c r="G228" t="n">
        <v>0.1167286780872868</v>
      </c>
      <c r="H228" t="n">
        <v>0.02067143962032201</v>
      </c>
      <c r="J228" t="n">
        <v>0.03023061084373684</v>
      </c>
      <c r="K228" t="n">
        <v>0.1143487209828959</v>
      </c>
      <c r="L228" t="n">
        <v>0.0217712357796599</v>
      </c>
      <c r="M228" t="n">
        <v>0.06460754464994184</v>
      </c>
      <c r="N228" t="n">
        <v>0.1139478593155015</v>
      </c>
      <c r="O228" t="n">
        <v>0.01951242969125527</v>
      </c>
      <c r="P228" t="n">
        <v>0.1031617667455947</v>
      </c>
      <c r="Q228" t="n">
        <v>0.1139649798973862</v>
      </c>
      <c r="R228" t="n">
        <v>0.02271786215576801</v>
      </c>
    </row>
    <row r="229">
      <c r="F229" t="n">
        <v>0.08707244321192276</v>
      </c>
      <c r="G229" t="n">
        <v>0.1175449625494357</v>
      </c>
      <c r="H229" t="n">
        <v>0.0202722189878606</v>
      </c>
      <c r="J229" t="n">
        <v>0.02980018973261052</v>
      </c>
      <c r="K229" t="n">
        <v>0.1151483623883707</v>
      </c>
      <c r="L229" t="n">
        <v>0.02188460492251412</v>
      </c>
      <c r="M229" t="n">
        <v>0.06542798074809145</v>
      </c>
      <c r="N229" t="n">
        <v>0.114744697492533</v>
      </c>
      <c r="O229" t="n">
        <v>0.01926695385462432</v>
      </c>
      <c r="P229" t="n">
        <v>0.1017139144143445</v>
      </c>
      <c r="Q229" t="n">
        <v>0.1147619377987666</v>
      </c>
      <c r="R229" t="n">
        <v>0.02252514576023504</v>
      </c>
    </row>
    <row r="230">
      <c r="F230" t="n">
        <v>0.08776257442123786</v>
      </c>
      <c r="G230" t="n">
        <v>0.1183612470115845</v>
      </c>
      <c r="H230" t="n">
        <v>0.0206243520585445</v>
      </c>
      <c r="J230" t="n">
        <v>0.02970811119477069</v>
      </c>
      <c r="K230" t="n">
        <v>0.1159480037938455</v>
      </c>
      <c r="L230" t="n">
        <v>0.02180829876866993</v>
      </c>
      <c r="M230" t="n">
        <v>0.06267222292723118</v>
      </c>
      <c r="N230" t="n">
        <v>0.1155415356695645</v>
      </c>
      <c r="O230" t="n">
        <v>0.01949310088522134</v>
      </c>
      <c r="P230" t="n">
        <v>0.09698195245123026</v>
      </c>
      <c r="Q230" t="n">
        <v>0.1155588957001469</v>
      </c>
      <c r="R230" t="n">
        <v>0.02246392996400693</v>
      </c>
    </row>
    <row r="231">
      <c r="F231" t="n">
        <v>0.08653125274399856</v>
      </c>
      <c r="G231" t="n">
        <v>0.1191775314737334</v>
      </c>
      <c r="H231" t="n">
        <v>0.02030497555257538</v>
      </c>
      <c r="J231" t="n">
        <v>0.03040060231119909</v>
      </c>
      <c r="K231" t="n">
        <v>0.1167476451993203</v>
      </c>
      <c r="L231" t="n">
        <v>0.02166440716427803</v>
      </c>
      <c r="M231" t="n">
        <v>0.06381945937084071</v>
      </c>
      <c r="N231" t="n">
        <v>0.116338373846596</v>
      </c>
      <c r="O231" t="n">
        <v>0.02096128350332203</v>
      </c>
      <c r="P231" t="n">
        <v>0.1009525289380682</v>
      </c>
      <c r="Q231" t="n">
        <v>0.1163558536015272</v>
      </c>
      <c r="R231" t="n">
        <v>0.02281308672767841</v>
      </c>
    </row>
    <row r="232">
      <c r="F232" t="n">
        <v>0.08711626969877251</v>
      </c>
      <c r="G232" t="n">
        <v>0.1199938159358823</v>
      </c>
      <c r="H232" t="n">
        <v>0.02157494367569257</v>
      </c>
      <c r="J232" t="n">
        <v>0.02970264253192556</v>
      </c>
      <c r="K232" t="n">
        <v>0.1175472866047951</v>
      </c>
      <c r="L232" t="n">
        <v>0.02286761175112332</v>
      </c>
      <c r="M232" t="n">
        <v>0.06318946040028581</v>
      </c>
      <c r="N232" t="n">
        <v>0.1171352120236274</v>
      </c>
      <c r="O232" t="n">
        <v>0.02070129536699387</v>
      </c>
      <c r="P232" t="n">
        <v>0.09797091197418367</v>
      </c>
      <c r="Q232" t="n">
        <v>0.1171528115029075</v>
      </c>
      <c r="R232" t="n">
        <v>0.02323718413351244</v>
      </c>
    </row>
    <row r="233">
      <c r="F233" t="n">
        <v>0.0878024148320965</v>
      </c>
      <c r="G233" t="n">
        <v>0.1208101003980311</v>
      </c>
      <c r="H233" t="n">
        <v>0.02143903512139114</v>
      </c>
      <c r="J233" t="n">
        <v>0.02915789676045619</v>
      </c>
      <c r="K233" t="n">
        <v>0.1183469280102699</v>
      </c>
      <c r="L233" t="n">
        <v>0.02289717997797477</v>
      </c>
      <c r="M233" t="n">
        <v>0.06430040461508141</v>
      </c>
      <c r="N233" t="n">
        <v>0.1179320502006589</v>
      </c>
      <c r="O233" t="n">
        <v>0.02083024948261264</v>
      </c>
      <c r="P233" t="n">
        <v>0.09771381384107503</v>
      </c>
      <c r="Q233" t="n">
        <v>0.1179497694042879</v>
      </c>
      <c r="R233" t="n">
        <v>0.02292485638978243</v>
      </c>
    </row>
    <row r="234">
      <c r="F234" t="n">
        <v>0.08725050081943361</v>
      </c>
      <c r="G234" t="n">
        <v>0.1216263848601799</v>
      </c>
      <c r="H234" t="n">
        <v>0.02160298829800874</v>
      </c>
      <c r="J234" t="n">
        <v>0.02994756582536452</v>
      </c>
      <c r="K234" t="n">
        <v>0.1191465694157447</v>
      </c>
      <c r="L234" t="n">
        <v>0.02278800498652322</v>
      </c>
      <c r="M234" t="n">
        <v>0.06428156373521376</v>
      </c>
      <c r="N234" t="n">
        <v>0.1187288883776904</v>
      </c>
      <c r="O234" t="n">
        <v>0.02079697100116263</v>
      </c>
      <c r="P234" t="n">
        <v>0.09857259829612236</v>
      </c>
      <c r="Q234" t="n">
        <v>0.1187467273056682</v>
      </c>
      <c r="R234" t="n">
        <v>0.023255692444252</v>
      </c>
    </row>
    <row r="235">
      <c r="F235" t="n">
        <v>0.08614815084437186</v>
      </c>
      <c r="G235" t="n">
        <v>0.1224426693223288</v>
      </c>
      <c r="H235" t="n">
        <v>0.02251439287281613</v>
      </c>
      <c r="J235" t="n">
        <v>0.02934088671485767</v>
      </c>
      <c r="K235" t="n">
        <v>0.1199462108212195</v>
      </c>
      <c r="L235" t="n">
        <v>0.02268110447406024</v>
      </c>
      <c r="M235" t="n">
        <v>0.06240910487886805</v>
      </c>
      <c r="N235" t="n">
        <v>0.1195257265547219</v>
      </c>
      <c r="O235" t="n">
        <v>0.02068049631608761</v>
      </c>
      <c r="P235" t="n">
        <v>0.09866323826979673</v>
      </c>
      <c r="Q235" t="n">
        <v>0.1195436852070485</v>
      </c>
      <c r="R235" t="n">
        <v>0.02292254285093999</v>
      </c>
    </row>
    <row r="236">
      <c r="F236" t="n">
        <v>0.08652493842191733</v>
      </c>
      <c r="G236" t="n">
        <v>0.1232589537844777</v>
      </c>
      <c r="H236" t="n">
        <v>0.0224310562845514</v>
      </c>
      <c r="J236" t="n">
        <v>0.02975632576790725</v>
      </c>
      <c r="K236" t="n">
        <v>0.1207458522266943</v>
      </c>
      <c r="L236" t="n">
        <v>0.02347063879456048</v>
      </c>
      <c r="M236" t="n">
        <v>0.06309537309292673</v>
      </c>
      <c r="N236" t="n">
        <v>0.1203225647317534</v>
      </c>
      <c r="O236" t="n">
        <v>0.02180409232192233</v>
      </c>
      <c r="P236" t="n">
        <v>0.09875338782495047</v>
      </c>
      <c r="Q236" t="n">
        <v>0.1203406431084288</v>
      </c>
      <c r="R236" t="n">
        <v>0.02347627096238977</v>
      </c>
    </row>
    <row r="237">
      <c r="F237" t="n">
        <v>0.0859275111385171</v>
      </c>
      <c r="G237" t="n">
        <v>0.1240752382466265</v>
      </c>
      <c r="H237" t="n">
        <v>0.02248286010968894</v>
      </c>
      <c r="J237" t="n">
        <v>0.03047499864178917</v>
      </c>
      <c r="K237" t="n">
        <v>0.1215454936321691</v>
      </c>
      <c r="L237" t="n">
        <v>0.02354151851711301</v>
      </c>
      <c r="M237" t="n">
        <v>0.06314291096840216</v>
      </c>
      <c r="N237" t="n">
        <v>0.1211194029087849</v>
      </c>
      <c r="O237" t="n">
        <v>0.02172628231760144</v>
      </c>
      <c r="P237" t="n">
        <v>0.09476932028721557</v>
      </c>
      <c r="Q237" t="n">
        <v>0.1211376010098092</v>
      </c>
      <c r="R237" t="n">
        <v>0.02342208589142791</v>
      </c>
    </row>
    <row r="238">
      <c r="F238" t="n">
        <v>0.08676400644663471</v>
      </c>
      <c r="G238" t="n">
        <v>0.1248915227087754</v>
      </c>
      <c r="H238" t="n">
        <v>0.02245808436723185</v>
      </c>
      <c r="J238" t="n">
        <v>0.03020580284183134</v>
      </c>
      <c r="K238" t="n">
        <v>0.1223451350376439</v>
      </c>
      <c r="L238" t="n">
        <v>0.02365256341577864</v>
      </c>
      <c r="M238" t="n">
        <v>0.06210540436604356</v>
      </c>
      <c r="N238" t="n">
        <v>0.1219162410858163</v>
      </c>
      <c r="O238" t="n">
        <v>0.02179112398786885</v>
      </c>
      <c r="P238" t="n">
        <v>0.1003589728802669</v>
      </c>
      <c r="Q238" t="n">
        <v>0.1219345589111895</v>
      </c>
      <c r="R238" t="n">
        <v>0.02376839917105373</v>
      </c>
    </row>
    <row r="239">
      <c r="F239" t="n">
        <v>0.08428044791652753</v>
      </c>
      <c r="G239" t="n">
        <v>0.1257078071709243</v>
      </c>
      <c r="H239" t="n">
        <v>0.02270133711135592</v>
      </c>
      <c r="J239" t="n">
        <v>0.02956332791316273</v>
      </c>
      <c r="K239" t="n">
        <v>0.1231447764431187</v>
      </c>
      <c r="L239" t="n">
        <v>0.0236478381009418</v>
      </c>
      <c r="M239" t="n">
        <v>0.06338912754957121</v>
      </c>
      <c r="N239" t="n">
        <v>0.1227130792628478</v>
      </c>
      <c r="O239" t="n">
        <v>0.02147123841454961</v>
      </c>
      <c r="P239" t="n">
        <v>0.0955428270716206</v>
      </c>
      <c r="Q239" t="n">
        <v>0.1227315168125698</v>
      </c>
      <c r="R239" t="n">
        <v>0.02400314090128071</v>
      </c>
    </row>
    <row r="240">
      <c r="F240" t="n">
        <v>0.08501568356912836</v>
      </c>
      <c r="G240" t="n">
        <v>0.1265240916330731</v>
      </c>
      <c r="H240" t="n">
        <v>0.02328075862616573</v>
      </c>
      <c r="J240" t="n">
        <v>0.02897791241195849</v>
      </c>
      <c r="K240" t="n">
        <v>0.1239444178485935</v>
      </c>
      <c r="L240" t="n">
        <v>0.02447070733197283</v>
      </c>
      <c r="M240" t="n">
        <v>0.06188588198979281</v>
      </c>
      <c r="N240" t="n">
        <v>0.1235099174398793</v>
      </c>
      <c r="O240" t="n">
        <v>0.02232676934481704</v>
      </c>
      <c r="P240" t="n">
        <v>0.09427718054633316</v>
      </c>
      <c r="Q240" t="n">
        <v>0.1235284747139501</v>
      </c>
      <c r="R240" t="n">
        <v>0.02389779045742472</v>
      </c>
    </row>
    <row r="241">
      <c r="F241" t="n">
        <v>0.08572334853943397</v>
      </c>
      <c r="G241" t="n">
        <v>0.1273403760952219</v>
      </c>
      <c r="H241" t="n">
        <v>0.02358767010649457</v>
      </c>
      <c r="J241" t="n">
        <v>0.02959517758696854</v>
      </c>
      <c r="K241" t="n">
        <v>0.1247440592540683</v>
      </c>
      <c r="L241" t="n">
        <v>0.02421891084294254</v>
      </c>
      <c r="M241" t="n">
        <v>0.06229852773817643</v>
      </c>
      <c r="N241" t="n">
        <v>0.1243067556169108</v>
      </c>
      <c r="O241" t="n">
        <v>0.02232005856352914</v>
      </c>
      <c r="P241" t="n">
        <v>0.0959308761053656</v>
      </c>
      <c r="Q241" t="n">
        <v>0.1243254326153304</v>
      </c>
      <c r="R241" t="n">
        <v>0.0240199011991669</v>
      </c>
    </row>
    <row r="242">
      <c r="F242" t="n">
        <v>0.08383961949486632</v>
      </c>
      <c r="G242" t="n">
        <v>0.1281566605573708</v>
      </c>
      <c r="H242" t="n">
        <v>0.02335807220517987</v>
      </c>
      <c r="J242" t="n">
        <v>0.02948099145836856</v>
      </c>
      <c r="K242" t="n">
        <v>0.1255437006595431</v>
      </c>
      <c r="L242" t="n">
        <v>0.0242775818695127</v>
      </c>
      <c r="M242" t="n">
        <v>0.06439119380983266</v>
      </c>
      <c r="N242" t="n">
        <v>0.1251035937939422</v>
      </c>
      <c r="O242" t="n">
        <v>0.02230216314676143</v>
      </c>
      <c r="P242" t="n">
        <v>0.1002213449642217</v>
      </c>
      <c r="Q242" t="n">
        <v>0.1251223905167108</v>
      </c>
      <c r="R242" t="n">
        <v>0.02376131374606581</v>
      </c>
    </row>
    <row r="243">
      <c r="F243" t="n">
        <v>0.08347077225018337</v>
      </c>
      <c r="G243" t="n">
        <v>0.1289729450195197</v>
      </c>
      <c r="H243" t="n">
        <v>0.02350332802029734</v>
      </c>
      <c r="J243" t="n">
        <v>0.02890659160410908</v>
      </c>
      <c r="K243" t="n">
        <v>0.1263433420650179</v>
      </c>
      <c r="L243" t="n">
        <v>0.02425802486065598</v>
      </c>
      <c r="M243" t="n">
        <v>0.06195687701559008</v>
      </c>
      <c r="N243" t="n">
        <v>0.1259004319709737</v>
      </c>
      <c r="O243" t="n">
        <v>0.02215899981261973</v>
      </c>
      <c r="P243" t="n">
        <v>0.09996041536080164</v>
      </c>
      <c r="Q243" t="n">
        <v>0.1259193484180911</v>
      </c>
      <c r="R243" t="n">
        <v>0.0241300402995618</v>
      </c>
    </row>
    <row r="244">
      <c r="F244" t="n">
        <v>0.08325553568723043</v>
      </c>
      <c r="G244" t="n">
        <v>0.1297892294816685</v>
      </c>
      <c r="H244" t="n">
        <v>0.02443251799290964</v>
      </c>
      <c r="J244" t="n">
        <v>0.02953330365395691</v>
      </c>
      <c r="K244" t="n">
        <v>0.1271429834704927</v>
      </c>
      <c r="L244" t="n">
        <v>0.02530038031226027</v>
      </c>
      <c r="M244" t="n">
        <v>0.0614159176633351</v>
      </c>
      <c r="N244" t="n">
        <v>0.1266972701480052</v>
      </c>
      <c r="O244" t="n">
        <v>0.02300627795005604</v>
      </c>
      <c r="P244" t="n">
        <v>0.1001502613148147</v>
      </c>
      <c r="Q244" t="n">
        <v>0.1267163063194714</v>
      </c>
      <c r="R244" t="n">
        <v>0.02446955290507883</v>
      </c>
    </row>
    <row r="245">
      <c r="F245" t="n">
        <v>0.08372354709353477</v>
      </c>
      <c r="G245" t="n">
        <v>0.1306055139438174</v>
      </c>
      <c r="H245" t="n">
        <v>0.024196982886041</v>
      </c>
      <c r="J245" t="n">
        <v>0.02962808733002732</v>
      </c>
      <c r="K245" t="n">
        <v>0.1279426248759675</v>
      </c>
      <c r="L245" t="n">
        <v>0.02515672838698895</v>
      </c>
      <c r="M245" t="n">
        <v>0.06355211941923655</v>
      </c>
      <c r="N245" t="n">
        <v>0.1274941083250367</v>
      </c>
      <c r="O245" t="n">
        <v>0.02315849993950002</v>
      </c>
      <c r="P245" t="n">
        <v>0.09444617171384956</v>
      </c>
      <c r="Q245" t="n">
        <v>0.1275132642208517</v>
      </c>
      <c r="R245" t="n">
        <v>0.02425094463016746</v>
      </c>
    </row>
    <row r="246">
      <c r="F246" t="n">
        <v>0.08295516587427904</v>
      </c>
      <c r="G246" t="n">
        <v>0.1314217984059663</v>
      </c>
      <c r="H246" t="n">
        <v>0.02446894094758005</v>
      </c>
      <c r="J246" t="n">
        <v>0.02863581021279325</v>
      </c>
      <c r="K246" t="n">
        <v>0.1287422662814423</v>
      </c>
      <c r="L246" t="n">
        <v>0.02503827855387049</v>
      </c>
      <c r="M246" t="n">
        <v>0.06025327921549636</v>
      </c>
      <c r="N246" t="n">
        <v>0.1282909465020682</v>
      </c>
      <c r="O246" t="n">
        <v>0.02305009943186566</v>
      </c>
      <c r="P246" t="n">
        <v>0.09685542172264966</v>
      </c>
      <c r="Q246" t="n">
        <v>0.1283102221222321</v>
      </c>
      <c r="R246" t="n">
        <v>0.02412949558855004</v>
      </c>
    </row>
    <row r="247">
      <c r="F247" t="n">
        <v>0.08396461132344085</v>
      </c>
      <c r="G247" t="n">
        <v>0.1322380828681151</v>
      </c>
      <c r="H247" t="n">
        <v>0.02425768781049168</v>
      </c>
      <c r="J247" t="n">
        <v>0.02935940590108103</v>
      </c>
      <c r="K247" t="n">
        <v>0.1295419076869171</v>
      </c>
      <c r="L247" t="n">
        <v>0.02520965278050996</v>
      </c>
      <c r="M247" t="n">
        <v>0.06031082391369577</v>
      </c>
      <c r="N247" t="n">
        <v>0.1290877846790996</v>
      </c>
      <c r="O247" t="n">
        <v>0.02287250711084769</v>
      </c>
      <c r="P247" t="n">
        <v>0.0932708880678248</v>
      </c>
      <c r="Q247" t="n">
        <v>0.1291071800236124</v>
      </c>
      <c r="R247" t="n">
        <v>0.02439734247413297</v>
      </c>
    </row>
    <row r="248">
      <c r="F248" t="n">
        <v>0.08387832293493208</v>
      </c>
      <c r="G248" t="n">
        <v>0.133054367330264</v>
      </c>
      <c r="H248" t="n">
        <v>0.02522150577738981</v>
      </c>
      <c r="J248" t="n">
        <v>0.02907563521985486</v>
      </c>
      <c r="K248" t="n">
        <v>0.1303415490923918</v>
      </c>
      <c r="L248" t="n">
        <v>0.02574731210640146</v>
      </c>
      <c r="M248" t="n">
        <v>0.06408211146293641</v>
      </c>
      <c r="N248" t="n">
        <v>0.1298846228561311</v>
      </c>
      <c r="O248" t="n">
        <v>0.02369663487062583</v>
      </c>
      <c r="P248" t="n">
        <v>0.09695782040954593</v>
      </c>
      <c r="Q248" t="n">
        <v>0.1299041379249927</v>
      </c>
      <c r="R248" t="n">
        <v>0.0244637599218847</v>
      </c>
    </row>
    <row r="249">
      <c r="F249" t="n">
        <v>0.08327885120131664</v>
      </c>
      <c r="G249" t="n">
        <v>0.1338706517924128</v>
      </c>
      <c r="H249" t="n">
        <v>0.02526413932598439</v>
      </c>
      <c r="J249" t="n">
        <v>0.0286183684444086</v>
      </c>
      <c r="K249" t="n">
        <v>0.1311411904978667</v>
      </c>
      <c r="L249" t="n">
        <v>0.02595445057869753</v>
      </c>
      <c r="M249" t="n">
        <v>0.06168051876237252</v>
      </c>
      <c r="N249" t="n">
        <v>0.1306814610331626</v>
      </c>
      <c r="O249" t="n">
        <v>0.0235023224646867</v>
      </c>
      <c r="P249" t="n">
        <v>0.09565926815817544</v>
      </c>
      <c r="Q249" t="n">
        <v>0.130701095826373</v>
      </c>
      <c r="R249" t="n">
        <v>0.0244981985984967</v>
      </c>
    </row>
    <row r="250">
      <c r="F250" t="n">
        <v>0.08279492253583889</v>
      </c>
      <c r="G250" t="n">
        <v>0.1346869362545617</v>
      </c>
      <c r="H250" t="n">
        <v>0.0250409401598128</v>
      </c>
      <c r="J250" t="n">
        <v>0.02849517831536506</v>
      </c>
      <c r="K250" t="n">
        <v>0.1319408319033414</v>
      </c>
      <c r="L250" t="n">
        <v>0.02581204287899399</v>
      </c>
      <c r="M250" t="n">
        <v>0.06220749878930351</v>
      </c>
      <c r="N250" t="n">
        <v>0.1314782992101941</v>
      </c>
      <c r="O250" t="n">
        <v>0.02375824612128946</v>
      </c>
      <c r="P250" t="n">
        <v>0.09716196484784406</v>
      </c>
      <c r="Q250" t="n">
        <v>0.1314980537277534</v>
      </c>
      <c r="R250" t="n">
        <v>0.02454985661341471</v>
      </c>
    </row>
    <row r="251">
      <c r="F251" t="n">
        <v>0.08246350919169007</v>
      </c>
      <c r="G251" t="n">
        <v>0.1355032207167105</v>
      </c>
      <c r="H251" t="n">
        <v>0.02495316520682397</v>
      </c>
      <c r="J251" t="n">
        <v>0.02921292297367639</v>
      </c>
      <c r="K251" t="n">
        <v>0.1327404733088162</v>
      </c>
      <c r="L251" t="n">
        <v>0.02594150442417903</v>
      </c>
      <c r="M251" t="n">
        <v>0.06379516508355632</v>
      </c>
      <c r="N251" t="n">
        <v>0.1322751373872255</v>
      </c>
      <c r="O251" t="n">
        <v>0.02391701357492266</v>
      </c>
      <c r="P251" t="n">
        <v>0.09662399628575308</v>
      </c>
      <c r="Q251" t="n">
        <v>0.1322950116291337</v>
      </c>
      <c r="R251" t="n">
        <v>0.02447113963830156</v>
      </c>
    </row>
    <row r="252">
      <c r="F252" t="n">
        <v>0.08350705616454368</v>
      </c>
      <c r="G252" t="n">
        <v>0.1363195051788594</v>
      </c>
      <c r="H252" t="n">
        <v>0.02594666486886993</v>
      </c>
      <c r="J252" t="n">
        <v>0.02978835119588488</v>
      </c>
      <c r="K252" t="n">
        <v>0.133540114714291</v>
      </c>
      <c r="L252" t="n">
        <v>0.02640113817096169</v>
      </c>
      <c r="M252" t="n">
        <v>0.0636033182178582</v>
      </c>
      <c r="N252" t="n">
        <v>0.133071975564257</v>
      </c>
      <c r="O252" t="n">
        <v>0.0243995700502282</v>
      </c>
      <c r="P252" t="n">
        <v>0.09587898285408403</v>
      </c>
      <c r="Q252" t="n">
        <v>0.133091969530514</v>
      </c>
      <c r="R252" t="n">
        <v>0.02505582434540539</v>
      </c>
    </row>
    <row r="253">
      <c r="F253" t="n">
        <v>0.0832771900311273</v>
      </c>
      <c r="G253" t="n">
        <v>0.1371357896410083</v>
      </c>
      <c r="H253" t="n">
        <v>0.02582018391198825</v>
      </c>
      <c r="J253" t="n">
        <v>0.02921578738407964</v>
      </c>
      <c r="K253" t="n">
        <v>0.1343397561197658</v>
      </c>
      <c r="L253" t="n">
        <v>0.0263454563489681</v>
      </c>
      <c r="M253" t="n">
        <v>0.06097695531385927</v>
      </c>
      <c r="N253" t="n">
        <v>0.1338688137412885</v>
      </c>
      <c r="O253" t="n">
        <v>0.02443111598863227</v>
      </c>
      <c r="P253" t="n">
        <v>0.09489275493300242</v>
      </c>
      <c r="Q253" t="n">
        <v>0.1338889274318943</v>
      </c>
      <c r="R253" t="n">
        <v>0.02463051702328266</v>
      </c>
    </row>
    <row r="254">
      <c r="F254" t="n">
        <v>0.08261369987566534</v>
      </c>
      <c r="G254" t="n">
        <v>0.1379520741031571</v>
      </c>
      <c r="H254" t="n">
        <v>0.02602926467744572</v>
      </c>
      <c r="J254" t="n">
        <v>0.02842268861683972</v>
      </c>
      <c r="K254" t="n">
        <v>0.1351393975252406</v>
      </c>
      <c r="L254" t="n">
        <v>0.02648863817695162</v>
      </c>
      <c r="M254" t="n">
        <v>0.05975113755184186</v>
      </c>
      <c r="N254" t="n">
        <v>0.13466565191832</v>
      </c>
      <c r="O254" t="n">
        <v>0.02435831766923825</v>
      </c>
      <c r="P254" t="n">
        <v>0.09287234830584268</v>
      </c>
      <c r="Q254" t="n">
        <v>0.1346858853332746</v>
      </c>
      <c r="R254" t="n">
        <v>0.02484690145032755</v>
      </c>
    </row>
    <row r="255">
      <c r="F255" t="n">
        <v>0.08241301083790287</v>
      </c>
      <c r="G255" t="n">
        <v>0.138768358565306</v>
      </c>
      <c r="H255" t="n">
        <v>0.0260370084094997</v>
      </c>
      <c r="J255" t="n">
        <v>0.02888144395924658</v>
      </c>
      <c r="K255" t="n">
        <v>0.1359390389307154</v>
      </c>
      <c r="L255" t="n">
        <v>0.02648598666161859</v>
      </c>
      <c r="M255" t="n">
        <v>0.06017870778025672</v>
      </c>
      <c r="N255" t="n">
        <v>0.1354624900953515</v>
      </c>
      <c r="O255" t="n">
        <v>0.02433405156277357</v>
      </c>
      <c r="P255" t="n">
        <v>0.09636973406625021</v>
      </c>
      <c r="Q255" t="n">
        <v>0.135482843234655</v>
      </c>
      <c r="R255" t="n">
        <v>0.02515642171523486</v>
      </c>
    </row>
    <row r="256">
      <c r="F256" t="n">
        <v>0.08274734740227682</v>
      </c>
      <c r="G256" t="n">
        <v>0.1395846430274549</v>
      </c>
      <c r="H256" t="n">
        <v>0.02626346331284396</v>
      </c>
      <c r="J256" t="n">
        <v>0.02847031250679384</v>
      </c>
      <c r="K256" t="n">
        <v>0.1367386803361902</v>
      </c>
      <c r="L256" t="n">
        <v>0.02719338342617211</v>
      </c>
      <c r="M256" t="n">
        <v>0.06321071254076549</v>
      </c>
      <c r="N256" t="n">
        <v>0.1362593282723829</v>
      </c>
      <c r="O256" t="n">
        <v>0.02496926562829191</v>
      </c>
      <c r="P256" t="n">
        <v>0.09638273074694353</v>
      </c>
      <c r="Q256" t="n">
        <v>0.1362798011360353</v>
      </c>
      <c r="R256" t="n">
        <v>0.02499823680974931</v>
      </c>
    </row>
    <row r="257">
      <c r="F257" t="n">
        <v>0.08196752253486159</v>
      </c>
      <c r="G257" t="n">
        <v>0.1404009274896037</v>
      </c>
      <c r="H257" t="n">
        <v>0.02626875889976055</v>
      </c>
      <c r="J257" t="n">
        <v>0.02967393649460946</v>
      </c>
      <c r="K257" t="n">
        <v>0.137538321741665</v>
      </c>
      <c r="L257" t="n">
        <v>0.0271500732395487</v>
      </c>
      <c r="M257" t="n">
        <v>0.06008537198180067</v>
      </c>
      <c r="N257" t="n">
        <v>0.1370561664494144</v>
      </c>
      <c r="O257" t="n">
        <v>0.02499155961546002</v>
      </c>
      <c r="P257" t="n">
        <v>0.09663630387426048</v>
      </c>
      <c r="Q257" t="n">
        <v>0.1370767590374156</v>
      </c>
      <c r="R257" t="n">
        <v>0.02520663914554774</v>
      </c>
    </row>
    <row r="258">
      <c r="F258" t="n">
        <v>0.08156225759064345</v>
      </c>
      <c r="G258" t="n">
        <v>0.1412172119517525</v>
      </c>
      <c r="H258" t="n">
        <v>0.02673477054842076</v>
      </c>
      <c r="J258" t="n">
        <v>0.02864755660747693</v>
      </c>
      <c r="K258" t="n">
        <v>0.1383379631471398</v>
      </c>
      <c r="L258" t="n">
        <v>0.02684419504652089</v>
      </c>
      <c r="M258" t="n">
        <v>0.06303419056832846</v>
      </c>
      <c r="N258" t="n">
        <v>0.1378530046264459</v>
      </c>
      <c r="O258" t="n">
        <v>0.02496183429923587</v>
      </c>
      <c r="P258" t="n">
        <v>0.09675145713250111</v>
      </c>
      <c r="Q258" t="n">
        <v>0.1378737169387959</v>
      </c>
      <c r="R258" t="n">
        <v>0.0252443022182824</v>
      </c>
    </row>
    <row r="259">
      <c r="F259" t="n">
        <v>0.08088802601145678</v>
      </c>
      <c r="G259" t="n">
        <v>0.1420334964139014</v>
      </c>
      <c r="H259" t="n">
        <v>0.02622639420442781</v>
      </c>
      <c r="J259" t="n">
        <v>0.02835779806809255</v>
      </c>
      <c r="K259" t="n">
        <v>0.1391376045526146</v>
      </c>
      <c r="L259" t="n">
        <v>0.0269308154197677</v>
      </c>
      <c r="M259" t="n">
        <v>0.05999823156318404</v>
      </c>
      <c r="N259" t="n">
        <v>0.1386498428034774</v>
      </c>
      <c r="O259" t="n">
        <v>0.02497337302083317</v>
      </c>
      <c r="P259" t="n">
        <v>0.0956964893231394</v>
      </c>
      <c r="Q259" t="n">
        <v>0.1386706748401763</v>
      </c>
      <c r="R259" t="n">
        <v>0.02521919350312595</v>
      </c>
    </row>
    <row r="260">
      <c r="F260" t="n">
        <v>0.08041440432544061</v>
      </c>
      <c r="G260" t="n">
        <v>0.1428497808760503</v>
      </c>
      <c r="H260" t="n">
        <v>0.02713161898597459</v>
      </c>
      <c r="J260" t="n">
        <v>0.02962609455581254</v>
      </c>
      <c r="K260" t="n">
        <v>0.1399372459580894</v>
      </c>
      <c r="L260" t="n">
        <v>0.0274387286406534</v>
      </c>
      <c r="M260" t="n">
        <v>0.06341390272548963</v>
      </c>
      <c r="N260" t="n">
        <v>0.1394466809805089</v>
      </c>
      <c r="O260" t="n">
        <v>0.02516497168321792</v>
      </c>
      <c r="P260" t="n">
        <v>0.09371402205443286</v>
      </c>
      <c r="Q260" t="n">
        <v>0.1394676327415566</v>
      </c>
      <c r="R260" t="n">
        <v>0.02528279015736293</v>
      </c>
    </row>
    <row r="261">
      <c r="F261" t="n">
        <v>0.08086646750957803</v>
      </c>
      <c r="G261" t="n">
        <v>0.1436660653381991</v>
      </c>
      <c r="H261" t="n">
        <v>0.0273075698224595</v>
      </c>
      <c r="J261" t="n">
        <v>0.0287846809362387</v>
      </c>
      <c r="K261" t="n">
        <v>0.1407368873635642</v>
      </c>
      <c r="L261" t="n">
        <v>0.02752413888142659</v>
      </c>
      <c r="M261" t="n">
        <v>0.06279230508361699</v>
      </c>
      <c r="N261" t="n">
        <v>0.1402435191575403</v>
      </c>
      <c r="O261" t="n">
        <v>0.02527085515453581</v>
      </c>
      <c r="P261" t="n">
        <v>0.09159588062296553</v>
      </c>
      <c r="Q261" t="n">
        <v>0.1402645906429369</v>
      </c>
      <c r="R261" t="n">
        <v>0.02523469995684337</v>
      </c>
    </row>
    <row r="262">
      <c r="F262" t="n">
        <v>0.08182232309811885</v>
      </c>
      <c r="G262" t="n">
        <v>0.144482349800348</v>
      </c>
      <c r="H262" t="n">
        <v>0.02695566814948967</v>
      </c>
      <c r="J262" t="n">
        <v>0.02882140832057906</v>
      </c>
      <c r="K262" t="n">
        <v>0.141536528769039</v>
      </c>
      <c r="L262" t="n">
        <v>0.02773077656071658</v>
      </c>
      <c r="M262" t="n">
        <v>0.0607145450742971</v>
      </c>
      <c r="N262" t="n">
        <v>0.1410403573345718</v>
      </c>
      <c r="O262" t="n">
        <v>0.02516497168321792</v>
      </c>
      <c r="P262" t="n">
        <v>0.0906471981226703</v>
      </c>
      <c r="Q262" t="n">
        <v>0.1410615485443172</v>
      </c>
      <c r="R262" t="n">
        <v>0.02517142337721237</v>
      </c>
    </row>
    <row r="263">
      <c r="F263" t="n">
        <v>0.08087537412377695</v>
      </c>
      <c r="G263" t="n">
        <v>0.1452986342624969</v>
      </c>
      <c r="H263" t="n">
        <v>0.02772445443392913</v>
      </c>
      <c r="J263" t="n">
        <v>0.02976725343471227</v>
      </c>
      <c r="K263" t="n">
        <v>0.1423361701745138</v>
      </c>
      <c r="L263" t="n">
        <v>0.0275406698957698</v>
      </c>
      <c r="M263" t="n">
        <v>0.06068887402016754</v>
      </c>
      <c r="N263" t="n">
        <v>0.1418371955116033</v>
      </c>
      <c r="O263" t="n">
        <v>0.02496076784567628</v>
      </c>
      <c r="P263" t="n">
        <v>0.09083167133592052</v>
      </c>
      <c r="Q263" t="n">
        <v>0.1418585064456976</v>
      </c>
      <c r="R263" t="n">
        <v>0.02530050759965961</v>
      </c>
    </row>
    <row r="264">
      <c r="F264" t="n">
        <v>0.08059426613987002</v>
      </c>
      <c r="G264" t="n">
        <v>0.1461149187246457</v>
      </c>
      <c r="H264" t="n">
        <v>0.02777134219013453</v>
      </c>
      <c r="J264" t="n">
        <v>0.02857345644001415</v>
      </c>
      <c r="K264" t="n">
        <v>0.1431358115799886</v>
      </c>
      <c r="L264" t="n">
        <v>0.02771580230707224</v>
      </c>
      <c r="M264" t="n">
        <v>0.05982004104930982</v>
      </c>
      <c r="N264" t="n">
        <v>0.1426340336886348</v>
      </c>
      <c r="O264" t="n">
        <v>0.02547004763347132</v>
      </c>
      <c r="P264" t="n">
        <v>0.09571462093305699</v>
      </c>
      <c r="Q264" t="n">
        <v>0.1426554643470779</v>
      </c>
      <c r="R264" t="n">
        <v>0.02553177901906937</v>
      </c>
    </row>
    <row r="265">
      <c r="F265" t="n">
        <v>0.07994866979901592</v>
      </c>
      <c r="G265" t="n">
        <v>0.1469312031867946</v>
      </c>
      <c r="H265" t="n">
        <v>0.02759206547523149</v>
      </c>
      <c r="J265" t="n">
        <v>0.02905475138724055</v>
      </c>
      <c r="K265" t="n">
        <v>0.1439354529854634</v>
      </c>
      <c r="L265" t="n">
        <v>0.02817437692151533</v>
      </c>
      <c r="M265" t="n">
        <v>0.06066402761614059</v>
      </c>
      <c r="N265" t="n">
        <v>0.1434308718656662</v>
      </c>
      <c r="O265" t="n">
        <v>0.02553400416127734</v>
      </c>
      <c r="P265" t="n">
        <v>0.09479804507243317</v>
      </c>
      <c r="Q265" t="n">
        <v>0.1434524222484582</v>
      </c>
      <c r="R265" t="n">
        <v>0.02543496157542855</v>
      </c>
    </row>
    <row r="266">
      <c r="F266" t="n">
        <v>0.08079663350873753</v>
      </c>
      <c r="G266" t="n">
        <v>0.1477474876489434</v>
      </c>
      <c r="H266" t="n">
        <v>0.02734659428097963</v>
      </c>
      <c r="J266" t="n">
        <v>0.02928406908183978</v>
      </c>
      <c r="K266" t="n">
        <v>0.1447350943909382</v>
      </c>
      <c r="L266" t="n">
        <v>0.02814921124145443</v>
      </c>
      <c r="M266" t="n">
        <v>0.05960916804048885</v>
      </c>
      <c r="N266" t="n">
        <v>0.1442277100426977</v>
      </c>
      <c r="O266" t="n">
        <v>0.02545469806679787</v>
      </c>
      <c r="P266" t="n">
        <v>0.09028456788711325</v>
      </c>
      <c r="Q266" t="n">
        <v>0.1442493801498385</v>
      </c>
      <c r="R266" t="n">
        <v>0.02532030933953811</v>
      </c>
    </row>
    <row r="267">
      <c r="F267" t="n">
        <v>0.0802413688430702</v>
      </c>
      <c r="G267" t="n">
        <v>0.1485637721110923</v>
      </c>
      <c r="H267" t="n">
        <v>0.02770238960747952</v>
      </c>
      <c r="J267" t="n">
        <v>0.02960093140409829</v>
      </c>
      <c r="K267" t="n">
        <v>0.145534735796413</v>
      </c>
      <c r="L267" t="n">
        <v>0.02796466292100782</v>
      </c>
      <c r="M267" t="n">
        <v>0.06037214569693442</v>
      </c>
      <c r="N267" t="n">
        <v>0.1450245482197292</v>
      </c>
      <c r="O267" t="n">
        <v>0.02606265259630924</v>
      </c>
      <c r="P267" t="n">
        <v>0.09224746106475185</v>
      </c>
      <c r="Q267" t="n">
        <v>0.1450463380512189</v>
      </c>
      <c r="R267" t="n">
        <v>0.02567955301199483</v>
      </c>
    </row>
    <row r="268">
      <c r="F268" t="n">
        <v>0.07939718706013721</v>
      </c>
      <c r="G268" t="n">
        <v>0.1493800565732411</v>
      </c>
      <c r="H268" t="n">
        <v>0.02818652019597187</v>
      </c>
      <c r="J268" t="n">
        <v>0.02819829792070544</v>
      </c>
      <c r="K268" t="n">
        <v>0.1463343772018878</v>
      </c>
      <c r="L268" t="n">
        <v>0.02826084980582967</v>
      </c>
      <c r="M268" t="n">
        <v>0.05984922105301713</v>
      </c>
      <c r="N268" t="n">
        <v>0.1458213863967607</v>
      </c>
      <c r="O268" t="n">
        <v>0.02592286482910616</v>
      </c>
      <c r="P268" t="n">
        <v>0.09499472478278848</v>
      </c>
      <c r="Q268" t="n">
        <v>0.1458432959525992</v>
      </c>
      <c r="R268" t="n">
        <v>0.02572765063393482</v>
      </c>
    </row>
    <row r="269">
      <c r="F269" t="n">
        <v>0.0785328857002263</v>
      </c>
      <c r="G269" t="n">
        <v>0.15019634103539</v>
      </c>
      <c r="H269" t="n">
        <v>0.02825093692535455</v>
      </c>
      <c r="J269" t="n">
        <v>0.02820128879320259</v>
      </c>
      <c r="K269" t="n">
        <v>0.1471340186073626</v>
      </c>
      <c r="L269" t="n">
        <v>0.0284900606633717</v>
      </c>
      <c r="M269" t="n">
        <v>0.06255731584193946</v>
      </c>
      <c r="N269" t="n">
        <v>0.1466182245737922</v>
      </c>
      <c r="O269" t="n">
        <v>0.02586332559492707</v>
      </c>
      <c r="P269" t="n">
        <v>0.09103461696067516</v>
      </c>
      <c r="Q269" t="n">
        <v>0.1466402538539795</v>
      </c>
      <c r="R269" t="n">
        <v>0.0258531513687345</v>
      </c>
    </row>
    <row r="270">
      <c r="F270" t="n">
        <v>0.08005311986185921</v>
      </c>
      <c r="G270" t="n">
        <v>0.1510126254975389</v>
      </c>
      <c r="H270" t="n">
        <v>0.02797366491627256</v>
      </c>
      <c r="J270" t="n">
        <v>0.0290175905568659</v>
      </c>
      <c r="K270" t="n">
        <v>0.1479336600128374</v>
      </c>
      <c r="L270" t="n">
        <v>0.02808540445808146</v>
      </c>
      <c r="M270" t="n">
        <v>0.06030794722841928</v>
      </c>
      <c r="N270" t="n">
        <v>0.1474150627508236</v>
      </c>
      <c r="O270" t="n">
        <v>0.0260315886480419</v>
      </c>
      <c r="P270" t="n">
        <v>0.09152233987770897</v>
      </c>
      <c r="Q270" t="n">
        <v>0.1474372117553598</v>
      </c>
      <c r="R270" t="n">
        <v>0.02552787395404961</v>
      </c>
    </row>
    <row r="271">
      <c r="F271" t="n">
        <v>0.0794487729665907</v>
      </c>
      <c r="G271" t="n">
        <v>0.1518289099596877</v>
      </c>
      <c r="H271" t="n">
        <v>0.02825653838008348</v>
      </c>
      <c r="J271" t="n">
        <v>0.02950320978885411</v>
      </c>
      <c r="K271" t="n">
        <v>0.1487333014183122</v>
      </c>
      <c r="L271" t="n">
        <v>0.02854948570051222</v>
      </c>
      <c r="M271" t="n">
        <v>0.06177443521861861</v>
      </c>
      <c r="N271" t="n">
        <v>0.1482119009278551</v>
      </c>
      <c r="O271" t="n">
        <v>0.02579602037368113</v>
      </c>
      <c r="P271" t="n">
        <v>0.09112074749065213</v>
      </c>
      <c r="Q271" t="n">
        <v>0.1482341696567401</v>
      </c>
      <c r="R271" t="n">
        <v>0.0256892320416492</v>
      </c>
    </row>
    <row r="272">
      <c r="F272" t="n">
        <v>0.07906605335614096</v>
      </c>
      <c r="G272" t="n">
        <v>0.1526451944218366</v>
      </c>
      <c r="H272" t="n">
        <v>0.0281638423438511</v>
      </c>
      <c r="J272" t="n">
        <v>0.02837285785166217</v>
      </c>
      <c r="K272" t="n">
        <v>0.149532942823787</v>
      </c>
      <c r="L272" t="n">
        <v>0.02852011776186188</v>
      </c>
      <c r="M272" t="n">
        <v>0.06246210579362177</v>
      </c>
      <c r="N272" t="n">
        <v>0.1490087391048866</v>
      </c>
      <c r="O272" t="n">
        <v>0.02589387804425958</v>
      </c>
      <c r="P272" t="n">
        <v>0.09351888272343695</v>
      </c>
      <c r="Q272" t="n">
        <v>0.1490311275581205</v>
      </c>
      <c r="R272" t="n">
        <v>0.02586545491613611</v>
      </c>
    </row>
    <row r="273">
      <c r="F273" t="n">
        <v>0.07821469003823386</v>
      </c>
      <c r="G273" t="n">
        <v>0.1534614788839855</v>
      </c>
      <c r="H273" t="n">
        <v>0.0283395652205059</v>
      </c>
      <c r="J273" t="n">
        <v>0.02865506667594685</v>
      </c>
      <c r="K273" t="n">
        <v>0.1503325842292618</v>
      </c>
      <c r="L273" t="n">
        <v>0.02844872465642015</v>
      </c>
      <c r="M273" t="n">
        <v>0.06154877273340459</v>
      </c>
      <c r="N273" t="n">
        <v>0.1498055772819181</v>
      </c>
      <c r="O273" t="n">
        <v>0.02606105328836657</v>
      </c>
      <c r="P273" t="n">
        <v>0.09342268751967664</v>
      </c>
      <c r="Q273" t="n">
        <v>0.1498280854595008</v>
      </c>
      <c r="R273" t="n">
        <v>0.02561346022662609</v>
      </c>
    </row>
    <row r="274">
      <c r="F274" t="n">
        <v>0.0782373429381191</v>
      </c>
      <c r="G274" t="n">
        <v>0.1542777633461343</v>
      </c>
      <c r="H274" t="n">
        <v>0.0283140570609915</v>
      </c>
      <c r="J274" t="n">
        <v>0.02850439496177876</v>
      </c>
      <c r="K274" t="n">
        <v>0.1511322256347366</v>
      </c>
      <c r="L274" t="n">
        <v>0.02860578948839195</v>
      </c>
      <c r="M274" t="n">
        <v>0.06017387990118822</v>
      </c>
      <c r="N274" t="n">
        <v>0.1506024154589496</v>
      </c>
      <c r="O274" t="n">
        <v>0.02596701721355639</v>
      </c>
      <c r="P274" t="n">
        <v>0.09148445929297822</v>
      </c>
      <c r="Q274" t="n">
        <v>0.1506250433608811</v>
      </c>
      <c r="R274" t="n">
        <v>0.02553889036952618</v>
      </c>
    </row>
    <row r="275">
      <c r="F275" t="n">
        <v>0.07803286013080869</v>
      </c>
      <c r="G275" t="n">
        <v>0.1550940478082831</v>
      </c>
      <c r="H275" t="n">
        <v>0.02808448362536184</v>
      </c>
      <c r="J275" t="n">
        <v>0.0288512429203831</v>
      </c>
      <c r="K275" t="n">
        <v>0.1519318670402114</v>
      </c>
      <c r="L275" t="n">
        <v>0.02838304299941376</v>
      </c>
      <c r="M275" t="n">
        <v>0.05962388370345231</v>
      </c>
      <c r="N275" t="n">
        <v>0.1513992536359811</v>
      </c>
      <c r="O275" t="n">
        <v>0.02623756762123083</v>
      </c>
      <c r="P275" t="n">
        <v>0.0924110374186885</v>
      </c>
      <c r="Q275" t="n">
        <v>0.1514220012622614</v>
      </c>
      <c r="R275" t="n">
        <v>0.02591431102940846</v>
      </c>
    </row>
    <row r="276">
      <c r="F276" t="n">
        <v>0.07916840176164364</v>
      </c>
      <c r="G276" t="n">
        <v>0.155910332270432</v>
      </c>
      <c r="H276" t="n">
        <v>0.02882938110297518</v>
      </c>
      <c r="J276" t="n">
        <v>0.02874953254757907</v>
      </c>
      <c r="K276" t="n">
        <v>0.1527315084456862</v>
      </c>
      <c r="L276" t="n">
        <v>0.02864696011165932</v>
      </c>
      <c r="M276" t="n">
        <v>0.05998287634707508</v>
      </c>
      <c r="N276" t="n">
        <v>0.1521960918130125</v>
      </c>
      <c r="O276" t="n">
        <v>0.02630327982224573</v>
      </c>
      <c r="P276" t="n">
        <v>0.08982736808052744</v>
      </c>
      <c r="Q276" t="n">
        <v>0.1522189591636418</v>
      </c>
      <c r="R276" t="n">
        <v>0.02554071199951231</v>
      </c>
    </row>
    <row r="277">
      <c r="F277" t="n">
        <v>0.07908801201401355</v>
      </c>
      <c r="G277" t="n">
        <v>0.1567266167325809</v>
      </c>
      <c r="H277" t="n">
        <v>0.0283120699123696</v>
      </c>
      <c r="J277" t="n">
        <v>0.02812844392541709</v>
      </c>
      <c r="K277" t="n">
        <v>0.153531149851161</v>
      </c>
      <c r="L277" t="n">
        <v>0.02848027434856981</v>
      </c>
      <c r="M277" t="n">
        <v>0.06099764683544587</v>
      </c>
      <c r="N277" t="n">
        <v>0.152992929990044</v>
      </c>
      <c r="O277" t="n">
        <v>0.0263952769036666</v>
      </c>
      <c r="P277" t="n">
        <v>0.08956121357725338</v>
      </c>
      <c r="Q277" t="n">
        <v>0.1530159170650221</v>
      </c>
      <c r="R277" t="n">
        <v>0.02569025382224314</v>
      </c>
    </row>
    <row r="278">
      <c r="F278" t="n">
        <v>0.07800063020846167</v>
      </c>
      <c r="G278" t="n">
        <v>0.1575429011947297</v>
      </c>
      <c r="H278" t="n">
        <v>0.02866932902190385</v>
      </c>
      <c r="J278" t="n">
        <v>0.02954962367973292</v>
      </c>
      <c r="K278" t="n">
        <v>0.1543307912566358</v>
      </c>
      <c r="L278" t="n">
        <v>0.02893147546589831</v>
      </c>
      <c r="M278" t="n">
        <v>0.06131889349003489</v>
      </c>
      <c r="N278" t="n">
        <v>0.1537897681670755</v>
      </c>
      <c r="O278" t="n">
        <v>0.02612717112352579</v>
      </c>
      <c r="P278" t="n">
        <v>0.08885251614701029</v>
      </c>
      <c r="Q278" t="n">
        <v>0.1538128749664024</v>
      </c>
      <c r="R278" t="n">
        <v>0.02567736228580083</v>
      </c>
    </row>
    <row r="279">
      <c r="F279" t="n">
        <v>0.07735037731263515</v>
      </c>
      <c r="G279" t="n">
        <v>0.1583591856568786</v>
      </c>
      <c r="H279" t="n">
        <v>0.02857787068986308</v>
      </c>
      <c r="J279" t="n">
        <v>0.02882777704850026</v>
      </c>
      <c r="K279" t="n">
        <v>0.1551304326621106</v>
      </c>
      <c r="L279" t="n">
        <v>0.02869006849866522</v>
      </c>
      <c r="M279" t="n">
        <v>0.05982958820715428</v>
      </c>
      <c r="N279" t="n">
        <v>0.154586606344107</v>
      </c>
      <c r="O279" t="n">
        <v>0.02640579085582898</v>
      </c>
      <c r="P279" t="n">
        <v>0.09344886766155014</v>
      </c>
      <c r="Q279" t="n">
        <v>0.1546098328677827</v>
      </c>
      <c r="R279" t="n">
        <v>0.02596613270210867</v>
      </c>
    </row>
    <row r="280">
      <c r="F280" t="n">
        <v>0.07696783593763876</v>
      </c>
      <c r="G280" t="n">
        <v>0.1591754701190275</v>
      </c>
      <c r="H280" t="n">
        <v>0.02895492741720362</v>
      </c>
      <c r="J280" t="n">
        <v>0.02814624716471004</v>
      </c>
      <c r="K280" t="n">
        <v>0.1559300740675854</v>
      </c>
      <c r="L280" t="n">
        <v>0.02866499617475467</v>
      </c>
      <c r="M280" t="n">
        <v>0.06135711641208305</v>
      </c>
      <c r="N280" t="n">
        <v>0.1553834445211384</v>
      </c>
      <c r="O280" t="n">
        <v>0.02625000563143842</v>
      </c>
      <c r="P280" t="n">
        <v>0.09256772130850488</v>
      </c>
      <c r="Q280" t="n">
        <v>0.1554067907691631</v>
      </c>
      <c r="R280" t="n">
        <v>0.02575141629911152</v>
      </c>
    </row>
    <row r="281">
      <c r="F281" t="n">
        <v>0.0785644919291112</v>
      </c>
      <c r="G281" t="n">
        <v>0.1599917545811763</v>
      </c>
      <c r="H281" t="n">
        <v>0.02884580441394529</v>
      </c>
      <c r="J281" t="n">
        <v>0.02866344590032426</v>
      </c>
      <c r="K281" t="n">
        <v>0.1567297154730602</v>
      </c>
      <c r="L281" t="n">
        <v>0.02898224635879964</v>
      </c>
      <c r="M281" t="n">
        <v>0.06039975000656672</v>
      </c>
      <c r="N281" t="n">
        <v>0.1561802826981699</v>
      </c>
      <c r="O281" t="n">
        <v>0.02656124966927099</v>
      </c>
      <c r="P281" t="n">
        <v>0.08693197315320633</v>
      </c>
      <c r="Q281" t="n">
        <v>0.1562037486705434</v>
      </c>
      <c r="R281" t="n">
        <v>0.02572301305241642</v>
      </c>
    </row>
    <row r="282">
      <c r="F282" t="n">
        <v>0.07678693342432265</v>
      </c>
      <c r="G282" t="n">
        <v>0.1608080390433252</v>
      </c>
      <c r="H282" t="n">
        <v>0.02898651565498893</v>
      </c>
      <c r="J282" t="n">
        <v>0.02880319318063385</v>
      </c>
      <c r="K282" t="n">
        <v>0.1575293568785349</v>
      </c>
      <c r="L282" t="n">
        <v>0.028999550914293</v>
      </c>
      <c r="M282" t="n">
        <v>0.05999293440721903</v>
      </c>
      <c r="N282" t="n">
        <v>0.1569771208752014</v>
      </c>
      <c r="O282" t="n">
        <v>0.02624209264742573</v>
      </c>
      <c r="P282" t="n">
        <v>0.08944909099211523</v>
      </c>
      <c r="Q282" t="n">
        <v>0.1570007065719237</v>
      </c>
      <c r="R282" t="n">
        <v>0.02601220974603925</v>
      </c>
    </row>
    <row r="283">
      <c r="F283" t="n">
        <v>0.0769395327819785</v>
      </c>
      <c r="G283" t="n">
        <v>0.161624323505474</v>
      </c>
      <c r="H283" t="n">
        <v>0.02890016213604102</v>
      </c>
      <c r="J283" t="n">
        <v>0.02843156180939636</v>
      </c>
      <c r="K283" t="n">
        <v>0.1583289982840098</v>
      </c>
      <c r="L283" t="n">
        <v>0.02899396637294578</v>
      </c>
      <c r="M283" t="n">
        <v>0.06076895063357857</v>
      </c>
      <c r="N283" t="n">
        <v>0.1577739590522329</v>
      </c>
      <c r="O283" t="n">
        <v>0.0264369936020415</v>
      </c>
      <c r="P283" t="n">
        <v>0.09111456856673633</v>
      </c>
      <c r="Q283" t="n">
        <v>0.157797664473304</v>
      </c>
      <c r="R283" t="n">
        <v>0.02560489306738143</v>
      </c>
    </row>
    <row r="284">
      <c r="F284" t="n">
        <v>0.07729727958136624</v>
      </c>
      <c r="G284" t="n">
        <v>0.1624406079676229</v>
      </c>
      <c r="H284" t="n">
        <v>0.02872480056334645</v>
      </c>
      <c r="J284" t="n">
        <v>0.02874634877588683</v>
      </c>
      <c r="K284" t="n">
        <v>0.1591286396894845</v>
      </c>
      <c r="L284" t="n">
        <v>0.02880923627360596</v>
      </c>
      <c r="M284" t="n">
        <v>0.05933444105597049</v>
      </c>
      <c r="N284" t="n">
        <v>0.1585707972292644</v>
      </c>
      <c r="O284" t="n">
        <v>0.02625749129900218</v>
      </c>
      <c r="P284" t="n">
        <v>0.08826818258554214</v>
      </c>
      <c r="Q284" t="n">
        <v>0.1585946223746844</v>
      </c>
      <c r="R284" t="n">
        <v>0.02581669587495989</v>
      </c>
    </row>
  </sheetData>
  <mergeCells count="28">
    <mergeCell ref="L82:V82"/>
    <mergeCell ref="A82:K82"/>
    <mergeCell ref="L2:V2"/>
    <mergeCell ref="L16:V16"/>
    <mergeCell ref="L7:V7"/>
    <mergeCell ref="A1:K1"/>
    <mergeCell ref="A6:K6"/>
    <mergeCell ref="M81:U81"/>
    <mergeCell ref="L3:V3"/>
    <mergeCell ref="M80:U80"/>
    <mergeCell ref="A7:K7"/>
    <mergeCell ref="P46:Q46"/>
    <mergeCell ref="A16:K16"/>
    <mergeCell ref="P49:Q49"/>
    <mergeCell ref="L5:V5"/>
    <mergeCell ref="A80:K80"/>
    <mergeCell ref="P48:Q48"/>
    <mergeCell ref="A3:K3"/>
    <mergeCell ref="A2:K2"/>
    <mergeCell ref="L1:V1"/>
    <mergeCell ref="A5:K5"/>
    <mergeCell ref="P47:Q47"/>
    <mergeCell ref="L22:V22"/>
    <mergeCell ref="A22:K22"/>
    <mergeCell ref="L9:V9"/>
    <mergeCell ref="L6:V6"/>
    <mergeCell ref="A81:K81"/>
    <mergeCell ref="A9:K9"/>
  </mergeCells>
  <pageMargins left="0.7" right="0.7" top="0.75" bottom="0.75" header="0.3" footer="0.3"/>
  <pageSetup orientation="portrait" paperSize="9" scale="54" fitToWidth="2" horizontalDpi="1200" verticalDpi="1200"/>
  <colBreaks count="1" manualBreakCount="1">
    <brk id="11" min="0" max="92" man="1"/>
  </colBreaks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2023-08-09T20:50:07Z</dcterms:modified>
  <cp:lastModifiedBy>MSI GP66</cp:lastModifiedBy>
  <cp:lastPrinted>2023-08-06T08:35:47Z</cp:lastPrinted>
</cp:coreProperties>
</file>