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860" windowHeight="10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0" i="1" l="1"/>
  <c r="Q50" i="1" l="1"/>
  <c r="Q48" i="1"/>
  <c r="Q47" i="1"/>
  <c r="Q46" i="1"/>
  <c r="J49" i="1"/>
  <c r="J50" i="1"/>
  <c r="J48" i="1"/>
  <c r="J47" i="1"/>
  <c r="J46" i="1"/>
  <c r="C49" i="1"/>
  <c r="C48" i="1"/>
  <c r="C47" i="1"/>
  <c r="C46" i="1"/>
  <c r="S18" i="1"/>
  <c r="R18" i="1"/>
  <c r="K18" i="1"/>
  <c r="J18" i="1"/>
  <c r="D18" i="1"/>
  <c r="C18" i="1"/>
  <c r="S9" i="1"/>
  <c r="R9" i="1"/>
  <c r="K9" i="1"/>
  <c r="J9" i="1"/>
  <c r="D9" i="1"/>
  <c r="C9" i="1"/>
  <c r="C7" i="2"/>
  <c r="C6" i="2"/>
  <c r="C5" i="2"/>
  <c r="C4" i="2"/>
  <c r="C3" i="2"/>
  <c r="C2" i="2"/>
  <c r="L9" i="1" l="1"/>
  <c r="T18" i="1"/>
  <c r="E18" i="1"/>
  <c r="E9" i="1"/>
  <c r="L18" i="1"/>
  <c r="T9" i="1"/>
</calcChain>
</file>

<file path=xl/sharedStrings.xml><?xml version="1.0" encoding="utf-8"?>
<sst xmlns="http://schemas.openxmlformats.org/spreadsheetml/2006/main" count="170" uniqueCount="32">
  <si>
    <t>R</t>
  </si>
  <si>
    <t>W</t>
  </si>
  <si>
    <t>ACC</t>
  </si>
  <si>
    <t>test1</t>
  </si>
  <si>
    <t>test2</t>
  </si>
  <si>
    <t>test3</t>
  </si>
  <si>
    <t>test4</t>
  </si>
  <si>
    <t>img</t>
  </si>
  <si>
    <t>edges</t>
  </si>
  <si>
    <t>nofilter</t>
  </si>
  <si>
    <t>unstruted</t>
  </si>
  <si>
    <t>walk</t>
  </si>
  <si>
    <t>run</t>
  </si>
  <si>
    <t>wave</t>
  </si>
  <si>
    <t>drop</t>
  </si>
  <si>
    <t>pickup</t>
  </si>
  <si>
    <t>SUM</t>
  </si>
  <si>
    <t>test5</t>
  </si>
  <si>
    <t>test6</t>
  </si>
  <si>
    <t>unstructed</t>
  </si>
  <si>
    <t>#</t>
  </si>
  <si>
    <t>DT</t>
  </si>
  <si>
    <t>GT</t>
  </si>
  <si>
    <t>% in row</t>
  </si>
  <si>
    <t>% in column</t>
  </si>
  <si>
    <t>Precision</t>
  </si>
  <si>
    <t>Recall</t>
  </si>
  <si>
    <t>F1-scores</t>
  </si>
  <si>
    <t>Number</t>
  </si>
  <si>
    <t>with unstructed in DT</t>
  </si>
  <si>
    <t>without unstructed in DT</t>
  </si>
  <si>
    <t>All below results are based on the removing all unstructed case in DT!!!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</si>
</sst>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3" borderId="0" xfId="0" applyFill="1" applyAlignment="1">
      <alignment horizontal="center"/>
    </xf>
    <xf numFmtId="0" fontId="2" fillId="5" borderId="0" xfId="1"/>
    <xf numFmtId="0" fontId="4" fillId="7" borderId="0" xfId="3"/>
    <xf numFmtId="0" fontId="3" fillId="6" borderId="0" xfId="2"/>
    <xf numFmtId="1" fontId="2" fillId="5" borderId="0" xfId="1" applyNumberFormat="1"/>
    <xf numFmtId="1" fontId="4" fillId="7" borderId="0" xfId="3" applyNumberFormat="1"/>
    <xf numFmtId="1" fontId="3" fillId="6" borderId="0" xfId="2" applyNumberFormat="1"/>
    <xf numFmtId="2" fontId="2" fillId="5" borderId="0" xfId="1" applyNumberFormat="1"/>
    <xf numFmtId="2" fontId="4" fillId="7" borderId="0" xfId="3" applyNumberFormat="1"/>
    <xf numFmtId="2" fontId="3" fillId="6" borderId="0" xfId="2" applyNumberFormat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F1" workbookViewId="0">
      <selection activeCell="Q15" sqref="Q15"/>
    </sheetView>
  </sheetViews>
  <sheetFormatPr defaultRowHeight="15" x14ac:dyDescent="0.25"/>
  <cols>
    <col min="2" max="2" width="23.85546875" customWidth="1"/>
    <col min="3" max="3" width="11.5703125" customWidth="1"/>
    <col min="4" max="4" width="11.85546875" customWidth="1"/>
    <col min="9" max="9" width="11.140625" customWidth="1"/>
    <col min="10" max="10" width="10.7109375" customWidth="1"/>
    <col min="11" max="11" width="11.7109375" customWidth="1"/>
    <col min="18" max="18" width="11.28515625" customWidth="1"/>
    <col min="19" max="19" width="12.140625" customWidth="1"/>
  </cols>
  <sheetData>
    <row r="1" spans="2:20" x14ac:dyDescent="0.25">
      <c r="C1" s="18" t="s">
        <v>7</v>
      </c>
      <c r="D1" s="18"/>
      <c r="E1" s="18"/>
      <c r="F1" s="1"/>
      <c r="G1" s="1"/>
      <c r="J1" s="18" t="s">
        <v>8</v>
      </c>
      <c r="K1" s="18"/>
      <c r="L1" s="18"/>
      <c r="M1" s="1"/>
      <c r="N1" s="1"/>
      <c r="O1" s="1"/>
      <c r="P1" s="1"/>
      <c r="R1" s="18" t="s">
        <v>9</v>
      </c>
      <c r="S1" s="18"/>
      <c r="T1" s="18"/>
    </row>
    <row r="2" spans="2:20" x14ac:dyDescent="0.25">
      <c r="B2" s="3" t="s">
        <v>29</v>
      </c>
      <c r="C2" t="s">
        <v>0</v>
      </c>
      <c r="D2" t="s">
        <v>1</v>
      </c>
      <c r="E2" t="s">
        <v>2</v>
      </c>
      <c r="J2" t="s">
        <v>0</v>
      </c>
      <c r="K2" t="s">
        <v>1</v>
      </c>
      <c r="L2" t="s">
        <v>2</v>
      </c>
      <c r="R2" t="s">
        <v>0</v>
      </c>
      <c r="S2" t="s">
        <v>1</v>
      </c>
      <c r="T2" t="s">
        <v>2</v>
      </c>
    </row>
    <row r="3" spans="2:20" x14ac:dyDescent="0.25">
      <c r="B3" t="s">
        <v>3</v>
      </c>
      <c r="C3">
        <v>266</v>
      </c>
      <c r="D3">
        <v>203</v>
      </c>
      <c r="E3" s="5">
        <v>0.56699999999999995</v>
      </c>
      <c r="J3">
        <v>170</v>
      </c>
      <c r="K3">
        <v>291</v>
      </c>
      <c r="L3">
        <v>0.36899999999999999</v>
      </c>
      <c r="R3">
        <v>76</v>
      </c>
      <c r="S3">
        <v>386</v>
      </c>
      <c r="T3">
        <v>0.16500000000000001</v>
      </c>
    </row>
    <row r="4" spans="2:20" x14ac:dyDescent="0.25">
      <c r="B4" t="s">
        <v>4</v>
      </c>
      <c r="C4">
        <v>95</v>
      </c>
      <c r="D4">
        <v>218</v>
      </c>
      <c r="E4">
        <v>0.30399999999999999</v>
      </c>
      <c r="J4">
        <v>65</v>
      </c>
      <c r="K4">
        <v>248</v>
      </c>
      <c r="L4">
        <v>0.20799999999999999</v>
      </c>
      <c r="R4">
        <v>142</v>
      </c>
      <c r="S4">
        <v>160</v>
      </c>
      <c r="T4">
        <v>0.47</v>
      </c>
    </row>
    <row r="5" spans="2:20" x14ac:dyDescent="0.25">
      <c r="B5" t="s">
        <v>5</v>
      </c>
      <c r="C5">
        <v>247</v>
      </c>
      <c r="D5">
        <v>586</v>
      </c>
      <c r="E5">
        <v>0.29699999999999999</v>
      </c>
      <c r="J5">
        <v>398</v>
      </c>
      <c r="K5">
        <v>513</v>
      </c>
      <c r="L5">
        <v>0.42899999999999999</v>
      </c>
      <c r="R5">
        <v>251</v>
      </c>
      <c r="S5">
        <v>680</v>
      </c>
      <c r="T5">
        <v>0.27</v>
      </c>
    </row>
    <row r="6" spans="2:20" x14ac:dyDescent="0.25">
      <c r="B6" t="s">
        <v>6</v>
      </c>
      <c r="C6">
        <v>236</v>
      </c>
      <c r="D6">
        <v>436</v>
      </c>
      <c r="E6">
        <v>0.35099999999999998</v>
      </c>
      <c r="J6">
        <v>73</v>
      </c>
      <c r="K6">
        <v>466</v>
      </c>
      <c r="L6">
        <v>0.14099999999999999</v>
      </c>
      <c r="R6">
        <v>148</v>
      </c>
      <c r="S6">
        <v>187</v>
      </c>
      <c r="T6">
        <v>0.442</v>
      </c>
    </row>
    <row r="7" spans="2:20" x14ac:dyDescent="0.25">
      <c r="B7" t="s">
        <v>17</v>
      </c>
      <c r="C7">
        <v>103</v>
      </c>
      <c r="D7">
        <v>95</v>
      </c>
      <c r="E7">
        <v>0.52</v>
      </c>
      <c r="J7">
        <v>108</v>
      </c>
      <c r="K7">
        <v>95</v>
      </c>
      <c r="L7">
        <v>0.53200000000000003</v>
      </c>
      <c r="R7">
        <v>28</v>
      </c>
      <c r="S7">
        <v>173</v>
      </c>
      <c r="T7">
        <v>0.13900000000000001</v>
      </c>
    </row>
    <row r="8" spans="2:20" x14ac:dyDescent="0.25">
      <c r="B8" t="s">
        <v>18</v>
      </c>
      <c r="C8">
        <v>147</v>
      </c>
      <c r="D8">
        <v>156</v>
      </c>
      <c r="E8">
        <v>0.48499999999999999</v>
      </c>
      <c r="J8">
        <v>84</v>
      </c>
      <c r="K8">
        <v>220</v>
      </c>
      <c r="L8">
        <v>0.27600000000000002</v>
      </c>
      <c r="R8">
        <v>114</v>
      </c>
      <c r="S8">
        <v>191</v>
      </c>
      <c r="T8">
        <v>0.374</v>
      </c>
    </row>
    <row r="9" spans="2:20" x14ac:dyDescent="0.25">
      <c r="B9" t="s">
        <v>16</v>
      </c>
      <c r="C9">
        <f>SUM(C3:C8)</f>
        <v>1094</v>
      </c>
      <c r="D9">
        <f>SUM(D3:D8)</f>
        <v>1694</v>
      </c>
      <c r="E9" s="5">
        <f>C9/(C9+D9)</f>
        <v>0.39239598278335724</v>
      </c>
      <c r="J9">
        <f>SUM(J3:J8)</f>
        <v>898</v>
      </c>
      <c r="K9">
        <f>SUM(K3:K8)</f>
        <v>1833</v>
      </c>
      <c r="L9" s="5">
        <f>J9/(J9+K9)</f>
        <v>0.32881728304650309</v>
      </c>
      <c r="R9">
        <f>SUM(R3:R8)</f>
        <v>759</v>
      </c>
      <c r="S9">
        <f>SUM(S3:S8)</f>
        <v>1777</v>
      </c>
      <c r="T9" s="5">
        <f>R9/(R9+S9)</f>
        <v>0.2992902208201893</v>
      </c>
    </row>
    <row r="11" spans="2:20" x14ac:dyDescent="0.25">
      <c r="B11" s="3" t="s">
        <v>30</v>
      </c>
      <c r="C11" t="s">
        <v>0</v>
      </c>
      <c r="D11" t="s">
        <v>1</v>
      </c>
      <c r="E11" t="s">
        <v>2</v>
      </c>
      <c r="J11" t="s">
        <v>0</v>
      </c>
      <c r="K11" t="s">
        <v>1</v>
      </c>
      <c r="L11" t="s">
        <v>2</v>
      </c>
      <c r="R11" t="s">
        <v>0</v>
      </c>
      <c r="S11" t="s">
        <v>1</v>
      </c>
      <c r="T11" t="s">
        <v>2</v>
      </c>
    </row>
    <row r="12" spans="2:20" x14ac:dyDescent="0.25">
      <c r="B12" t="s">
        <v>3</v>
      </c>
      <c r="C12">
        <v>266</v>
      </c>
      <c r="D12">
        <v>138</v>
      </c>
      <c r="E12" s="7">
        <v>0.65800000000000003</v>
      </c>
      <c r="J12">
        <v>170</v>
      </c>
      <c r="K12">
        <v>234</v>
      </c>
      <c r="L12" s="8">
        <v>0.42099999999999999</v>
      </c>
      <c r="R12">
        <v>76</v>
      </c>
      <c r="S12">
        <v>328</v>
      </c>
      <c r="T12" s="9">
        <v>0.188</v>
      </c>
    </row>
    <row r="13" spans="2:20" x14ac:dyDescent="0.25">
      <c r="B13" t="s">
        <v>4</v>
      </c>
      <c r="C13">
        <v>95</v>
      </c>
      <c r="D13">
        <v>160</v>
      </c>
      <c r="E13" s="8">
        <v>0.373</v>
      </c>
      <c r="J13">
        <v>65</v>
      </c>
      <c r="K13">
        <v>185</v>
      </c>
      <c r="L13" s="8">
        <v>0.26</v>
      </c>
      <c r="R13">
        <v>142</v>
      </c>
      <c r="S13">
        <v>82</v>
      </c>
      <c r="T13" s="7">
        <v>0.63400000000000001</v>
      </c>
    </row>
    <row r="14" spans="2:20" x14ac:dyDescent="0.25">
      <c r="B14" t="s">
        <v>5</v>
      </c>
      <c r="C14">
        <v>247</v>
      </c>
      <c r="D14">
        <v>249</v>
      </c>
      <c r="E14" s="8">
        <v>0.498</v>
      </c>
      <c r="J14">
        <v>411</v>
      </c>
      <c r="K14">
        <v>256</v>
      </c>
      <c r="L14" s="7">
        <v>0.61599999999999999</v>
      </c>
      <c r="R14">
        <v>251</v>
      </c>
      <c r="S14">
        <v>285</v>
      </c>
      <c r="T14" s="8">
        <v>0.46800000000000003</v>
      </c>
    </row>
    <row r="15" spans="2:20" x14ac:dyDescent="0.25">
      <c r="B15" t="s">
        <v>6</v>
      </c>
      <c r="C15">
        <v>236</v>
      </c>
      <c r="D15">
        <v>242</v>
      </c>
      <c r="E15" s="8">
        <v>0.49399999999999999</v>
      </c>
      <c r="J15">
        <v>68</v>
      </c>
      <c r="K15">
        <v>285</v>
      </c>
      <c r="L15" s="9">
        <v>0.193</v>
      </c>
      <c r="R15">
        <v>135</v>
      </c>
      <c r="S15">
        <v>43</v>
      </c>
      <c r="T15" s="7">
        <v>0.75800000000000001</v>
      </c>
    </row>
    <row r="16" spans="2:20" x14ac:dyDescent="0.25">
      <c r="B16" t="s">
        <v>17</v>
      </c>
      <c r="C16">
        <v>103</v>
      </c>
      <c r="D16">
        <v>47</v>
      </c>
      <c r="E16" s="7">
        <v>0.68700000000000006</v>
      </c>
      <c r="J16">
        <v>108</v>
      </c>
      <c r="K16">
        <v>42</v>
      </c>
      <c r="L16" s="7">
        <v>0.72</v>
      </c>
      <c r="R16">
        <v>28</v>
      </c>
      <c r="S16">
        <v>122</v>
      </c>
      <c r="T16" s="9">
        <v>0.187</v>
      </c>
    </row>
    <row r="17" spans="1:24" x14ac:dyDescent="0.25">
      <c r="B17" t="s">
        <v>18</v>
      </c>
      <c r="C17">
        <v>147</v>
      </c>
      <c r="D17">
        <v>99</v>
      </c>
      <c r="E17" s="7">
        <v>0.59799999999999998</v>
      </c>
      <c r="J17">
        <v>84</v>
      </c>
      <c r="K17">
        <v>162</v>
      </c>
      <c r="L17" s="8">
        <v>0.34100000000000003</v>
      </c>
      <c r="R17">
        <v>114</v>
      </c>
      <c r="S17">
        <v>137</v>
      </c>
      <c r="T17" s="9">
        <v>0.27600000000000002</v>
      </c>
    </row>
    <row r="18" spans="1:24" x14ac:dyDescent="0.25">
      <c r="B18" t="s">
        <v>16</v>
      </c>
      <c r="C18">
        <f>SUM(C12:C17)</f>
        <v>1094</v>
      </c>
      <c r="D18">
        <f>SUM(D12:D17)</f>
        <v>935</v>
      </c>
      <c r="E18" s="13">
        <f>C18/(C18+D18)</f>
        <v>0.53918186298669291</v>
      </c>
      <c r="J18">
        <f>SUM(J12:J17)</f>
        <v>906</v>
      </c>
      <c r="K18">
        <f>SUM(K12:K17)</f>
        <v>1164</v>
      </c>
      <c r="L18" s="14">
        <f>J18/(J18+K18)</f>
        <v>0.43768115942028984</v>
      </c>
      <c r="R18">
        <f>SUM(R12:R17)</f>
        <v>746</v>
      </c>
      <c r="S18">
        <f>SUM(S12:S17)</f>
        <v>997</v>
      </c>
      <c r="T18" s="14">
        <f>R18/(R18+S18)</f>
        <v>0.42799770510613883</v>
      </c>
    </row>
    <row r="19" spans="1:24" x14ac:dyDescent="0.25">
      <c r="E19" s="5"/>
      <c r="L19" s="5"/>
      <c r="T19" s="5"/>
    </row>
    <row r="20" spans="1:24" x14ac:dyDescent="0.25">
      <c r="A20" s="3" t="s">
        <v>28</v>
      </c>
      <c r="C20" s="16" t="s">
        <v>22</v>
      </c>
      <c r="D20" s="16"/>
      <c r="E20" s="16"/>
      <c r="F20" s="16"/>
      <c r="G20" s="16"/>
      <c r="H20" s="16"/>
      <c r="K20" s="16" t="s">
        <v>22</v>
      </c>
      <c r="L20" s="16"/>
      <c r="M20" s="16"/>
      <c r="N20" s="16"/>
      <c r="O20" s="16"/>
      <c r="P20" s="16"/>
      <c r="S20" s="16" t="s">
        <v>22</v>
      </c>
      <c r="T20" s="16"/>
      <c r="U20" s="16"/>
      <c r="V20" s="16"/>
      <c r="W20" s="16"/>
      <c r="X20" s="16"/>
    </row>
    <row r="21" spans="1:24" x14ac:dyDescent="0.25">
      <c r="B21" s="4" t="s">
        <v>20</v>
      </c>
      <c r="C21" t="s">
        <v>19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J21" s="4" t="s">
        <v>20</v>
      </c>
      <c r="K21" t="s">
        <v>19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R21" s="4" t="s">
        <v>20</v>
      </c>
      <c r="S21" t="s">
        <v>19</v>
      </c>
      <c r="T21" t="s">
        <v>11</v>
      </c>
      <c r="U21" t="s">
        <v>12</v>
      </c>
      <c r="V21" t="s">
        <v>13</v>
      </c>
      <c r="W21" t="s">
        <v>14</v>
      </c>
      <c r="X21" t="s">
        <v>15</v>
      </c>
    </row>
    <row r="22" spans="1:24" x14ac:dyDescent="0.25">
      <c r="A22" s="16" t="s">
        <v>21</v>
      </c>
      <c r="B22" t="s">
        <v>19</v>
      </c>
      <c r="C22">
        <v>0</v>
      </c>
      <c r="D22">
        <v>560</v>
      </c>
      <c r="E22">
        <v>117</v>
      </c>
      <c r="F22">
        <v>0</v>
      </c>
      <c r="G22">
        <v>22</v>
      </c>
      <c r="H22">
        <v>0</v>
      </c>
      <c r="J22" t="s">
        <v>19</v>
      </c>
      <c r="K22">
        <v>0</v>
      </c>
      <c r="L22">
        <v>446</v>
      </c>
      <c r="M22">
        <v>165</v>
      </c>
      <c r="N22">
        <v>0</v>
      </c>
      <c r="O22">
        <v>22</v>
      </c>
      <c r="P22">
        <v>0</v>
      </c>
      <c r="R22" t="s">
        <v>19</v>
      </c>
      <c r="S22">
        <v>0</v>
      </c>
      <c r="T22">
        <v>617</v>
      </c>
      <c r="U22">
        <v>136</v>
      </c>
      <c r="V22">
        <v>10</v>
      </c>
      <c r="W22">
        <v>17</v>
      </c>
      <c r="X22">
        <v>0</v>
      </c>
    </row>
    <row r="23" spans="1:24" x14ac:dyDescent="0.25">
      <c r="A23" s="16"/>
      <c r="B23" t="s">
        <v>11</v>
      </c>
      <c r="C23">
        <v>0</v>
      </c>
      <c r="D23">
        <v>603</v>
      </c>
      <c r="E23">
        <v>40</v>
      </c>
      <c r="F23">
        <v>77</v>
      </c>
      <c r="G23">
        <v>57</v>
      </c>
      <c r="H23">
        <v>155</v>
      </c>
      <c r="J23" t="s">
        <v>11</v>
      </c>
      <c r="K23">
        <v>0</v>
      </c>
      <c r="L23">
        <v>636</v>
      </c>
      <c r="M23">
        <v>35</v>
      </c>
      <c r="N23">
        <v>87</v>
      </c>
      <c r="O23">
        <v>64</v>
      </c>
      <c r="P23">
        <v>60</v>
      </c>
      <c r="R23" t="s">
        <v>11</v>
      </c>
      <c r="S23">
        <v>0</v>
      </c>
      <c r="T23">
        <v>231</v>
      </c>
      <c r="U23">
        <v>10</v>
      </c>
      <c r="V23">
        <v>65</v>
      </c>
      <c r="W23">
        <v>20</v>
      </c>
      <c r="X23">
        <v>5</v>
      </c>
    </row>
    <row r="24" spans="1:24" x14ac:dyDescent="0.25">
      <c r="A24" s="16"/>
      <c r="B24" t="s">
        <v>12</v>
      </c>
      <c r="C24">
        <v>0</v>
      </c>
      <c r="D24">
        <v>154</v>
      </c>
      <c r="E24">
        <v>205</v>
      </c>
      <c r="F24">
        <v>0</v>
      </c>
      <c r="G24">
        <v>0</v>
      </c>
      <c r="H24">
        <v>2</v>
      </c>
      <c r="J24" t="s">
        <v>12</v>
      </c>
      <c r="K24">
        <v>0</v>
      </c>
      <c r="L24">
        <v>115</v>
      </c>
      <c r="M24">
        <v>84</v>
      </c>
      <c r="N24">
        <v>0</v>
      </c>
      <c r="O24">
        <v>0</v>
      </c>
      <c r="P24">
        <v>2</v>
      </c>
      <c r="R24" t="s">
        <v>12</v>
      </c>
      <c r="S24">
        <v>0</v>
      </c>
      <c r="T24">
        <v>530</v>
      </c>
      <c r="U24">
        <v>134</v>
      </c>
      <c r="V24">
        <v>110</v>
      </c>
      <c r="W24">
        <v>101</v>
      </c>
      <c r="X24">
        <v>83</v>
      </c>
    </row>
    <row r="25" spans="1:24" x14ac:dyDescent="0.25">
      <c r="A25" s="16"/>
      <c r="B25" t="s">
        <v>13</v>
      </c>
      <c r="C25">
        <v>0</v>
      </c>
      <c r="D25">
        <v>82</v>
      </c>
      <c r="E25">
        <v>17</v>
      </c>
      <c r="F25">
        <v>234</v>
      </c>
      <c r="G25">
        <v>5</v>
      </c>
      <c r="H25">
        <v>0</v>
      </c>
      <c r="J25" t="s">
        <v>13</v>
      </c>
      <c r="K25">
        <v>0</v>
      </c>
      <c r="L25">
        <v>0</v>
      </c>
      <c r="M25">
        <v>10</v>
      </c>
      <c r="N25">
        <v>20</v>
      </c>
      <c r="O25">
        <v>0</v>
      </c>
      <c r="P25">
        <v>0</v>
      </c>
      <c r="R25" t="s">
        <v>13</v>
      </c>
      <c r="S25">
        <v>0</v>
      </c>
      <c r="T25">
        <v>38</v>
      </c>
      <c r="U25">
        <v>12</v>
      </c>
      <c r="V25">
        <v>375</v>
      </c>
      <c r="W25">
        <v>0</v>
      </c>
      <c r="X25">
        <v>0</v>
      </c>
    </row>
    <row r="26" spans="1:24" x14ac:dyDescent="0.25">
      <c r="A26" s="16"/>
      <c r="B26" t="s">
        <v>14</v>
      </c>
      <c r="C26">
        <v>0</v>
      </c>
      <c r="D26">
        <v>59</v>
      </c>
      <c r="E26">
        <v>5</v>
      </c>
      <c r="F26">
        <v>35</v>
      </c>
      <c r="G26">
        <v>32</v>
      </c>
      <c r="H26">
        <v>11</v>
      </c>
      <c r="J26" t="s">
        <v>14</v>
      </c>
      <c r="K26">
        <v>0</v>
      </c>
      <c r="L26">
        <v>49</v>
      </c>
      <c r="M26">
        <v>10</v>
      </c>
      <c r="N26">
        <v>26</v>
      </c>
      <c r="O26">
        <v>20</v>
      </c>
      <c r="P26">
        <v>5</v>
      </c>
      <c r="R26" t="s">
        <v>14</v>
      </c>
      <c r="S26">
        <v>0</v>
      </c>
      <c r="T26">
        <v>5</v>
      </c>
      <c r="U26">
        <v>0</v>
      </c>
      <c r="V26">
        <v>0</v>
      </c>
      <c r="W26">
        <v>0</v>
      </c>
      <c r="X26">
        <v>8</v>
      </c>
    </row>
    <row r="27" spans="1:24" x14ac:dyDescent="0.25">
      <c r="A27" s="16"/>
      <c r="B27" t="s">
        <v>15</v>
      </c>
      <c r="C27">
        <v>0</v>
      </c>
      <c r="D27">
        <v>38</v>
      </c>
      <c r="E27">
        <v>25</v>
      </c>
      <c r="F27">
        <v>159</v>
      </c>
      <c r="G27">
        <v>14</v>
      </c>
      <c r="H27">
        <v>20</v>
      </c>
      <c r="J27" t="s">
        <v>15</v>
      </c>
      <c r="K27">
        <v>0</v>
      </c>
      <c r="L27">
        <v>142</v>
      </c>
      <c r="M27">
        <v>32</v>
      </c>
      <c r="N27" s="4">
        <v>440</v>
      </c>
      <c r="O27">
        <v>43</v>
      </c>
      <c r="P27">
        <v>138</v>
      </c>
      <c r="R27" t="s">
        <v>15</v>
      </c>
      <c r="S27">
        <v>0</v>
      </c>
      <c r="T27">
        <v>0</v>
      </c>
      <c r="U27">
        <v>0</v>
      </c>
      <c r="V27">
        <v>10</v>
      </c>
      <c r="W27">
        <v>0</v>
      </c>
      <c r="X27">
        <v>19</v>
      </c>
    </row>
    <row r="28" spans="1:24" x14ac:dyDescent="0.25">
      <c r="A28" s="6"/>
      <c r="N28" s="4"/>
    </row>
    <row r="29" spans="1:24" x14ac:dyDescent="0.25">
      <c r="A29" s="17" t="s">
        <v>31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3" t="s">
        <v>25</v>
      </c>
    </row>
    <row r="31" spans="1:24" x14ac:dyDescent="0.25">
      <c r="B31" s="4" t="s">
        <v>23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I31" s="4" t="s">
        <v>23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P31" s="4" t="s">
        <v>23</v>
      </c>
      <c r="Q31" t="s">
        <v>11</v>
      </c>
      <c r="R31" t="s">
        <v>12</v>
      </c>
      <c r="S31" t="s">
        <v>13</v>
      </c>
      <c r="T31" t="s">
        <v>14</v>
      </c>
      <c r="U31" t="s">
        <v>15</v>
      </c>
    </row>
    <row r="32" spans="1:24" x14ac:dyDescent="0.25">
      <c r="A32" s="16" t="s">
        <v>21</v>
      </c>
      <c r="B32" t="s">
        <v>11</v>
      </c>
      <c r="C32" s="7">
        <v>65</v>
      </c>
      <c r="D32">
        <v>4</v>
      </c>
      <c r="E32">
        <v>8</v>
      </c>
      <c r="F32">
        <v>6</v>
      </c>
      <c r="G32">
        <v>17</v>
      </c>
      <c r="I32" t="s">
        <v>11</v>
      </c>
      <c r="J32" s="7">
        <v>72</v>
      </c>
      <c r="K32">
        <v>4</v>
      </c>
      <c r="L32">
        <v>10</v>
      </c>
      <c r="M32">
        <v>7</v>
      </c>
      <c r="N32">
        <v>7</v>
      </c>
      <c r="P32" t="s">
        <v>11</v>
      </c>
      <c r="Q32" s="7">
        <v>70</v>
      </c>
      <c r="R32">
        <v>3</v>
      </c>
      <c r="S32">
        <v>20</v>
      </c>
      <c r="T32">
        <v>6</v>
      </c>
      <c r="U32">
        <v>2</v>
      </c>
    </row>
    <row r="33" spans="1:21" x14ac:dyDescent="0.25">
      <c r="A33" s="16"/>
      <c r="B33" t="s">
        <v>12</v>
      </c>
      <c r="C33">
        <v>43</v>
      </c>
      <c r="D33" s="7">
        <v>57</v>
      </c>
      <c r="E33">
        <v>0</v>
      </c>
      <c r="F33">
        <v>0</v>
      </c>
      <c r="G33">
        <v>1</v>
      </c>
      <c r="I33" t="s">
        <v>12</v>
      </c>
      <c r="J33">
        <v>64</v>
      </c>
      <c r="K33" s="8">
        <v>35</v>
      </c>
      <c r="L33">
        <v>0</v>
      </c>
      <c r="M33">
        <v>0</v>
      </c>
      <c r="N33">
        <v>1</v>
      </c>
      <c r="P33" t="s">
        <v>12</v>
      </c>
      <c r="Q33">
        <v>55</v>
      </c>
      <c r="R33" s="9">
        <v>14</v>
      </c>
      <c r="S33">
        <v>11</v>
      </c>
      <c r="T33">
        <v>11</v>
      </c>
      <c r="U33">
        <v>9</v>
      </c>
    </row>
    <row r="34" spans="1:21" x14ac:dyDescent="0.25">
      <c r="A34" s="16"/>
      <c r="B34" t="s">
        <v>13</v>
      </c>
      <c r="C34">
        <v>24</v>
      </c>
      <c r="D34">
        <v>5</v>
      </c>
      <c r="E34" s="7">
        <v>69</v>
      </c>
      <c r="F34">
        <v>1</v>
      </c>
      <c r="G34">
        <v>0</v>
      </c>
      <c r="I34" t="s">
        <v>13</v>
      </c>
      <c r="J34">
        <v>0</v>
      </c>
      <c r="K34">
        <v>33</v>
      </c>
      <c r="L34" s="7">
        <v>67</v>
      </c>
      <c r="M34">
        <v>0</v>
      </c>
      <c r="N34">
        <v>0</v>
      </c>
      <c r="P34" t="s">
        <v>13</v>
      </c>
      <c r="Q34">
        <v>9</v>
      </c>
      <c r="R34">
        <v>3</v>
      </c>
      <c r="S34" s="7">
        <v>88</v>
      </c>
      <c r="T34">
        <v>0</v>
      </c>
      <c r="U34">
        <v>0</v>
      </c>
    </row>
    <row r="35" spans="1:21" x14ac:dyDescent="0.25">
      <c r="A35" s="16"/>
      <c r="B35" t="s">
        <v>14</v>
      </c>
      <c r="C35">
        <v>42</v>
      </c>
      <c r="D35">
        <v>4</v>
      </c>
      <c r="E35">
        <v>25</v>
      </c>
      <c r="F35" s="9">
        <v>23</v>
      </c>
      <c r="G35">
        <v>8</v>
      </c>
      <c r="I35" t="s">
        <v>14</v>
      </c>
      <c r="J35">
        <v>45</v>
      </c>
      <c r="K35">
        <v>9</v>
      </c>
      <c r="L35">
        <v>23</v>
      </c>
      <c r="M35" s="9">
        <v>18</v>
      </c>
      <c r="N35">
        <v>5</v>
      </c>
      <c r="P35" t="s">
        <v>14</v>
      </c>
      <c r="Q35">
        <v>38</v>
      </c>
      <c r="R35">
        <v>0</v>
      </c>
      <c r="S35">
        <v>0</v>
      </c>
      <c r="T35" s="9">
        <v>0</v>
      </c>
      <c r="U35">
        <v>62</v>
      </c>
    </row>
    <row r="36" spans="1:21" x14ac:dyDescent="0.25">
      <c r="A36" s="16"/>
      <c r="B36" t="s">
        <v>15</v>
      </c>
      <c r="C36">
        <v>15</v>
      </c>
      <c r="D36">
        <v>10</v>
      </c>
      <c r="E36">
        <v>62</v>
      </c>
      <c r="F36">
        <v>5</v>
      </c>
      <c r="G36" s="9">
        <v>8</v>
      </c>
      <c r="I36" t="s">
        <v>15</v>
      </c>
      <c r="J36">
        <v>18</v>
      </c>
      <c r="K36">
        <v>4</v>
      </c>
      <c r="L36">
        <v>55</v>
      </c>
      <c r="M36">
        <v>5</v>
      </c>
      <c r="N36" s="9">
        <v>17</v>
      </c>
      <c r="P36" t="s">
        <v>15</v>
      </c>
      <c r="Q36">
        <v>0</v>
      </c>
      <c r="R36">
        <v>0</v>
      </c>
      <c r="S36">
        <v>34</v>
      </c>
      <c r="T36">
        <v>0</v>
      </c>
      <c r="U36" s="7">
        <v>66</v>
      </c>
    </row>
    <row r="37" spans="1:21" x14ac:dyDescent="0.25">
      <c r="A37" s="16"/>
    </row>
    <row r="39" spans="1:21" x14ac:dyDescent="0.25">
      <c r="A39" s="3" t="s">
        <v>26</v>
      </c>
      <c r="B39" s="4" t="s">
        <v>24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I39" s="4" t="s">
        <v>24</v>
      </c>
      <c r="J39" t="s">
        <v>11</v>
      </c>
      <c r="K39" t="s">
        <v>12</v>
      </c>
      <c r="L39" t="s">
        <v>13</v>
      </c>
      <c r="M39" t="s">
        <v>14</v>
      </c>
      <c r="N39" t="s">
        <v>15</v>
      </c>
      <c r="P39" s="4" t="s">
        <v>24</v>
      </c>
      <c r="Q39" t="s">
        <v>11</v>
      </c>
      <c r="R39" t="s">
        <v>12</v>
      </c>
      <c r="S39" t="s">
        <v>13</v>
      </c>
      <c r="T39" t="s">
        <v>14</v>
      </c>
      <c r="U39" t="s">
        <v>15</v>
      </c>
    </row>
    <row r="40" spans="1:21" x14ac:dyDescent="0.25">
      <c r="B40" t="s">
        <v>11</v>
      </c>
      <c r="C40" s="10">
        <v>64.423076923076934</v>
      </c>
      <c r="D40" s="2">
        <v>13.698630136986301</v>
      </c>
      <c r="E40" s="2">
        <v>15.247524752475247</v>
      </c>
      <c r="F40" s="2">
        <v>52.777777777777779</v>
      </c>
      <c r="G40" s="2">
        <v>82.446808510638306</v>
      </c>
      <c r="I40" t="s">
        <v>11</v>
      </c>
      <c r="J40" s="10">
        <v>67.515923566878982</v>
      </c>
      <c r="K40" s="2">
        <v>20.467836257309941</v>
      </c>
      <c r="L40" s="2">
        <v>15.183246073298429</v>
      </c>
      <c r="M40" s="2">
        <v>50.393700787401571</v>
      </c>
      <c r="N40" s="2">
        <v>29.268292682926827</v>
      </c>
      <c r="P40" t="s">
        <v>11</v>
      </c>
      <c r="Q40" s="11">
        <v>28.731343283582088</v>
      </c>
      <c r="R40" s="2">
        <v>6.4102564102564097</v>
      </c>
      <c r="S40" s="2">
        <v>11.607142857142858</v>
      </c>
      <c r="T40" s="2">
        <v>16.528925619834713</v>
      </c>
      <c r="U40" s="2">
        <v>4.3478260869565215</v>
      </c>
    </row>
    <row r="41" spans="1:21" x14ac:dyDescent="0.25">
      <c r="A41" s="16" t="s">
        <v>21</v>
      </c>
      <c r="B41" t="s">
        <v>12</v>
      </c>
      <c r="C41" s="2">
        <v>16.452991452991451</v>
      </c>
      <c r="D41" s="10">
        <v>70.205479452054803</v>
      </c>
      <c r="E41" s="2">
        <v>0</v>
      </c>
      <c r="F41" s="2">
        <v>0</v>
      </c>
      <c r="G41" s="2">
        <v>1.0638297872340425</v>
      </c>
      <c r="I41" t="s">
        <v>12</v>
      </c>
      <c r="J41" s="2">
        <v>12.208067940552016</v>
      </c>
      <c r="K41" s="11">
        <v>49.122807017543856</v>
      </c>
      <c r="L41" s="2">
        <v>0</v>
      </c>
      <c r="M41" s="2">
        <v>0</v>
      </c>
      <c r="N41" s="2">
        <v>0.97560975609756095</v>
      </c>
      <c r="P41" t="s">
        <v>12</v>
      </c>
      <c r="Q41" s="2">
        <v>65.920398009950247</v>
      </c>
      <c r="R41" s="10">
        <v>85.897435897435898</v>
      </c>
      <c r="S41" s="2">
        <v>19.642857142857142</v>
      </c>
      <c r="T41" s="2">
        <v>83.471074380165291</v>
      </c>
      <c r="U41" s="2">
        <v>72.173913043478265</v>
      </c>
    </row>
    <row r="42" spans="1:21" x14ac:dyDescent="0.25">
      <c r="A42" s="16"/>
      <c r="B42" t="s">
        <v>13</v>
      </c>
      <c r="C42" s="2">
        <v>8.7606837606837598</v>
      </c>
      <c r="D42" s="2">
        <v>5.8219178082191778</v>
      </c>
      <c r="E42" s="11">
        <v>46.336633663366342</v>
      </c>
      <c r="F42" s="2">
        <v>4.6296296296296298</v>
      </c>
      <c r="G42" s="2">
        <v>0</v>
      </c>
      <c r="I42" t="s">
        <v>13</v>
      </c>
      <c r="J42" s="2">
        <v>0</v>
      </c>
      <c r="K42" s="2">
        <v>5.8479532163742682</v>
      </c>
      <c r="L42" s="12">
        <v>3.4904013961605584</v>
      </c>
      <c r="M42" s="2">
        <v>0</v>
      </c>
      <c r="N42" s="2">
        <v>0</v>
      </c>
      <c r="P42" t="s">
        <v>13</v>
      </c>
      <c r="Q42" s="2">
        <v>4.7263681592039797</v>
      </c>
      <c r="R42" s="2">
        <v>7.6923076923076925</v>
      </c>
      <c r="S42" s="10">
        <v>66.964285714285708</v>
      </c>
      <c r="T42" s="2">
        <v>0</v>
      </c>
      <c r="U42" s="2">
        <v>0</v>
      </c>
    </row>
    <row r="43" spans="1:21" x14ac:dyDescent="0.25">
      <c r="A43" s="16"/>
      <c r="B43" t="s">
        <v>14</v>
      </c>
      <c r="C43" s="2">
        <v>6.3034188034188032</v>
      </c>
      <c r="D43" s="2">
        <v>1.7123287671232876</v>
      </c>
      <c r="E43" s="2">
        <v>6.9306930693069315</v>
      </c>
      <c r="F43" s="11">
        <v>29.629629629629626</v>
      </c>
      <c r="G43" s="2">
        <v>5.8510638297872344</v>
      </c>
      <c r="I43" t="s">
        <v>14</v>
      </c>
      <c r="J43" s="2">
        <v>5.2016985138004248</v>
      </c>
      <c r="K43" s="2">
        <v>5.8479532163742682</v>
      </c>
      <c r="L43" s="2">
        <v>4.5375218150087253</v>
      </c>
      <c r="M43" s="12">
        <v>15.748031496062993</v>
      </c>
      <c r="N43" s="2">
        <v>2.4390243902439024</v>
      </c>
      <c r="P43" t="s">
        <v>14</v>
      </c>
      <c r="Q43" s="2">
        <v>0.62189054726368165</v>
      </c>
      <c r="R43" s="2">
        <v>0</v>
      </c>
      <c r="S43" s="2">
        <v>0</v>
      </c>
      <c r="T43" s="12">
        <v>0</v>
      </c>
      <c r="U43" s="2">
        <v>6.9565217391304346</v>
      </c>
    </row>
    <row r="44" spans="1:21" x14ac:dyDescent="0.25">
      <c r="A44" s="16"/>
      <c r="B44" t="s">
        <v>15</v>
      </c>
      <c r="C44" s="2">
        <v>4.0598290598290596</v>
      </c>
      <c r="D44" s="2">
        <v>8.5616438356164384</v>
      </c>
      <c r="E44" s="2">
        <v>31.485148514851485</v>
      </c>
      <c r="F44" s="2">
        <v>12.962962962962962</v>
      </c>
      <c r="G44" s="12">
        <v>10.638297872340425</v>
      </c>
      <c r="I44" t="s">
        <v>15</v>
      </c>
      <c r="J44" s="2">
        <v>15.074309978768577</v>
      </c>
      <c r="K44" s="2">
        <v>18.71345029239766</v>
      </c>
      <c r="L44" s="2">
        <v>76.788830715532285</v>
      </c>
      <c r="M44" s="2">
        <v>33.858267716535437</v>
      </c>
      <c r="N44" s="10">
        <v>67.317073170731717</v>
      </c>
      <c r="P44" t="s">
        <v>15</v>
      </c>
      <c r="Q44" s="2">
        <v>0</v>
      </c>
      <c r="R44" s="2">
        <v>0</v>
      </c>
      <c r="S44" s="2">
        <v>1.7857142857142856</v>
      </c>
      <c r="T44" s="2">
        <v>0</v>
      </c>
      <c r="U44" s="12">
        <v>16.521739130434781</v>
      </c>
    </row>
    <row r="45" spans="1:21" x14ac:dyDescent="0.25">
      <c r="A45" s="16"/>
    </row>
    <row r="46" spans="1:21" x14ac:dyDescent="0.25">
      <c r="A46" s="16"/>
      <c r="B46" t="s">
        <v>11</v>
      </c>
      <c r="C46" s="13">
        <f>2*C32*C40/(C32+C40)</f>
        <v>64.710252600297181</v>
      </c>
      <c r="J46" s="13">
        <f>2*J32*J40/(J32+J40)</f>
        <v>69.685902118334539</v>
      </c>
      <c r="Q46" s="14">
        <f>2*Q32*Q40/(Q32+Q40)</f>
        <v>40.740740740740733</v>
      </c>
    </row>
    <row r="47" spans="1:21" x14ac:dyDescent="0.25">
      <c r="B47" t="s">
        <v>12</v>
      </c>
      <c r="C47" s="7">
        <f>2*D33*D41/(D33+D41)</f>
        <v>62.917294852466085</v>
      </c>
      <c r="J47" s="14">
        <f>2*K33*K41/(K33+K41)</f>
        <v>40.87591240875912</v>
      </c>
      <c r="Q47" s="15">
        <f>2*R33*R41/(R33+R41)</f>
        <v>24.075975359342916</v>
      </c>
    </row>
    <row r="48" spans="1:21" x14ac:dyDescent="0.25">
      <c r="A48" s="3" t="s">
        <v>27</v>
      </c>
      <c r="B48" t="s">
        <v>13</v>
      </c>
      <c r="C48" s="13">
        <f>2*E34*E42/(E34+E42)</f>
        <v>55.441668812773628</v>
      </c>
      <c r="J48" s="15">
        <f>2*L34*L42/(L34+L42)</f>
        <v>6.6351414919165155</v>
      </c>
      <c r="Q48" s="13">
        <f>2*S34*S42/(S34+S42)</f>
        <v>76.054390412537444</v>
      </c>
    </row>
    <row r="49" spans="2:17" x14ac:dyDescent="0.25">
      <c r="B49" t="s">
        <v>14</v>
      </c>
      <c r="C49" s="14">
        <f>2*F35*F43/(F35+F43)</f>
        <v>25.8972554539057</v>
      </c>
      <c r="J49" s="14">
        <f>2*N36*N44/(N36+N44)</f>
        <v>27.14492334393983</v>
      </c>
      <c r="Q49" s="15">
        <v>0</v>
      </c>
    </row>
    <row r="50" spans="2:17" x14ac:dyDescent="0.25">
      <c r="B50" t="s">
        <v>15</v>
      </c>
      <c r="C50" s="15">
        <f>2*G36*G44/(G36+G44)</f>
        <v>9.1324200913242013</v>
      </c>
      <c r="J50" s="15">
        <f>2*M35*M43/(M35+M43)</f>
        <v>16.798880074661689</v>
      </c>
      <c r="Q50" s="14">
        <f>2*U36*U44/(U36+U44)</f>
        <v>26.427818756585879</v>
      </c>
    </row>
  </sheetData>
  <mergeCells count="10">
    <mergeCell ref="A41:A46"/>
    <mergeCell ref="A29:X29"/>
    <mergeCell ref="C1:E1"/>
    <mergeCell ref="J1:L1"/>
    <mergeCell ref="R1:T1"/>
    <mergeCell ref="A22:A27"/>
    <mergeCell ref="A32:A37"/>
    <mergeCell ref="C20:H20"/>
    <mergeCell ref="K20:P20"/>
    <mergeCell ref="S20:X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8" sqref="C8"/>
    </sheetView>
  </sheetViews>
  <sheetFormatPr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10</v>
      </c>
      <c r="B2">
        <v>0</v>
      </c>
      <c r="C2">
        <f>48+47+360+65</f>
        <v>520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11</v>
      </c>
      <c r="B3">
        <v>0</v>
      </c>
      <c r="C3">
        <f>160+40+239+68</f>
        <v>507</v>
      </c>
      <c r="D3">
        <v>0</v>
      </c>
      <c r="E3">
        <v>5</v>
      </c>
      <c r="F3">
        <v>19</v>
      </c>
      <c r="G3">
        <v>0</v>
      </c>
    </row>
    <row r="4" spans="1:7" x14ac:dyDescent="0.25">
      <c r="A4" t="s">
        <v>12</v>
      </c>
      <c r="B4">
        <v>0</v>
      </c>
      <c r="C4">
        <f>154</f>
        <v>154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13</v>
      </c>
      <c r="B5">
        <v>0</v>
      </c>
      <c r="C5">
        <f>59+20+3</f>
        <v>82</v>
      </c>
      <c r="D5">
        <v>0</v>
      </c>
      <c r="E5">
        <v>86</v>
      </c>
      <c r="F5">
        <v>5</v>
      </c>
      <c r="G5">
        <v>0</v>
      </c>
    </row>
    <row r="6" spans="1:7" x14ac:dyDescent="0.25">
      <c r="A6" t="s">
        <v>14</v>
      </c>
      <c r="B6">
        <v>0</v>
      </c>
      <c r="C6">
        <f>15+4+15+5</f>
        <v>39</v>
      </c>
      <c r="D6">
        <v>0</v>
      </c>
      <c r="E6">
        <v>10</v>
      </c>
      <c r="F6">
        <v>20</v>
      </c>
      <c r="G6">
        <v>0</v>
      </c>
    </row>
    <row r="7" spans="1:7" x14ac:dyDescent="0.25">
      <c r="A7" t="s">
        <v>15</v>
      </c>
      <c r="B7">
        <v>0</v>
      </c>
      <c r="C7">
        <f>12+10</f>
        <v>22</v>
      </c>
      <c r="D7">
        <v>0</v>
      </c>
      <c r="E7">
        <v>15</v>
      </c>
      <c r="F7">
        <v>10</v>
      </c>
      <c r="G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2016-05-05T22:17:40Z</dcterms:modified>
</cp:coreProperties>
</file>