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Code\SpaceMercs\"/>
    </mc:Choice>
  </mc:AlternateContent>
  <bookViews>
    <workbookView xWindow="0" yWindow="0" windowWidth="14685" windowHeight="12720" firstSheet="2" activeTab="6"/>
  </bookViews>
  <sheets>
    <sheet name="Creatures Per Level" sheetId="1" r:id="rId1"/>
    <sheet name="Levels and Experience" sheetId="2" r:id="rId2"/>
    <sheet name="Map Size" sheetId="3" r:id="rId3"/>
    <sheet name="Item Levels" sheetId="4" r:id="rId4"/>
    <sheet name="Mercenary Cost" sheetId="5" r:id="rId5"/>
    <sheet name="Relations Levels" sheetId="6" r:id="rId6"/>
    <sheet name="Difficulty Scaling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7" l="1"/>
  <c r="D46" i="7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C47" i="7"/>
  <c r="D47" i="7" s="1"/>
  <c r="C48" i="7"/>
  <c r="D48" i="7" s="1"/>
  <c r="C3" i="7"/>
  <c r="D3" i="7" s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3" i="7"/>
  <c r="J7" i="6" l="1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H7" i="6"/>
  <c r="I7" i="6" s="1"/>
  <c r="H8" i="6"/>
  <c r="I8" i="6" s="1"/>
  <c r="H9" i="6"/>
  <c r="I9" i="6"/>
  <c r="H10" i="6"/>
  <c r="I10" i="6" s="1"/>
  <c r="H11" i="6"/>
  <c r="I11" i="6"/>
  <c r="H12" i="6"/>
  <c r="I12" i="6" s="1"/>
  <c r="H13" i="6"/>
  <c r="I13" i="6"/>
  <c r="H14" i="6"/>
  <c r="I14" i="6"/>
  <c r="H15" i="6"/>
  <c r="I15" i="6" s="1"/>
  <c r="H16" i="6"/>
  <c r="I16" i="6" s="1"/>
  <c r="H17" i="6"/>
  <c r="I17" i="6"/>
  <c r="H18" i="6"/>
  <c r="I18" i="6"/>
  <c r="H19" i="6"/>
  <c r="I19" i="6"/>
  <c r="H20" i="6"/>
  <c r="I20" i="6" s="1"/>
  <c r="H21" i="6"/>
  <c r="I21" i="6"/>
  <c r="H22" i="6"/>
  <c r="I22" i="6"/>
  <c r="H23" i="6"/>
  <c r="I23" i="6" s="1"/>
  <c r="H24" i="6"/>
  <c r="I24" i="6" s="1"/>
  <c r="H25" i="6"/>
  <c r="I25" i="6"/>
  <c r="H26" i="6"/>
  <c r="I26" i="6"/>
  <c r="H27" i="6"/>
  <c r="I27" i="6"/>
  <c r="H28" i="6"/>
  <c r="I28" i="6" s="1"/>
  <c r="H29" i="6"/>
  <c r="I29" i="6"/>
  <c r="H30" i="6"/>
  <c r="I30" i="6"/>
  <c r="H31" i="6"/>
  <c r="I31" i="6" s="1"/>
  <c r="H32" i="6"/>
  <c r="I32" i="6" s="1"/>
  <c r="H33" i="6"/>
  <c r="I33" i="6"/>
  <c r="H34" i="6"/>
  <c r="I34" i="6"/>
  <c r="H35" i="6"/>
  <c r="I35" i="6"/>
  <c r="H36" i="6"/>
  <c r="I36" i="6" s="1"/>
  <c r="H37" i="6"/>
  <c r="I37" i="6"/>
  <c r="H38" i="6"/>
  <c r="I38" i="6"/>
  <c r="H39" i="6"/>
  <c r="I39" i="6" s="1"/>
  <c r="H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6" i="6"/>
  <c r="I6" i="6" s="1"/>
  <c r="C50" i="6"/>
  <c r="D50" i="6" s="1"/>
  <c r="E50" i="6" s="1"/>
  <c r="C49" i="6"/>
  <c r="D49" i="6" s="1"/>
  <c r="E49" i="6" s="1"/>
  <c r="C48" i="6"/>
  <c r="D48" i="6" s="1"/>
  <c r="E48" i="6" s="1"/>
  <c r="C47" i="6"/>
  <c r="D47" i="6" s="1"/>
  <c r="E47" i="6" s="1"/>
  <c r="C46" i="6"/>
  <c r="D46" i="6" s="1"/>
  <c r="E46" i="6" s="1"/>
  <c r="C45" i="6"/>
  <c r="D45" i="6" s="1"/>
  <c r="E45" i="6" s="1"/>
  <c r="D44" i="6"/>
  <c r="E44" i="6" s="1"/>
  <c r="C44" i="6"/>
  <c r="C43" i="6"/>
  <c r="D43" i="6" s="1"/>
  <c r="E43" i="6" s="1"/>
  <c r="D42" i="6"/>
  <c r="E42" i="6" s="1"/>
  <c r="C42" i="6"/>
  <c r="C41" i="6"/>
  <c r="D41" i="6" s="1"/>
  <c r="E41" i="6" s="1"/>
  <c r="C40" i="6"/>
  <c r="D40" i="6" s="1"/>
  <c r="E40" i="6" s="1"/>
  <c r="C39" i="6"/>
  <c r="D39" i="6" s="1"/>
  <c r="E39" i="6" s="1"/>
  <c r="D38" i="6"/>
  <c r="E38" i="6" s="1"/>
  <c r="C38" i="6"/>
  <c r="C37" i="6"/>
  <c r="D37" i="6" s="1"/>
  <c r="E37" i="6" s="1"/>
  <c r="D36" i="6"/>
  <c r="E36" i="6" s="1"/>
  <c r="C36" i="6"/>
  <c r="C35" i="6"/>
  <c r="D35" i="6" s="1"/>
  <c r="E35" i="6" s="1"/>
  <c r="D34" i="6"/>
  <c r="E34" i="6" s="1"/>
  <c r="C34" i="6"/>
  <c r="C33" i="6"/>
  <c r="D33" i="6" s="1"/>
  <c r="E33" i="6" s="1"/>
  <c r="C32" i="6"/>
  <c r="D32" i="6" s="1"/>
  <c r="E32" i="6" s="1"/>
  <c r="C31" i="6"/>
  <c r="D31" i="6" s="1"/>
  <c r="E31" i="6" s="1"/>
  <c r="D30" i="6"/>
  <c r="E30" i="6" s="1"/>
  <c r="C30" i="6"/>
  <c r="C29" i="6"/>
  <c r="D29" i="6" s="1"/>
  <c r="E29" i="6" s="1"/>
  <c r="D28" i="6"/>
  <c r="E28" i="6" s="1"/>
  <c r="C28" i="6"/>
  <c r="C27" i="6"/>
  <c r="D27" i="6" s="1"/>
  <c r="E27" i="6" s="1"/>
  <c r="D26" i="6"/>
  <c r="E26" i="6" s="1"/>
  <c r="C26" i="6"/>
  <c r="C25" i="6"/>
  <c r="D25" i="6" s="1"/>
  <c r="E25" i="6" s="1"/>
  <c r="C24" i="6"/>
  <c r="D24" i="6" s="1"/>
  <c r="E24" i="6" s="1"/>
  <c r="C23" i="6"/>
  <c r="D23" i="6" s="1"/>
  <c r="E23" i="6" s="1"/>
  <c r="D22" i="6"/>
  <c r="E22" i="6" s="1"/>
  <c r="C22" i="6"/>
  <c r="C21" i="6"/>
  <c r="D21" i="6" s="1"/>
  <c r="E21" i="6" s="1"/>
  <c r="D20" i="6"/>
  <c r="E20" i="6" s="1"/>
  <c r="C20" i="6"/>
  <c r="C19" i="6"/>
  <c r="D19" i="6" s="1"/>
  <c r="E19" i="6" s="1"/>
  <c r="C18" i="6"/>
  <c r="D18" i="6" s="1"/>
  <c r="E18" i="6" s="1"/>
  <c r="C17" i="6"/>
  <c r="D17" i="6" s="1"/>
  <c r="E17" i="6" s="1"/>
  <c r="C16" i="6"/>
  <c r="D16" i="6" s="1"/>
  <c r="E16" i="6" s="1"/>
  <c r="C15" i="6"/>
  <c r="D15" i="6" s="1"/>
  <c r="E15" i="6" s="1"/>
  <c r="D14" i="6"/>
  <c r="E14" i="6" s="1"/>
  <c r="C14" i="6"/>
  <c r="C13" i="6"/>
  <c r="D13" i="6" s="1"/>
  <c r="E13" i="6" s="1"/>
  <c r="D12" i="6"/>
  <c r="E12" i="6" s="1"/>
  <c r="C12" i="6"/>
  <c r="C11" i="6"/>
  <c r="D11" i="6" s="1"/>
  <c r="E11" i="6" s="1"/>
  <c r="C10" i="6"/>
  <c r="D10" i="6" s="1"/>
  <c r="E10" i="6" s="1"/>
  <c r="C9" i="6"/>
  <c r="D9" i="6" s="1"/>
  <c r="E9" i="6" s="1"/>
  <c r="C8" i="6"/>
  <c r="D8" i="6" s="1"/>
  <c r="E8" i="6" s="1"/>
  <c r="C7" i="6"/>
  <c r="D7" i="6" s="1"/>
  <c r="E7" i="6" s="1"/>
  <c r="D6" i="6"/>
  <c r="E6" i="6" s="1"/>
  <c r="C6" i="6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D4" i="4" l="1"/>
  <c r="D5" i="4"/>
  <c r="D6" i="4"/>
  <c r="D7" i="4"/>
  <c r="D8" i="4"/>
  <c r="D3" i="4"/>
  <c r="D10" i="3" l="1"/>
  <c r="D11" i="3"/>
  <c r="E11" i="3" s="1"/>
  <c r="D12" i="3"/>
  <c r="E12" i="3"/>
  <c r="D13" i="3"/>
  <c r="E13" i="3"/>
  <c r="D14" i="3"/>
  <c r="E14" i="3" s="1"/>
  <c r="D15" i="3"/>
  <c r="E15" i="3" s="1"/>
  <c r="E10" i="3"/>
  <c r="C15" i="3"/>
  <c r="C11" i="3"/>
  <c r="C12" i="3"/>
  <c r="C13" i="3"/>
  <c r="C14" i="3"/>
  <c r="C10" i="3"/>
  <c r="D18" i="1" l="1"/>
  <c r="E18" i="1" s="1"/>
  <c r="G18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9" i="1"/>
  <c r="G19" i="1" s="1"/>
  <c r="E5" i="1"/>
  <c r="G5" i="1" s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D6" i="1" l="1"/>
  <c r="D7" i="1"/>
  <c r="D8" i="1"/>
  <c r="D9" i="1"/>
  <c r="D10" i="1"/>
  <c r="D11" i="1"/>
  <c r="D12" i="1"/>
  <c r="D13" i="1"/>
  <c r="D14" i="1"/>
  <c r="D15" i="1"/>
  <c r="D16" i="1"/>
  <c r="D17" i="1"/>
  <c r="D19" i="1"/>
  <c r="D5" i="1"/>
</calcChain>
</file>

<file path=xl/sharedStrings.xml><?xml version="1.0" encoding="utf-8"?>
<sst xmlns="http://schemas.openxmlformats.org/spreadsheetml/2006/main" count="53" uniqueCount="38">
  <si>
    <t>BASE</t>
  </si>
  <si>
    <t>Width</t>
  </si>
  <si>
    <t>Area</t>
  </si>
  <si>
    <t>Soldiers</t>
  </si>
  <si>
    <t>Base NC</t>
  </si>
  <si>
    <t>Level</t>
  </si>
  <si>
    <t>Exp</t>
  </si>
  <si>
    <t>Power</t>
  </si>
  <si>
    <t>Scale</t>
  </si>
  <si>
    <t>Base</t>
  </si>
  <si>
    <t>Height</t>
  </si>
  <si>
    <t>EXPONENT</t>
  </si>
  <si>
    <t>Final Num</t>
  </si>
  <si>
    <t>Size</t>
  </si>
  <si>
    <t>MinDim</t>
  </si>
  <si>
    <t>Exponent</t>
  </si>
  <si>
    <t>MaxDim</t>
  </si>
  <si>
    <t>RandScale</t>
  </si>
  <si>
    <t>RandBase</t>
  </si>
  <si>
    <t>Cost Modifier</t>
  </si>
  <si>
    <t>Desc</t>
  </si>
  <si>
    <t>Basic</t>
  </si>
  <si>
    <t>Fine</t>
  </si>
  <si>
    <t>Good</t>
  </si>
  <si>
    <t>Superb</t>
  </si>
  <si>
    <t>Epic</t>
  </si>
  <si>
    <t>Legendary</t>
  </si>
  <si>
    <t>Cost</t>
  </si>
  <si>
    <t>Level = Math.Floor((Math.Sqrt(d + 0.25) - 0.5)</t>
  </si>
  <si>
    <t>Where d = exp / Scale</t>
  </si>
  <si>
    <t>Dist / ly</t>
  </si>
  <si>
    <t>Pow</t>
  </si>
  <si>
    <t>Base Diff</t>
  </si>
  <si>
    <t>Inner</t>
  </si>
  <si>
    <t>Outer</t>
  </si>
  <si>
    <t>Inner Rad</t>
  </si>
  <si>
    <t>Inner bit</t>
  </si>
  <si>
    <t>Outer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</si>
</sst>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2" fillId="0" borderId="1" xfId="0" applyFont="1" applyBorder="1"/>
    <xf numFmtId="0" fontId="2" fillId="0" borderId="5" xfId="0" applyFont="1" applyBorder="1"/>
    <xf numFmtId="0" fontId="2" fillId="0" borderId="7" xfId="0" applyFont="1" applyBorder="1"/>
    <xf numFmtId="0" fontId="0" fillId="0" borderId="0" xfId="0" applyFill="1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8" xfId="0" applyFont="1" applyBorder="1"/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'Difficulty Scaling'!$D$2</c:f>
              <c:strCache>
                <c:ptCount val="1"/>
                <c:pt idx="0">
                  <c:v>Base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'Difficulty Scaling'!$A$3:$A$53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'Difficulty Scaling'!$D$3:$D$53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18872"/>
        <c:axId val="544726712"/>
      </c:scatterChart>
      <c:valAx>
        <c:axId val="54471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26712"/>
        <c:crosses val="autoZero"/>
        <c:crossBetween val="midCat"/>
      </c:valAx>
      <c:valAx>
        <c:axId val="54472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1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10</xdr:row>
      <xdr:rowOff>23811</xdr:rowOff>
    </xdr:from>
    <xdr:to>
      <xdr:col>23</xdr:col>
      <xdr:colOff>209550</xdr:colOff>
      <xdr:row>42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9"/>
  <sheetViews>
    <sheetView workbookViewId="0">
      <selection activeCell="AB16" sqref="AB16"/>
    </sheetView>
  </sheetViews>
  <sheetFormatPr defaultRowHeight="15" x14ac:dyDescent="0.25"/>
  <cols>
    <col min="10" max="10" width="11.42578125" customWidth="1"/>
  </cols>
  <sheetData>
    <row r="3" spans="2:11" x14ac:dyDescent="0.25">
      <c r="J3" t="s">
        <v>0</v>
      </c>
      <c r="K3">
        <v>28</v>
      </c>
    </row>
    <row r="4" spans="2:11" x14ac:dyDescent="0.25">
      <c r="B4" s="8" t="s">
        <v>1</v>
      </c>
      <c r="C4" s="9" t="s">
        <v>10</v>
      </c>
      <c r="D4" s="10" t="s">
        <v>2</v>
      </c>
      <c r="E4" s="8" t="s">
        <v>4</v>
      </c>
      <c r="F4" s="10" t="s">
        <v>3</v>
      </c>
      <c r="G4" s="8" t="s">
        <v>12</v>
      </c>
      <c r="J4" t="s">
        <v>11</v>
      </c>
      <c r="K4">
        <v>0.82</v>
      </c>
    </row>
    <row r="5" spans="2:11" x14ac:dyDescent="0.25">
      <c r="B5">
        <v>20</v>
      </c>
      <c r="C5" s="5">
        <v>20</v>
      </c>
      <c r="D5" s="7">
        <f>B5*C5</f>
        <v>400</v>
      </c>
      <c r="E5" s="6">
        <f>POWER(D5,$K$4)</f>
        <v>136.04706997702485</v>
      </c>
      <c r="F5" s="7">
        <v>1</v>
      </c>
      <c r="G5">
        <f>INT($E5/($K$3-($F5*2)))</f>
        <v>5</v>
      </c>
    </row>
    <row r="6" spans="2:11" x14ac:dyDescent="0.25">
      <c r="B6">
        <v>20</v>
      </c>
      <c r="C6" s="5">
        <v>20</v>
      </c>
      <c r="D6" s="7">
        <f t="shared" ref="D6:D19" si="0">B6*C6</f>
        <v>400</v>
      </c>
      <c r="E6" s="6">
        <f t="shared" ref="E6:E19" si="1">POWER(D6,$K$4)</f>
        <v>136.04706997702485</v>
      </c>
      <c r="F6" s="7">
        <v>2</v>
      </c>
      <c r="G6">
        <f t="shared" ref="G6:G19" si="2">INT($E6/($K$3-($F6*2)))</f>
        <v>5</v>
      </c>
    </row>
    <row r="7" spans="2:11" x14ac:dyDescent="0.25">
      <c r="B7">
        <v>20</v>
      </c>
      <c r="C7" s="5">
        <v>20</v>
      </c>
      <c r="D7" s="7">
        <f t="shared" si="0"/>
        <v>400</v>
      </c>
      <c r="E7" s="6">
        <f t="shared" si="1"/>
        <v>136.04706997702485</v>
      </c>
      <c r="F7" s="7">
        <v>3</v>
      </c>
      <c r="G7">
        <f t="shared" si="2"/>
        <v>6</v>
      </c>
    </row>
    <row r="8" spans="2:11" x14ac:dyDescent="0.25">
      <c r="B8">
        <v>30</v>
      </c>
      <c r="C8" s="5">
        <v>20</v>
      </c>
      <c r="D8" s="7">
        <f t="shared" si="0"/>
        <v>600</v>
      </c>
      <c r="E8" s="6">
        <f t="shared" si="1"/>
        <v>189.70729227194849</v>
      </c>
      <c r="F8" s="7">
        <v>1</v>
      </c>
      <c r="G8">
        <f t="shared" si="2"/>
        <v>7</v>
      </c>
    </row>
    <row r="9" spans="2:11" x14ac:dyDescent="0.25">
      <c r="B9">
        <v>30</v>
      </c>
      <c r="C9" s="5">
        <v>20</v>
      </c>
      <c r="D9" s="7">
        <f t="shared" si="0"/>
        <v>600</v>
      </c>
      <c r="E9" s="6">
        <f t="shared" si="1"/>
        <v>189.70729227194849</v>
      </c>
      <c r="F9" s="7">
        <v>2</v>
      </c>
      <c r="G9">
        <f t="shared" si="2"/>
        <v>7</v>
      </c>
    </row>
    <row r="10" spans="2:11" x14ac:dyDescent="0.25">
      <c r="B10">
        <v>30</v>
      </c>
      <c r="C10" s="5">
        <v>20</v>
      </c>
      <c r="D10" s="7">
        <f t="shared" si="0"/>
        <v>600</v>
      </c>
      <c r="E10" s="6">
        <f t="shared" si="1"/>
        <v>189.70729227194849</v>
      </c>
      <c r="F10" s="7">
        <v>3</v>
      </c>
      <c r="G10">
        <f t="shared" si="2"/>
        <v>8</v>
      </c>
    </row>
    <row r="11" spans="2:11" x14ac:dyDescent="0.25">
      <c r="B11">
        <v>30</v>
      </c>
      <c r="C11" s="5">
        <v>30</v>
      </c>
      <c r="D11" s="7">
        <f t="shared" si="0"/>
        <v>900</v>
      </c>
      <c r="E11" s="6">
        <f t="shared" si="1"/>
        <v>264.53239123218282</v>
      </c>
      <c r="F11" s="7">
        <v>1</v>
      </c>
      <c r="G11">
        <f t="shared" si="2"/>
        <v>10</v>
      </c>
    </row>
    <row r="12" spans="2:11" x14ac:dyDescent="0.25">
      <c r="B12">
        <v>30</v>
      </c>
      <c r="C12" s="5">
        <v>30</v>
      </c>
      <c r="D12" s="7">
        <f t="shared" si="0"/>
        <v>900</v>
      </c>
      <c r="E12" s="6">
        <f t="shared" si="1"/>
        <v>264.53239123218282</v>
      </c>
      <c r="F12" s="7">
        <v>2</v>
      </c>
      <c r="G12">
        <f t="shared" si="2"/>
        <v>11</v>
      </c>
    </row>
    <row r="13" spans="2:11" x14ac:dyDescent="0.25">
      <c r="B13">
        <v>30</v>
      </c>
      <c r="C13" s="5">
        <v>30</v>
      </c>
      <c r="D13" s="7">
        <f t="shared" si="0"/>
        <v>900</v>
      </c>
      <c r="E13" s="6">
        <f t="shared" si="1"/>
        <v>264.53239123218282</v>
      </c>
      <c r="F13" s="7">
        <v>3</v>
      </c>
      <c r="G13">
        <f t="shared" si="2"/>
        <v>12</v>
      </c>
    </row>
    <row r="14" spans="2:11" x14ac:dyDescent="0.25">
      <c r="B14">
        <v>35</v>
      </c>
      <c r="C14" s="5">
        <v>35</v>
      </c>
      <c r="D14" s="7">
        <f t="shared" si="0"/>
        <v>1225</v>
      </c>
      <c r="E14" s="6">
        <f t="shared" si="1"/>
        <v>340.62113577610364</v>
      </c>
      <c r="F14" s="7">
        <v>2</v>
      </c>
      <c r="G14">
        <f t="shared" si="2"/>
        <v>14</v>
      </c>
    </row>
    <row r="15" spans="2:11" x14ac:dyDescent="0.25">
      <c r="B15">
        <v>35</v>
      </c>
      <c r="C15" s="5">
        <v>35</v>
      </c>
      <c r="D15" s="7">
        <f t="shared" si="0"/>
        <v>1225</v>
      </c>
      <c r="E15" s="6">
        <f t="shared" si="1"/>
        <v>340.62113577610364</v>
      </c>
      <c r="F15" s="7">
        <v>4</v>
      </c>
      <c r="G15">
        <f t="shared" si="2"/>
        <v>17</v>
      </c>
    </row>
    <row r="16" spans="2:11" x14ac:dyDescent="0.25">
      <c r="B16">
        <v>40</v>
      </c>
      <c r="C16" s="5">
        <v>40</v>
      </c>
      <c r="D16" s="7">
        <f t="shared" si="0"/>
        <v>1600</v>
      </c>
      <c r="E16" s="6">
        <f t="shared" si="1"/>
        <v>424.01223237076442</v>
      </c>
      <c r="F16" s="7">
        <v>2</v>
      </c>
      <c r="G16">
        <f t="shared" si="2"/>
        <v>17</v>
      </c>
    </row>
    <row r="17" spans="2:7" x14ac:dyDescent="0.25">
      <c r="B17">
        <v>40</v>
      </c>
      <c r="C17" s="5">
        <v>40</v>
      </c>
      <c r="D17" s="7">
        <f t="shared" si="0"/>
        <v>1600</v>
      </c>
      <c r="E17" s="6">
        <f t="shared" si="1"/>
        <v>424.01223237076442</v>
      </c>
      <c r="F17" s="7">
        <v>4</v>
      </c>
      <c r="G17">
        <f t="shared" si="2"/>
        <v>21</v>
      </c>
    </row>
    <row r="18" spans="2:7" x14ac:dyDescent="0.25">
      <c r="B18">
        <v>50</v>
      </c>
      <c r="C18" s="5">
        <v>50</v>
      </c>
      <c r="D18" s="7">
        <f t="shared" si="0"/>
        <v>2500</v>
      </c>
      <c r="E18" s="11">
        <f t="shared" si="1"/>
        <v>611.37940805570872</v>
      </c>
      <c r="F18" s="7">
        <v>3</v>
      </c>
      <c r="G18">
        <f t="shared" si="2"/>
        <v>27</v>
      </c>
    </row>
    <row r="19" spans="2:7" x14ac:dyDescent="0.25">
      <c r="B19">
        <v>50</v>
      </c>
      <c r="C19" s="5">
        <v>50</v>
      </c>
      <c r="D19" s="7">
        <f t="shared" si="0"/>
        <v>2500</v>
      </c>
      <c r="E19" s="6">
        <f t="shared" si="1"/>
        <v>611.37940805570872</v>
      </c>
      <c r="F19" s="7">
        <v>4</v>
      </c>
      <c r="G19">
        <f t="shared" si="2"/>
        <v>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activeCell="G15" sqref="G15"/>
    </sheetView>
  </sheetViews>
  <sheetFormatPr defaultRowHeight="15" x14ac:dyDescent="0.25"/>
  <cols>
    <col min="3" max="3" width="11.140625" bestFit="1" customWidth="1"/>
  </cols>
  <sheetData>
    <row r="2" spans="2:7" x14ac:dyDescent="0.25">
      <c r="B2" s="2" t="s">
        <v>5</v>
      </c>
      <c r="C2" s="1" t="s">
        <v>6</v>
      </c>
      <c r="F2" t="s">
        <v>7</v>
      </c>
      <c r="G2">
        <v>2</v>
      </c>
    </row>
    <row r="3" spans="2:7" x14ac:dyDescent="0.25">
      <c r="B3" s="3">
        <v>1</v>
      </c>
      <c r="C3" s="4">
        <v>0</v>
      </c>
      <c r="F3" t="s">
        <v>8</v>
      </c>
      <c r="G3">
        <v>1.5</v>
      </c>
    </row>
    <row r="4" spans="2:7" x14ac:dyDescent="0.25">
      <c r="B4" s="3">
        <v>2</v>
      </c>
      <c r="C4" s="4">
        <f>INT($G$4*((POWER($G$2,$B4-2)*$G$3)-($G$3-1)))</f>
        <v>1000</v>
      </c>
      <c r="F4" t="s">
        <v>9</v>
      </c>
      <c r="G4">
        <v>1000</v>
      </c>
    </row>
    <row r="5" spans="2:7" x14ac:dyDescent="0.25">
      <c r="B5" s="3">
        <v>3</v>
      </c>
      <c r="C5" s="4">
        <f t="shared" ref="C5:C22" si="0">INT($G$4*((POWER($G$2,$B5-2)*$G$3)-($G$3-1)))</f>
        <v>2500</v>
      </c>
    </row>
    <row r="6" spans="2:7" x14ac:dyDescent="0.25">
      <c r="B6" s="3">
        <v>4</v>
      </c>
      <c r="C6" s="4">
        <f t="shared" si="0"/>
        <v>5500</v>
      </c>
    </row>
    <row r="7" spans="2:7" x14ac:dyDescent="0.25">
      <c r="B7" s="3">
        <v>5</v>
      </c>
      <c r="C7" s="4">
        <f t="shared" si="0"/>
        <v>11500</v>
      </c>
    </row>
    <row r="8" spans="2:7" x14ac:dyDescent="0.25">
      <c r="B8" s="3">
        <v>6</v>
      </c>
      <c r="C8" s="4">
        <f t="shared" si="0"/>
        <v>23500</v>
      </c>
    </row>
    <row r="9" spans="2:7" x14ac:dyDescent="0.25">
      <c r="B9" s="3">
        <v>7</v>
      </c>
      <c r="C9" s="4">
        <f t="shared" si="0"/>
        <v>47500</v>
      </c>
    </row>
    <row r="10" spans="2:7" x14ac:dyDescent="0.25">
      <c r="B10" s="3">
        <v>8</v>
      </c>
      <c r="C10" s="4">
        <f t="shared" si="0"/>
        <v>95500</v>
      </c>
    </row>
    <row r="11" spans="2:7" x14ac:dyDescent="0.25">
      <c r="B11" s="3">
        <v>9</v>
      </c>
      <c r="C11" s="4">
        <f t="shared" si="0"/>
        <v>191500</v>
      </c>
    </row>
    <row r="12" spans="2:7" x14ac:dyDescent="0.25">
      <c r="B12" s="3">
        <v>10</v>
      </c>
      <c r="C12" s="4">
        <f t="shared" si="0"/>
        <v>383500</v>
      </c>
    </row>
    <row r="13" spans="2:7" x14ac:dyDescent="0.25">
      <c r="B13" s="3">
        <v>11</v>
      </c>
      <c r="C13" s="4">
        <f t="shared" si="0"/>
        <v>767500</v>
      </c>
    </row>
    <row r="14" spans="2:7" x14ac:dyDescent="0.25">
      <c r="B14" s="3">
        <v>12</v>
      </c>
      <c r="C14" s="4">
        <f t="shared" si="0"/>
        <v>1535500</v>
      </c>
    </row>
    <row r="15" spans="2:7" x14ac:dyDescent="0.25">
      <c r="B15" s="3">
        <v>13</v>
      </c>
      <c r="C15" s="4">
        <f t="shared" si="0"/>
        <v>3071500</v>
      </c>
    </row>
    <row r="16" spans="2:7" x14ac:dyDescent="0.25">
      <c r="B16" s="3">
        <v>14</v>
      </c>
      <c r="C16" s="4">
        <f t="shared" si="0"/>
        <v>6143500</v>
      </c>
    </row>
    <row r="17" spans="2:3" x14ac:dyDescent="0.25">
      <c r="B17" s="3">
        <v>15</v>
      </c>
      <c r="C17" s="4">
        <f t="shared" si="0"/>
        <v>12287500</v>
      </c>
    </row>
    <row r="18" spans="2:3" x14ac:dyDescent="0.25">
      <c r="B18" s="3">
        <v>16</v>
      </c>
      <c r="C18" s="4">
        <f t="shared" si="0"/>
        <v>24575500</v>
      </c>
    </row>
    <row r="19" spans="2:3" x14ac:dyDescent="0.25">
      <c r="B19" s="3">
        <v>17</v>
      </c>
      <c r="C19" s="4">
        <f t="shared" si="0"/>
        <v>49151500</v>
      </c>
    </row>
    <row r="20" spans="2:3" x14ac:dyDescent="0.25">
      <c r="B20" s="3">
        <v>18</v>
      </c>
      <c r="C20" s="4">
        <f t="shared" si="0"/>
        <v>98303500</v>
      </c>
    </row>
    <row r="21" spans="2:3" x14ac:dyDescent="0.25">
      <c r="B21" s="3">
        <v>19</v>
      </c>
      <c r="C21" s="4">
        <f t="shared" si="0"/>
        <v>196607500</v>
      </c>
    </row>
    <row r="22" spans="2:3" x14ac:dyDescent="0.25">
      <c r="B22" s="3">
        <v>20</v>
      </c>
      <c r="C22" s="4">
        <f t="shared" si="0"/>
        <v>393215500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F22" sqref="F22"/>
    </sheetView>
  </sheetViews>
  <sheetFormatPr defaultRowHeight="15" x14ac:dyDescent="0.25"/>
  <cols>
    <col min="2" max="2" width="10.42578125" customWidth="1"/>
  </cols>
  <sheetData>
    <row r="2" spans="2:5" x14ac:dyDescent="0.25">
      <c r="B2" s="12" t="s">
        <v>15</v>
      </c>
      <c r="C2" s="12">
        <v>1.5</v>
      </c>
    </row>
    <row r="3" spans="2:5" x14ac:dyDescent="0.25">
      <c r="B3" s="12" t="s">
        <v>9</v>
      </c>
      <c r="C3" s="12">
        <v>12</v>
      </c>
    </row>
    <row r="4" spans="2:5" x14ac:dyDescent="0.25">
      <c r="B4" s="12" t="s">
        <v>8</v>
      </c>
      <c r="C4" s="12">
        <v>12</v>
      </c>
    </row>
    <row r="5" spans="2:5" x14ac:dyDescent="0.25">
      <c r="B5" s="12" t="s">
        <v>17</v>
      </c>
      <c r="C5" s="12">
        <v>3</v>
      </c>
    </row>
    <row r="6" spans="2:5" x14ac:dyDescent="0.25">
      <c r="B6" s="12" t="s">
        <v>18</v>
      </c>
      <c r="C6" s="12">
        <v>3</v>
      </c>
    </row>
    <row r="9" spans="2:5" x14ac:dyDescent="0.25">
      <c r="B9" s="8" t="s">
        <v>13</v>
      </c>
      <c r="C9" s="8" t="s">
        <v>8</v>
      </c>
      <c r="D9" s="8" t="s">
        <v>14</v>
      </c>
      <c r="E9" s="8" t="s">
        <v>16</v>
      </c>
    </row>
    <row r="10" spans="2:5" x14ac:dyDescent="0.25">
      <c r="B10">
        <v>1</v>
      </c>
      <c r="C10">
        <f>POWER($C$2,$B10-1)</f>
        <v>1</v>
      </c>
      <c r="D10">
        <f>INT($C$3+($C$4*$C10))</f>
        <v>24</v>
      </c>
      <c r="E10">
        <f>INT($D10+$C$6+($C$5*$B10)-1)</f>
        <v>29</v>
      </c>
    </row>
    <row r="11" spans="2:5" x14ac:dyDescent="0.25">
      <c r="B11">
        <v>2</v>
      </c>
      <c r="C11">
        <f t="shared" ref="C11:C15" si="0">POWER($C$2,$B11-1)</f>
        <v>1.5</v>
      </c>
      <c r="D11">
        <f t="shared" ref="D11:D15" si="1">INT($C$3+($C$4*$C11))</f>
        <v>30</v>
      </c>
      <c r="E11">
        <f t="shared" ref="E11:E15" si="2">INT($D11+$C$6+($C$5*$B11)-1)</f>
        <v>38</v>
      </c>
    </row>
    <row r="12" spans="2:5" x14ac:dyDescent="0.25">
      <c r="B12">
        <v>3</v>
      </c>
      <c r="C12">
        <f t="shared" si="0"/>
        <v>2.25</v>
      </c>
      <c r="D12">
        <f t="shared" si="1"/>
        <v>39</v>
      </c>
      <c r="E12">
        <f t="shared" si="2"/>
        <v>50</v>
      </c>
    </row>
    <row r="13" spans="2:5" x14ac:dyDescent="0.25">
      <c r="B13">
        <v>4</v>
      </c>
      <c r="C13">
        <f t="shared" si="0"/>
        <v>3.375</v>
      </c>
      <c r="D13">
        <f t="shared" si="1"/>
        <v>52</v>
      </c>
      <c r="E13">
        <f t="shared" si="2"/>
        <v>66</v>
      </c>
    </row>
    <row r="14" spans="2:5" x14ac:dyDescent="0.25">
      <c r="B14">
        <v>5</v>
      </c>
      <c r="C14">
        <f t="shared" si="0"/>
        <v>5.0625</v>
      </c>
      <c r="D14">
        <f t="shared" si="1"/>
        <v>72</v>
      </c>
      <c r="E14">
        <f t="shared" si="2"/>
        <v>89</v>
      </c>
    </row>
    <row r="15" spans="2:5" x14ac:dyDescent="0.25">
      <c r="B15">
        <v>6</v>
      </c>
      <c r="C15">
        <f t="shared" si="0"/>
        <v>7.59375</v>
      </c>
      <c r="D15">
        <f t="shared" si="1"/>
        <v>103</v>
      </c>
      <c r="E15">
        <f t="shared" si="2"/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3" sqref="H3"/>
    </sheetView>
  </sheetViews>
  <sheetFormatPr defaultRowHeight="15" x14ac:dyDescent="0.25"/>
  <cols>
    <col min="3" max="3" width="10.140625" bestFit="1" customWidth="1"/>
    <col min="4" max="4" width="13.140625" bestFit="1" customWidth="1"/>
  </cols>
  <sheetData>
    <row r="2" spans="2:8" x14ac:dyDescent="0.25">
      <c r="B2" s="13" t="s">
        <v>5</v>
      </c>
      <c r="C2" s="13" t="s">
        <v>20</v>
      </c>
      <c r="D2" s="13" t="s">
        <v>19</v>
      </c>
      <c r="G2" s="15" t="s">
        <v>6</v>
      </c>
      <c r="H2" s="14">
        <v>1.35</v>
      </c>
    </row>
    <row r="3" spans="2:8" x14ac:dyDescent="0.25">
      <c r="B3" s="14">
        <v>0</v>
      </c>
      <c r="C3" t="s">
        <v>21</v>
      </c>
      <c r="D3" s="14">
        <f>ROUND(POWER(B3+1,$H$2) * POWER($H$3,B3),2)</f>
        <v>1</v>
      </c>
      <c r="G3" s="15" t="s">
        <v>9</v>
      </c>
      <c r="H3" s="14">
        <v>1</v>
      </c>
    </row>
    <row r="4" spans="2:8" x14ac:dyDescent="0.25">
      <c r="B4" s="14">
        <v>1</v>
      </c>
      <c r="C4" t="s">
        <v>22</v>
      </c>
      <c r="D4" s="14">
        <f t="shared" ref="D4:D8" si="0">ROUND(POWER(B4+1,$H$2) * POWER($H$3,B4),2)</f>
        <v>2.5499999999999998</v>
      </c>
    </row>
    <row r="5" spans="2:8" x14ac:dyDescent="0.25">
      <c r="B5" s="14">
        <v>2</v>
      </c>
      <c r="C5" t="s">
        <v>23</v>
      </c>
      <c r="D5" s="14">
        <f t="shared" si="0"/>
        <v>4.41</v>
      </c>
    </row>
    <row r="6" spans="2:8" x14ac:dyDescent="0.25">
      <c r="B6" s="14">
        <v>3</v>
      </c>
      <c r="C6" t="s">
        <v>24</v>
      </c>
      <c r="D6" s="14">
        <f t="shared" si="0"/>
        <v>6.5</v>
      </c>
    </row>
    <row r="7" spans="2:8" x14ac:dyDescent="0.25">
      <c r="B7" s="14">
        <v>4</v>
      </c>
      <c r="C7" t="s">
        <v>25</v>
      </c>
      <c r="D7" s="14">
        <f t="shared" si="0"/>
        <v>8.7799999999999994</v>
      </c>
    </row>
    <row r="8" spans="2:8" x14ac:dyDescent="0.25">
      <c r="B8" s="14">
        <v>5</v>
      </c>
      <c r="C8" t="s">
        <v>26</v>
      </c>
      <c r="D8" s="14">
        <f t="shared" si="0"/>
        <v>11.23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H7" sqref="H7"/>
    </sheetView>
  </sheetViews>
  <sheetFormatPr defaultRowHeight="15" x14ac:dyDescent="0.25"/>
  <sheetData>
    <row r="2" spans="2:6" x14ac:dyDescent="0.25">
      <c r="B2" s="2" t="s">
        <v>5</v>
      </c>
      <c r="C2" s="1" t="s">
        <v>27</v>
      </c>
    </row>
    <row r="3" spans="2:6" x14ac:dyDescent="0.25">
      <c r="B3" s="3">
        <v>1</v>
      </c>
      <c r="C3" s="4">
        <f t="shared" ref="C3:C22" si="0">$B3*POWER($F$4,$F$5*$B3)*$F$3</f>
        <v>17.141191951192397</v>
      </c>
      <c r="E3" t="s">
        <v>8</v>
      </c>
      <c r="F3">
        <v>15</v>
      </c>
    </row>
    <row r="4" spans="2:6" x14ac:dyDescent="0.25">
      <c r="B4" s="3">
        <v>2</v>
      </c>
      <c r="C4" s="4">
        <f t="shared" si="0"/>
        <v>39.176061534349742</v>
      </c>
      <c r="E4" t="s">
        <v>9</v>
      </c>
      <c r="F4">
        <v>1.1000000000000001</v>
      </c>
    </row>
    <row r="5" spans="2:6" x14ac:dyDescent="0.25">
      <c r="B5" s="3">
        <v>3</v>
      </c>
      <c r="C5" s="4">
        <f t="shared" si="0"/>
        <v>67.152439065201392</v>
      </c>
      <c r="E5" t="s">
        <v>6</v>
      </c>
      <c r="F5">
        <v>1.4</v>
      </c>
    </row>
    <row r="6" spans="2:6" x14ac:dyDescent="0.25">
      <c r="B6" s="3">
        <v>4</v>
      </c>
      <c r="C6" s="4">
        <f t="shared" si="0"/>
        <v>102.31758648954383</v>
      </c>
    </row>
    <row r="7" spans="2:6" x14ac:dyDescent="0.25">
      <c r="B7" s="3">
        <v>5</v>
      </c>
      <c r="C7" s="4">
        <f t="shared" si="0"/>
        <v>146.15378250000009</v>
      </c>
    </row>
    <row r="8" spans="2:6" x14ac:dyDescent="0.25">
      <c r="B8" s="3">
        <v>6</v>
      </c>
      <c r="C8" s="4">
        <f t="shared" si="0"/>
        <v>200.42000321802604</v>
      </c>
    </row>
    <row r="9" spans="2:6" x14ac:dyDescent="0.25">
      <c r="B9" s="3">
        <v>7</v>
      </c>
      <c r="C9" s="4">
        <f t="shared" si="0"/>
        <v>267.20071357923865</v>
      </c>
    </row>
    <row r="10" spans="2:6" x14ac:dyDescent="0.25">
      <c r="B10" s="3">
        <v>8</v>
      </c>
      <c r="C10" s="4">
        <f t="shared" si="0"/>
        <v>348.96295016817601</v>
      </c>
    </row>
    <row r="11" spans="2:6" x14ac:dyDescent="0.25">
      <c r="B11" s="3">
        <v>9</v>
      </c>
      <c r="C11" s="4">
        <f t="shared" si="0"/>
        <v>448.62306845153205</v>
      </c>
    </row>
    <row r="12" spans="2:6" x14ac:dyDescent="0.25">
      <c r="B12" s="3">
        <v>10</v>
      </c>
      <c r="C12" s="4">
        <f t="shared" si="0"/>
        <v>569.62475037486206</v>
      </c>
    </row>
    <row r="13" spans="2:6" x14ac:dyDescent="0.25">
      <c r="B13" s="3">
        <v>11</v>
      </c>
      <c r="C13" s="4">
        <f t="shared" si="0"/>
        <v>716.03012699720796</v>
      </c>
    </row>
    <row r="14" spans="2:6" x14ac:dyDescent="0.25">
      <c r="B14" s="3">
        <v>12</v>
      </c>
      <c r="C14" s="4">
        <f t="shared" si="0"/>
        <v>892.62617088696811</v>
      </c>
    </row>
    <row r="15" spans="2:6" x14ac:dyDescent="0.25">
      <c r="B15" s="3">
        <v>13</v>
      </c>
      <c r="C15" s="4">
        <f t="shared" si="0"/>
        <v>1105.0488609211561</v>
      </c>
    </row>
    <row r="16" spans="2:6" x14ac:dyDescent="0.25">
      <c r="B16" s="3">
        <v>14</v>
      </c>
      <c r="C16" s="4">
        <f t="shared" si="0"/>
        <v>1359.9280254715111</v>
      </c>
    </row>
    <row r="17" spans="2:3" x14ac:dyDescent="0.25">
      <c r="B17" s="3">
        <v>15</v>
      </c>
      <c r="C17" s="4">
        <f t="shared" si="0"/>
        <v>1665.0562374580884</v>
      </c>
    </row>
    <row r="18" spans="2:3" x14ac:dyDescent="0.25">
      <c r="B18" s="3">
        <v>16</v>
      </c>
      <c r="C18" s="4">
        <f t="shared" si="0"/>
        <v>2029.5856765012818</v>
      </c>
    </row>
    <row r="19" spans="2:3" x14ac:dyDescent="0.25">
      <c r="B19" s="3">
        <v>17</v>
      </c>
      <c r="C19" s="4">
        <f t="shared" si="0"/>
        <v>2464.2575010795235</v>
      </c>
    </row>
    <row r="20" spans="2:3" x14ac:dyDescent="0.25">
      <c r="B20" s="3">
        <v>18</v>
      </c>
      <c r="C20" s="4">
        <f t="shared" si="0"/>
        <v>2981.6690006943409</v>
      </c>
    </row>
    <row r="21" spans="2:3" x14ac:dyDescent="0.25">
      <c r="B21" s="3">
        <v>19</v>
      </c>
      <c r="C21" s="4">
        <f t="shared" si="0"/>
        <v>3596.5846401504168</v>
      </c>
    </row>
    <row r="22" spans="2:3" x14ac:dyDescent="0.25">
      <c r="B22" s="3">
        <v>20</v>
      </c>
      <c r="C22" s="4">
        <f t="shared" si="0"/>
        <v>4326.2980831949862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G6" sqref="G6"/>
    </sheetView>
  </sheetViews>
  <sheetFormatPr defaultRowHeight="15" x14ac:dyDescent="0.25"/>
  <cols>
    <col min="3" max="4" width="0" hidden="1" customWidth="1"/>
    <col min="8" max="9" width="9.140625" hidden="1" customWidth="1"/>
  </cols>
  <sheetData>
    <row r="1" spans="1:10" x14ac:dyDescent="0.25">
      <c r="A1" t="s">
        <v>28</v>
      </c>
    </row>
    <row r="2" spans="1:10" x14ac:dyDescent="0.25">
      <c r="A2" t="s">
        <v>29</v>
      </c>
    </row>
    <row r="5" spans="1:10" x14ac:dyDescent="0.25">
      <c r="B5" s="13" t="s">
        <v>6</v>
      </c>
      <c r="C5" s="13"/>
      <c r="D5" s="13"/>
      <c r="E5" s="13" t="s">
        <v>5</v>
      </c>
      <c r="G5" s="13" t="s">
        <v>6</v>
      </c>
      <c r="H5" s="13"/>
      <c r="I5" s="13"/>
      <c r="J5" s="13" t="s">
        <v>5</v>
      </c>
    </row>
    <row r="6" spans="1:10" x14ac:dyDescent="0.25">
      <c r="B6">
        <v>0</v>
      </c>
      <c r="C6">
        <f>(B6/1000) + 0.25</f>
        <v>0.25</v>
      </c>
      <c r="D6">
        <f>SQRT(C6)-0.5</f>
        <v>0</v>
      </c>
      <c r="E6">
        <f>FLOOR(D6,1)</f>
        <v>0</v>
      </c>
      <c r="G6">
        <f>-B6</f>
        <v>0</v>
      </c>
      <c r="H6">
        <f>(-G6/1000) + 0.25</f>
        <v>0.25</v>
      </c>
      <c r="I6">
        <f>SQRT(H6)-0.5</f>
        <v>0</v>
      </c>
      <c r="J6">
        <v>0</v>
      </c>
    </row>
    <row r="7" spans="1:10" x14ac:dyDescent="0.25">
      <c r="B7">
        <v>200</v>
      </c>
      <c r="C7">
        <f t="shared" ref="C7:C50" si="0">(B7/1000) + 0.25</f>
        <v>0.45</v>
      </c>
      <c r="D7">
        <f t="shared" ref="D7:D50" si="1">SQRT(C7)-0.5</f>
        <v>0.17082039324993692</v>
      </c>
      <c r="E7">
        <f t="shared" ref="E7:E50" si="2">FLOOR(D7,1)</f>
        <v>0</v>
      </c>
      <c r="G7">
        <f t="shared" ref="G7:G39" si="3">-B7</f>
        <v>-200</v>
      </c>
      <c r="H7">
        <f t="shared" ref="H7:H39" si="4">(-G7/1000) + 0.25</f>
        <v>0.45</v>
      </c>
      <c r="I7">
        <f t="shared" ref="I7:I39" si="5">SQRT(H7)-0.5</f>
        <v>0.17082039324993692</v>
      </c>
      <c r="J7">
        <f t="shared" ref="J7:J39" si="6">-FLOOR(I7,1)-1</f>
        <v>-1</v>
      </c>
    </row>
    <row r="8" spans="1:10" x14ac:dyDescent="0.25">
      <c r="B8">
        <v>400</v>
      </c>
      <c r="C8">
        <f t="shared" si="0"/>
        <v>0.65</v>
      </c>
      <c r="D8">
        <f t="shared" si="1"/>
        <v>0.30622577482985502</v>
      </c>
      <c r="E8">
        <f t="shared" si="2"/>
        <v>0</v>
      </c>
      <c r="G8">
        <f t="shared" si="3"/>
        <v>-400</v>
      </c>
      <c r="H8">
        <f t="shared" si="4"/>
        <v>0.65</v>
      </c>
      <c r="I8">
        <f t="shared" si="5"/>
        <v>0.30622577482985502</v>
      </c>
      <c r="J8">
        <f t="shared" si="6"/>
        <v>-1</v>
      </c>
    </row>
    <row r="9" spans="1:10" x14ac:dyDescent="0.25">
      <c r="B9">
        <v>600</v>
      </c>
      <c r="C9">
        <f t="shared" si="0"/>
        <v>0.85</v>
      </c>
      <c r="D9">
        <f t="shared" si="1"/>
        <v>0.42195444572928875</v>
      </c>
      <c r="E9">
        <f t="shared" si="2"/>
        <v>0</v>
      </c>
      <c r="G9">
        <f t="shared" si="3"/>
        <v>-600</v>
      </c>
      <c r="H9">
        <f t="shared" si="4"/>
        <v>0.85</v>
      </c>
      <c r="I9">
        <f t="shared" si="5"/>
        <v>0.42195444572928875</v>
      </c>
      <c r="J9">
        <f t="shared" si="6"/>
        <v>-1</v>
      </c>
    </row>
    <row r="10" spans="1:10" x14ac:dyDescent="0.25">
      <c r="B10">
        <v>800</v>
      </c>
      <c r="C10">
        <f t="shared" si="0"/>
        <v>1.05</v>
      </c>
      <c r="D10">
        <f t="shared" si="1"/>
        <v>0.52469507659595993</v>
      </c>
      <c r="E10">
        <f t="shared" si="2"/>
        <v>0</v>
      </c>
      <c r="G10">
        <f t="shared" si="3"/>
        <v>-800</v>
      </c>
      <c r="H10">
        <f t="shared" si="4"/>
        <v>1.05</v>
      </c>
      <c r="I10">
        <f t="shared" si="5"/>
        <v>0.52469507659595993</v>
      </c>
      <c r="J10">
        <f t="shared" si="6"/>
        <v>-1</v>
      </c>
    </row>
    <row r="11" spans="1:10" x14ac:dyDescent="0.25">
      <c r="B11">
        <v>1000</v>
      </c>
      <c r="C11">
        <f t="shared" si="0"/>
        <v>1.25</v>
      </c>
      <c r="D11">
        <f t="shared" si="1"/>
        <v>0.6180339887498949</v>
      </c>
      <c r="E11">
        <f t="shared" si="2"/>
        <v>0</v>
      </c>
      <c r="G11">
        <f t="shared" si="3"/>
        <v>-1000</v>
      </c>
      <c r="H11">
        <f t="shared" si="4"/>
        <v>1.25</v>
      </c>
      <c r="I11">
        <f t="shared" si="5"/>
        <v>0.6180339887498949</v>
      </c>
      <c r="J11">
        <f t="shared" si="6"/>
        <v>-1</v>
      </c>
    </row>
    <row r="12" spans="1:10" x14ac:dyDescent="0.25">
      <c r="B12">
        <v>1500</v>
      </c>
      <c r="C12">
        <f t="shared" si="0"/>
        <v>1.75</v>
      </c>
      <c r="D12">
        <f t="shared" si="1"/>
        <v>0.82287565553229536</v>
      </c>
      <c r="E12">
        <f t="shared" si="2"/>
        <v>0</v>
      </c>
      <c r="G12">
        <f t="shared" si="3"/>
        <v>-1500</v>
      </c>
      <c r="H12">
        <f t="shared" si="4"/>
        <v>1.75</v>
      </c>
      <c r="I12">
        <f t="shared" si="5"/>
        <v>0.82287565553229536</v>
      </c>
      <c r="J12">
        <f t="shared" si="6"/>
        <v>-1</v>
      </c>
    </row>
    <row r="13" spans="1:10" x14ac:dyDescent="0.25">
      <c r="B13">
        <v>2000</v>
      </c>
      <c r="C13">
        <f t="shared" si="0"/>
        <v>2.25</v>
      </c>
      <c r="D13">
        <f t="shared" si="1"/>
        <v>1</v>
      </c>
      <c r="E13">
        <f t="shared" si="2"/>
        <v>1</v>
      </c>
      <c r="G13">
        <f t="shared" si="3"/>
        <v>-2000</v>
      </c>
      <c r="H13">
        <f t="shared" si="4"/>
        <v>2.25</v>
      </c>
      <c r="I13">
        <f t="shared" si="5"/>
        <v>1</v>
      </c>
      <c r="J13">
        <f t="shared" si="6"/>
        <v>-2</v>
      </c>
    </row>
    <row r="14" spans="1:10" x14ac:dyDescent="0.25">
      <c r="B14">
        <v>2500</v>
      </c>
      <c r="C14">
        <f t="shared" si="0"/>
        <v>2.75</v>
      </c>
      <c r="D14">
        <f t="shared" si="1"/>
        <v>1.1583123951776999</v>
      </c>
      <c r="E14">
        <f t="shared" si="2"/>
        <v>1</v>
      </c>
      <c r="G14">
        <f t="shared" si="3"/>
        <v>-2500</v>
      </c>
      <c r="H14">
        <f t="shared" si="4"/>
        <v>2.75</v>
      </c>
      <c r="I14">
        <f t="shared" si="5"/>
        <v>1.1583123951776999</v>
      </c>
      <c r="J14">
        <f t="shared" si="6"/>
        <v>-2</v>
      </c>
    </row>
    <row r="15" spans="1:10" x14ac:dyDescent="0.25">
      <c r="B15">
        <v>3000</v>
      </c>
      <c r="C15">
        <f t="shared" si="0"/>
        <v>3.25</v>
      </c>
      <c r="D15">
        <f t="shared" si="1"/>
        <v>1.3027756377319946</v>
      </c>
      <c r="E15">
        <f t="shared" si="2"/>
        <v>1</v>
      </c>
      <c r="G15">
        <f t="shared" si="3"/>
        <v>-3000</v>
      </c>
      <c r="H15">
        <f t="shared" si="4"/>
        <v>3.25</v>
      </c>
      <c r="I15">
        <f t="shared" si="5"/>
        <v>1.3027756377319946</v>
      </c>
      <c r="J15">
        <f t="shared" si="6"/>
        <v>-2</v>
      </c>
    </row>
    <row r="16" spans="1:10" x14ac:dyDescent="0.25">
      <c r="B16">
        <v>3500</v>
      </c>
      <c r="C16">
        <f t="shared" si="0"/>
        <v>3.75</v>
      </c>
      <c r="D16">
        <f t="shared" si="1"/>
        <v>1.4364916731037085</v>
      </c>
      <c r="E16">
        <f t="shared" si="2"/>
        <v>1</v>
      </c>
      <c r="G16">
        <f t="shared" si="3"/>
        <v>-3500</v>
      </c>
      <c r="H16">
        <f t="shared" si="4"/>
        <v>3.75</v>
      </c>
      <c r="I16">
        <f t="shared" si="5"/>
        <v>1.4364916731037085</v>
      </c>
      <c r="J16">
        <f t="shared" si="6"/>
        <v>-2</v>
      </c>
    </row>
    <row r="17" spans="2:10" x14ac:dyDescent="0.25">
      <c r="B17">
        <v>4000</v>
      </c>
      <c r="C17">
        <f t="shared" si="0"/>
        <v>4.25</v>
      </c>
      <c r="D17">
        <f t="shared" si="1"/>
        <v>1.5615528128088303</v>
      </c>
      <c r="E17">
        <f t="shared" si="2"/>
        <v>1</v>
      </c>
      <c r="G17">
        <f t="shared" si="3"/>
        <v>-4000</v>
      </c>
      <c r="H17">
        <f t="shared" si="4"/>
        <v>4.25</v>
      </c>
      <c r="I17">
        <f t="shared" si="5"/>
        <v>1.5615528128088303</v>
      </c>
      <c r="J17">
        <f t="shared" si="6"/>
        <v>-2</v>
      </c>
    </row>
    <row r="18" spans="2:10" x14ac:dyDescent="0.25">
      <c r="B18">
        <v>4500</v>
      </c>
      <c r="C18">
        <f t="shared" si="0"/>
        <v>4.75</v>
      </c>
      <c r="D18">
        <f t="shared" si="1"/>
        <v>1.679449471770337</v>
      </c>
      <c r="E18">
        <f t="shared" si="2"/>
        <v>1</v>
      </c>
      <c r="G18">
        <f t="shared" si="3"/>
        <v>-4500</v>
      </c>
      <c r="H18">
        <f t="shared" si="4"/>
        <v>4.75</v>
      </c>
      <c r="I18">
        <f t="shared" si="5"/>
        <v>1.679449471770337</v>
      </c>
      <c r="J18">
        <f t="shared" si="6"/>
        <v>-2</v>
      </c>
    </row>
    <row r="19" spans="2:10" x14ac:dyDescent="0.25">
      <c r="B19">
        <v>5000</v>
      </c>
      <c r="C19">
        <f t="shared" si="0"/>
        <v>5.25</v>
      </c>
      <c r="D19">
        <f t="shared" si="1"/>
        <v>1.7912878474779199</v>
      </c>
      <c r="E19">
        <f t="shared" si="2"/>
        <v>1</v>
      </c>
      <c r="G19">
        <f t="shared" si="3"/>
        <v>-5000</v>
      </c>
      <c r="H19">
        <f t="shared" si="4"/>
        <v>5.25</v>
      </c>
      <c r="I19">
        <f t="shared" si="5"/>
        <v>1.7912878474779199</v>
      </c>
      <c r="J19">
        <f t="shared" si="6"/>
        <v>-2</v>
      </c>
    </row>
    <row r="20" spans="2:10" x14ac:dyDescent="0.25">
      <c r="B20">
        <v>6000</v>
      </c>
      <c r="C20">
        <f t="shared" si="0"/>
        <v>6.25</v>
      </c>
      <c r="D20">
        <f t="shared" si="1"/>
        <v>2</v>
      </c>
      <c r="E20">
        <f t="shared" si="2"/>
        <v>2</v>
      </c>
      <c r="G20">
        <f t="shared" si="3"/>
        <v>-6000</v>
      </c>
      <c r="H20">
        <f t="shared" si="4"/>
        <v>6.25</v>
      </c>
      <c r="I20">
        <f t="shared" si="5"/>
        <v>2</v>
      </c>
      <c r="J20">
        <f t="shared" si="6"/>
        <v>-3</v>
      </c>
    </row>
    <row r="21" spans="2:10" x14ac:dyDescent="0.25">
      <c r="B21">
        <v>7000</v>
      </c>
      <c r="C21">
        <f t="shared" si="0"/>
        <v>7.25</v>
      </c>
      <c r="D21">
        <f t="shared" si="1"/>
        <v>2.1925824035672519</v>
      </c>
      <c r="E21">
        <f t="shared" si="2"/>
        <v>2</v>
      </c>
      <c r="G21">
        <f t="shared" si="3"/>
        <v>-7000</v>
      </c>
      <c r="H21">
        <f t="shared" si="4"/>
        <v>7.25</v>
      </c>
      <c r="I21">
        <f t="shared" si="5"/>
        <v>2.1925824035672519</v>
      </c>
      <c r="J21">
        <f t="shared" si="6"/>
        <v>-3</v>
      </c>
    </row>
    <row r="22" spans="2:10" x14ac:dyDescent="0.25">
      <c r="B22">
        <v>8000</v>
      </c>
      <c r="C22">
        <f t="shared" si="0"/>
        <v>8.25</v>
      </c>
      <c r="D22">
        <f t="shared" si="1"/>
        <v>2.3722813232690143</v>
      </c>
      <c r="E22">
        <f t="shared" si="2"/>
        <v>2</v>
      </c>
      <c r="G22">
        <f t="shared" si="3"/>
        <v>-8000</v>
      </c>
      <c r="H22">
        <f t="shared" si="4"/>
        <v>8.25</v>
      </c>
      <c r="I22">
        <f t="shared" si="5"/>
        <v>2.3722813232690143</v>
      </c>
      <c r="J22">
        <f t="shared" si="6"/>
        <v>-3</v>
      </c>
    </row>
    <row r="23" spans="2:10" x14ac:dyDescent="0.25">
      <c r="B23">
        <v>9000</v>
      </c>
      <c r="C23">
        <f t="shared" si="0"/>
        <v>9.25</v>
      </c>
      <c r="D23">
        <f t="shared" si="1"/>
        <v>2.5413812651491097</v>
      </c>
      <c r="E23">
        <f t="shared" si="2"/>
        <v>2</v>
      </c>
      <c r="G23">
        <f t="shared" si="3"/>
        <v>-9000</v>
      </c>
      <c r="H23">
        <f t="shared" si="4"/>
        <v>9.25</v>
      </c>
      <c r="I23">
        <f t="shared" si="5"/>
        <v>2.5413812651491097</v>
      </c>
      <c r="J23">
        <f t="shared" si="6"/>
        <v>-3</v>
      </c>
    </row>
    <row r="24" spans="2:10" x14ac:dyDescent="0.25">
      <c r="B24">
        <v>10000</v>
      </c>
      <c r="C24">
        <f t="shared" si="0"/>
        <v>10.25</v>
      </c>
      <c r="D24">
        <f t="shared" si="1"/>
        <v>2.7015621187164243</v>
      </c>
      <c r="E24">
        <f t="shared" si="2"/>
        <v>2</v>
      </c>
      <c r="G24">
        <f t="shared" si="3"/>
        <v>-10000</v>
      </c>
      <c r="H24">
        <f t="shared" si="4"/>
        <v>10.25</v>
      </c>
      <c r="I24">
        <f t="shared" si="5"/>
        <v>2.7015621187164243</v>
      </c>
      <c r="J24">
        <f t="shared" si="6"/>
        <v>-3</v>
      </c>
    </row>
    <row r="25" spans="2:10" x14ac:dyDescent="0.25">
      <c r="B25">
        <v>11000</v>
      </c>
      <c r="C25">
        <f t="shared" si="0"/>
        <v>11.25</v>
      </c>
      <c r="D25">
        <f t="shared" si="1"/>
        <v>2.8541019662496847</v>
      </c>
      <c r="E25">
        <f t="shared" si="2"/>
        <v>2</v>
      </c>
      <c r="G25">
        <f t="shared" si="3"/>
        <v>-11000</v>
      </c>
      <c r="H25">
        <f t="shared" si="4"/>
        <v>11.25</v>
      </c>
      <c r="I25">
        <f t="shared" si="5"/>
        <v>2.8541019662496847</v>
      </c>
      <c r="J25">
        <f t="shared" si="6"/>
        <v>-3</v>
      </c>
    </row>
    <row r="26" spans="2:10" x14ac:dyDescent="0.25">
      <c r="B26">
        <v>12000</v>
      </c>
      <c r="C26">
        <f t="shared" si="0"/>
        <v>12.25</v>
      </c>
      <c r="D26">
        <f t="shared" si="1"/>
        <v>3</v>
      </c>
      <c r="E26">
        <f t="shared" si="2"/>
        <v>3</v>
      </c>
      <c r="G26">
        <f t="shared" si="3"/>
        <v>-12000</v>
      </c>
      <c r="H26">
        <f t="shared" si="4"/>
        <v>12.25</v>
      </c>
      <c r="I26">
        <f t="shared" si="5"/>
        <v>3</v>
      </c>
      <c r="J26">
        <f t="shared" si="6"/>
        <v>-4</v>
      </c>
    </row>
    <row r="27" spans="2:10" x14ac:dyDescent="0.25">
      <c r="B27">
        <v>13000</v>
      </c>
      <c r="C27">
        <f t="shared" si="0"/>
        <v>13.25</v>
      </c>
      <c r="D27">
        <f t="shared" si="1"/>
        <v>3.140054944640259</v>
      </c>
      <c r="E27">
        <f t="shared" si="2"/>
        <v>3</v>
      </c>
      <c r="G27">
        <f t="shared" si="3"/>
        <v>-13000</v>
      </c>
      <c r="H27">
        <f t="shared" si="4"/>
        <v>13.25</v>
      </c>
      <c r="I27">
        <f t="shared" si="5"/>
        <v>3.140054944640259</v>
      </c>
      <c r="J27">
        <f t="shared" si="6"/>
        <v>-4</v>
      </c>
    </row>
    <row r="28" spans="2:10" x14ac:dyDescent="0.25">
      <c r="B28">
        <v>14000</v>
      </c>
      <c r="C28">
        <f t="shared" si="0"/>
        <v>14.25</v>
      </c>
      <c r="D28">
        <f t="shared" si="1"/>
        <v>3.2749172176353749</v>
      </c>
      <c r="E28">
        <f t="shared" si="2"/>
        <v>3</v>
      </c>
      <c r="G28">
        <f t="shared" si="3"/>
        <v>-14000</v>
      </c>
      <c r="H28">
        <f t="shared" si="4"/>
        <v>14.25</v>
      </c>
      <c r="I28">
        <f t="shared" si="5"/>
        <v>3.2749172176353749</v>
      </c>
      <c r="J28">
        <f t="shared" si="6"/>
        <v>-4</v>
      </c>
    </row>
    <row r="29" spans="2:10" x14ac:dyDescent="0.25">
      <c r="B29">
        <v>15000</v>
      </c>
      <c r="C29">
        <f t="shared" si="0"/>
        <v>15.25</v>
      </c>
      <c r="D29">
        <f t="shared" si="1"/>
        <v>3.405124837953327</v>
      </c>
      <c r="E29">
        <f t="shared" si="2"/>
        <v>3</v>
      </c>
      <c r="G29">
        <f t="shared" si="3"/>
        <v>-15000</v>
      </c>
      <c r="H29">
        <f t="shared" si="4"/>
        <v>15.25</v>
      </c>
      <c r="I29">
        <f t="shared" si="5"/>
        <v>3.405124837953327</v>
      </c>
      <c r="J29">
        <f t="shared" si="6"/>
        <v>-4</v>
      </c>
    </row>
    <row r="30" spans="2:10" x14ac:dyDescent="0.25">
      <c r="B30">
        <v>16000</v>
      </c>
      <c r="C30">
        <f t="shared" si="0"/>
        <v>16.25</v>
      </c>
      <c r="D30">
        <f t="shared" si="1"/>
        <v>3.5311288741492746</v>
      </c>
      <c r="E30">
        <f t="shared" si="2"/>
        <v>3</v>
      </c>
      <c r="G30">
        <f t="shared" si="3"/>
        <v>-16000</v>
      </c>
      <c r="H30">
        <f t="shared" si="4"/>
        <v>16.25</v>
      </c>
      <c r="I30">
        <f t="shared" si="5"/>
        <v>3.5311288741492746</v>
      </c>
      <c r="J30">
        <f t="shared" si="6"/>
        <v>-4</v>
      </c>
    </row>
    <row r="31" spans="2:10" x14ac:dyDescent="0.25">
      <c r="B31">
        <v>17000</v>
      </c>
      <c r="C31">
        <f t="shared" si="0"/>
        <v>17.25</v>
      </c>
      <c r="D31">
        <f t="shared" si="1"/>
        <v>3.6533119314590374</v>
      </c>
      <c r="E31">
        <f t="shared" si="2"/>
        <v>3</v>
      </c>
      <c r="G31">
        <f t="shared" si="3"/>
        <v>-17000</v>
      </c>
      <c r="H31">
        <f t="shared" si="4"/>
        <v>17.25</v>
      </c>
      <c r="I31">
        <f t="shared" si="5"/>
        <v>3.6533119314590374</v>
      </c>
      <c r="J31">
        <f t="shared" si="6"/>
        <v>-4</v>
      </c>
    </row>
    <row r="32" spans="2:10" x14ac:dyDescent="0.25">
      <c r="B32">
        <v>18000</v>
      </c>
      <c r="C32">
        <f t="shared" si="0"/>
        <v>18.25</v>
      </c>
      <c r="D32">
        <f t="shared" si="1"/>
        <v>3.7720018726587652</v>
      </c>
      <c r="E32">
        <f t="shared" si="2"/>
        <v>3</v>
      </c>
      <c r="G32">
        <f t="shared" si="3"/>
        <v>-18000</v>
      </c>
      <c r="H32">
        <f t="shared" si="4"/>
        <v>18.25</v>
      </c>
      <c r="I32">
        <f t="shared" si="5"/>
        <v>3.7720018726587652</v>
      </c>
      <c r="J32">
        <f t="shared" si="6"/>
        <v>-4</v>
      </c>
    </row>
    <row r="33" spans="2:10" x14ac:dyDescent="0.25">
      <c r="B33">
        <v>19000</v>
      </c>
      <c r="C33">
        <f t="shared" si="0"/>
        <v>19.25</v>
      </c>
      <c r="D33">
        <f t="shared" si="1"/>
        <v>3.8874821936960613</v>
      </c>
      <c r="E33">
        <f t="shared" si="2"/>
        <v>3</v>
      </c>
      <c r="G33">
        <f t="shared" si="3"/>
        <v>-19000</v>
      </c>
      <c r="H33">
        <f t="shared" si="4"/>
        <v>19.25</v>
      </c>
      <c r="I33">
        <f t="shared" si="5"/>
        <v>3.8874821936960613</v>
      </c>
      <c r="J33">
        <f t="shared" si="6"/>
        <v>-4</v>
      </c>
    </row>
    <row r="34" spans="2:10" x14ac:dyDescent="0.25">
      <c r="B34">
        <v>20000</v>
      </c>
      <c r="C34">
        <f t="shared" si="0"/>
        <v>20.25</v>
      </c>
      <c r="D34">
        <f t="shared" si="1"/>
        <v>4</v>
      </c>
      <c r="E34">
        <f t="shared" si="2"/>
        <v>4</v>
      </c>
      <c r="G34">
        <f t="shared" si="3"/>
        <v>-20000</v>
      </c>
      <c r="H34">
        <f t="shared" si="4"/>
        <v>20.25</v>
      </c>
      <c r="I34">
        <f t="shared" si="5"/>
        <v>4</v>
      </c>
      <c r="J34">
        <f t="shared" si="6"/>
        <v>-5</v>
      </c>
    </row>
    <row r="35" spans="2:10" x14ac:dyDescent="0.25">
      <c r="B35">
        <v>21000</v>
      </c>
      <c r="C35">
        <f t="shared" si="0"/>
        <v>21.25</v>
      </c>
      <c r="D35">
        <f t="shared" si="1"/>
        <v>4.1097722286464435</v>
      </c>
      <c r="E35">
        <f t="shared" si="2"/>
        <v>4</v>
      </c>
      <c r="G35">
        <f t="shared" si="3"/>
        <v>-21000</v>
      </c>
      <c r="H35">
        <f t="shared" si="4"/>
        <v>21.25</v>
      </c>
      <c r="I35">
        <f t="shared" si="5"/>
        <v>4.1097722286464435</v>
      </c>
      <c r="J35">
        <f t="shared" si="6"/>
        <v>-5</v>
      </c>
    </row>
    <row r="36" spans="2:10" x14ac:dyDescent="0.25">
      <c r="B36">
        <v>22000</v>
      </c>
      <c r="C36">
        <f t="shared" si="0"/>
        <v>22.25</v>
      </c>
      <c r="D36">
        <f t="shared" si="1"/>
        <v>4.2169905660283016</v>
      </c>
      <c r="E36">
        <f t="shared" si="2"/>
        <v>4</v>
      </c>
      <c r="G36">
        <f t="shared" si="3"/>
        <v>-22000</v>
      </c>
      <c r="H36">
        <f t="shared" si="4"/>
        <v>22.25</v>
      </c>
      <c r="I36">
        <f t="shared" si="5"/>
        <v>4.2169905660283016</v>
      </c>
      <c r="J36">
        <f t="shared" si="6"/>
        <v>-5</v>
      </c>
    </row>
    <row r="37" spans="2:10" x14ac:dyDescent="0.25">
      <c r="B37">
        <v>23000</v>
      </c>
      <c r="C37">
        <f t="shared" si="0"/>
        <v>23.25</v>
      </c>
      <c r="D37">
        <f t="shared" si="1"/>
        <v>4.3218253804964775</v>
      </c>
      <c r="E37">
        <f t="shared" si="2"/>
        <v>4</v>
      </c>
      <c r="G37">
        <f t="shared" si="3"/>
        <v>-23000</v>
      </c>
      <c r="H37">
        <f t="shared" si="4"/>
        <v>23.25</v>
      </c>
      <c r="I37">
        <f t="shared" si="5"/>
        <v>4.3218253804964775</v>
      </c>
      <c r="J37">
        <f t="shared" si="6"/>
        <v>-5</v>
      </c>
    </row>
    <row r="38" spans="2:10" x14ac:dyDescent="0.25">
      <c r="B38">
        <v>24000</v>
      </c>
      <c r="C38">
        <f t="shared" si="0"/>
        <v>24.25</v>
      </c>
      <c r="D38">
        <f t="shared" si="1"/>
        <v>4.424428900898052</v>
      </c>
      <c r="E38">
        <f t="shared" si="2"/>
        <v>4</v>
      </c>
      <c r="G38">
        <f t="shared" si="3"/>
        <v>-24000</v>
      </c>
      <c r="H38">
        <f t="shared" si="4"/>
        <v>24.25</v>
      </c>
      <c r="I38">
        <f t="shared" si="5"/>
        <v>4.424428900898052</v>
      </c>
      <c r="J38">
        <f t="shared" si="6"/>
        <v>-5</v>
      </c>
    </row>
    <row r="39" spans="2:10" x14ac:dyDescent="0.25">
      <c r="B39">
        <v>25000</v>
      </c>
      <c r="C39">
        <f t="shared" si="0"/>
        <v>25.25</v>
      </c>
      <c r="D39">
        <f t="shared" si="1"/>
        <v>4.524937810560445</v>
      </c>
      <c r="E39">
        <f t="shared" si="2"/>
        <v>4</v>
      </c>
      <c r="G39">
        <f t="shared" si="3"/>
        <v>-25000</v>
      </c>
      <c r="H39">
        <f t="shared" si="4"/>
        <v>25.25</v>
      </c>
      <c r="I39">
        <f t="shared" si="5"/>
        <v>4.524937810560445</v>
      </c>
      <c r="J39">
        <f t="shared" si="6"/>
        <v>-5</v>
      </c>
    </row>
    <row r="40" spans="2:10" x14ac:dyDescent="0.25">
      <c r="B40">
        <v>26000</v>
      </c>
      <c r="C40">
        <f t="shared" si="0"/>
        <v>26.25</v>
      </c>
      <c r="D40">
        <f t="shared" si="1"/>
        <v>4.623475382979799</v>
      </c>
      <c r="E40">
        <f t="shared" si="2"/>
        <v>4</v>
      </c>
    </row>
    <row r="41" spans="2:10" x14ac:dyDescent="0.25">
      <c r="B41">
        <v>27000</v>
      </c>
      <c r="C41">
        <f t="shared" si="0"/>
        <v>27.25</v>
      </c>
      <c r="D41">
        <f t="shared" si="1"/>
        <v>4.7201532544552753</v>
      </c>
      <c r="E41">
        <f t="shared" si="2"/>
        <v>4</v>
      </c>
    </row>
    <row r="42" spans="2:10" x14ac:dyDescent="0.25">
      <c r="B42">
        <v>28000</v>
      </c>
      <c r="C42">
        <f t="shared" si="0"/>
        <v>28.25</v>
      </c>
      <c r="D42">
        <f t="shared" si="1"/>
        <v>4.815072906367325</v>
      </c>
      <c r="E42">
        <f t="shared" si="2"/>
        <v>4</v>
      </c>
    </row>
    <row r="43" spans="2:10" x14ac:dyDescent="0.25">
      <c r="B43">
        <v>29000</v>
      </c>
      <c r="C43">
        <f t="shared" si="0"/>
        <v>29.25</v>
      </c>
      <c r="D43">
        <f t="shared" si="1"/>
        <v>4.9083269131959844</v>
      </c>
      <c r="E43">
        <f t="shared" si="2"/>
        <v>4</v>
      </c>
    </row>
    <row r="44" spans="2:10" x14ac:dyDescent="0.25">
      <c r="B44">
        <v>30000</v>
      </c>
      <c r="C44">
        <f t="shared" si="0"/>
        <v>30.25</v>
      </c>
      <c r="D44">
        <f t="shared" si="1"/>
        <v>5</v>
      </c>
      <c r="E44">
        <f t="shared" si="2"/>
        <v>5</v>
      </c>
    </row>
    <row r="45" spans="2:10" x14ac:dyDescent="0.25">
      <c r="B45">
        <v>31000</v>
      </c>
      <c r="C45">
        <f t="shared" si="0"/>
        <v>31.25</v>
      </c>
      <c r="D45">
        <f t="shared" si="1"/>
        <v>5.0901699437494745</v>
      </c>
      <c r="E45">
        <f t="shared" si="2"/>
        <v>5</v>
      </c>
    </row>
    <row r="46" spans="2:10" x14ac:dyDescent="0.25">
      <c r="B46">
        <v>32000</v>
      </c>
      <c r="C46">
        <f t="shared" si="0"/>
        <v>32.25</v>
      </c>
      <c r="D46">
        <f t="shared" si="1"/>
        <v>5.1789083458002736</v>
      </c>
      <c r="E46">
        <f t="shared" si="2"/>
        <v>5</v>
      </c>
    </row>
    <row r="47" spans="2:10" x14ac:dyDescent="0.25">
      <c r="B47">
        <v>33000</v>
      </c>
      <c r="C47">
        <f t="shared" si="0"/>
        <v>33.25</v>
      </c>
      <c r="D47">
        <f t="shared" si="1"/>
        <v>5.2662812973353983</v>
      </c>
      <c r="E47">
        <f t="shared" si="2"/>
        <v>5</v>
      </c>
    </row>
    <row r="48" spans="2:10" x14ac:dyDescent="0.25">
      <c r="B48">
        <v>34000</v>
      </c>
      <c r="C48">
        <f t="shared" si="0"/>
        <v>34.25</v>
      </c>
      <c r="D48">
        <f t="shared" si="1"/>
        <v>5.3523499553598128</v>
      </c>
      <c r="E48">
        <f t="shared" si="2"/>
        <v>5</v>
      </c>
    </row>
    <row r="49" spans="2:5" x14ac:dyDescent="0.25">
      <c r="B49">
        <v>35000</v>
      </c>
      <c r="C49">
        <f t="shared" si="0"/>
        <v>35.25</v>
      </c>
      <c r="D49">
        <f t="shared" si="1"/>
        <v>5.4371710435189584</v>
      </c>
      <c r="E49">
        <f t="shared" si="2"/>
        <v>5</v>
      </c>
    </row>
    <row r="50" spans="2:5" x14ac:dyDescent="0.25">
      <c r="B50">
        <v>40000</v>
      </c>
      <c r="C50">
        <f t="shared" si="0"/>
        <v>40.25</v>
      </c>
      <c r="D50">
        <f t="shared" si="1"/>
        <v>5.8442887702247601</v>
      </c>
      <c r="E50">
        <f t="shared" si="2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tabSelected="1" workbookViewId="0">
      <selection activeCell="H6" sqref="H6"/>
    </sheetView>
  </sheetViews>
  <sheetFormatPr defaultRowHeight="15" x14ac:dyDescent="0.25"/>
  <sheetData>
    <row r="2" spans="1:10" x14ac:dyDescent="0.25">
      <c r="A2" s="13" t="s">
        <v>30</v>
      </c>
      <c r="B2" s="13" t="s">
        <v>36</v>
      </c>
      <c r="C2" s="13" t="s">
        <v>37</v>
      </c>
      <c r="D2" s="13" t="s">
        <v>32</v>
      </c>
      <c r="I2" s="14" t="s">
        <v>33</v>
      </c>
      <c r="J2" s="14" t="s">
        <v>34</v>
      </c>
    </row>
    <row r="3" spans="1:10" x14ac:dyDescent="0.25">
      <c r="A3">
        <v>0</v>
      </c>
      <c r="B3">
        <f>POWER(MIN($I$6,A3)/$I$3,$I$4)</f>
        <v>0</v>
      </c>
      <c r="C3">
        <f>POWER(MAX(0,A3-$I$6)/$J$3,$J$4)</f>
        <v>0</v>
      </c>
      <c r="D3">
        <f>1+ROUND(B3+C3,0)</f>
        <v>1</v>
      </c>
      <c r="H3" s="16" t="s">
        <v>8</v>
      </c>
      <c r="I3" s="17">
        <v>1</v>
      </c>
      <c r="J3" s="17">
        <v>2.8</v>
      </c>
    </row>
    <row r="4" spans="1:10" x14ac:dyDescent="0.25">
      <c r="A4">
        <v>0.5</v>
      </c>
      <c r="B4">
        <f t="shared" ref="B4:B48" si="0">POWER(MIN($I$6,A4)/$I$3,$I$4)</f>
        <v>0.5</v>
      </c>
      <c r="C4">
        <f t="shared" ref="C4:C48" si="1">POWER(MAX(0,A4-$I$6)/$J$3,$J$4)</f>
        <v>0</v>
      </c>
      <c r="D4">
        <f t="shared" ref="D4:D48" si="2">1+ROUND(B4+C4,0)</f>
        <v>2</v>
      </c>
      <c r="H4" s="16" t="s">
        <v>31</v>
      </c>
      <c r="I4" s="17">
        <v>1</v>
      </c>
      <c r="J4" s="17">
        <v>0.75</v>
      </c>
    </row>
    <row r="5" spans="1:10" x14ac:dyDescent="0.25">
      <c r="A5">
        <v>1</v>
      </c>
      <c r="B5">
        <f t="shared" si="0"/>
        <v>1</v>
      </c>
      <c r="C5">
        <f t="shared" si="1"/>
        <v>0</v>
      </c>
      <c r="D5">
        <f t="shared" si="2"/>
        <v>2</v>
      </c>
      <c r="I5" s="14"/>
      <c r="J5" s="14"/>
    </row>
    <row r="6" spans="1:10" x14ac:dyDescent="0.25">
      <c r="A6">
        <v>1.5</v>
      </c>
      <c r="B6">
        <f t="shared" si="0"/>
        <v>1.5</v>
      </c>
      <c r="C6">
        <f t="shared" si="1"/>
        <v>0</v>
      </c>
      <c r="D6">
        <f t="shared" si="2"/>
        <v>3</v>
      </c>
      <c r="H6" s="16" t="s">
        <v>35</v>
      </c>
      <c r="I6" s="17">
        <v>5</v>
      </c>
      <c r="J6" s="14"/>
    </row>
    <row r="7" spans="1:10" x14ac:dyDescent="0.25">
      <c r="A7">
        <v>2</v>
      </c>
      <c r="B7">
        <f t="shared" si="0"/>
        <v>2</v>
      </c>
      <c r="C7">
        <f t="shared" si="1"/>
        <v>0</v>
      </c>
      <c r="D7">
        <f t="shared" si="2"/>
        <v>3</v>
      </c>
    </row>
    <row r="8" spans="1:10" x14ac:dyDescent="0.25">
      <c r="A8">
        <v>2.5</v>
      </c>
      <c r="B8">
        <f t="shared" si="0"/>
        <v>2.5</v>
      </c>
      <c r="C8">
        <f t="shared" si="1"/>
        <v>0</v>
      </c>
      <c r="D8">
        <f t="shared" si="2"/>
        <v>4</v>
      </c>
    </row>
    <row r="9" spans="1:10" x14ac:dyDescent="0.25">
      <c r="A9">
        <v>3</v>
      </c>
      <c r="B9">
        <f t="shared" si="0"/>
        <v>3</v>
      </c>
      <c r="C9">
        <f t="shared" si="1"/>
        <v>0</v>
      </c>
      <c r="D9">
        <f t="shared" si="2"/>
        <v>4</v>
      </c>
    </row>
    <row r="10" spans="1:10" x14ac:dyDescent="0.25">
      <c r="A10">
        <v>3.5</v>
      </c>
      <c r="B10">
        <f t="shared" si="0"/>
        <v>3.5</v>
      </c>
      <c r="C10">
        <f t="shared" si="1"/>
        <v>0</v>
      </c>
      <c r="D10">
        <f t="shared" si="2"/>
        <v>5</v>
      </c>
    </row>
    <row r="11" spans="1:10" x14ac:dyDescent="0.25">
      <c r="A11">
        <v>4</v>
      </c>
      <c r="B11">
        <f t="shared" si="0"/>
        <v>4</v>
      </c>
      <c r="C11">
        <f t="shared" si="1"/>
        <v>0</v>
      </c>
      <c r="D11">
        <f t="shared" si="2"/>
        <v>5</v>
      </c>
    </row>
    <row r="12" spans="1:10" x14ac:dyDescent="0.25">
      <c r="A12">
        <v>4.5</v>
      </c>
      <c r="B12">
        <f t="shared" si="0"/>
        <v>4.5</v>
      </c>
      <c r="C12">
        <f t="shared" si="1"/>
        <v>0</v>
      </c>
      <c r="D12">
        <f t="shared" si="2"/>
        <v>6</v>
      </c>
    </row>
    <row r="13" spans="1:10" x14ac:dyDescent="0.25">
      <c r="A13">
        <v>5</v>
      </c>
      <c r="B13">
        <f t="shared" si="0"/>
        <v>5</v>
      </c>
      <c r="C13">
        <f t="shared" si="1"/>
        <v>0</v>
      </c>
      <c r="D13">
        <f t="shared" si="2"/>
        <v>6</v>
      </c>
    </row>
    <row r="14" spans="1:10" x14ac:dyDescent="0.25">
      <c r="A14">
        <v>6</v>
      </c>
      <c r="B14">
        <f t="shared" si="0"/>
        <v>5</v>
      </c>
      <c r="C14">
        <f t="shared" si="1"/>
        <v>0.46198883129171492</v>
      </c>
      <c r="D14">
        <f t="shared" si="2"/>
        <v>6</v>
      </c>
    </row>
    <row r="15" spans="1:10" x14ac:dyDescent="0.25">
      <c r="A15">
        <v>7</v>
      </c>
      <c r="B15">
        <f t="shared" si="0"/>
        <v>5</v>
      </c>
      <c r="C15">
        <f t="shared" si="1"/>
        <v>0.77696950424091227</v>
      </c>
      <c r="D15">
        <f t="shared" si="2"/>
        <v>7</v>
      </c>
    </row>
    <row r="16" spans="1:10" x14ac:dyDescent="0.25">
      <c r="A16">
        <v>8</v>
      </c>
      <c r="B16">
        <f t="shared" si="0"/>
        <v>5</v>
      </c>
      <c r="C16">
        <f t="shared" si="1"/>
        <v>1.0531068011637541</v>
      </c>
      <c r="D16">
        <f t="shared" si="2"/>
        <v>7</v>
      </c>
    </row>
    <row r="17" spans="1:4" x14ac:dyDescent="0.25">
      <c r="A17">
        <v>9</v>
      </c>
      <c r="B17">
        <f t="shared" si="0"/>
        <v>5</v>
      </c>
      <c r="C17">
        <f t="shared" si="1"/>
        <v>1.3067017417552778</v>
      </c>
      <c r="D17">
        <f t="shared" si="2"/>
        <v>7</v>
      </c>
    </row>
    <row r="18" spans="1:4" x14ac:dyDescent="0.25">
      <c r="A18">
        <v>10</v>
      </c>
      <c r="B18">
        <f t="shared" si="0"/>
        <v>5</v>
      </c>
      <c r="C18">
        <f t="shared" si="1"/>
        <v>1.544752759668611</v>
      </c>
      <c r="D18">
        <f t="shared" si="2"/>
        <v>8</v>
      </c>
    </row>
    <row r="19" spans="1:4" x14ac:dyDescent="0.25">
      <c r="A19">
        <v>11</v>
      </c>
      <c r="B19">
        <f t="shared" si="0"/>
        <v>5</v>
      </c>
      <c r="C19">
        <f t="shared" si="1"/>
        <v>1.7711074679558145</v>
      </c>
      <c r="D19">
        <f t="shared" si="2"/>
        <v>8</v>
      </c>
    </row>
    <row r="20" spans="1:4" x14ac:dyDescent="0.25">
      <c r="A20">
        <v>12</v>
      </c>
      <c r="B20">
        <f t="shared" si="0"/>
        <v>5</v>
      </c>
      <c r="C20">
        <f t="shared" si="1"/>
        <v>1.9881768219176268</v>
      </c>
      <c r="D20">
        <f t="shared" si="2"/>
        <v>8</v>
      </c>
    </row>
    <row r="21" spans="1:4" x14ac:dyDescent="0.25">
      <c r="A21">
        <v>13</v>
      </c>
      <c r="B21">
        <f t="shared" si="0"/>
        <v>5</v>
      </c>
      <c r="C21">
        <f t="shared" si="1"/>
        <v>2.197601620895596</v>
      </c>
      <c r="D21">
        <f t="shared" si="2"/>
        <v>8</v>
      </c>
    </row>
    <row r="22" spans="1:4" x14ac:dyDescent="0.25">
      <c r="A22">
        <v>14</v>
      </c>
      <c r="B22">
        <f t="shared" si="0"/>
        <v>5</v>
      </c>
      <c r="C22">
        <f t="shared" si="1"/>
        <v>2.4005643849798499</v>
      </c>
      <c r="D22">
        <f t="shared" si="2"/>
        <v>8</v>
      </c>
    </row>
    <row r="23" spans="1:4" x14ac:dyDescent="0.25">
      <c r="A23">
        <v>15</v>
      </c>
      <c r="B23">
        <f t="shared" si="0"/>
        <v>5</v>
      </c>
      <c r="C23">
        <f t="shared" si="1"/>
        <v>2.5979541161172355</v>
      </c>
      <c r="D23">
        <f t="shared" si="2"/>
        <v>9</v>
      </c>
    </row>
    <row r="24" spans="1:4" x14ac:dyDescent="0.25">
      <c r="A24">
        <v>16</v>
      </c>
      <c r="B24">
        <f t="shared" si="0"/>
        <v>5</v>
      </c>
      <c r="C24">
        <f t="shared" si="1"/>
        <v>2.7904612136214872</v>
      </c>
      <c r="D24">
        <f t="shared" si="2"/>
        <v>9</v>
      </c>
    </row>
    <row r="25" spans="1:4" x14ac:dyDescent="0.25">
      <c r="A25">
        <v>17</v>
      </c>
      <c r="B25">
        <f t="shared" si="0"/>
        <v>5</v>
      </c>
      <c r="C25">
        <f t="shared" si="1"/>
        <v>2.9786358416662546</v>
      </c>
      <c r="D25">
        <f t="shared" si="2"/>
        <v>9</v>
      </c>
    </row>
    <row r="26" spans="1:4" x14ac:dyDescent="0.25">
      <c r="A26">
        <v>18</v>
      </c>
      <c r="B26">
        <f t="shared" si="0"/>
        <v>5</v>
      </c>
      <c r="C26">
        <f t="shared" si="1"/>
        <v>3.1629257048074275</v>
      </c>
      <c r="D26">
        <f t="shared" si="2"/>
        <v>9</v>
      </c>
    </row>
    <row r="27" spans="1:4" x14ac:dyDescent="0.25">
      <c r="A27">
        <v>19</v>
      </c>
      <c r="B27">
        <f t="shared" si="0"/>
        <v>5</v>
      </c>
      <c r="C27">
        <f t="shared" si="1"/>
        <v>3.3437015248821096</v>
      </c>
      <c r="D27">
        <f t="shared" si="2"/>
        <v>9</v>
      </c>
    </row>
    <row r="28" spans="1:4" x14ac:dyDescent="0.25">
      <c r="A28">
        <v>20</v>
      </c>
      <c r="B28">
        <f t="shared" si="0"/>
        <v>5</v>
      </c>
      <c r="C28">
        <f t="shared" si="1"/>
        <v>3.5212748169149664</v>
      </c>
      <c r="D28">
        <f t="shared" si="2"/>
        <v>10</v>
      </c>
    </row>
    <row r="29" spans="1:4" x14ac:dyDescent="0.25">
      <c r="A29">
        <v>21</v>
      </c>
      <c r="B29">
        <f t="shared" si="0"/>
        <v>5</v>
      </c>
      <c r="C29">
        <f t="shared" si="1"/>
        <v>3.6959106503337189</v>
      </c>
      <c r="D29">
        <f t="shared" si="2"/>
        <v>10</v>
      </c>
    </row>
    <row r="30" spans="1:4" x14ac:dyDescent="0.25">
      <c r="A30">
        <v>22</v>
      </c>
      <c r="B30">
        <f t="shared" si="0"/>
        <v>5</v>
      </c>
      <c r="C30">
        <f t="shared" si="1"/>
        <v>3.8678370351754467</v>
      </c>
      <c r="D30">
        <f t="shared" si="2"/>
        <v>10</v>
      </c>
    </row>
    <row r="31" spans="1:4" x14ac:dyDescent="0.25">
      <c r="A31">
        <v>23</v>
      </c>
      <c r="B31">
        <f t="shared" si="0"/>
        <v>5</v>
      </c>
      <c r="C31">
        <f t="shared" si="1"/>
        <v>4.037251971830587</v>
      </c>
      <c r="D31">
        <f t="shared" si="2"/>
        <v>10</v>
      </c>
    </row>
    <row r="32" spans="1:4" x14ac:dyDescent="0.25">
      <c r="A32">
        <v>24</v>
      </c>
      <c r="B32">
        <f t="shared" si="0"/>
        <v>5</v>
      </c>
      <c r="C32">
        <f t="shared" si="1"/>
        <v>4.2043288433264205</v>
      </c>
      <c r="D32">
        <f t="shared" si="2"/>
        <v>10</v>
      </c>
    </row>
    <row r="33" spans="1:4" x14ac:dyDescent="0.25">
      <c r="A33">
        <v>25</v>
      </c>
      <c r="B33">
        <f t="shared" si="0"/>
        <v>5</v>
      </c>
      <c r="C33">
        <f t="shared" si="1"/>
        <v>4.3692206064732311</v>
      </c>
      <c r="D33">
        <f t="shared" si="2"/>
        <v>10</v>
      </c>
    </row>
    <row r="34" spans="1:4" x14ac:dyDescent="0.25">
      <c r="A34">
        <v>26</v>
      </c>
      <c r="B34">
        <f t="shared" si="0"/>
        <v>5</v>
      </c>
      <c r="C34">
        <f t="shared" si="1"/>
        <v>4.5320630960351513</v>
      </c>
      <c r="D34">
        <f t="shared" si="2"/>
        <v>11</v>
      </c>
    </row>
    <row r="35" spans="1:4" x14ac:dyDescent="0.25">
      <c r="A35">
        <v>27</v>
      </c>
      <c r="B35">
        <f t="shared" si="0"/>
        <v>5</v>
      </c>
      <c r="C35">
        <f t="shared" si="1"/>
        <v>4.6929776628776771</v>
      </c>
      <c r="D35">
        <f t="shared" si="2"/>
        <v>11</v>
      </c>
    </row>
    <row r="36" spans="1:4" x14ac:dyDescent="0.25">
      <c r="A36">
        <v>28</v>
      </c>
      <c r="B36">
        <f t="shared" si="0"/>
        <v>5</v>
      </c>
      <c r="C36">
        <f t="shared" si="1"/>
        <v>4.8520733044687701</v>
      </c>
      <c r="D36">
        <f t="shared" si="2"/>
        <v>11</v>
      </c>
    </row>
    <row r="37" spans="1:4" x14ac:dyDescent="0.25">
      <c r="A37">
        <v>29</v>
      </c>
      <c r="B37">
        <f t="shared" si="0"/>
        <v>5</v>
      </c>
      <c r="C37">
        <f t="shared" si="1"/>
        <v>5.0094484032067692</v>
      </c>
      <c r="D37">
        <f t="shared" si="2"/>
        <v>11</v>
      </c>
    </row>
    <row r="38" spans="1:4" x14ac:dyDescent="0.25">
      <c r="A38">
        <v>30</v>
      </c>
      <c r="B38">
        <f t="shared" si="0"/>
        <v>5</v>
      </c>
      <c r="C38">
        <f t="shared" si="1"/>
        <v>5.1651921580697824</v>
      </c>
      <c r="D38">
        <f t="shared" si="2"/>
        <v>11</v>
      </c>
    </row>
    <row r="39" spans="1:4" x14ac:dyDescent="0.25">
      <c r="A39">
        <v>31</v>
      </c>
      <c r="B39">
        <f t="shared" si="0"/>
        <v>5</v>
      </c>
      <c r="C39">
        <f t="shared" si="1"/>
        <v>5.3193857737727885</v>
      </c>
      <c r="D39">
        <f t="shared" si="2"/>
        <v>11</v>
      </c>
    </row>
    <row r="40" spans="1:4" x14ac:dyDescent="0.25">
      <c r="A40">
        <v>32</v>
      </c>
      <c r="B40">
        <f t="shared" si="0"/>
        <v>5</v>
      </c>
      <c r="C40">
        <f t="shared" si="1"/>
        <v>5.4721034562358728</v>
      </c>
      <c r="D40">
        <f t="shared" si="2"/>
        <v>11</v>
      </c>
    </row>
    <row r="41" spans="1:4" x14ac:dyDescent="0.25">
      <c r="A41">
        <v>33</v>
      </c>
      <c r="B41">
        <f t="shared" si="0"/>
        <v>5</v>
      </c>
      <c r="C41">
        <f t="shared" si="1"/>
        <v>5.6234132519034921</v>
      </c>
      <c r="D41">
        <f t="shared" si="2"/>
        <v>12</v>
      </c>
    </row>
    <row r="42" spans="1:4" x14ac:dyDescent="0.25">
      <c r="A42">
        <v>34</v>
      </c>
      <c r="B42">
        <f t="shared" si="0"/>
        <v>5</v>
      </c>
      <c r="C42">
        <f t="shared" si="1"/>
        <v>5.7733777600998772</v>
      </c>
      <c r="D42">
        <f t="shared" si="2"/>
        <v>12</v>
      </c>
    </row>
    <row r="43" spans="1:4" x14ac:dyDescent="0.25">
      <c r="A43">
        <v>35</v>
      </c>
      <c r="B43">
        <f t="shared" si="0"/>
        <v>5</v>
      </c>
      <c r="C43">
        <f t="shared" si="1"/>
        <v>5.9220547413339508</v>
      </c>
      <c r="D43">
        <f t="shared" si="2"/>
        <v>12</v>
      </c>
    </row>
    <row r="44" spans="1:4" x14ac:dyDescent="0.25">
      <c r="A44">
        <v>36</v>
      </c>
      <c r="B44">
        <f t="shared" si="0"/>
        <v>5</v>
      </c>
      <c r="C44">
        <f t="shared" si="1"/>
        <v>6.069497639707075</v>
      </c>
      <c r="D44">
        <f t="shared" si="2"/>
        <v>12</v>
      </c>
    </row>
    <row r="45" spans="1:4" x14ac:dyDescent="0.25">
      <c r="A45">
        <v>37</v>
      </c>
      <c r="B45">
        <f t="shared" si="0"/>
        <v>5</v>
      </c>
      <c r="C45">
        <f t="shared" si="1"/>
        <v>6.2157560339272981</v>
      </c>
      <c r="D45">
        <f t="shared" si="2"/>
        <v>12</v>
      </c>
    </row>
    <row r="46" spans="1:4" x14ac:dyDescent="0.25">
      <c r="A46">
        <v>38</v>
      </c>
      <c r="B46">
        <f t="shared" si="0"/>
        <v>5</v>
      </c>
      <c r="C46">
        <f t="shared" si="1"/>
        <v>6.3608760286087715</v>
      </c>
      <c r="D46">
        <f t="shared" si="2"/>
        <v>12</v>
      </c>
    </row>
    <row r="47" spans="1:4" x14ac:dyDescent="0.25">
      <c r="A47">
        <v>39</v>
      </c>
      <c r="B47">
        <f t="shared" si="0"/>
        <v>5</v>
      </c>
      <c r="C47">
        <f t="shared" si="1"/>
        <v>6.5049005953291763</v>
      </c>
      <c r="D47">
        <f t="shared" si="2"/>
        <v>13</v>
      </c>
    </row>
    <row r="48" spans="1:4" x14ac:dyDescent="0.25">
      <c r="A48">
        <v>40</v>
      </c>
      <c r="B48">
        <f t="shared" si="0"/>
        <v>5</v>
      </c>
      <c r="C48">
        <f t="shared" si="1"/>
        <v>6.6478698711812365</v>
      </c>
      <c r="D48">
        <f t="shared" si="2"/>
        <v>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Creatures Per Level</vt:lpstr>
      <vt:lpstr>Levels and Experience</vt:lpstr>
      <vt:lpstr>Map Size</vt:lpstr>
      <vt:lpstr>Item Levels</vt:lpstr>
      <vt:lpstr>Mercenary Cost</vt:lpstr>
      <vt:lpstr>Relations Levels</vt:lpstr>
      <vt:lpstr>Difficulty Scaling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Frayn</dc:creator>
  <cp:lastModifiedBy>Colin Frayn</cp:lastModifiedBy>
  <dcterms:created xsi:type="dcterms:W3CDTF">2020-07-07T12:49:27Z</dcterms:created>
  <dcterms:modified xsi:type="dcterms:W3CDTF">2024-11-10T09:13:02Z</dcterms:modified>
</cp:coreProperties>
</file>