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OneDrive\桌面\"/>
    </mc:Choice>
  </mc:AlternateContent>
  <xr:revisionPtr revIDLastSave="0" documentId="13_ncr:1_{7F623151-4D4C-46D6-8B12-754E4E17764B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Oral" sheetId="2" r:id="rId1"/>
    <sheet name="Resul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C8" i="1"/>
  <c r="B2" i="1"/>
  <c r="C2" i="1"/>
  <c r="D2" i="1"/>
  <c r="E2" i="1"/>
  <c r="F2" i="1"/>
  <c r="G2" i="1"/>
  <c r="H2" i="1"/>
  <c r="I2" i="1"/>
  <c r="J2" i="1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S37" i="2"/>
  <c r="S38" i="2"/>
  <c r="S39" i="2"/>
  <c r="S42" i="2"/>
  <c r="S43" i="2"/>
  <c r="S44" i="2"/>
  <c r="S46" i="2"/>
  <c r="R42" i="2"/>
  <c r="R43" i="2"/>
  <c r="R44" i="2"/>
  <c r="R46" i="2"/>
  <c r="R39" i="2"/>
  <c r="R38" i="2"/>
  <c r="R37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46" i="2"/>
  <c r="P46" i="2"/>
  <c r="O46" i="2"/>
  <c r="O45" i="2"/>
  <c r="O44" i="2"/>
  <c r="O43" i="2"/>
  <c r="O42" i="2"/>
  <c r="O41" i="2"/>
  <c r="O40" i="2"/>
  <c r="O39" i="2"/>
  <c r="O38" i="2"/>
  <c r="O37" i="2"/>
  <c r="O36" i="2"/>
  <c r="N46" i="2"/>
  <c r="N45" i="2"/>
  <c r="N44" i="2"/>
  <c r="N43" i="2"/>
  <c r="N41" i="2"/>
  <c r="N42" i="2"/>
  <c r="N40" i="2"/>
  <c r="N39" i="2"/>
  <c r="N38" i="2"/>
  <c r="N37" i="2"/>
  <c r="N36" i="2"/>
  <c r="M46" i="2"/>
  <c r="M45" i="2"/>
  <c r="M44" i="2"/>
  <c r="M43" i="2"/>
  <c r="M42" i="2"/>
  <c r="M41" i="2"/>
  <c r="M40" i="2"/>
  <c r="M39" i="2"/>
  <c r="M38" i="2"/>
  <c r="M37" i="2"/>
  <c r="M36" i="2"/>
  <c r="L46" i="2"/>
  <c r="L45" i="2"/>
  <c r="L44" i="2"/>
  <c r="L43" i="2"/>
  <c r="L42" i="2"/>
  <c r="L41" i="2"/>
  <c r="L40" i="2"/>
  <c r="L39" i="2"/>
  <c r="L37" i="2"/>
  <c r="L36" i="2"/>
</calcChain>
</file>

<file path=xl/sharedStrings.xml><?xml version="1.0" encoding="utf-8"?>
<sst xmlns="http://schemas.openxmlformats.org/spreadsheetml/2006/main" count="329" uniqueCount="205">
  <si>
    <t>鱼类养殖（￥）</t>
  </si>
  <si>
    <t>Fish farming (CNY)</t>
  </si>
  <si>
    <t>M_p_16</t>
  </si>
  <si>
    <t>自然收支（￥）</t>
  </si>
  <si>
    <t>Balance of nature (CNY)</t>
  </si>
  <si>
    <t>M_p_15</t>
  </si>
  <si>
    <t>搅拌机（￥）</t>
  </si>
  <si>
    <t>Mixer mixer (CNY)</t>
  </si>
  <si>
    <t>M_p_14</t>
  </si>
  <si>
    <t>水车（￥）</t>
  </si>
  <si>
    <t>Water wheel (CNY)</t>
  </si>
  <si>
    <t>M_p_13</t>
  </si>
  <si>
    <t>发电机（￥）</t>
  </si>
  <si>
    <t>Generator of electricity (CNY)</t>
  </si>
  <si>
    <t>M_p_12</t>
  </si>
  <si>
    <t>鼓风机（￥）</t>
  </si>
  <si>
    <t>Air blower blower (CNY)</t>
  </si>
  <si>
    <t>M_p_11</t>
  </si>
  <si>
    <t>砖头（￥）</t>
  </si>
  <si>
    <t>Bricks and mortar (CNY)</t>
  </si>
  <si>
    <t>M_p_10</t>
  </si>
  <si>
    <t>水泥（￥）</t>
  </si>
  <si>
    <t>Cement (CNY)</t>
  </si>
  <si>
    <t>M_p_9</t>
  </si>
  <si>
    <t>增氧机（￥）</t>
  </si>
  <si>
    <t>Oxygen increasing machine (CNY)</t>
  </si>
  <si>
    <t>M_p_8</t>
  </si>
  <si>
    <t>电力（￥）</t>
  </si>
  <si>
    <t>Electric power (CNY)</t>
  </si>
  <si>
    <t>M_p_7</t>
  </si>
  <si>
    <t>幼苗（￥）</t>
  </si>
  <si>
    <t>Seedlings (CNY)</t>
  </si>
  <si>
    <t>M_p_6</t>
  </si>
  <si>
    <t>货船运输（￥）</t>
  </si>
  <si>
    <t>Cargo ship transport (CNY)</t>
  </si>
  <si>
    <t>M_p_5</t>
  </si>
  <si>
    <t>贝类养殖（￥）</t>
  </si>
  <si>
    <t>Shellfish farming (CNY)</t>
  </si>
  <si>
    <t>塑料（￥）</t>
  </si>
  <si>
    <t>plastic (CNY)</t>
  </si>
  <si>
    <t>M_p_4</t>
  </si>
  <si>
    <t>自然收支过程（￥）</t>
  </si>
  <si>
    <t>Natural budget process (CNY)</t>
  </si>
  <si>
    <t>钢铁（￥）</t>
  </si>
  <si>
    <t>Iron and steel (CNY)</t>
  </si>
  <si>
    <t>M_p_3</t>
  </si>
  <si>
    <t>藻类养殖（￥）</t>
  </si>
  <si>
    <t>Cultivation of algae (CNY)</t>
  </si>
  <si>
    <t>对虾养殖（￥）</t>
  </si>
  <si>
    <t>Shrimp farming (CNY)</t>
  </si>
  <si>
    <t>木板（￥）</t>
  </si>
  <si>
    <t>Board of wood (CNY)</t>
  </si>
  <si>
    <t>M_p_2</t>
  </si>
  <si>
    <t>饲料船运（￥）</t>
  </si>
  <si>
    <t>Ship of feed (CNY)</t>
  </si>
  <si>
    <t>柴油（￥）</t>
  </si>
  <si>
    <t>Diesel (CNY)</t>
  </si>
  <si>
    <t>M_p_1</t>
  </si>
  <si>
    <t>海运（￥）</t>
  </si>
  <si>
    <t>Sea freight (CNY)</t>
  </si>
  <si>
    <t>虾苗（￥）</t>
  </si>
  <si>
    <t>Seedlings (CNY)</t>
    <phoneticPr fontId="1" type="noConversion"/>
  </si>
  <si>
    <t>配合饲料（￥）</t>
  </si>
  <si>
    <t>Compound feed (CNY)</t>
  </si>
  <si>
    <t>M_p_0</t>
  </si>
  <si>
    <t>工作船（￥）</t>
  </si>
  <si>
    <t>Working boat (CNY)</t>
  </si>
  <si>
    <t>货车运输（￥）</t>
  </si>
  <si>
    <t>Transport by truck (CNY)</t>
  </si>
  <si>
    <t>漂白粉（￥）</t>
  </si>
  <si>
    <t>Bleach powder (CNY)</t>
  </si>
  <si>
    <t>鱼类养殖</t>
  </si>
  <si>
    <t>Fish farming</t>
  </si>
  <si>
    <t>A_16</t>
  </si>
  <si>
    <t>海绵（￥）</t>
  </si>
  <si>
    <t>Sponge (CNY)</t>
    <phoneticPr fontId="1" type="noConversion"/>
  </si>
  <si>
    <t>自然收支</t>
  </si>
  <si>
    <t>Balance of nature</t>
  </si>
  <si>
    <t>A_15</t>
  </si>
  <si>
    <t>矿泉水瓶（￥）</t>
  </si>
  <si>
    <t>Mineral water bottle (CNY)</t>
  </si>
  <si>
    <t>搅拌机</t>
  </si>
  <si>
    <t>Mixer mixer</t>
  </si>
  <si>
    <t>A_14</t>
  </si>
  <si>
    <t>浮球 （￥）</t>
  </si>
  <si>
    <t>Floating ball (CNY)</t>
  </si>
  <si>
    <t>Plastic (CNY)</t>
  </si>
  <si>
    <t>水车</t>
  </si>
  <si>
    <t>Water wheel</t>
  </si>
  <si>
    <t>A_13</t>
  </si>
  <si>
    <t>桩（￥）</t>
  </si>
  <si>
    <t>Pile (CNY)</t>
  </si>
  <si>
    <t>发电机</t>
  </si>
  <si>
    <t>Generator of electricity</t>
  </si>
  <si>
    <t>A_12</t>
  </si>
  <si>
    <t>聚丙烯（￥）</t>
  </si>
  <si>
    <t>Polypropylene  (CNY)</t>
  </si>
  <si>
    <t>龙须菜（￥）</t>
  </si>
  <si>
    <t>Gracilaria (CNY)</t>
    <phoneticPr fontId="1" type="noConversion"/>
  </si>
  <si>
    <t>鼓风机</t>
  </si>
  <si>
    <t>Air blower blower</t>
  </si>
  <si>
    <t>A_11</t>
  </si>
  <si>
    <t>贝类养殖</t>
    <phoneticPr fontId="1" type="noConversion"/>
  </si>
  <si>
    <t>Shellfish farming</t>
  </si>
  <si>
    <t>A_10</t>
  </si>
  <si>
    <t>Compound feed (CNY)</t>
    <phoneticPr fontId="1" type="noConversion"/>
  </si>
  <si>
    <t>砖头</t>
  </si>
  <si>
    <t>Bricks and mortar</t>
  </si>
  <si>
    <t>藻类养殖</t>
    <phoneticPr fontId="1" type="noConversion"/>
  </si>
  <si>
    <t>Cultivation of algae</t>
  </si>
  <si>
    <t>A_9</t>
  </si>
  <si>
    <t>自然收支过程</t>
  </si>
  <si>
    <t>Natural budget process</t>
  </si>
  <si>
    <t>对虾养殖</t>
  </si>
  <si>
    <t>Shrimp farming</t>
  </si>
  <si>
    <t>水泥</t>
  </si>
  <si>
    <t>Cement</t>
    <phoneticPr fontId="1" type="noConversion"/>
  </si>
  <si>
    <t>A_8</t>
  </si>
  <si>
    <t>幼苗</t>
  </si>
  <si>
    <t>Seedlings</t>
  </si>
  <si>
    <t>增氧机</t>
  </si>
  <si>
    <t>Oxygen increasing machine</t>
  </si>
  <si>
    <t>柴油</t>
  </si>
  <si>
    <t>Diesel</t>
    <phoneticPr fontId="1" type="noConversion"/>
  </si>
  <si>
    <t>A_7</t>
  </si>
  <si>
    <t>饲料船运</t>
    <phoneticPr fontId="4" type="noConversion"/>
  </si>
  <si>
    <t>Ship of feed</t>
  </si>
  <si>
    <t>虾苗</t>
  </si>
  <si>
    <t>Seedlings</t>
    <phoneticPr fontId="1" type="noConversion"/>
  </si>
  <si>
    <t>电力</t>
  </si>
  <si>
    <t>Electric power</t>
  </si>
  <si>
    <t>工作船</t>
  </si>
  <si>
    <t>Working boat</t>
  </si>
  <si>
    <t>A_6</t>
  </si>
  <si>
    <t>海运</t>
    <phoneticPr fontId="4" type="noConversion"/>
  </si>
  <si>
    <t>Sea freight</t>
  </si>
  <si>
    <t>漂白粉</t>
  </si>
  <si>
    <t>Bleach powder</t>
  </si>
  <si>
    <t>海绵</t>
  </si>
  <si>
    <t>Sponge</t>
    <phoneticPr fontId="1" type="noConversion"/>
  </si>
  <si>
    <t>A_5</t>
  </si>
  <si>
    <t>货车运输</t>
    <phoneticPr fontId="4" type="noConversion"/>
  </si>
  <si>
    <t>Transport by truck</t>
  </si>
  <si>
    <t>货船运输</t>
  </si>
  <si>
    <t>Cargo ship transport</t>
  </si>
  <si>
    <t>矿泉水瓶</t>
  </si>
  <si>
    <t>Mineral water bottle</t>
  </si>
  <si>
    <t>A_4</t>
  </si>
  <si>
    <t>塑料</t>
  </si>
  <si>
    <t>plastic</t>
  </si>
  <si>
    <t xml:space="preserve">浮球 </t>
  </si>
  <si>
    <t>Floating ball</t>
  </si>
  <si>
    <t>A_3</t>
  </si>
  <si>
    <t>电力</t>
    <phoneticPr fontId="1" type="noConversion"/>
  </si>
  <si>
    <t>钢铁</t>
  </si>
  <si>
    <t>Iron and steel</t>
  </si>
  <si>
    <t>桩</t>
  </si>
  <si>
    <t>Pile</t>
    <phoneticPr fontId="1" type="noConversion"/>
  </si>
  <si>
    <t>A_2</t>
  </si>
  <si>
    <t>塑料</t>
    <phoneticPr fontId="1" type="noConversion"/>
  </si>
  <si>
    <t>Plastic</t>
    <phoneticPr fontId="1" type="noConversion"/>
  </si>
  <si>
    <t>木板</t>
  </si>
  <si>
    <t>Board of wood</t>
  </si>
  <si>
    <t>聚丙烯</t>
    <phoneticPr fontId="1" type="noConversion"/>
  </si>
  <si>
    <t xml:space="preserve">Polypropylene </t>
    <phoneticPr fontId="1" type="noConversion"/>
  </si>
  <si>
    <t>A_1</t>
  </si>
  <si>
    <t>工作船</t>
    <phoneticPr fontId="1" type="noConversion"/>
  </si>
  <si>
    <t>A_0</t>
  </si>
  <si>
    <t>龙须菜</t>
    <phoneticPr fontId="1" type="noConversion"/>
  </si>
  <si>
    <t>Gracilaria</t>
    <phoneticPr fontId="1" type="noConversion"/>
  </si>
  <si>
    <t>配合饲料</t>
  </si>
  <si>
    <t>Compound feed</t>
    <phoneticPr fontId="1" type="noConversion"/>
  </si>
  <si>
    <t>Compound feed</t>
  </si>
  <si>
    <t>FL</t>
  </si>
  <si>
    <t>FL</t>
    <phoneticPr fontId="1" type="noConversion"/>
  </si>
  <si>
    <t>FG</t>
  </si>
  <si>
    <t>FG</t>
    <phoneticPr fontId="1" type="noConversion"/>
  </si>
  <si>
    <t>SP</t>
  </si>
  <si>
    <t>SP</t>
    <phoneticPr fontId="1" type="noConversion"/>
  </si>
  <si>
    <t>MS</t>
  </si>
  <si>
    <t>MS</t>
    <phoneticPr fontId="1" type="noConversion"/>
  </si>
  <si>
    <t>MG</t>
  </si>
  <si>
    <t>MG</t>
    <phoneticPr fontId="1" type="noConversion"/>
  </si>
  <si>
    <t>SH</t>
  </si>
  <si>
    <t>SH</t>
    <phoneticPr fontId="1" type="noConversion"/>
  </si>
  <si>
    <t>SF</t>
  </si>
  <si>
    <t>SF</t>
    <phoneticPr fontId="1" type="noConversion"/>
  </si>
  <si>
    <t>SO</t>
  </si>
  <si>
    <t>SO</t>
    <phoneticPr fontId="1" type="noConversion"/>
  </si>
  <si>
    <t>Feed</t>
    <phoneticPr fontId="1" type="noConversion"/>
  </si>
  <si>
    <t>Infrastructure</t>
    <phoneticPr fontId="1" type="noConversion"/>
  </si>
  <si>
    <t>Machine</t>
    <phoneticPr fontId="1" type="noConversion"/>
  </si>
  <si>
    <t>Energy</t>
    <phoneticPr fontId="1" type="noConversion"/>
  </si>
  <si>
    <t>Seedling</t>
    <phoneticPr fontId="1" type="noConversion"/>
  </si>
  <si>
    <t>P_Feed</t>
    <phoneticPr fontId="1" type="noConversion"/>
  </si>
  <si>
    <t>P_Infrastructure</t>
    <phoneticPr fontId="1" type="noConversion"/>
  </si>
  <si>
    <t>P_Machine</t>
    <phoneticPr fontId="1" type="noConversion"/>
  </si>
  <si>
    <t>P_Energy</t>
    <phoneticPr fontId="1" type="noConversion"/>
  </si>
  <si>
    <t>P_Seedling</t>
    <phoneticPr fontId="1" type="noConversion"/>
  </si>
  <si>
    <t>P_Product</t>
    <phoneticPr fontId="1" type="noConversion"/>
  </si>
  <si>
    <t>Input</t>
  </si>
  <si>
    <t>Input</t>
    <phoneticPr fontId="1" type="noConversion"/>
  </si>
  <si>
    <t>Price</t>
  </si>
  <si>
    <t>Price</t>
    <phoneticPr fontId="1" type="noConversion"/>
  </si>
  <si>
    <t>Others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</si>
</sst>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EA00-27B4-47E7-A448-BA4E422FC11A}">
  <dimension ref="A1:T52"/>
  <sheetViews>
    <sheetView workbookViewId="0">
      <selection activeCell="J35" sqref="J35:S46"/>
    </sheetView>
  </sheetViews>
  <sheetFormatPr defaultRowHeight="14" x14ac:dyDescent="0.3"/>
  <cols>
    <col min="3" max="3" width="14.33203125" bestFit="1" customWidth="1"/>
    <col min="4" max="5" width="8.6640625" style="3"/>
    <col min="8" max="8" width="18.25" bestFit="1" customWidth="1"/>
    <col min="9" max="9" width="8.6640625" style="3"/>
    <col min="12" max="12" width="18.25" bestFit="1" customWidth="1"/>
    <col min="13" max="15" width="8.6640625" style="3"/>
    <col min="18" max="18" width="14.33203125" bestFit="1" customWidth="1"/>
    <col min="19" max="20" width="8.6640625" style="3"/>
  </cols>
  <sheetData>
    <row r="1" spans="1:20" x14ac:dyDescent="0.3">
      <c r="D1" s="3" t="s">
        <v>174</v>
      </c>
      <c r="E1" s="3" t="s">
        <v>176</v>
      </c>
      <c r="I1" s="3" t="s">
        <v>178</v>
      </c>
      <c r="M1" s="3" t="s">
        <v>184</v>
      </c>
      <c r="N1" s="3" t="s">
        <v>186</v>
      </c>
      <c r="O1" s="3" t="s">
        <v>188</v>
      </c>
      <c r="S1" s="3" t="s">
        <v>180</v>
      </c>
      <c r="T1" s="3" t="s">
        <v>182</v>
      </c>
    </row>
    <row r="2" spans="1:20" x14ac:dyDescent="0.3">
      <c r="A2" s="1" t="s">
        <v>167</v>
      </c>
      <c r="B2" t="s">
        <v>172</v>
      </c>
      <c r="C2" t="s">
        <v>170</v>
      </c>
      <c r="D2" s="3">
        <v>0.4467457125392843</v>
      </c>
      <c r="E2" s="3">
        <v>8.3781551591325058E-3</v>
      </c>
      <c r="F2" s="1" t="s">
        <v>167</v>
      </c>
      <c r="G2" t="s">
        <v>171</v>
      </c>
      <c r="H2" t="s">
        <v>170</v>
      </c>
      <c r="I2" s="3">
        <v>2.4019450490332591E-4</v>
      </c>
      <c r="J2" s="1" t="s">
        <v>167</v>
      </c>
      <c r="K2" t="s">
        <v>169</v>
      </c>
      <c r="L2" s="2" t="s">
        <v>168</v>
      </c>
      <c r="M2" s="3">
        <v>1.074125354696616E-3</v>
      </c>
      <c r="N2" s="3">
        <v>6.9573480575861541E-3</v>
      </c>
      <c r="O2" s="3">
        <v>0</v>
      </c>
      <c r="P2" s="1" t="s">
        <v>167</v>
      </c>
      <c r="Q2" t="s">
        <v>160</v>
      </c>
      <c r="R2" t="s">
        <v>159</v>
      </c>
      <c r="S2" s="3">
        <v>4.8207902783162362E-11</v>
      </c>
      <c r="T2" s="3">
        <v>1.5246739557117129E-4</v>
      </c>
    </row>
    <row r="3" spans="1:20" x14ac:dyDescent="0.3">
      <c r="A3" s="1" t="s">
        <v>165</v>
      </c>
      <c r="B3" t="s">
        <v>123</v>
      </c>
      <c r="C3" t="s">
        <v>122</v>
      </c>
      <c r="D3" s="3">
        <v>6.0580299072072133E-10</v>
      </c>
      <c r="E3" s="3">
        <v>7.7328930563938534E-13</v>
      </c>
      <c r="F3" s="1" t="s">
        <v>165</v>
      </c>
      <c r="G3" t="s">
        <v>130</v>
      </c>
      <c r="H3" t="s">
        <v>129</v>
      </c>
      <c r="I3" s="3">
        <v>5.4853934655942626E-6</v>
      </c>
      <c r="J3" s="1" t="s">
        <v>165</v>
      </c>
      <c r="K3" t="s">
        <v>132</v>
      </c>
      <c r="L3" s="2" t="s">
        <v>166</v>
      </c>
      <c r="M3" s="3">
        <v>0</v>
      </c>
      <c r="N3" s="3">
        <v>4.4479920354399899E-10</v>
      </c>
      <c r="O3" s="3">
        <v>5.9369778453902396E-11</v>
      </c>
      <c r="P3" s="1" t="s">
        <v>165</v>
      </c>
      <c r="Q3" t="s">
        <v>164</v>
      </c>
      <c r="R3" t="s">
        <v>163</v>
      </c>
      <c r="S3" s="3">
        <v>1.139911287945405E-5</v>
      </c>
      <c r="T3" s="3">
        <v>0</v>
      </c>
    </row>
    <row r="4" spans="1:20" x14ac:dyDescent="0.3">
      <c r="A4" s="1" t="s">
        <v>158</v>
      </c>
      <c r="B4" t="s">
        <v>162</v>
      </c>
      <c r="C4" t="s">
        <v>161</v>
      </c>
      <c r="D4" s="3">
        <v>0</v>
      </c>
      <c r="E4" s="3">
        <v>0</v>
      </c>
      <c r="F4" s="1" t="s">
        <v>158</v>
      </c>
      <c r="G4" t="s">
        <v>160</v>
      </c>
      <c r="H4" t="s">
        <v>148</v>
      </c>
      <c r="I4" s="3">
        <v>7.1422996776346028E-14</v>
      </c>
      <c r="J4" s="1" t="s">
        <v>158</v>
      </c>
      <c r="K4" t="s">
        <v>160</v>
      </c>
      <c r="L4" s="2" t="s">
        <v>159</v>
      </c>
      <c r="M4" s="3">
        <v>1.312596747818125E-5</v>
      </c>
      <c r="N4" s="3">
        <v>4.9420342344734209E-6</v>
      </c>
      <c r="O4" s="3">
        <v>1.7330361442235471E-8</v>
      </c>
      <c r="P4" s="1" t="s">
        <v>158</v>
      </c>
      <c r="Q4" t="s">
        <v>157</v>
      </c>
      <c r="R4" t="s">
        <v>156</v>
      </c>
      <c r="S4" s="3">
        <v>6.3232919645232903E-6</v>
      </c>
      <c r="T4" s="3">
        <v>0.1184094045091403</v>
      </c>
    </row>
    <row r="5" spans="1:20" x14ac:dyDescent="0.3">
      <c r="A5" s="1" t="s">
        <v>152</v>
      </c>
      <c r="B5" t="s">
        <v>155</v>
      </c>
      <c r="C5" t="s">
        <v>154</v>
      </c>
      <c r="D5" s="3">
        <v>1.6400246469715451E-8</v>
      </c>
      <c r="E5" s="3">
        <v>0</v>
      </c>
      <c r="F5" s="1" t="s">
        <v>152</v>
      </c>
      <c r="G5" t="s">
        <v>116</v>
      </c>
      <c r="H5" t="s">
        <v>115</v>
      </c>
      <c r="I5" s="3">
        <v>1.7849577344316849E-13</v>
      </c>
      <c r="J5" s="1" t="s">
        <v>152</v>
      </c>
      <c r="K5" t="s">
        <v>130</v>
      </c>
      <c r="L5" s="2" t="s">
        <v>153</v>
      </c>
      <c r="M5" s="3">
        <v>1.317002903828732E-3</v>
      </c>
      <c r="N5" s="3">
        <v>0</v>
      </c>
      <c r="O5" s="3">
        <v>0</v>
      </c>
      <c r="P5" s="1" t="s">
        <v>152</v>
      </c>
      <c r="Q5" t="s">
        <v>151</v>
      </c>
      <c r="R5" t="s">
        <v>150</v>
      </c>
      <c r="S5" s="3">
        <v>2.712114920020605E-10</v>
      </c>
      <c r="T5" s="3">
        <v>3.9059668644467536E-6</v>
      </c>
    </row>
    <row r="6" spans="1:20" x14ac:dyDescent="0.3">
      <c r="A6" s="1" t="s">
        <v>147</v>
      </c>
      <c r="B6" t="s">
        <v>149</v>
      </c>
      <c r="C6" t="s">
        <v>148</v>
      </c>
      <c r="D6" s="3">
        <v>2.375697568404831E-6</v>
      </c>
      <c r="E6" s="3">
        <v>8.083765821409875E-8</v>
      </c>
      <c r="F6" s="1" t="s">
        <v>147</v>
      </c>
      <c r="G6" t="s">
        <v>107</v>
      </c>
      <c r="H6" t="s">
        <v>106</v>
      </c>
      <c r="I6" s="3">
        <v>7.4751773982547092E-8</v>
      </c>
      <c r="J6" s="1" t="s">
        <v>147</v>
      </c>
      <c r="K6" t="s">
        <v>123</v>
      </c>
      <c r="L6" s="2" t="s">
        <v>122</v>
      </c>
      <c r="M6" s="3">
        <v>2.553178590374468E-11</v>
      </c>
      <c r="N6" s="3">
        <v>4.1095233786365318E-7</v>
      </c>
      <c r="O6" s="3">
        <v>1.8534193081295401E-8</v>
      </c>
      <c r="P6" s="1" t="s">
        <v>147</v>
      </c>
      <c r="Q6" t="s">
        <v>146</v>
      </c>
      <c r="R6" t="s">
        <v>145</v>
      </c>
      <c r="S6" s="3">
        <v>3.8498426240262602E-14</v>
      </c>
      <c r="T6" s="3">
        <v>1.2964313995751301E-10</v>
      </c>
    </row>
    <row r="7" spans="1:20" x14ac:dyDescent="0.3">
      <c r="A7" s="1" t="s">
        <v>140</v>
      </c>
      <c r="B7" t="s">
        <v>144</v>
      </c>
      <c r="C7" t="s">
        <v>143</v>
      </c>
      <c r="D7" s="3">
        <v>1.5264850827031309E-7</v>
      </c>
      <c r="E7" s="3">
        <v>3.2247036058451997E-17</v>
      </c>
      <c r="F7" s="1" t="s">
        <v>140</v>
      </c>
      <c r="G7" t="s">
        <v>88</v>
      </c>
      <c r="H7" t="s">
        <v>87</v>
      </c>
      <c r="I7" s="3">
        <v>9.8453497367367794E-18</v>
      </c>
      <c r="J7" s="1" t="s">
        <v>140</v>
      </c>
      <c r="K7" t="s">
        <v>142</v>
      </c>
      <c r="L7" s="2" t="s">
        <v>141</v>
      </c>
      <c r="M7" s="3">
        <v>1.2322788319142161E-4</v>
      </c>
      <c r="N7" s="3">
        <v>8.9153227710264665E-9</v>
      </c>
      <c r="O7" s="3">
        <v>0</v>
      </c>
      <c r="P7" s="1" t="s">
        <v>140</v>
      </c>
      <c r="Q7" t="s">
        <v>139</v>
      </c>
      <c r="R7" t="s">
        <v>138</v>
      </c>
      <c r="S7" s="3">
        <v>0</v>
      </c>
      <c r="T7" s="3">
        <v>1.27140504881258E-10</v>
      </c>
    </row>
    <row r="8" spans="1:20" x14ac:dyDescent="0.3">
      <c r="A8" s="1" t="s">
        <v>133</v>
      </c>
      <c r="B8" t="s">
        <v>128</v>
      </c>
      <c r="C8" t="s">
        <v>118</v>
      </c>
      <c r="D8" s="3">
        <v>8.6359962060279653E-4</v>
      </c>
      <c r="E8" s="3">
        <v>1.6865903245752189E-5</v>
      </c>
      <c r="F8" s="1" t="s">
        <v>133</v>
      </c>
      <c r="G8" t="s">
        <v>137</v>
      </c>
      <c r="H8" t="s">
        <v>136</v>
      </c>
      <c r="I8" s="3">
        <v>3.2688282351455089E-12</v>
      </c>
      <c r="J8" s="1" t="s">
        <v>133</v>
      </c>
      <c r="K8" t="s">
        <v>135</v>
      </c>
      <c r="L8" s="2" t="s">
        <v>134</v>
      </c>
      <c r="M8" s="3">
        <v>0</v>
      </c>
      <c r="N8" s="3">
        <v>4.8539641548587863E-9</v>
      </c>
      <c r="O8" s="3">
        <v>0</v>
      </c>
      <c r="P8" s="1" t="s">
        <v>133</v>
      </c>
      <c r="Q8" t="s">
        <v>132</v>
      </c>
      <c r="R8" t="s">
        <v>131</v>
      </c>
      <c r="S8" s="3">
        <v>0</v>
      </c>
      <c r="T8" s="3">
        <v>6.9443819316442547E-6</v>
      </c>
    </row>
    <row r="9" spans="1:20" x14ac:dyDescent="0.3">
      <c r="A9" s="1" t="s">
        <v>124</v>
      </c>
      <c r="B9" t="s">
        <v>130</v>
      </c>
      <c r="C9" t="s">
        <v>129</v>
      </c>
      <c r="D9" s="3">
        <v>1.3688695806858431E-8</v>
      </c>
      <c r="E9" s="3">
        <v>2.154276166480613E-8</v>
      </c>
      <c r="F9" s="1" t="s">
        <v>124</v>
      </c>
      <c r="G9" t="s">
        <v>128</v>
      </c>
      <c r="H9" t="s">
        <v>127</v>
      </c>
      <c r="I9" s="3">
        <v>0.99128998849785965</v>
      </c>
      <c r="J9" s="1" t="s">
        <v>124</v>
      </c>
      <c r="K9" t="s">
        <v>126</v>
      </c>
      <c r="L9" s="2" t="s">
        <v>125</v>
      </c>
      <c r="M9" s="3">
        <v>0</v>
      </c>
      <c r="N9" s="3">
        <v>2.678552529281842E-8</v>
      </c>
      <c r="O9" s="3">
        <v>0</v>
      </c>
      <c r="P9" s="1" t="s">
        <v>124</v>
      </c>
      <c r="Q9" t="s">
        <v>123</v>
      </c>
      <c r="R9" t="s">
        <v>122</v>
      </c>
      <c r="S9" s="3">
        <v>9.5332697448621495E-5</v>
      </c>
      <c r="T9" s="3">
        <v>7.7824417466581736E-5</v>
      </c>
    </row>
    <row r="10" spans="1:20" x14ac:dyDescent="0.3">
      <c r="A10" s="1" t="s">
        <v>117</v>
      </c>
      <c r="B10" t="s">
        <v>121</v>
      </c>
      <c r="C10" t="s">
        <v>120</v>
      </c>
      <c r="D10" s="3">
        <v>0</v>
      </c>
      <c r="E10" s="3">
        <v>5.7139383994410102E-12</v>
      </c>
      <c r="F10" s="1" t="s">
        <v>117</v>
      </c>
      <c r="G10" t="s">
        <v>112</v>
      </c>
      <c r="H10" t="s">
        <v>111</v>
      </c>
      <c r="I10" s="3">
        <v>1.6920801410514689E-19</v>
      </c>
      <c r="J10" s="1" t="s">
        <v>117</v>
      </c>
      <c r="K10" t="s">
        <v>119</v>
      </c>
      <c r="L10" s="2" t="s">
        <v>118</v>
      </c>
      <c r="M10" s="3">
        <v>0.94151656910747017</v>
      </c>
      <c r="N10" s="3">
        <v>0.7284762415204048</v>
      </c>
      <c r="O10" s="3">
        <v>7.2200854267534295E-2</v>
      </c>
      <c r="P10" s="1" t="s">
        <v>117</v>
      </c>
      <c r="Q10" t="s">
        <v>77</v>
      </c>
      <c r="R10" t="s">
        <v>76</v>
      </c>
      <c r="S10" s="3">
        <v>3.6920346299122999E-10</v>
      </c>
      <c r="T10" s="3">
        <v>2.8158674678393088E-10</v>
      </c>
    </row>
    <row r="11" spans="1:20" x14ac:dyDescent="0.3">
      <c r="A11" s="1" t="s">
        <v>110</v>
      </c>
      <c r="B11" t="s">
        <v>116</v>
      </c>
      <c r="C11" t="s">
        <v>115</v>
      </c>
      <c r="D11" s="3">
        <v>0</v>
      </c>
      <c r="E11" s="3">
        <v>3.1808614662259969E-10</v>
      </c>
      <c r="F11" s="1" t="s">
        <v>110</v>
      </c>
      <c r="G11" t="s">
        <v>114</v>
      </c>
      <c r="H11" t="s">
        <v>113</v>
      </c>
      <c r="I11" s="3">
        <v>0</v>
      </c>
      <c r="J11" s="1" t="s">
        <v>110</v>
      </c>
      <c r="K11" t="s">
        <v>112</v>
      </c>
      <c r="L11" s="2" t="s">
        <v>111</v>
      </c>
      <c r="M11" s="3">
        <v>2.6040696773929091E-18</v>
      </c>
      <c r="N11" s="3">
        <v>1.223443862078128E-17</v>
      </c>
      <c r="O11" s="3">
        <v>8.7056908433874367E-14</v>
      </c>
      <c r="P11" s="1" t="s">
        <v>110</v>
      </c>
      <c r="Q11" t="s">
        <v>109</v>
      </c>
      <c r="R11" t="s">
        <v>108</v>
      </c>
      <c r="S11" s="3">
        <v>0</v>
      </c>
      <c r="T11" s="3">
        <v>0</v>
      </c>
    </row>
    <row r="12" spans="1:20" x14ac:dyDescent="0.3">
      <c r="A12" s="1" t="s">
        <v>104</v>
      </c>
      <c r="B12" t="s">
        <v>107</v>
      </c>
      <c r="C12" t="s">
        <v>106</v>
      </c>
      <c r="D12" s="3">
        <v>0</v>
      </c>
      <c r="E12" s="3">
        <v>0</v>
      </c>
      <c r="F12" s="1" t="s">
        <v>64</v>
      </c>
      <c r="G12" t="s">
        <v>105</v>
      </c>
      <c r="H12" t="s">
        <v>62</v>
      </c>
      <c r="I12" s="3">
        <v>2.4028399976534521E-4</v>
      </c>
      <c r="J12" s="1" t="s">
        <v>104</v>
      </c>
      <c r="K12" t="s">
        <v>103</v>
      </c>
      <c r="L12" s="2" t="s">
        <v>102</v>
      </c>
      <c r="M12" s="3">
        <v>0</v>
      </c>
      <c r="N12" s="3">
        <v>0</v>
      </c>
      <c r="O12" s="3">
        <v>0</v>
      </c>
      <c r="P12" s="1" t="s">
        <v>64</v>
      </c>
      <c r="Q12" t="s">
        <v>86</v>
      </c>
      <c r="R12" t="s">
        <v>38</v>
      </c>
      <c r="S12" s="3">
        <v>4.6729884416704009E-11</v>
      </c>
      <c r="T12" s="3">
        <v>1.4783865753922231E-4</v>
      </c>
    </row>
    <row r="13" spans="1:20" x14ac:dyDescent="0.3">
      <c r="A13" s="1" t="s">
        <v>101</v>
      </c>
      <c r="B13" t="s">
        <v>100</v>
      </c>
      <c r="C13" t="s">
        <v>99</v>
      </c>
      <c r="D13" s="3">
        <v>0</v>
      </c>
      <c r="E13" s="3">
        <v>0</v>
      </c>
      <c r="F13" s="1" t="s">
        <v>57</v>
      </c>
      <c r="G13" t="s">
        <v>28</v>
      </c>
      <c r="H13" t="s">
        <v>27</v>
      </c>
      <c r="I13" s="3">
        <v>9.3336840895187974E-8</v>
      </c>
      <c r="J13" s="1" t="s">
        <v>64</v>
      </c>
      <c r="K13" t="s">
        <v>98</v>
      </c>
      <c r="L13" s="2" t="s">
        <v>97</v>
      </c>
      <c r="M13" s="3">
        <v>1.074323476275866E-3</v>
      </c>
      <c r="N13" s="3">
        <v>6.9557533815299867E-3</v>
      </c>
      <c r="O13" s="3">
        <v>6.3825999434849186E-29</v>
      </c>
      <c r="P13" s="1" t="s">
        <v>57</v>
      </c>
      <c r="Q13" t="s">
        <v>96</v>
      </c>
      <c r="R13" t="s">
        <v>95</v>
      </c>
      <c r="S13" s="3">
        <v>1.1049872353373459E-5</v>
      </c>
      <c r="T13" s="3">
        <v>2.9326652904554511E-27</v>
      </c>
    </row>
    <row r="14" spans="1:20" x14ac:dyDescent="0.3">
      <c r="A14" s="1" t="s">
        <v>94</v>
      </c>
      <c r="B14" t="s">
        <v>93</v>
      </c>
      <c r="C14" t="s">
        <v>92</v>
      </c>
      <c r="D14" s="3">
        <v>0</v>
      </c>
      <c r="E14" s="3">
        <v>0</v>
      </c>
      <c r="F14" s="1" t="s">
        <v>52</v>
      </c>
      <c r="G14" t="s">
        <v>86</v>
      </c>
      <c r="H14" t="s">
        <v>38</v>
      </c>
      <c r="I14" s="3">
        <v>6.9280732098002188E-14</v>
      </c>
      <c r="J14" s="1" t="s">
        <v>57</v>
      </c>
      <c r="K14" t="s">
        <v>66</v>
      </c>
      <c r="L14" s="2" t="s">
        <v>65</v>
      </c>
      <c r="M14" s="3">
        <v>1.8381934861323961E-29</v>
      </c>
      <c r="N14" s="3">
        <v>4.4501107250414368E-10</v>
      </c>
      <c r="O14" s="3">
        <v>5.9439810320067803E-11</v>
      </c>
      <c r="P14" s="1" t="s">
        <v>52</v>
      </c>
      <c r="Q14" t="s">
        <v>91</v>
      </c>
      <c r="R14" t="s">
        <v>90</v>
      </c>
      <c r="S14" s="3">
        <v>6.325499798143308E-6</v>
      </c>
      <c r="T14" s="3">
        <v>0.1183597568882017</v>
      </c>
    </row>
    <row r="15" spans="1:20" x14ac:dyDescent="0.3">
      <c r="A15" s="1" t="s">
        <v>89</v>
      </c>
      <c r="B15" t="s">
        <v>88</v>
      </c>
      <c r="C15" t="s">
        <v>87</v>
      </c>
      <c r="D15" s="3">
        <v>0</v>
      </c>
      <c r="E15" s="3">
        <v>0</v>
      </c>
      <c r="F15" s="1" t="s">
        <v>45</v>
      </c>
      <c r="G15" t="s">
        <v>22</v>
      </c>
      <c r="H15" t="s">
        <v>21</v>
      </c>
      <c r="I15" s="3">
        <v>1.4163318409236119E-14</v>
      </c>
      <c r="J15" s="1" t="s">
        <v>52</v>
      </c>
      <c r="K15" t="s">
        <v>86</v>
      </c>
      <c r="L15" s="2" t="s">
        <v>38</v>
      </c>
      <c r="M15" s="3">
        <v>1.2767031997225321E-5</v>
      </c>
      <c r="N15" s="3">
        <v>4.808995704055859E-6</v>
      </c>
      <c r="O15" s="3">
        <v>1.6871159948771398E-8</v>
      </c>
      <c r="P15" s="1" t="s">
        <v>45</v>
      </c>
      <c r="Q15" t="s">
        <v>85</v>
      </c>
      <c r="R15" t="s">
        <v>84</v>
      </c>
      <c r="S15" s="3">
        <v>2.630242570075472E-10</v>
      </c>
      <c r="T15" s="3">
        <v>3.784822477971816E-6</v>
      </c>
    </row>
    <row r="16" spans="1:20" x14ac:dyDescent="0.3">
      <c r="A16" s="1" t="s">
        <v>83</v>
      </c>
      <c r="B16" t="s">
        <v>82</v>
      </c>
      <c r="C16" t="s">
        <v>81</v>
      </c>
      <c r="D16" s="3">
        <v>0</v>
      </c>
      <c r="E16" s="3">
        <v>0</v>
      </c>
      <c r="F16" s="1" t="s">
        <v>40</v>
      </c>
      <c r="G16" t="s">
        <v>19</v>
      </c>
      <c r="H16" t="s">
        <v>18</v>
      </c>
      <c r="I16" s="3">
        <v>1.166128985795324E-11</v>
      </c>
      <c r="J16" s="1" t="s">
        <v>45</v>
      </c>
      <c r="K16" t="s">
        <v>28</v>
      </c>
      <c r="L16" s="2" t="s">
        <v>27</v>
      </c>
      <c r="M16" s="3">
        <v>2.0957425427406729E-5</v>
      </c>
      <c r="N16" s="3">
        <v>0</v>
      </c>
      <c r="O16" s="3">
        <v>0</v>
      </c>
      <c r="P16" s="1" t="s">
        <v>40</v>
      </c>
      <c r="Q16" t="s">
        <v>80</v>
      </c>
      <c r="R16" t="s">
        <v>79</v>
      </c>
      <c r="S16" s="3">
        <v>3.0967731430736631E-14</v>
      </c>
      <c r="T16" s="3">
        <v>1.040851802869605E-10</v>
      </c>
    </row>
    <row r="17" spans="1:20" x14ac:dyDescent="0.3">
      <c r="A17" s="1" t="s">
        <v>78</v>
      </c>
      <c r="B17" t="s">
        <v>77</v>
      </c>
      <c r="C17" t="s">
        <v>76</v>
      </c>
      <c r="D17" s="3">
        <v>0</v>
      </c>
      <c r="E17" s="3">
        <v>0</v>
      </c>
      <c r="F17" s="1" t="s">
        <v>35</v>
      </c>
      <c r="G17" t="s">
        <v>10</v>
      </c>
      <c r="H17" t="s">
        <v>9</v>
      </c>
      <c r="I17" s="3">
        <v>9.8444644361869736E-18</v>
      </c>
      <c r="J17" s="1" t="s">
        <v>40</v>
      </c>
      <c r="K17" t="s">
        <v>56</v>
      </c>
      <c r="L17" s="2" t="s">
        <v>55</v>
      </c>
      <c r="M17" s="3">
        <v>1.9712658941508329E-11</v>
      </c>
      <c r="N17" s="3">
        <v>3.1735468452526648E-7</v>
      </c>
      <c r="O17" s="3">
        <v>1.430859728973202E-8</v>
      </c>
      <c r="P17" s="1" t="s">
        <v>35</v>
      </c>
      <c r="Q17" t="s">
        <v>75</v>
      </c>
      <c r="R17" t="s">
        <v>74</v>
      </c>
      <c r="S17" s="3">
        <v>5.0541760367413879E-28</v>
      </c>
      <c r="T17" s="3">
        <v>1.2324808708397261E-10</v>
      </c>
    </row>
    <row r="18" spans="1:20" x14ac:dyDescent="0.3">
      <c r="A18" s="1" t="s">
        <v>73</v>
      </c>
      <c r="B18" t="s">
        <v>72</v>
      </c>
      <c r="C18" t="s">
        <v>71</v>
      </c>
      <c r="D18" s="3">
        <v>0</v>
      </c>
      <c r="E18" s="3">
        <v>0</v>
      </c>
      <c r="F18" s="1" t="s">
        <v>32</v>
      </c>
      <c r="G18" t="s">
        <v>70</v>
      </c>
      <c r="H18" t="s">
        <v>69</v>
      </c>
      <c r="I18" s="3">
        <v>1.477985476027361E-12</v>
      </c>
      <c r="J18" s="1" t="s">
        <v>35</v>
      </c>
      <c r="K18" t="s">
        <v>68</v>
      </c>
      <c r="L18" s="2" t="s">
        <v>67</v>
      </c>
      <c r="M18" s="3">
        <v>6.1024225862482956E-6</v>
      </c>
      <c r="N18" s="3">
        <v>4.4138065956263572E-10</v>
      </c>
      <c r="O18" s="3">
        <v>0</v>
      </c>
      <c r="P18" s="1" t="s">
        <v>32</v>
      </c>
      <c r="Q18" t="s">
        <v>66</v>
      </c>
      <c r="R18" t="s">
        <v>65</v>
      </c>
      <c r="S18" s="3">
        <v>1.4375758945616639E-27</v>
      </c>
      <c r="T18" s="3">
        <v>6.9041631535926549E-6</v>
      </c>
    </row>
    <row r="19" spans="1:20" x14ac:dyDescent="0.3">
      <c r="A19" s="1" t="s">
        <v>64</v>
      </c>
      <c r="B19" t="s">
        <v>63</v>
      </c>
      <c r="C19" t="s">
        <v>62</v>
      </c>
      <c r="D19" s="3">
        <v>0.44679149037219718</v>
      </c>
      <c r="E19" s="3">
        <v>8.3773035759725171E-3</v>
      </c>
      <c r="F19" s="1" t="s">
        <v>29</v>
      </c>
      <c r="G19" t="s">
        <v>61</v>
      </c>
      <c r="H19" t="s">
        <v>60</v>
      </c>
      <c r="I19" s="3">
        <v>9.5795788551483003E-9</v>
      </c>
      <c r="J19" s="1" t="s">
        <v>32</v>
      </c>
      <c r="K19" t="s">
        <v>59</v>
      </c>
      <c r="L19" s="2" t="s">
        <v>58</v>
      </c>
      <c r="M19" s="3">
        <v>0</v>
      </c>
      <c r="N19" s="3">
        <v>1.31053292334565E-10</v>
      </c>
      <c r="O19" s="3">
        <v>0</v>
      </c>
      <c r="P19" s="1" t="s">
        <v>29</v>
      </c>
      <c r="Q19" t="s">
        <v>56</v>
      </c>
      <c r="R19" t="s">
        <v>55</v>
      </c>
      <c r="S19" s="3">
        <v>7.2721336667323235E-5</v>
      </c>
      <c r="T19" s="3">
        <v>5.9536083724894558E-5</v>
      </c>
    </row>
    <row r="20" spans="1:20" x14ac:dyDescent="0.3">
      <c r="A20" s="1" t="s">
        <v>57</v>
      </c>
      <c r="B20" t="s">
        <v>56</v>
      </c>
      <c r="C20" t="s">
        <v>55</v>
      </c>
      <c r="D20" s="3">
        <v>4.9894119491590291E-10</v>
      </c>
      <c r="E20" s="3">
        <v>6.3770062094211834E-13</v>
      </c>
      <c r="F20" s="1" t="s">
        <v>26</v>
      </c>
      <c r="G20" t="s">
        <v>42</v>
      </c>
      <c r="H20" t="s">
        <v>41</v>
      </c>
      <c r="I20" s="3">
        <v>0</v>
      </c>
      <c r="J20" s="1" t="s">
        <v>29</v>
      </c>
      <c r="K20" t="s">
        <v>54</v>
      </c>
      <c r="L20" s="2" t="s">
        <v>53</v>
      </c>
      <c r="M20" s="3">
        <v>0</v>
      </c>
      <c r="N20" s="3">
        <v>7.2335704885872501E-10</v>
      </c>
      <c r="O20" s="3">
        <v>0</v>
      </c>
      <c r="P20" s="1" t="s">
        <v>26</v>
      </c>
      <c r="Q20" t="s">
        <v>4</v>
      </c>
      <c r="R20" t="s">
        <v>3</v>
      </c>
      <c r="S20" s="3">
        <v>0</v>
      </c>
      <c r="T20" s="3">
        <v>0</v>
      </c>
    </row>
    <row r="21" spans="1:20" x14ac:dyDescent="0.3">
      <c r="A21" s="1" t="s">
        <v>52</v>
      </c>
      <c r="B21" t="s">
        <v>51</v>
      </c>
      <c r="C21" t="s">
        <v>50</v>
      </c>
      <c r="D21" s="3">
        <v>4.638111456513122E-27</v>
      </c>
      <c r="E21" s="3">
        <v>4.2620893635771972E-28</v>
      </c>
      <c r="F21" s="1" t="s">
        <v>23</v>
      </c>
      <c r="G21" t="s">
        <v>49</v>
      </c>
      <c r="H21" t="s">
        <v>48</v>
      </c>
      <c r="I21" s="3">
        <v>8.2238699190709096E-3</v>
      </c>
      <c r="J21" s="1" t="s">
        <v>26</v>
      </c>
      <c r="K21" t="s">
        <v>31</v>
      </c>
      <c r="L21" s="2" t="s">
        <v>30</v>
      </c>
      <c r="M21" s="3">
        <v>1.2780324416190459E-5</v>
      </c>
      <c r="N21" s="3">
        <v>9.8947214935668415E-6</v>
      </c>
      <c r="O21" s="3">
        <v>9.8026480673191522E-7</v>
      </c>
      <c r="P21" s="1" t="s">
        <v>23</v>
      </c>
      <c r="Q21" t="s">
        <v>47</v>
      </c>
      <c r="R21" t="s">
        <v>46</v>
      </c>
      <c r="S21" s="3">
        <v>0.99979684719044204</v>
      </c>
      <c r="T21" s="3">
        <v>0.76277163194822484</v>
      </c>
    </row>
    <row r="22" spans="1:20" x14ac:dyDescent="0.3">
      <c r="A22" s="1" t="s">
        <v>45</v>
      </c>
      <c r="B22" t="s">
        <v>44</v>
      </c>
      <c r="C22" t="s">
        <v>43</v>
      </c>
      <c r="D22" s="3">
        <v>1.6406681122967241E-8</v>
      </c>
      <c r="E22" s="3">
        <v>4.2767166674362357E-28</v>
      </c>
      <c r="J22" s="1" t="s">
        <v>23</v>
      </c>
      <c r="K22" t="s">
        <v>42</v>
      </c>
      <c r="L22" s="2" t="s">
        <v>41</v>
      </c>
      <c r="M22" s="3">
        <v>0</v>
      </c>
      <c r="N22" s="3">
        <v>0</v>
      </c>
      <c r="O22" s="3">
        <v>0</v>
      </c>
    </row>
    <row r="23" spans="1:20" x14ac:dyDescent="0.3">
      <c r="A23" s="1" t="s">
        <v>40</v>
      </c>
      <c r="B23" t="s">
        <v>39</v>
      </c>
      <c r="C23" t="s">
        <v>38</v>
      </c>
      <c r="D23" s="3">
        <v>2.3359176282494579E-6</v>
      </c>
      <c r="E23" s="3">
        <v>7.9484869814309909E-8</v>
      </c>
      <c r="J23" s="1" t="s">
        <v>20</v>
      </c>
      <c r="K23" t="s">
        <v>37</v>
      </c>
      <c r="L23" s="2" t="s">
        <v>36</v>
      </c>
      <c r="M23" s="3">
        <v>5.4829018057387491E-2</v>
      </c>
      <c r="N23" s="3">
        <v>0.25759024024161098</v>
      </c>
      <c r="O23" s="3">
        <v>0.92779809830445059</v>
      </c>
    </row>
    <row r="24" spans="1:20" x14ac:dyDescent="0.3">
      <c r="A24" s="1" t="s">
        <v>35</v>
      </c>
      <c r="B24" t="s">
        <v>34</v>
      </c>
      <c r="C24" t="s">
        <v>33</v>
      </c>
      <c r="D24" s="3">
        <v>3.9339555554952021E-9</v>
      </c>
      <c r="E24" s="3">
        <v>8.3162768129282036E-19</v>
      </c>
    </row>
    <row r="25" spans="1:20" x14ac:dyDescent="0.3">
      <c r="A25" s="1" t="s">
        <v>32</v>
      </c>
      <c r="B25" t="s">
        <v>31</v>
      </c>
      <c r="C25" t="s">
        <v>30</v>
      </c>
      <c r="D25" s="3">
        <v>1.2155066970659071E-9</v>
      </c>
      <c r="E25" s="3">
        <v>1.897801506843287E-7</v>
      </c>
    </row>
    <row r="26" spans="1:20" x14ac:dyDescent="0.3">
      <c r="A26" s="1" t="s">
        <v>29</v>
      </c>
      <c r="B26" t="s">
        <v>28</v>
      </c>
      <c r="C26" t="s">
        <v>27</v>
      </c>
      <c r="D26" s="3">
        <v>3.2409676307506258E-10</v>
      </c>
      <c r="E26" s="3">
        <v>5.0983991104688793E-10</v>
      </c>
    </row>
    <row r="27" spans="1:20" x14ac:dyDescent="0.3">
      <c r="A27" s="1" t="s">
        <v>26</v>
      </c>
      <c r="B27" t="s">
        <v>25</v>
      </c>
      <c r="C27" t="s">
        <v>24</v>
      </c>
      <c r="D27" s="3">
        <v>4.8853807905050987E-27</v>
      </c>
      <c r="E27" s="3">
        <v>5.6946584297491131E-12</v>
      </c>
    </row>
    <row r="28" spans="1:20" x14ac:dyDescent="0.3">
      <c r="A28" s="1" t="s">
        <v>23</v>
      </c>
      <c r="B28" t="s">
        <v>22</v>
      </c>
      <c r="C28" t="s">
        <v>21</v>
      </c>
      <c r="D28" s="3">
        <v>0</v>
      </c>
      <c r="E28" s="3">
        <v>3.1084139431041532E-11</v>
      </c>
    </row>
    <row r="29" spans="1:20" x14ac:dyDescent="0.3">
      <c r="A29" s="1" t="s">
        <v>20</v>
      </c>
      <c r="B29" t="s">
        <v>19</v>
      </c>
      <c r="C29" t="s">
        <v>18</v>
      </c>
      <c r="D29" s="3">
        <v>0</v>
      </c>
      <c r="E29" s="3">
        <v>0</v>
      </c>
    </row>
    <row r="30" spans="1:20" x14ac:dyDescent="0.3">
      <c r="A30" s="1" t="s">
        <v>17</v>
      </c>
      <c r="B30" t="s">
        <v>16</v>
      </c>
      <c r="C30" t="s">
        <v>15</v>
      </c>
      <c r="D30" s="3">
        <v>4.5747379407844017E-27</v>
      </c>
      <c r="E30" s="3">
        <v>4.2259682830726634E-28</v>
      </c>
    </row>
    <row r="31" spans="1:20" x14ac:dyDescent="0.3">
      <c r="A31" s="1" t="s">
        <v>14</v>
      </c>
      <c r="B31" t="s">
        <v>13</v>
      </c>
      <c r="C31" t="s">
        <v>12</v>
      </c>
      <c r="D31" s="3">
        <v>5.4397331183989347E-27</v>
      </c>
      <c r="E31" s="3">
        <v>4.9523920293707553E-28</v>
      </c>
    </row>
    <row r="32" spans="1:20" x14ac:dyDescent="0.3">
      <c r="A32" s="1" t="s">
        <v>11</v>
      </c>
      <c r="B32" t="s">
        <v>10</v>
      </c>
      <c r="C32" t="s">
        <v>9</v>
      </c>
      <c r="D32" s="3">
        <v>4.8487788954896648E-27</v>
      </c>
      <c r="E32" s="3">
        <v>4.193436252473919E-28</v>
      </c>
    </row>
    <row r="33" spans="1:20" x14ac:dyDescent="0.3">
      <c r="A33" s="1" t="s">
        <v>8</v>
      </c>
      <c r="B33" t="s">
        <v>7</v>
      </c>
      <c r="C33" t="s">
        <v>6</v>
      </c>
      <c r="D33" s="3">
        <v>4.9834918760130618E-27</v>
      </c>
      <c r="E33" s="3">
        <v>4.1993739127882759E-28</v>
      </c>
      <c r="I33"/>
      <c r="M33"/>
      <c r="N33"/>
      <c r="O33"/>
      <c r="S33"/>
      <c r="T33"/>
    </row>
    <row r="34" spans="1:20" x14ac:dyDescent="0.3">
      <c r="A34" s="1" t="s">
        <v>5</v>
      </c>
      <c r="B34" t="s">
        <v>4</v>
      </c>
      <c r="C34" t="s">
        <v>3</v>
      </c>
      <c r="D34" s="3">
        <v>0</v>
      </c>
      <c r="E34" s="3">
        <v>0</v>
      </c>
      <c r="I34"/>
      <c r="M34"/>
      <c r="N34"/>
      <c r="O34"/>
      <c r="S34"/>
      <c r="T34"/>
    </row>
    <row r="35" spans="1:20" x14ac:dyDescent="0.3">
      <c r="A35" s="1" t="s">
        <v>2</v>
      </c>
      <c r="B35" t="s">
        <v>1</v>
      </c>
      <c r="C35" t="s">
        <v>0</v>
      </c>
      <c r="D35" s="3">
        <v>0.1055942801302842</v>
      </c>
      <c r="E35" s="3">
        <v>0.98322730284437909</v>
      </c>
      <c r="I35"/>
      <c r="L35" t="s">
        <v>173</v>
      </c>
      <c r="M35" t="s">
        <v>175</v>
      </c>
      <c r="N35" t="s">
        <v>177</v>
      </c>
      <c r="O35" t="s">
        <v>183</v>
      </c>
      <c r="P35" t="s">
        <v>185</v>
      </c>
      <c r="Q35" t="s">
        <v>187</v>
      </c>
      <c r="R35" t="s">
        <v>179</v>
      </c>
      <c r="S35" t="s">
        <v>181</v>
      </c>
      <c r="T35"/>
    </row>
    <row r="36" spans="1:20" x14ac:dyDescent="0.3">
      <c r="I36"/>
      <c r="J36" s="4" t="s">
        <v>201</v>
      </c>
      <c r="K36" t="s">
        <v>189</v>
      </c>
      <c r="L36" s="3">
        <f>D2</f>
        <v>0.4467457125392843</v>
      </c>
      <c r="M36" s="3">
        <f>E2</f>
        <v>8.3781551591325058E-3</v>
      </c>
      <c r="N36" s="3">
        <f>I2+I8</f>
        <v>2.4019450817215415E-4</v>
      </c>
      <c r="O36" s="3">
        <f>M2</f>
        <v>1.074125354696616E-3</v>
      </c>
      <c r="P36" s="3">
        <f>N2</f>
        <v>6.9573480575861541E-3</v>
      </c>
      <c r="Q36" s="3">
        <f>O2</f>
        <v>0</v>
      </c>
      <c r="R36" s="3">
        <v>0</v>
      </c>
      <c r="S36" s="3">
        <v>0</v>
      </c>
      <c r="T36"/>
    </row>
    <row r="37" spans="1:20" x14ac:dyDescent="0.3">
      <c r="I37"/>
      <c r="J37" s="4"/>
      <c r="K37" t="s">
        <v>190</v>
      </c>
      <c r="L37" s="3">
        <f>D4+D5+D6</f>
        <v>2.3920978148745465E-6</v>
      </c>
      <c r="M37" s="3">
        <f>E6+E11</f>
        <v>8.1155744360721355E-8</v>
      </c>
      <c r="N37" s="3">
        <f>I4+I5+I6</f>
        <v>7.4752023901317314E-8</v>
      </c>
      <c r="O37" s="3">
        <f>M4</f>
        <v>1.312596747818125E-5</v>
      </c>
      <c r="P37" s="3">
        <f>N4</f>
        <v>4.9420342344734209E-6</v>
      </c>
      <c r="Q37" s="3">
        <f>O4</f>
        <v>1.7330361442235471E-8</v>
      </c>
      <c r="R37" s="3">
        <f>S2+S3+S4+S5+S6+S7</f>
        <v>1.7722724301870553E-5</v>
      </c>
      <c r="S37" s="3">
        <f>T2+T3+T4+T5+T6+T7</f>
        <v>0.11856577812835957</v>
      </c>
      <c r="T37"/>
    </row>
    <row r="38" spans="1:20" x14ac:dyDescent="0.3">
      <c r="I38"/>
      <c r="J38" s="4"/>
      <c r="K38" t="s">
        <v>191</v>
      </c>
      <c r="L38" s="3">
        <v>0</v>
      </c>
      <c r="M38" s="3">
        <f>E10</f>
        <v>5.7139383994410102E-12</v>
      </c>
      <c r="N38" s="3">
        <f>I7</f>
        <v>9.8453497367367794E-18</v>
      </c>
      <c r="O38" s="3">
        <f>0</f>
        <v>0</v>
      </c>
      <c r="P38" s="3">
        <f>N3</f>
        <v>4.4479920354399899E-10</v>
      </c>
      <c r="Q38" s="3">
        <f>O3</f>
        <v>5.9369778453902396E-11</v>
      </c>
      <c r="R38" s="3">
        <f>S8</f>
        <v>0</v>
      </c>
      <c r="S38" s="3">
        <f>T8</f>
        <v>6.9443819316442547E-6</v>
      </c>
      <c r="T38"/>
    </row>
    <row r="39" spans="1:20" x14ac:dyDescent="0.3">
      <c r="I39"/>
      <c r="J39" s="4"/>
      <c r="K39" t="s">
        <v>192</v>
      </c>
      <c r="L39" s="3">
        <f>D3+D9+D7</f>
        <v>1.6694300706789225E-7</v>
      </c>
      <c r="M39" s="3">
        <f>E3+E9</f>
        <v>2.154353495411177E-8</v>
      </c>
      <c r="N39" s="3">
        <f>I3</f>
        <v>5.4853934655942626E-6</v>
      </c>
      <c r="O39" s="3">
        <f>M5+M6+M7+M8+M9</f>
        <v>1.4402308125519394E-3</v>
      </c>
      <c r="P39" s="3">
        <f>N5+N6+N7+N8+N9</f>
        <v>4.5150715008235684E-7</v>
      </c>
      <c r="Q39" s="3">
        <f>O5+O6+O7+O8+O9</f>
        <v>1.8534193081295401E-8</v>
      </c>
      <c r="R39" s="3">
        <f>S9</f>
        <v>9.5332697448621495E-5</v>
      </c>
      <c r="S39" s="3">
        <f>T9</f>
        <v>7.7824417466581736E-5</v>
      </c>
      <c r="T39"/>
    </row>
    <row r="40" spans="1:20" x14ac:dyDescent="0.3">
      <c r="I40"/>
      <c r="J40" s="4"/>
      <c r="K40" t="s">
        <v>193</v>
      </c>
      <c r="L40" s="3">
        <f>D8</f>
        <v>8.6359962060279653E-4</v>
      </c>
      <c r="M40" s="3">
        <f>E8</f>
        <v>1.6865903245752189E-5</v>
      </c>
      <c r="N40" s="3">
        <f>I9</f>
        <v>0.99128998849785965</v>
      </c>
      <c r="O40" s="3">
        <f>M10</f>
        <v>0.94151656910747017</v>
      </c>
      <c r="P40" s="3">
        <f>N10</f>
        <v>0.7284762415204048</v>
      </c>
      <c r="Q40" s="3">
        <f>O10</f>
        <v>7.2200854267534295E-2</v>
      </c>
      <c r="R40" s="3">
        <v>0</v>
      </c>
      <c r="S40" s="3">
        <v>0</v>
      </c>
      <c r="T40"/>
    </row>
    <row r="41" spans="1:20" x14ac:dyDescent="0.3">
      <c r="I41"/>
      <c r="J41" s="4" t="s">
        <v>203</v>
      </c>
      <c r="K41" t="s">
        <v>194</v>
      </c>
      <c r="L41" s="3">
        <f>D19</f>
        <v>0.44679149037219718</v>
      </c>
      <c r="M41" s="3">
        <f>E19</f>
        <v>8.3773035759725171E-3</v>
      </c>
      <c r="N41" s="3">
        <f>I12+I18</f>
        <v>2.4028400124333069E-4</v>
      </c>
      <c r="O41" s="3">
        <f>M13</f>
        <v>1.074323476275866E-3</v>
      </c>
      <c r="P41" s="3">
        <f>N13</f>
        <v>6.9557533815299867E-3</v>
      </c>
      <c r="Q41" s="3">
        <f>O13</f>
        <v>6.3825999434849186E-29</v>
      </c>
      <c r="R41" s="3">
        <v>0</v>
      </c>
      <c r="S41" s="3">
        <v>0</v>
      </c>
      <c r="T41"/>
    </row>
    <row r="42" spans="1:20" x14ac:dyDescent="0.3">
      <c r="I42"/>
      <c r="J42" s="4"/>
      <c r="K42" t="s">
        <v>195</v>
      </c>
      <c r="L42" s="3">
        <f>D21+D22+D23</f>
        <v>2.352324309372425E-6</v>
      </c>
      <c r="M42" s="3">
        <f>E21+E22+E23+E28</f>
        <v>7.9515953953740951E-8</v>
      </c>
      <c r="N42" s="3">
        <f>I14+I15+I16</f>
        <v>1.1744733908460478E-11</v>
      </c>
      <c r="O42" s="3">
        <f>M15</f>
        <v>1.2767031997225321E-5</v>
      </c>
      <c r="P42" s="3">
        <f>N15</f>
        <v>4.808995704055859E-6</v>
      </c>
      <c r="Q42" s="3">
        <f>O15</f>
        <v>1.6871159948771398E-8</v>
      </c>
      <c r="R42" s="3">
        <f>S12+S13+S14+S16+S15+S17</f>
        <v>1.7375681936625924E-5</v>
      </c>
      <c r="S42" s="3">
        <f>T12+T13+T14+T16+T15+T17</f>
        <v>0.11851138059555218</v>
      </c>
      <c r="T42"/>
    </row>
    <row r="43" spans="1:20" x14ac:dyDescent="0.3">
      <c r="I43"/>
      <c r="J43" s="4"/>
      <c r="K43" t="s">
        <v>196</v>
      </c>
      <c r="L43" s="3">
        <f>D27+D30+D31+D32+D33</f>
        <v>2.473212262119116E-26</v>
      </c>
      <c r="M43" s="3">
        <f>E27+E30+E31+E32+E33</f>
        <v>5.6946584297491163E-12</v>
      </c>
      <c r="N43" s="3">
        <f>I17</f>
        <v>9.8444644361869736E-18</v>
      </c>
      <c r="O43" s="3">
        <f>M14</f>
        <v>1.8381934861323961E-29</v>
      </c>
      <c r="P43" s="3">
        <f>N14</f>
        <v>4.4501107250414368E-10</v>
      </c>
      <c r="Q43" s="3">
        <f>O14</f>
        <v>5.9439810320067803E-11</v>
      </c>
      <c r="R43" s="3">
        <f>S18</f>
        <v>1.4375758945616639E-27</v>
      </c>
      <c r="S43" s="3">
        <f>T18</f>
        <v>6.9041631535926549E-6</v>
      </c>
      <c r="T43"/>
    </row>
    <row r="44" spans="1:20" x14ac:dyDescent="0.3">
      <c r="I44"/>
      <c r="J44" s="4"/>
      <c r="K44" t="s">
        <v>197</v>
      </c>
      <c r="L44" s="3">
        <f>D20+D24+D26</f>
        <v>4.756993513486167E-9</v>
      </c>
      <c r="M44" s="3">
        <f>E20+E26+E24</f>
        <v>5.1047761249945772E-10</v>
      </c>
      <c r="N44" s="3">
        <f>I13</f>
        <v>9.3336840895187974E-8</v>
      </c>
      <c r="O44" s="3">
        <f>M16+M17+M18</f>
        <v>2.7059867726313965E-5</v>
      </c>
      <c r="P44" s="3">
        <f>N16+N17+N18+N19+N20</f>
        <v>3.1865047552602243E-7</v>
      </c>
      <c r="Q44" s="3">
        <f>O16+O17+O18+O19+O20</f>
        <v>1.430859728973202E-8</v>
      </c>
      <c r="R44" s="3">
        <f>S19</f>
        <v>7.2721336667323235E-5</v>
      </c>
      <c r="S44" s="3">
        <f>T19</f>
        <v>5.9536083724894558E-5</v>
      </c>
      <c r="T44"/>
    </row>
    <row r="45" spans="1:20" x14ac:dyDescent="0.3">
      <c r="I45"/>
      <c r="J45" s="4"/>
      <c r="K45" t="s">
        <v>198</v>
      </c>
      <c r="L45" s="3">
        <f>D25</f>
        <v>1.2155066970659071E-9</v>
      </c>
      <c r="M45" s="3">
        <f>E25</f>
        <v>1.897801506843287E-7</v>
      </c>
      <c r="N45" s="3">
        <f>I19</f>
        <v>9.5795788551483003E-9</v>
      </c>
      <c r="O45" s="3">
        <f>M21</f>
        <v>1.2780324416190459E-5</v>
      </c>
      <c r="P45" s="3">
        <f>N21</f>
        <v>9.8947214935668415E-6</v>
      </c>
      <c r="Q45" s="3">
        <f>O21</f>
        <v>9.8026480673191522E-7</v>
      </c>
      <c r="R45" s="3">
        <v>0</v>
      </c>
      <c r="S45" s="3">
        <v>0</v>
      </c>
      <c r="T45"/>
    </row>
    <row r="46" spans="1:20" x14ac:dyDescent="0.3">
      <c r="I46"/>
      <c r="J46" s="4"/>
      <c r="K46" t="s">
        <v>199</v>
      </c>
      <c r="L46" s="3">
        <f>D35</f>
        <v>0.1055942801302842</v>
      </c>
      <c r="M46" s="3">
        <f>E35</f>
        <v>0.98322730284437909</v>
      </c>
      <c r="N46" s="3">
        <f>I21</f>
        <v>8.2238699190709096E-3</v>
      </c>
      <c r="O46" s="3">
        <f>M23</f>
        <v>5.4829018057387491E-2</v>
      </c>
      <c r="P46" s="3">
        <f>N23</f>
        <v>0.25759024024161098</v>
      </c>
      <c r="Q46" s="3">
        <f>O23</f>
        <v>0.92779809830445059</v>
      </c>
      <c r="R46" s="3">
        <f>S21</f>
        <v>0.99979684719044204</v>
      </c>
      <c r="S46" s="3">
        <f>T21</f>
        <v>0.76277163194822484</v>
      </c>
      <c r="T46"/>
    </row>
    <row r="47" spans="1:20" x14ac:dyDescent="0.3">
      <c r="I47"/>
      <c r="M47"/>
      <c r="N47"/>
      <c r="O47"/>
      <c r="S47"/>
      <c r="T47"/>
    </row>
    <row r="48" spans="1:20" x14ac:dyDescent="0.3">
      <c r="I48"/>
      <c r="M48"/>
      <c r="N48"/>
      <c r="O48"/>
      <c r="S48"/>
      <c r="T48"/>
    </row>
    <row r="49" spans="9:20" x14ac:dyDescent="0.3">
      <c r="I49"/>
      <c r="M49"/>
      <c r="N49"/>
      <c r="O49"/>
      <c r="S49"/>
      <c r="T49"/>
    </row>
    <row r="50" spans="9:20" x14ac:dyDescent="0.3">
      <c r="I50"/>
      <c r="M50"/>
      <c r="N50"/>
      <c r="O50"/>
      <c r="S50"/>
      <c r="T50"/>
    </row>
    <row r="51" spans="9:20" x14ac:dyDescent="0.3">
      <c r="I51"/>
      <c r="M51"/>
      <c r="N51"/>
      <c r="O51"/>
      <c r="S51"/>
      <c r="T51"/>
    </row>
    <row r="52" spans="9:20" x14ac:dyDescent="0.3">
      <c r="I52"/>
      <c r="M52"/>
      <c r="N52"/>
      <c r="O52"/>
      <c r="S52"/>
      <c r="T52"/>
    </row>
  </sheetData>
  <mergeCells count="2">
    <mergeCell ref="J36:J40"/>
    <mergeCell ref="J41:J46"/>
  </mergeCells>
  <phoneticPr fontId="1" type="noConversion"/>
  <conditionalFormatting sqref="D1:E1048576 I1:I32 S1:T32 M53:O1048576 M1:O32 S53:T1048576 I53:I1048576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M8" sqref="M8"/>
    </sheetView>
  </sheetViews>
  <sheetFormatPr defaultRowHeight="14" x14ac:dyDescent="0.3"/>
  <cols>
    <col min="3" max="3" width="6.5" bestFit="1" customWidth="1"/>
  </cols>
  <sheetData>
    <row r="1" spans="1:11" x14ac:dyDescent="0.3">
      <c r="C1" t="s">
        <v>173</v>
      </c>
      <c r="D1" t="s">
        <v>175</v>
      </c>
      <c r="E1" t="s">
        <v>177</v>
      </c>
      <c r="F1" t="s">
        <v>183</v>
      </c>
      <c r="G1" t="s">
        <v>185</v>
      </c>
      <c r="H1" t="s">
        <v>187</v>
      </c>
      <c r="I1" t="s">
        <v>179</v>
      </c>
      <c r="J1" t="s">
        <v>181</v>
      </c>
    </row>
    <row r="2" spans="1:11" x14ac:dyDescent="0.3">
      <c r="A2" s="4" t="s">
        <v>200</v>
      </c>
      <c r="B2" t="str">
        <f>Oral!K36</f>
        <v>Feed</v>
      </c>
      <c r="C2" s="3">
        <f>Oral!L36</f>
        <v>0.4467457125392843</v>
      </c>
      <c r="D2" s="3">
        <f>Oral!M36</f>
        <v>8.3781551591325058E-3</v>
      </c>
      <c r="E2" s="3">
        <f>Oral!N36</f>
        <v>2.4019450817215415E-4</v>
      </c>
      <c r="F2" s="3">
        <f>Oral!O36</f>
        <v>1.074125354696616E-3</v>
      </c>
      <c r="G2" s="3">
        <f>Oral!P36</f>
        <v>6.9573480575861541E-3</v>
      </c>
      <c r="H2" s="3">
        <f>Oral!Q36</f>
        <v>0</v>
      </c>
      <c r="I2" s="3">
        <f>Oral!R36</f>
        <v>0</v>
      </c>
      <c r="J2" s="3">
        <f>Oral!S36</f>
        <v>0</v>
      </c>
    </row>
    <row r="3" spans="1:11" x14ac:dyDescent="0.3">
      <c r="A3" s="4"/>
      <c r="B3" t="str">
        <f>Oral!K37</f>
        <v>Infrastructure</v>
      </c>
      <c r="C3" s="3">
        <f>Oral!L37</f>
        <v>2.3920978148745465E-6</v>
      </c>
      <c r="D3" s="3">
        <f>Oral!M37</f>
        <v>8.1155744360721355E-8</v>
      </c>
      <c r="E3" s="3">
        <f>Oral!N37</f>
        <v>7.4752023901317314E-8</v>
      </c>
      <c r="F3" s="3">
        <f>Oral!O37</f>
        <v>1.312596747818125E-5</v>
      </c>
      <c r="G3" s="3">
        <f>Oral!P37</f>
        <v>4.9420342344734209E-6</v>
      </c>
      <c r="H3" s="3">
        <f>Oral!Q37</f>
        <v>1.7330361442235471E-8</v>
      </c>
      <c r="I3" s="3">
        <f>Oral!R37</f>
        <v>1.7722724301870553E-5</v>
      </c>
      <c r="J3" s="3">
        <f>Oral!S37</f>
        <v>0.11856577812835957</v>
      </c>
    </row>
    <row r="4" spans="1:11" x14ac:dyDescent="0.3">
      <c r="A4" s="4"/>
      <c r="B4" t="str">
        <f>Oral!K40</f>
        <v>Seedling</v>
      </c>
      <c r="C4" s="3">
        <f>Oral!L40</f>
        <v>8.6359962060279653E-4</v>
      </c>
      <c r="D4" s="3">
        <f>Oral!M40</f>
        <v>1.6865903245752189E-5</v>
      </c>
      <c r="E4" s="3">
        <f>Oral!N40</f>
        <v>0.99128998849785965</v>
      </c>
      <c r="F4" s="3">
        <f>Oral!O40</f>
        <v>0.94151656910747017</v>
      </c>
      <c r="G4" s="3">
        <f>Oral!P40</f>
        <v>0.7284762415204048</v>
      </c>
      <c r="H4" s="3">
        <f>Oral!Q40</f>
        <v>7.2200854267534295E-2</v>
      </c>
      <c r="I4" s="3">
        <f>Oral!R40</f>
        <v>0</v>
      </c>
      <c r="J4" s="3">
        <f>Oral!S40</f>
        <v>0</v>
      </c>
    </row>
    <row r="5" spans="1:11" x14ac:dyDescent="0.3">
      <c r="A5" s="4" t="s">
        <v>202</v>
      </c>
      <c r="B5" t="str">
        <f>Oral!K41</f>
        <v>P_Feed</v>
      </c>
      <c r="C5" s="3">
        <f>Oral!L41</f>
        <v>0.44679149037219718</v>
      </c>
      <c r="D5" s="3">
        <f>Oral!M41</f>
        <v>8.3773035759725171E-3</v>
      </c>
      <c r="E5" s="3">
        <f>Oral!N41</f>
        <v>2.4028400124333069E-4</v>
      </c>
      <c r="F5" s="3">
        <f>Oral!O41</f>
        <v>1.074323476275866E-3</v>
      </c>
      <c r="G5" s="3">
        <f>Oral!P41</f>
        <v>6.9557533815299867E-3</v>
      </c>
      <c r="H5" s="3">
        <f>Oral!Q41</f>
        <v>6.3825999434849186E-29</v>
      </c>
      <c r="I5" s="3">
        <f>Oral!R41</f>
        <v>0</v>
      </c>
      <c r="J5" s="3">
        <f>Oral!S41</f>
        <v>0</v>
      </c>
    </row>
    <row r="6" spans="1:11" x14ac:dyDescent="0.3">
      <c r="A6" s="4"/>
      <c r="B6" t="str">
        <f>Oral!K42</f>
        <v>P_Infrastructure</v>
      </c>
      <c r="C6" s="3">
        <f>Oral!L42</f>
        <v>2.352324309372425E-6</v>
      </c>
      <c r="D6" s="3">
        <f>Oral!M42</f>
        <v>7.9515953953740951E-8</v>
      </c>
      <c r="E6" s="3">
        <f>Oral!N42</f>
        <v>1.1744733908460478E-11</v>
      </c>
      <c r="F6" s="3">
        <f>Oral!O42</f>
        <v>1.2767031997225321E-5</v>
      </c>
      <c r="G6" s="3">
        <f>Oral!P42</f>
        <v>4.808995704055859E-6</v>
      </c>
      <c r="H6" s="3">
        <f>Oral!Q42</f>
        <v>1.6871159948771398E-8</v>
      </c>
      <c r="I6" s="3">
        <f>Oral!R42</f>
        <v>1.7375681936625924E-5</v>
      </c>
      <c r="J6" s="3">
        <f>Oral!S42</f>
        <v>0.11851138059555218</v>
      </c>
    </row>
    <row r="7" spans="1:11" x14ac:dyDescent="0.3">
      <c r="A7" s="4"/>
      <c r="B7" t="str">
        <f>Oral!K46</f>
        <v>P_Product</v>
      </c>
      <c r="C7" s="3">
        <f>Oral!L46</f>
        <v>0.1055942801302842</v>
      </c>
      <c r="D7" s="3">
        <f>Oral!M46</f>
        <v>0.98322730284437909</v>
      </c>
      <c r="E7" s="3">
        <f>Oral!N46</f>
        <v>8.2238699190709096E-3</v>
      </c>
      <c r="F7" s="3">
        <f>Oral!O46</f>
        <v>5.4829018057387491E-2</v>
      </c>
      <c r="G7" s="3">
        <f>Oral!P46</f>
        <v>0.25759024024161098</v>
      </c>
      <c r="H7" s="3">
        <f>Oral!Q46</f>
        <v>0.92779809830445059</v>
      </c>
      <c r="I7" s="3">
        <f>Oral!R46</f>
        <v>0.99979684719044204</v>
      </c>
      <c r="J7" s="3">
        <f>Oral!S46</f>
        <v>0.76277163194822484</v>
      </c>
    </row>
    <row r="8" spans="1:11" x14ac:dyDescent="0.3">
      <c r="A8" t="s">
        <v>204</v>
      </c>
      <c r="B8" t="s">
        <v>204</v>
      </c>
      <c r="C8" s="3">
        <f>1-SUM(C2:C7)</f>
        <v>1.7291550735709649E-7</v>
      </c>
      <c r="D8" s="3">
        <f t="shared" ref="D8:J8" si="0">1-SUM(D2:D7)</f>
        <v>2.1184557186249009E-7</v>
      </c>
      <c r="E8" s="3">
        <f t="shared" si="0"/>
        <v>5.5883098853959368E-6</v>
      </c>
      <c r="F8" s="3">
        <f t="shared" si="0"/>
        <v>1.4800710046943832E-3</v>
      </c>
      <c r="G8" s="3">
        <f t="shared" si="0"/>
        <v>1.0665768929607466E-5</v>
      </c>
      <c r="H8" s="3">
        <f t="shared" si="0"/>
        <v>1.0132264937068314E-6</v>
      </c>
      <c r="I8" s="3">
        <f t="shared" si="0"/>
        <v>1.6805440331946198E-4</v>
      </c>
      <c r="J8" s="3">
        <f t="shared" si="0"/>
        <v>1.5120932786338859E-4</v>
      </c>
      <c r="K8" s="3"/>
    </row>
  </sheetData>
  <mergeCells count="2">
    <mergeCell ref="A2:A4"/>
    <mergeCell ref="A5:A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Oral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Ting Jiang</cp:lastModifiedBy>
  <dcterms:created xsi:type="dcterms:W3CDTF">2015-06-05T18:19:34Z</dcterms:created>
  <dcterms:modified xsi:type="dcterms:W3CDTF">2025-10-27T15:26:22Z</dcterms:modified>
</cp:coreProperties>
</file>