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BB835CFC-918C-414E-85BD-053287133118}" xr6:coauthVersionLast="47" xr6:coauthVersionMax="47" xr10:uidLastSave="{00000000-0000-0000-0000-000000000000}"/>
  <bookViews>
    <workbookView xWindow="-108" yWindow="-108" windowWidth="23256" windowHeight="14016" activeTab="5" xr2:uid="{00000000-000D-0000-FFFF-FFFF00000000}"/>
  </bookViews>
  <sheets>
    <sheet name="Summary" sheetId="6" r:id="rId1"/>
    <sheet name="No Action" sheetId="1" r:id="rId2"/>
    <sheet name="Remove Incomplete Records" sheetId="2" r:id="rId3"/>
    <sheet name="Replace With Mean" sheetId="3" r:id="rId4"/>
    <sheet name="Replace With Modal" sheetId="5" r:id="rId5"/>
    <sheet name="K-Fold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2" i="7" l="1"/>
  <c r="O12" i="7"/>
  <c r="N12" i="7"/>
  <c r="M12" i="7"/>
  <c r="P11" i="7"/>
  <c r="O11" i="7"/>
  <c r="N11" i="7"/>
  <c r="M11" i="7"/>
  <c r="P10" i="7"/>
  <c r="O10" i="7"/>
  <c r="N10" i="7"/>
  <c r="M10" i="7"/>
  <c r="P9" i="7"/>
  <c r="O9" i="7"/>
  <c r="N9" i="7"/>
  <c r="M9" i="7"/>
  <c r="P8" i="7"/>
  <c r="O8" i="7"/>
  <c r="N8" i="7"/>
  <c r="M8" i="7"/>
  <c r="P7" i="7"/>
  <c r="O7" i="7"/>
  <c r="N7" i="7"/>
  <c r="M7" i="7"/>
  <c r="P6" i="7"/>
  <c r="O6" i="7"/>
  <c r="N6" i="7"/>
  <c r="M6" i="7"/>
  <c r="P5" i="7"/>
  <c r="O5" i="7"/>
  <c r="N5" i="7"/>
  <c r="M5" i="7"/>
  <c r="P4" i="7"/>
  <c r="O4" i="7"/>
  <c r="N4" i="7"/>
  <c r="M4" i="7"/>
  <c r="P3" i="7"/>
  <c r="O3" i="7"/>
  <c r="N3" i="7"/>
  <c r="M3" i="7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F3" i="6" l="1" a="1"/>
  <c r="F3" i="6" s="1"/>
  <c r="F24" i="6" s="1"/>
  <c r="G3" i="6" a="1"/>
  <c r="G3" i="6" s="1"/>
  <c r="G24" i="6" s="1"/>
  <c r="C3" i="6" a="1"/>
  <c r="C3" i="6" s="1"/>
  <c r="C24" i="6" s="1"/>
  <c r="D3" i="6" a="1"/>
  <c r="D3" i="6" s="1"/>
  <c r="D24" i="6" s="1"/>
  <c r="L3" i="6" a="1"/>
  <c r="L3" i="6" s="1"/>
  <c r="L24" i="6" s="1"/>
  <c r="M3" i="6" a="1"/>
  <c r="M3" i="6" s="1"/>
  <c r="M24" i="6" s="1"/>
  <c r="J3" i="6" a="1"/>
  <c r="J3" i="6" s="1"/>
  <c r="J24" i="6" s="1"/>
  <c r="I3" i="6" a="1"/>
  <c r="I3" i="6" s="1"/>
  <c r="I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<sst xmlns="http://schemas.openxmlformats.org/spreadsheetml/2006/main" count="328" uniqueCount="38">
  <si>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</si>
  <si>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</si>
  <si>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</si>
  <si>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</si>
  <si>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</si>
  <si>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</si>
  <si>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</si>
  <si>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</si>
  <si>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</si>
  <si>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</si>
  <si>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</si>
  <si>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</si>
  <si>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</si>
  <si>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</si>
  <si>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</si>
  <si>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</si>
  <si>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</si>
  <si>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</si>
  <si>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</si>
  <si>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</si>
  <si>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</si>
  <si>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</si>
  <si>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</si>
  <si>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</si>
  <si>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</si>
  <si>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</si>
  <si>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</si>
  <si>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</si>
  <si>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Median</t>
  </si>
  <si>
    <t>No Action</t>
  </si>
  <si>
    <t>Remove Incomplete Records</t>
  </si>
  <si>
    <t>Replace With Mean</t>
  </si>
  <si>
    <t>Replace With Modal</t>
  </si>
  <si>
    <t>Average</t>
  </si>
  <si>
    <t>Range</t>
  </si>
  <si>
    <t>Recall</t>
  </si>
  <si>
    <t>Precision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</si>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</sst>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63377788628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1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2" borderId="1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1" fillId="0" borderId="0" xfId="0" applyFont="1"/>
    <xf numFmtId="2" fontId="0" fillId="8" borderId="0" xfId="0" applyNumberFormat="1" applyFill="1" applyBorder="1" applyAlignment="1">
      <alignment horizontal="center"/>
    </xf>
    <xf numFmtId="2" fontId="0" fillId="12" borderId="7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  <xf numFmtId="49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Summary!$C$3:$C$21</c:f>
              <c:numCache>
                <c:formatCode>0.00</c:formatCode>
                <c:ptCount val="19"/>
                <c:pt idx="0">
                  <c:v>62.051000000000002</c:v>
                </c:pt>
                <c:pt idx="1">
                  <c:v>60.518000000000008</c:v>
                </c:pt>
                <c:pt idx="2">
                  <c:v>60.345000000000006</c:v>
                </c:pt>
                <c:pt idx="3">
                  <c:v>57.661000000000001</c:v>
                </c:pt>
                <c:pt idx="4">
                  <c:v>62.603999999999999</c:v>
                </c:pt>
                <c:pt idx="5">
                  <c:v>60.346000000000004</c:v>
                </c:pt>
                <c:pt idx="6">
                  <c:v>61.525000000000013</c:v>
                </c:pt>
                <c:pt idx="7">
                  <c:v>61.20300000000001</c:v>
                </c:pt>
                <c:pt idx="8">
                  <c:v>61.54699999999999</c:v>
                </c:pt>
                <c:pt idx="9">
                  <c:v>61.561999999999991</c:v>
                </c:pt>
                <c:pt idx="10">
                  <c:v>61.254000000000005</c:v>
                </c:pt>
                <c:pt idx="11">
                  <c:v>61.779999999999994</c:v>
                </c:pt>
                <c:pt idx="12">
                  <c:v>62.44</c:v>
                </c:pt>
                <c:pt idx="13">
                  <c:v>62.528000000000006</c:v>
                </c:pt>
                <c:pt idx="14">
                  <c:v>61.633000000000003</c:v>
                </c:pt>
                <c:pt idx="15">
                  <c:v>60.911000000000001</c:v>
                </c:pt>
                <c:pt idx="16">
                  <c:v>61.055999999999997</c:v>
                </c:pt>
                <c:pt idx="17">
                  <c:v>59.839999999999996</c:v>
                </c:pt>
                <c:pt idx="18">
                  <c:v>58.648000000000003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4-481A-95CC-628466FC0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Summary!$F$3:$F$21</c:f>
              <c:numCache>
                <c:formatCode>0.00</c:formatCode>
                <c:ptCount val="19"/>
                <c:pt idx="0">
                  <c:v>56.471000000000004</c:v>
                </c:pt>
                <c:pt idx="1">
                  <c:v>62.94100000000001</c:v>
                </c:pt>
                <c:pt idx="2">
                  <c:v>63.157000000000004</c:v>
                </c:pt>
                <c:pt idx="3">
                  <c:v>63.823999999999998</c:v>
                </c:pt>
                <c:pt idx="4">
                  <c:v>61.668000000000006</c:v>
                </c:pt>
                <c:pt idx="5">
                  <c:v>64.259</c:v>
                </c:pt>
                <c:pt idx="6">
                  <c:v>63.474000000000004</c:v>
                </c:pt>
                <c:pt idx="7">
                  <c:v>63.703999999999994</c:v>
                </c:pt>
                <c:pt idx="8">
                  <c:v>63.289000000000001</c:v>
                </c:pt>
                <c:pt idx="9">
                  <c:v>61.071000000000005</c:v>
                </c:pt>
                <c:pt idx="10">
                  <c:v>63.944000000000017</c:v>
                </c:pt>
                <c:pt idx="11">
                  <c:v>64.902999999999992</c:v>
                </c:pt>
                <c:pt idx="12">
                  <c:v>61.916999999999994</c:v>
                </c:pt>
                <c:pt idx="13">
                  <c:v>63.600999999999999</c:v>
                </c:pt>
                <c:pt idx="14">
                  <c:v>62.542000000000009</c:v>
                </c:pt>
                <c:pt idx="15">
                  <c:v>60.632000000000005</c:v>
                </c:pt>
                <c:pt idx="16">
                  <c:v>62.831000000000003</c:v>
                </c:pt>
                <c:pt idx="17">
                  <c:v>62.314</c:v>
                </c:pt>
                <c:pt idx="18">
                  <c:v>62.311000000000014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4-481A-95CC-628466FC03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Summary!$I$3:$I$21</c:f>
              <c:numCache>
                <c:formatCode>0.00</c:formatCode>
                <c:ptCount val="19"/>
                <c:pt idx="0">
                  <c:v>63.589000000000013</c:v>
                </c:pt>
                <c:pt idx="1">
                  <c:v>61.688000000000002</c:v>
                </c:pt>
                <c:pt idx="2">
                  <c:v>59.826000000000001</c:v>
                </c:pt>
                <c:pt idx="3">
                  <c:v>61.751999999999995</c:v>
                </c:pt>
                <c:pt idx="4">
                  <c:v>63.218000000000004</c:v>
                </c:pt>
                <c:pt idx="5">
                  <c:v>63.075999999999986</c:v>
                </c:pt>
                <c:pt idx="6">
                  <c:v>62.193000000000005</c:v>
                </c:pt>
                <c:pt idx="7">
                  <c:v>61.687000000000012</c:v>
                </c:pt>
                <c:pt idx="8">
                  <c:v>62.225999999999999</c:v>
                </c:pt>
                <c:pt idx="9">
                  <c:v>62.603999999999999</c:v>
                </c:pt>
                <c:pt idx="10">
                  <c:v>62.576999999999998</c:v>
                </c:pt>
                <c:pt idx="11">
                  <c:v>62.798000000000002</c:v>
                </c:pt>
                <c:pt idx="12">
                  <c:v>63.140000000000008</c:v>
                </c:pt>
                <c:pt idx="13">
                  <c:v>62.95300000000001</c:v>
                </c:pt>
                <c:pt idx="14">
                  <c:v>62.206000000000003</c:v>
                </c:pt>
                <c:pt idx="15">
                  <c:v>62.862000000000002</c:v>
                </c:pt>
                <c:pt idx="16">
                  <c:v>62.296000000000006</c:v>
                </c:pt>
                <c:pt idx="17">
                  <c:v>61.922000000000004</c:v>
                </c:pt>
                <c:pt idx="18">
                  <c:v>61.711999999999989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4-481A-95CC-628466FC03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Summary!$L$3:$L$21</c:f>
              <c:numCache>
                <c:formatCode>0.00</c:formatCode>
                <c:ptCount val="19"/>
                <c:pt idx="0">
                  <c:v>62.818999999999996</c:v>
                </c:pt>
                <c:pt idx="1">
                  <c:v>65.584999999999994</c:v>
                </c:pt>
                <c:pt idx="2">
                  <c:v>61.379000000000005</c:v>
                </c:pt>
                <c:pt idx="3">
                  <c:v>64.025000000000006</c:v>
                </c:pt>
                <c:pt idx="4">
                  <c:v>64.272000000000006</c:v>
                </c:pt>
                <c:pt idx="5">
                  <c:v>64.371999999999986</c:v>
                </c:pt>
                <c:pt idx="6">
                  <c:v>63.865000000000009</c:v>
                </c:pt>
                <c:pt idx="7">
                  <c:v>62.630999999999993</c:v>
                </c:pt>
                <c:pt idx="8">
                  <c:v>64.01700000000001</c:v>
                </c:pt>
                <c:pt idx="9">
                  <c:v>63.826999999999998</c:v>
                </c:pt>
                <c:pt idx="10">
                  <c:v>63.900999999999996</c:v>
                </c:pt>
                <c:pt idx="11">
                  <c:v>63.884000000000015</c:v>
                </c:pt>
                <c:pt idx="12">
                  <c:v>62.98</c:v>
                </c:pt>
                <c:pt idx="13">
                  <c:v>62.527999999999999</c:v>
                </c:pt>
                <c:pt idx="14">
                  <c:v>64.010999999999996</c:v>
                </c:pt>
                <c:pt idx="15">
                  <c:v>62.567999999999998</c:v>
                </c:pt>
                <c:pt idx="16">
                  <c:v>62.436000000000014</c:v>
                </c:pt>
                <c:pt idx="17">
                  <c:v>62.385000000000005</c:v>
                </c:pt>
                <c:pt idx="18">
                  <c:v>58.588000000000001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4-481A-95CC-628466FC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544"/>
        <c:axId val="19429968"/>
      </c:lineChart>
      <c:catAx>
        <c:axId val="194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68"/>
        <c:crosses val="autoZero"/>
        <c:auto val="1"/>
        <c:lblAlgn val="ctr"/>
        <c:lblOffset val="100"/>
        <c:noMultiLvlLbl val="0"/>
      </c:catAx>
      <c:valAx>
        <c:axId val="19429968"/>
        <c:scaling>
          <c:orientation val="minMax"/>
          <c:max val="7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54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6898512685915"/>
          <c:y val="0.30076443569553807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Summary!$D$3:$D$21</c:f>
              <c:numCache>
                <c:formatCode>0.00</c:formatCode>
                <c:ptCount val="19"/>
                <c:pt idx="0">
                  <c:v>62.819999999999993</c:v>
                </c:pt>
                <c:pt idx="1">
                  <c:v>61.040000000000006</c:v>
                </c:pt>
                <c:pt idx="2">
                  <c:v>61.21</c:v>
                </c:pt>
                <c:pt idx="3">
                  <c:v>57.14</c:v>
                </c:pt>
                <c:pt idx="4">
                  <c:v>62.5</c:v>
                </c:pt>
                <c:pt idx="5">
                  <c:v>59.74</c:v>
                </c:pt>
                <c:pt idx="6">
                  <c:v>61.525000000000006</c:v>
                </c:pt>
                <c:pt idx="7">
                  <c:v>62.015000000000001</c:v>
                </c:pt>
                <c:pt idx="8">
                  <c:v>61.995000000000005</c:v>
                </c:pt>
                <c:pt idx="9">
                  <c:v>61.980000000000004</c:v>
                </c:pt>
                <c:pt idx="10">
                  <c:v>61.11</c:v>
                </c:pt>
                <c:pt idx="11">
                  <c:v>61.825000000000003</c:v>
                </c:pt>
                <c:pt idx="12">
                  <c:v>62</c:v>
                </c:pt>
                <c:pt idx="13">
                  <c:v>62.734999999999999</c:v>
                </c:pt>
                <c:pt idx="14">
                  <c:v>60.765000000000001</c:v>
                </c:pt>
                <c:pt idx="15">
                  <c:v>60.894999999999996</c:v>
                </c:pt>
                <c:pt idx="16">
                  <c:v>61.18</c:v>
                </c:pt>
                <c:pt idx="17">
                  <c:v>60.19</c:v>
                </c:pt>
                <c:pt idx="18">
                  <c:v>58.36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FA4-AD5B-552B5AE5E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Summary!$G$3:$G$21</c:f>
              <c:numCache>
                <c:formatCode>0.00</c:formatCode>
                <c:ptCount val="19"/>
                <c:pt idx="0">
                  <c:v>58.82</c:v>
                </c:pt>
                <c:pt idx="1">
                  <c:v>63.234999999999999</c:v>
                </c:pt>
                <c:pt idx="2">
                  <c:v>61.765000000000001</c:v>
                </c:pt>
                <c:pt idx="3">
                  <c:v>65.444999999999993</c:v>
                </c:pt>
                <c:pt idx="4">
                  <c:v>63.1</c:v>
                </c:pt>
                <c:pt idx="5">
                  <c:v>63.370000000000005</c:v>
                </c:pt>
                <c:pt idx="6">
                  <c:v>63.984999999999999</c:v>
                </c:pt>
                <c:pt idx="7">
                  <c:v>64.069999999999993</c:v>
                </c:pt>
                <c:pt idx="8">
                  <c:v>62.83</c:v>
                </c:pt>
                <c:pt idx="9">
                  <c:v>60.71</c:v>
                </c:pt>
                <c:pt idx="10">
                  <c:v>64.05</c:v>
                </c:pt>
                <c:pt idx="11">
                  <c:v>65.349999999999994</c:v>
                </c:pt>
                <c:pt idx="12">
                  <c:v>61.414999999999999</c:v>
                </c:pt>
                <c:pt idx="13">
                  <c:v>63.35</c:v>
                </c:pt>
                <c:pt idx="14">
                  <c:v>62.900000000000006</c:v>
                </c:pt>
                <c:pt idx="15">
                  <c:v>60.594999999999999</c:v>
                </c:pt>
                <c:pt idx="16">
                  <c:v>63.99</c:v>
                </c:pt>
                <c:pt idx="17">
                  <c:v>62.875</c:v>
                </c:pt>
                <c:pt idx="18">
                  <c:v>63.905000000000001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FA4-AD5B-552B5AE5E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Summary!$J$3:$J$21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61.040000000000006</c:v>
                </c:pt>
                <c:pt idx="2">
                  <c:v>58.62</c:v>
                </c:pt>
                <c:pt idx="3">
                  <c:v>60.064999999999998</c:v>
                </c:pt>
                <c:pt idx="4">
                  <c:v>63.019999999999996</c:v>
                </c:pt>
                <c:pt idx="5">
                  <c:v>63.64</c:v>
                </c:pt>
                <c:pt idx="6">
                  <c:v>61.894999999999996</c:v>
                </c:pt>
                <c:pt idx="7">
                  <c:v>61.685000000000002</c:v>
                </c:pt>
                <c:pt idx="8">
                  <c:v>62.14</c:v>
                </c:pt>
                <c:pt idx="9">
                  <c:v>63.02</c:v>
                </c:pt>
                <c:pt idx="10">
                  <c:v>62.295000000000002</c:v>
                </c:pt>
                <c:pt idx="11">
                  <c:v>62.58</c:v>
                </c:pt>
                <c:pt idx="12">
                  <c:v>62.8</c:v>
                </c:pt>
                <c:pt idx="13">
                  <c:v>63.844999999999999</c:v>
                </c:pt>
                <c:pt idx="14">
                  <c:v>62.59</c:v>
                </c:pt>
                <c:pt idx="15">
                  <c:v>62.844999999999999</c:v>
                </c:pt>
                <c:pt idx="16">
                  <c:v>62.094999999999999</c:v>
                </c:pt>
                <c:pt idx="17">
                  <c:v>62.14</c:v>
                </c:pt>
                <c:pt idx="18">
                  <c:v>62.33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FA4-AD5B-552B5AE5E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Summary!$M$3:$M$21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66.234999999999999</c:v>
                </c:pt>
                <c:pt idx="2">
                  <c:v>61.21</c:v>
                </c:pt>
                <c:pt idx="3">
                  <c:v>65.259999999999991</c:v>
                </c:pt>
                <c:pt idx="4">
                  <c:v>66.150000000000006</c:v>
                </c:pt>
                <c:pt idx="5">
                  <c:v>64.284999999999997</c:v>
                </c:pt>
                <c:pt idx="6">
                  <c:v>63.94</c:v>
                </c:pt>
                <c:pt idx="7">
                  <c:v>62.825000000000003</c:v>
                </c:pt>
                <c:pt idx="8">
                  <c:v>64.449999999999989</c:v>
                </c:pt>
                <c:pt idx="9">
                  <c:v>64.19</c:v>
                </c:pt>
                <c:pt idx="10">
                  <c:v>63.949999999999996</c:v>
                </c:pt>
                <c:pt idx="11">
                  <c:v>63.884999999999998</c:v>
                </c:pt>
                <c:pt idx="12">
                  <c:v>62.9</c:v>
                </c:pt>
                <c:pt idx="13">
                  <c:v>62.08</c:v>
                </c:pt>
                <c:pt idx="14">
                  <c:v>64.150000000000006</c:v>
                </c:pt>
                <c:pt idx="15">
                  <c:v>62.924999999999997</c:v>
                </c:pt>
                <c:pt idx="16">
                  <c:v>62.79</c:v>
                </c:pt>
                <c:pt idx="17">
                  <c:v>62.284999999999997</c:v>
                </c:pt>
                <c:pt idx="18">
                  <c:v>60.07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FA4-AD5B-552B5AE5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62128"/>
        <c:axId val="382262544"/>
      </c:lineChart>
      <c:catAx>
        <c:axId val="38226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544"/>
        <c:crosses val="autoZero"/>
        <c:auto val="1"/>
        <c:lblAlgn val="ctr"/>
        <c:lblOffset val="100"/>
        <c:noMultiLvlLbl val="0"/>
      </c:catAx>
      <c:valAx>
        <c:axId val="38226254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0</xdr:row>
      <xdr:rowOff>102870</xdr:rowOff>
    </xdr:from>
    <xdr:to>
      <xdr:col>21</xdr:col>
      <xdr:colOff>403860</xdr:colOff>
      <xdr:row>13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76A12-C7E3-4D43-9861-832F5881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13</xdr:row>
      <xdr:rowOff>179070</xdr:rowOff>
    </xdr:from>
    <xdr:to>
      <xdr:col>21</xdr:col>
      <xdr:colOff>388620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BC1B-F5EF-4B7F-982C-E0532BF0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N30"/>
  <sheetViews>
    <sheetView workbookViewId="0">
      <selection activeCell="G27" sqref="G27"/>
    </sheetView>
  </sheetViews>
  <sheetFormatPr defaultRowHeight="14.4" x14ac:dyDescent="0.3"/>
  <cols>
    <col min="2" max="2" width="15.6640625" customWidth="1"/>
  </cols>
  <sheetData>
    <row r="1" spans="1:14" ht="28.2" customHeight="1" x14ac:dyDescent="0.3">
      <c r="C1" s="36" t="s">
        <v>29</v>
      </c>
      <c r="D1" s="37"/>
      <c r="E1" s="38"/>
      <c r="F1" s="39" t="s">
        <v>30</v>
      </c>
      <c r="G1" s="40"/>
      <c r="H1" s="41"/>
      <c r="I1" s="39" t="s">
        <v>31</v>
      </c>
      <c r="J1" s="40"/>
      <c r="K1" s="41"/>
      <c r="L1" s="42" t="s">
        <v>32</v>
      </c>
      <c r="M1" s="43"/>
      <c r="N1" s="44"/>
    </row>
    <row r="2" spans="1:14" ht="28.8" x14ac:dyDescent="0.3">
      <c r="A2" s="1" t="s">
        <v>0</v>
      </c>
      <c r="B2" s="2" t="s">
        <v>17</v>
      </c>
      <c r="C2" s="21" t="s">
        <v>16</v>
      </c>
      <c r="D2" s="21" t="s">
        <v>28</v>
      </c>
      <c r="E2" s="21" t="s">
        <v>34</v>
      </c>
      <c r="F2" s="21" t="s">
        <v>16</v>
      </c>
      <c r="G2" s="21" t="s">
        <v>28</v>
      </c>
      <c r="H2" s="21" t="s">
        <v>34</v>
      </c>
      <c r="I2" s="21" t="s">
        <v>16</v>
      </c>
      <c r="J2" s="21" t="s">
        <v>28</v>
      </c>
      <c r="K2" s="21" t="s">
        <v>34</v>
      </c>
      <c r="L2" s="21" t="s">
        <v>16</v>
      </c>
      <c r="M2" s="21" t="s">
        <v>28</v>
      </c>
      <c r="N2" s="21" t="s">
        <v>34</v>
      </c>
    </row>
    <row r="3" spans="1:14" x14ac:dyDescent="0.3">
      <c r="A3" s="8" t="s">
        <v>3</v>
      </c>
      <c r="B3" s="10">
        <v>5</v>
      </c>
      <c r="C3" s="22" cm="1">
        <f t="array" ref="C3:C21">'No Action'!O3:O21</f>
        <v>62.051000000000002</v>
      </c>
      <c r="D3" s="22" cm="1">
        <f t="array" ref="D3:D21">'No Action'!P3:P21</f>
        <v>62.819999999999993</v>
      </c>
      <c r="E3" s="22">
        <f>'No Action'!N3-'No Action'!M3</f>
        <v>20.510000000000005</v>
      </c>
      <c r="F3" s="25" cm="1">
        <f t="array" ref="F3:F21">'Remove Incomplete Records'!O3:O21</f>
        <v>56.471000000000004</v>
      </c>
      <c r="G3" s="25" cm="1">
        <f t="array" ref="G3:G21">'Remove Incomplete Records'!P3:P21</f>
        <v>58.82</v>
      </c>
      <c r="H3" s="25">
        <f>'Remove Incomplete Records'!N3-'Remove Incomplete Records'!M3</f>
        <v>52.940000000000005</v>
      </c>
      <c r="I3" s="27" cm="1">
        <f t="array" ref="I3:I21">'Replace With Mean'!O3:O21</f>
        <v>63.589000000000013</v>
      </c>
      <c r="J3" s="27" cm="1">
        <f t="array" ref="J3:J21">'Replace With Mean'!P3:P21</f>
        <v>64.099999999999994</v>
      </c>
      <c r="K3" s="27">
        <f>'Replace With Mean'!N3-'Replace With Mean'!M3</f>
        <v>30.770000000000003</v>
      </c>
      <c r="L3" s="29" cm="1">
        <f t="array" ref="L3:L21">'Replace With Modal'!O3:O21</f>
        <v>62.818999999999996</v>
      </c>
      <c r="M3" s="29" cm="1">
        <f t="array" ref="M3:M21">'Replace With Modal'!P3:P21</f>
        <v>64.099999999999994</v>
      </c>
      <c r="N3" s="35">
        <f>'Replace With Modal'!N3 - 'Replace With Modal'!M3</f>
        <v>23.070000000000007</v>
      </c>
    </row>
    <row r="4" spans="1:14" x14ac:dyDescent="0.3">
      <c r="A4" s="9" t="s">
        <v>4</v>
      </c>
      <c r="B4" s="11">
        <v>10</v>
      </c>
      <c r="C4" s="22">
        <v>60.518000000000008</v>
      </c>
      <c r="D4" s="22">
        <v>61.040000000000006</v>
      </c>
      <c r="E4" s="22">
        <f>'No Action'!N4-'No Action'!M4</f>
        <v>16.880000000000003</v>
      </c>
      <c r="F4" s="25">
        <v>62.94100000000001</v>
      </c>
      <c r="G4" s="25">
        <v>63.234999999999999</v>
      </c>
      <c r="H4" s="25">
        <f>'Remove Incomplete Records'!N4-'Remove Incomplete Records'!M4</f>
        <v>23.53</v>
      </c>
      <c r="I4" s="27">
        <v>61.688000000000002</v>
      </c>
      <c r="J4" s="27">
        <v>61.040000000000006</v>
      </c>
      <c r="K4" s="27">
        <f>'Replace With Mean'!N4-'Replace With Mean'!M4</f>
        <v>16.879999999999995</v>
      </c>
      <c r="L4" s="29">
        <v>65.584999999999994</v>
      </c>
      <c r="M4" s="29">
        <v>66.234999999999999</v>
      </c>
      <c r="N4" s="35">
        <f>'Replace With Modal'!N4 - 'Replace With Modal'!M4</f>
        <v>11.690000000000005</v>
      </c>
    </row>
    <row r="5" spans="1:14" x14ac:dyDescent="0.3">
      <c r="A5" s="9" t="s">
        <v>5</v>
      </c>
      <c r="B5" s="11">
        <v>15</v>
      </c>
      <c r="C5" s="22">
        <v>60.345000000000006</v>
      </c>
      <c r="D5" s="22">
        <v>61.21</v>
      </c>
      <c r="E5" s="22">
        <f>'No Action'!N5-'No Action'!M5</f>
        <v>13.79</v>
      </c>
      <c r="F5" s="25">
        <v>63.157000000000004</v>
      </c>
      <c r="G5" s="25">
        <v>61.765000000000001</v>
      </c>
      <c r="H5" s="25">
        <f>'Remove Incomplete Records'!N5-'Remove Incomplete Records'!M5</f>
        <v>23.53</v>
      </c>
      <c r="I5" s="27">
        <v>59.826000000000001</v>
      </c>
      <c r="J5" s="27">
        <v>58.62</v>
      </c>
      <c r="K5" s="27">
        <f>'Replace With Mean'!N5-'Replace With Mean'!M5</f>
        <v>12.939999999999998</v>
      </c>
      <c r="L5" s="29">
        <v>61.379000000000005</v>
      </c>
      <c r="M5" s="29">
        <v>61.21</v>
      </c>
      <c r="N5" s="35">
        <f>'Replace With Modal'!N5 - 'Replace With Modal'!M5</f>
        <v>9.4799999999999969</v>
      </c>
    </row>
    <row r="6" spans="1:14" x14ac:dyDescent="0.3">
      <c r="A6" s="9" t="s">
        <v>6</v>
      </c>
      <c r="B6" s="11">
        <v>20</v>
      </c>
      <c r="C6" s="22">
        <v>57.661000000000001</v>
      </c>
      <c r="D6" s="22">
        <v>57.14</v>
      </c>
      <c r="E6" s="22">
        <f>'No Action'!N6-'No Action'!M6</f>
        <v>16.229999999999997</v>
      </c>
      <c r="F6" s="25">
        <v>63.823999999999998</v>
      </c>
      <c r="G6" s="25">
        <v>65.444999999999993</v>
      </c>
      <c r="H6" s="25">
        <f>'Remove Incomplete Records'!N6-'Remove Incomplete Records'!M6</f>
        <v>14.710000000000008</v>
      </c>
      <c r="I6" s="27">
        <v>61.751999999999995</v>
      </c>
      <c r="J6" s="27">
        <v>60.064999999999998</v>
      </c>
      <c r="K6" s="27">
        <f>'Replace With Mean'!N6-'Replace With Mean'!M6</f>
        <v>11.690000000000005</v>
      </c>
      <c r="L6" s="29">
        <v>64.025000000000006</v>
      </c>
      <c r="M6" s="29">
        <v>65.259999999999991</v>
      </c>
      <c r="N6" s="35">
        <f>'Replace With Modal'!N6 - 'Replace With Modal'!M6</f>
        <v>12.340000000000003</v>
      </c>
    </row>
    <row r="7" spans="1:14" x14ac:dyDescent="0.3">
      <c r="A7" s="9" t="s">
        <v>7</v>
      </c>
      <c r="B7" s="11">
        <v>25</v>
      </c>
      <c r="C7" s="22">
        <v>62.603999999999999</v>
      </c>
      <c r="D7" s="22">
        <v>62.5</v>
      </c>
      <c r="E7" s="22">
        <f>'No Action'!N7-'No Action'!M7</f>
        <v>8.86</v>
      </c>
      <c r="F7" s="25">
        <v>61.668000000000006</v>
      </c>
      <c r="G7" s="25">
        <v>63.1</v>
      </c>
      <c r="H7" s="25">
        <f>'Remove Incomplete Records'!N7-'Remove Incomplete Records'!M7</f>
        <v>10.720000000000006</v>
      </c>
      <c r="I7" s="27">
        <v>63.218000000000004</v>
      </c>
      <c r="J7" s="27">
        <v>63.019999999999996</v>
      </c>
      <c r="K7" s="27">
        <f>'Replace With Mean'!N7-'Replace With Mean'!M7</f>
        <v>8.8599999999999923</v>
      </c>
      <c r="L7" s="29">
        <v>64.272000000000006</v>
      </c>
      <c r="M7" s="29">
        <v>66.150000000000006</v>
      </c>
      <c r="N7" s="35">
        <f>'Replace With Modal'!N7 - 'Replace With Modal'!M7</f>
        <v>11.46</v>
      </c>
    </row>
    <row r="8" spans="1:14" x14ac:dyDescent="0.3">
      <c r="A8" s="9" t="s">
        <v>8</v>
      </c>
      <c r="B8" s="11">
        <v>30</v>
      </c>
      <c r="C8" s="22">
        <v>60.346000000000004</v>
      </c>
      <c r="D8" s="22">
        <v>59.74</v>
      </c>
      <c r="E8" s="22">
        <f>'No Action'!N8-'No Action'!M8</f>
        <v>7.3600000000000065</v>
      </c>
      <c r="F8" s="25">
        <v>64.259</v>
      </c>
      <c r="G8" s="25">
        <v>63.370000000000005</v>
      </c>
      <c r="H8" s="25">
        <f>'Remove Incomplete Records'!N8-'Remove Incomplete Records'!M8</f>
        <v>14.870000000000005</v>
      </c>
      <c r="I8" s="27">
        <v>63.075999999999986</v>
      </c>
      <c r="J8" s="27">
        <v>63.64</v>
      </c>
      <c r="K8" s="27">
        <f>'Replace With Mean'!N8-'Replace With Mean'!M8</f>
        <v>5.6300000000000026</v>
      </c>
      <c r="L8" s="29">
        <v>64.371999999999986</v>
      </c>
      <c r="M8" s="29">
        <v>64.284999999999997</v>
      </c>
      <c r="N8" s="35">
        <f>'Replace With Modal'!N8 - 'Replace With Modal'!M8</f>
        <v>6.5000000000000071</v>
      </c>
    </row>
    <row r="9" spans="1:14" x14ac:dyDescent="0.3">
      <c r="A9" s="9" t="s">
        <v>9</v>
      </c>
      <c r="B9" s="11">
        <v>35</v>
      </c>
      <c r="C9" s="22">
        <v>61.525000000000013</v>
      </c>
      <c r="D9" s="22">
        <v>61.525000000000006</v>
      </c>
      <c r="E9" s="22">
        <f>'No Action'!N9-'No Action'!M9</f>
        <v>7.07</v>
      </c>
      <c r="F9" s="25">
        <v>63.474000000000004</v>
      </c>
      <c r="G9" s="25">
        <v>63.984999999999999</v>
      </c>
      <c r="H9" s="25">
        <f>'Remove Incomplete Records'!N9-'Remove Incomplete Records'!M9</f>
        <v>10.169999999999995</v>
      </c>
      <c r="I9" s="27">
        <v>62.193000000000005</v>
      </c>
      <c r="J9" s="27">
        <v>61.894999999999996</v>
      </c>
      <c r="K9" s="27">
        <f>'Replace With Mean'!N9-'Replace With Mean'!M9</f>
        <v>9.2899999999999991</v>
      </c>
      <c r="L9" s="29">
        <v>63.865000000000009</v>
      </c>
      <c r="M9" s="29">
        <v>63.94</v>
      </c>
      <c r="N9" s="35">
        <f>'Replace With Modal'!N9 - 'Replace With Modal'!M9</f>
        <v>6.3200000000000074</v>
      </c>
    </row>
    <row r="10" spans="1:14" x14ac:dyDescent="0.3">
      <c r="A10" s="9" t="s">
        <v>10</v>
      </c>
      <c r="B10" s="11">
        <v>40</v>
      </c>
      <c r="C10" s="22">
        <v>61.20300000000001</v>
      </c>
      <c r="D10" s="22">
        <v>62.015000000000001</v>
      </c>
      <c r="E10" s="22">
        <f>'No Action'!N10-'No Action'!M10</f>
        <v>7.1500000000000057</v>
      </c>
      <c r="F10" s="25">
        <v>63.703999999999994</v>
      </c>
      <c r="G10" s="25">
        <v>64.069999999999993</v>
      </c>
      <c r="H10" s="25">
        <f>'Remove Incomplete Records'!N10-'Remove Incomplete Records'!M10</f>
        <v>13.329999999999998</v>
      </c>
      <c r="I10" s="27">
        <v>61.687000000000012</v>
      </c>
      <c r="J10" s="27">
        <v>61.685000000000002</v>
      </c>
      <c r="K10" s="27">
        <f>'Replace With Mean'!N10-'Replace With Mean'!M10</f>
        <v>5.8399999999999963</v>
      </c>
      <c r="L10" s="29">
        <v>62.630999999999993</v>
      </c>
      <c r="M10" s="29">
        <v>62.825000000000003</v>
      </c>
      <c r="N10" s="35">
        <f>'Replace With Modal'!N10 - 'Replace With Modal'!M10</f>
        <v>8.1100000000000065</v>
      </c>
    </row>
    <row r="11" spans="1:14" x14ac:dyDescent="0.3">
      <c r="A11" s="9" t="s">
        <v>11</v>
      </c>
      <c r="B11" s="11">
        <v>45</v>
      </c>
      <c r="C11" s="22">
        <v>61.54699999999999</v>
      </c>
      <c r="D11" s="22">
        <v>61.995000000000005</v>
      </c>
      <c r="E11" s="22">
        <f>'No Action'!N11-'No Action'!M11</f>
        <v>3.759999999999998</v>
      </c>
      <c r="F11" s="25">
        <v>63.289000000000001</v>
      </c>
      <c r="G11" s="25">
        <v>62.83</v>
      </c>
      <c r="H11" s="25">
        <f>'Remove Incomplete Records'!N11-'Remove Incomplete Records'!M11</f>
        <v>11.840000000000003</v>
      </c>
      <c r="I11" s="27">
        <v>62.225999999999999</v>
      </c>
      <c r="J11" s="27">
        <v>62.14</v>
      </c>
      <c r="K11" s="27">
        <f>'Replace With Mean'!N11-'Replace With Mean'!M11</f>
        <v>6.3599999999999923</v>
      </c>
      <c r="L11" s="29">
        <v>64.01700000000001</v>
      </c>
      <c r="M11" s="29">
        <v>64.449999999999989</v>
      </c>
      <c r="N11" s="35">
        <f>'Replace With Modal'!N11 - 'Replace With Modal'!M11</f>
        <v>6.3599999999999994</v>
      </c>
    </row>
    <row r="12" spans="1:14" x14ac:dyDescent="0.3">
      <c r="A12" s="9" t="s">
        <v>12</v>
      </c>
      <c r="B12" s="11">
        <v>50</v>
      </c>
      <c r="C12" s="22">
        <v>61.561999999999991</v>
      </c>
      <c r="D12" s="22">
        <v>61.980000000000004</v>
      </c>
      <c r="E12" s="22">
        <f>'No Action'!N12-'No Action'!M12</f>
        <v>8.0700000000000074</v>
      </c>
      <c r="F12" s="25">
        <v>61.071000000000005</v>
      </c>
      <c r="G12" s="25">
        <v>60.71</v>
      </c>
      <c r="H12" s="25">
        <f>'Remove Incomplete Records'!N12-'Remove Incomplete Records'!M12</f>
        <v>8.9300000000000068</v>
      </c>
      <c r="I12" s="27">
        <v>62.603999999999999</v>
      </c>
      <c r="J12" s="27">
        <v>63.02</v>
      </c>
      <c r="K12" s="27">
        <f>'Replace With Mean'!N12-'Replace With Mean'!M12</f>
        <v>3.9000000000000057</v>
      </c>
      <c r="L12" s="29">
        <v>63.826999999999998</v>
      </c>
      <c r="M12" s="29">
        <v>64.19</v>
      </c>
      <c r="N12" s="35">
        <f>'Replace With Modal'!N12 - 'Replace With Modal'!M12</f>
        <v>8.3400000000000034</v>
      </c>
    </row>
    <row r="13" spans="1:14" x14ac:dyDescent="0.3">
      <c r="A13" s="9" t="s">
        <v>18</v>
      </c>
      <c r="B13" s="11">
        <v>55</v>
      </c>
      <c r="C13" s="22">
        <v>61.254000000000005</v>
      </c>
      <c r="D13" s="22">
        <v>61.11</v>
      </c>
      <c r="E13" s="22">
        <f>'No Action'!N13-'No Action'!M13</f>
        <v>6.6199999999999903</v>
      </c>
      <c r="F13" s="25">
        <v>63.944000000000017</v>
      </c>
      <c r="G13" s="25">
        <v>64.05</v>
      </c>
      <c r="H13" s="25">
        <f>'Remove Incomplete Records'!N13-'Remove Incomplete Records'!M13</f>
        <v>8.11</v>
      </c>
      <c r="I13" s="27">
        <v>62.576999999999998</v>
      </c>
      <c r="J13" s="27">
        <v>62.295000000000002</v>
      </c>
      <c r="K13" s="27">
        <f>'Replace With Mean'!N13-'Replace With Mean'!M13</f>
        <v>7.7999999999999972</v>
      </c>
      <c r="L13" s="29">
        <v>63.900999999999996</v>
      </c>
      <c r="M13" s="29">
        <v>63.949999999999996</v>
      </c>
      <c r="N13" s="35">
        <f>'Replace With Modal'!N13 - 'Replace With Modal'!M13</f>
        <v>4.019999999999996</v>
      </c>
    </row>
    <row r="14" spans="1:14" x14ac:dyDescent="0.3">
      <c r="A14" s="9" t="s">
        <v>19</v>
      </c>
      <c r="B14" s="11">
        <v>60</v>
      </c>
      <c r="C14" s="22">
        <v>61.779999999999994</v>
      </c>
      <c r="D14" s="22">
        <v>61.825000000000003</v>
      </c>
      <c r="E14" s="22">
        <f>'No Action'!N14-'No Action'!M14</f>
        <v>7.6000000000000014</v>
      </c>
      <c r="F14" s="25">
        <v>64.902999999999992</v>
      </c>
      <c r="G14" s="25">
        <v>65.349999999999994</v>
      </c>
      <c r="H14" s="25">
        <f>'Remove Incomplete Records'!N14-'Remove Incomplete Records'!M14</f>
        <v>9.8999999999999986</v>
      </c>
      <c r="I14" s="27">
        <v>62.798000000000002</v>
      </c>
      <c r="J14" s="27">
        <v>62.58</v>
      </c>
      <c r="K14" s="27">
        <f>'Replace With Mean'!N14-'Replace With Mean'!M14</f>
        <v>5.1999999999999957</v>
      </c>
      <c r="L14" s="29">
        <v>63.884000000000015</v>
      </c>
      <c r="M14" s="29">
        <v>63.884999999999998</v>
      </c>
      <c r="N14" s="35">
        <f>'Replace With Modal'!N14 - 'Replace With Modal'!M14</f>
        <v>3.2600000000000051</v>
      </c>
    </row>
    <row r="15" spans="1:14" x14ac:dyDescent="0.3">
      <c r="A15" s="9" t="s">
        <v>20</v>
      </c>
      <c r="B15" s="11">
        <v>65</v>
      </c>
      <c r="C15" s="22">
        <v>62.44</v>
      </c>
      <c r="D15" s="22">
        <v>62</v>
      </c>
      <c r="E15" s="22">
        <f>'No Action'!N15-'No Action'!M15</f>
        <v>4.6000000000000014</v>
      </c>
      <c r="F15" s="25">
        <v>61.916999999999994</v>
      </c>
      <c r="G15" s="25">
        <v>61.414999999999999</v>
      </c>
      <c r="H15" s="25">
        <f>'Remove Incomplete Records'!N15-'Remove Incomplete Records'!M15</f>
        <v>5.93</v>
      </c>
      <c r="I15" s="27">
        <v>63.140000000000008</v>
      </c>
      <c r="J15" s="27">
        <v>62.8</v>
      </c>
      <c r="K15" s="27">
        <f>'Replace With Mean'!N15-'Replace With Mean'!M15</f>
        <v>3.4000000000000057</v>
      </c>
      <c r="L15" s="29">
        <v>62.98</v>
      </c>
      <c r="M15" s="29">
        <v>62.9</v>
      </c>
      <c r="N15" s="35">
        <f>'Replace With Modal'!N15 - 'Replace With Modal'!M15</f>
        <v>4.4000000000000057</v>
      </c>
    </row>
    <row r="16" spans="1:14" x14ac:dyDescent="0.3">
      <c r="A16" s="9" t="s">
        <v>21</v>
      </c>
      <c r="B16" s="11">
        <v>70</v>
      </c>
      <c r="C16" s="22">
        <v>62.528000000000006</v>
      </c>
      <c r="D16" s="22">
        <v>62.734999999999999</v>
      </c>
      <c r="E16" s="22">
        <f>'No Action'!N16-'No Action'!M16</f>
        <v>5.9499999999999957</v>
      </c>
      <c r="F16" s="25">
        <v>63.600999999999999</v>
      </c>
      <c r="G16" s="25">
        <v>63.35</v>
      </c>
      <c r="H16" s="25">
        <f>'Remove Incomplete Records'!N16-'Remove Incomplete Records'!M16</f>
        <v>16.100000000000001</v>
      </c>
      <c r="I16" s="27">
        <v>62.95300000000001</v>
      </c>
      <c r="J16" s="27">
        <v>63.844999999999999</v>
      </c>
      <c r="K16" s="27">
        <f>'Replace With Mean'!N16-'Replace With Mean'!M16</f>
        <v>8.5499999999999972</v>
      </c>
      <c r="L16" s="29">
        <v>62.527999999999999</v>
      </c>
      <c r="M16" s="29">
        <v>62.08</v>
      </c>
      <c r="N16" s="35">
        <f>'Replace With Modal'!N16 - 'Replace With Modal'!M16</f>
        <v>6.6899999999999977</v>
      </c>
    </row>
    <row r="17" spans="1:14" x14ac:dyDescent="0.3">
      <c r="A17" s="9" t="s">
        <v>22</v>
      </c>
      <c r="B17" s="11">
        <v>75</v>
      </c>
      <c r="C17" s="22">
        <v>61.633000000000003</v>
      </c>
      <c r="D17" s="22">
        <v>60.765000000000001</v>
      </c>
      <c r="E17" s="22">
        <f>'No Action'!N17-'No Action'!M17</f>
        <v>6.4200000000000017</v>
      </c>
      <c r="F17" s="25">
        <v>62.542000000000009</v>
      </c>
      <c r="G17" s="25">
        <v>62.900000000000006</v>
      </c>
      <c r="H17" s="25">
        <f>'Remove Incomplete Records'!N17-'Remove Incomplete Records'!M17</f>
        <v>3.970000000000006</v>
      </c>
      <c r="I17" s="27">
        <v>62.206000000000003</v>
      </c>
      <c r="J17" s="27">
        <v>62.59</v>
      </c>
      <c r="K17" s="27">
        <f>'Replace With Mean'!N17-'Replace With Mean'!M17</f>
        <v>4.8599999999999994</v>
      </c>
      <c r="L17" s="29">
        <v>64.010999999999996</v>
      </c>
      <c r="M17" s="29">
        <v>64.150000000000006</v>
      </c>
      <c r="N17" s="35">
        <f>'Replace With Modal'!N17 - 'Replace With Modal'!M17</f>
        <v>2.7800000000000011</v>
      </c>
    </row>
    <row r="18" spans="1:14" x14ac:dyDescent="0.3">
      <c r="A18" s="9" t="s">
        <v>23</v>
      </c>
      <c r="B18" s="11">
        <v>80</v>
      </c>
      <c r="C18" s="22">
        <v>60.911000000000001</v>
      </c>
      <c r="D18" s="22">
        <v>60.894999999999996</v>
      </c>
      <c r="E18" s="22">
        <f>'No Action'!N18-'No Action'!M18</f>
        <v>6.5</v>
      </c>
      <c r="F18" s="25">
        <v>60.632000000000005</v>
      </c>
      <c r="G18" s="25">
        <v>60.594999999999999</v>
      </c>
      <c r="H18" s="25">
        <f>'Remove Incomplete Records'!N18-'Remove Incomplete Records'!M18</f>
        <v>8.9200000000000088</v>
      </c>
      <c r="I18" s="27">
        <v>62.862000000000002</v>
      </c>
      <c r="J18" s="27">
        <v>62.844999999999999</v>
      </c>
      <c r="K18" s="27">
        <f>'Replace With Mean'!N18-'Replace With Mean'!M18</f>
        <v>4.5499999999999972</v>
      </c>
      <c r="L18" s="29">
        <v>62.567999999999998</v>
      </c>
      <c r="M18" s="29">
        <v>62.924999999999997</v>
      </c>
      <c r="N18" s="35">
        <f>'Replace With Modal'!N18 - 'Replace With Modal'!M18</f>
        <v>5.0499999999999972</v>
      </c>
    </row>
    <row r="19" spans="1:14" x14ac:dyDescent="0.3">
      <c r="A19" s="9" t="s">
        <v>24</v>
      </c>
      <c r="B19" s="11">
        <v>85</v>
      </c>
      <c r="C19" s="22">
        <v>61.055999999999997</v>
      </c>
      <c r="D19" s="22">
        <v>61.18</v>
      </c>
      <c r="E19" s="22">
        <f>'No Action'!N19-'No Action'!M19</f>
        <v>6.7400000000000091</v>
      </c>
      <c r="F19" s="25">
        <v>62.831000000000003</v>
      </c>
      <c r="G19" s="25">
        <v>63.99</v>
      </c>
      <c r="H19" s="25">
        <f>'Remove Incomplete Records'!N19-'Remove Incomplete Records'!M19</f>
        <v>11.54</v>
      </c>
      <c r="I19" s="27">
        <v>62.296000000000006</v>
      </c>
      <c r="J19" s="27">
        <v>62.094999999999999</v>
      </c>
      <c r="K19" s="27">
        <f>'Replace With Mean'!N19-'Replace With Mean'!M19</f>
        <v>4.4400000000000048</v>
      </c>
      <c r="L19" s="29">
        <v>62.436000000000014</v>
      </c>
      <c r="M19" s="29">
        <v>62.79</v>
      </c>
      <c r="N19" s="35">
        <f>'Replace With Modal'!N19 - 'Replace With Modal'!M19</f>
        <v>7.3499999999999943</v>
      </c>
    </row>
    <row r="20" spans="1:14" x14ac:dyDescent="0.3">
      <c r="A20" s="9" t="s">
        <v>25</v>
      </c>
      <c r="B20" s="11">
        <v>90</v>
      </c>
      <c r="C20" s="22">
        <v>59.839999999999996</v>
      </c>
      <c r="D20" s="22">
        <v>60.19</v>
      </c>
      <c r="E20" s="22">
        <f>'No Action'!N20-'No Action'!M20</f>
        <v>8.6699999999999946</v>
      </c>
      <c r="F20" s="25">
        <v>62.314</v>
      </c>
      <c r="G20" s="25">
        <v>62.875</v>
      </c>
      <c r="H20" s="25">
        <f>'Remove Incomplete Records'!N20-'Remove Incomplete Records'!M20</f>
        <v>14.520000000000003</v>
      </c>
      <c r="I20" s="27">
        <v>61.922000000000004</v>
      </c>
      <c r="J20" s="27">
        <v>62.14</v>
      </c>
      <c r="K20" s="27">
        <f>'Replace With Mean'!N20-'Replace With Mean'!M20</f>
        <v>8.3800000000000097</v>
      </c>
      <c r="L20" s="29">
        <v>62.385000000000005</v>
      </c>
      <c r="M20" s="29">
        <v>62.284999999999997</v>
      </c>
      <c r="N20" s="35">
        <f>'Replace With Modal'!N20 - 'Replace With Modal'!M20</f>
        <v>9.1000000000000014</v>
      </c>
    </row>
    <row r="21" spans="1:14" x14ac:dyDescent="0.3">
      <c r="A21" s="12" t="s">
        <v>26</v>
      </c>
      <c r="B21" s="13">
        <v>95</v>
      </c>
      <c r="C21" s="23">
        <v>58.648000000000003</v>
      </c>
      <c r="D21" s="24">
        <v>58.36</v>
      </c>
      <c r="E21" s="22">
        <f>'No Action'!N21-'No Action'!M21</f>
        <v>8.8800000000000026</v>
      </c>
      <c r="F21" s="26">
        <v>62.311000000000014</v>
      </c>
      <c r="G21" s="26">
        <v>63.905000000000001</v>
      </c>
      <c r="H21" s="25">
        <f>'Remove Incomplete Records'!N21-'Remove Incomplete Records'!M21</f>
        <v>21.560000000000002</v>
      </c>
      <c r="I21" s="28">
        <v>61.711999999999989</v>
      </c>
      <c r="J21" s="28">
        <v>62.33</v>
      </c>
      <c r="K21" s="27">
        <f>'Replace With Mean'!N21-'Replace With Mean'!M21</f>
        <v>17.259999999999998</v>
      </c>
      <c r="L21" s="30">
        <v>58.588000000000001</v>
      </c>
      <c r="M21" s="30">
        <v>60.07</v>
      </c>
      <c r="N21" s="35">
        <f>'Replace With Modal'!N21 - 'Replace With Modal'!M21</f>
        <v>13.149999999999999</v>
      </c>
    </row>
    <row r="23" spans="1:14" x14ac:dyDescent="0.3">
      <c r="C23" s="33" t="s">
        <v>33</v>
      </c>
    </row>
    <row r="24" spans="1:14" x14ac:dyDescent="0.3">
      <c r="C24" s="31">
        <f t="shared" ref="C24:M24" si="0">AVERAGE(C3:C21)</f>
        <v>61.023789473684211</v>
      </c>
      <c r="D24" s="31">
        <f t="shared" si="0"/>
        <v>61.106578947368426</v>
      </c>
      <c r="E24" s="31"/>
      <c r="F24" s="32">
        <f t="shared" si="0"/>
        <v>62.571210526315795</v>
      </c>
      <c r="G24" s="32">
        <f t="shared" si="0"/>
        <v>62.934736842105259</v>
      </c>
      <c r="H24" s="32"/>
      <c r="I24" s="31">
        <f t="shared" si="0"/>
        <v>62.332894736842107</v>
      </c>
      <c r="J24" s="31">
        <f t="shared" si="0"/>
        <v>62.249736842105257</v>
      </c>
      <c r="K24" s="31"/>
      <c r="L24" s="32">
        <f t="shared" si="0"/>
        <v>63.161736842105256</v>
      </c>
      <c r="M24" s="32">
        <f t="shared" si="0"/>
        <v>63.562105263157896</v>
      </c>
      <c r="N24" s="34"/>
    </row>
    <row r="30" spans="1:14" x14ac:dyDescent="0.3">
      <c r="M30" s="32"/>
      <c r="N30" s="34"/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B1" sqref="B1:B1048576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5" t="s">
        <v>27</v>
      </c>
      <c r="D1" s="46"/>
      <c r="E1" s="46"/>
      <c r="F1" s="46"/>
      <c r="G1" s="46"/>
      <c r="H1" s="46"/>
      <c r="I1" s="46"/>
      <c r="J1" s="46"/>
      <c r="K1" s="46"/>
      <c r="L1" s="47"/>
      <c r="M1" s="48" t="s">
        <v>13</v>
      </c>
      <c r="N1" s="49"/>
      <c r="O1" s="49"/>
      <c r="P1" s="50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69.23</v>
      </c>
      <c r="E3" s="3">
        <v>58.97</v>
      </c>
      <c r="F3" s="3">
        <v>69.23</v>
      </c>
      <c r="G3" s="3">
        <v>69.23</v>
      </c>
      <c r="H3" s="3">
        <v>61.54</v>
      </c>
      <c r="I3" s="3">
        <v>64.099999999999994</v>
      </c>
      <c r="J3" s="3">
        <v>48.72</v>
      </c>
      <c r="K3" s="3">
        <v>51.28</v>
      </c>
      <c r="L3" s="6">
        <v>61.54</v>
      </c>
      <c r="M3" s="3">
        <f>MIN(C3:L3)</f>
        <v>48.72</v>
      </c>
      <c r="N3" s="3">
        <f>MAX(C3:L3)</f>
        <v>69.23</v>
      </c>
      <c r="O3" s="19">
        <f>SUM(C3:L3)/COUNT(C3:L3)</f>
        <v>62.051000000000002</v>
      </c>
      <c r="P3" s="7">
        <f>MEDIAN(C3:L3)</f>
        <v>62.819999999999993</v>
      </c>
    </row>
    <row r="4" spans="1:16" x14ac:dyDescent="0.3">
      <c r="A4" s="9" t="s">
        <v>4</v>
      </c>
      <c r="B4" s="11">
        <v>10</v>
      </c>
      <c r="C4" s="3">
        <v>66.23</v>
      </c>
      <c r="D4" s="3">
        <v>58.44</v>
      </c>
      <c r="E4" s="3">
        <v>62.34</v>
      </c>
      <c r="F4" s="3">
        <v>66.23</v>
      </c>
      <c r="G4" s="3">
        <v>59.74</v>
      </c>
      <c r="H4" s="3">
        <v>66.23</v>
      </c>
      <c r="I4" s="3">
        <v>55.84</v>
      </c>
      <c r="J4" s="3">
        <v>63.64</v>
      </c>
      <c r="K4" s="3">
        <v>57.14</v>
      </c>
      <c r="L4" s="7">
        <v>49.35</v>
      </c>
      <c r="M4" s="3">
        <f t="shared" ref="M4:M21" si="0">MIN(C4:L4)</f>
        <v>49.35</v>
      </c>
      <c r="N4" s="3">
        <f t="shared" ref="N4:N21" si="1">MAX(C4:L4)</f>
        <v>66.23</v>
      </c>
      <c r="O4" s="16">
        <f t="shared" ref="O4:O21" si="2">SUM(C4:L4)/COUNT(C4:L4)</f>
        <v>60.518000000000008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61.21</v>
      </c>
      <c r="D5" s="3">
        <v>62.93</v>
      </c>
      <c r="E5" s="3">
        <v>63.79</v>
      </c>
      <c r="F5" s="3">
        <v>50</v>
      </c>
      <c r="G5" s="3">
        <v>62.07</v>
      </c>
      <c r="H5" s="3">
        <v>59.48</v>
      </c>
      <c r="I5" s="3">
        <v>62.07</v>
      </c>
      <c r="J5" s="3">
        <v>61.21</v>
      </c>
      <c r="K5" s="3">
        <v>59.48</v>
      </c>
      <c r="L5" s="7">
        <v>61.21</v>
      </c>
      <c r="M5" s="3">
        <f t="shared" si="0"/>
        <v>50</v>
      </c>
      <c r="N5" s="3">
        <f t="shared" si="1"/>
        <v>63.79</v>
      </c>
      <c r="O5" s="16">
        <f t="shared" si="2"/>
        <v>60.345000000000006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56.49</v>
      </c>
      <c r="D6" s="3">
        <v>61.04</v>
      </c>
      <c r="E6" s="3">
        <v>49.35</v>
      </c>
      <c r="F6" s="3">
        <v>57.79</v>
      </c>
      <c r="G6" s="3">
        <v>56.49</v>
      </c>
      <c r="H6" s="3">
        <v>52.6</v>
      </c>
      <c r="I6" s="3">
        <v>65.58</v>
      </c>
      <c r="J6" s="3">
        <v>57.79</v>
      </c>
      <c r="K6" s="3">
        <v>63.64</v>
      </c>
      <c r="L6" s="7">
        <v>55.84</v>
      </c>
      <c r="M6" s="3">
        <f t="shared" si="0"/>
        <v>49.35</v>
      </c>
      <c r="N6" s="3">
        <f t="shared" si="1"/>
        <v>65.58</v>
      </c>
      <c r="O6" s="16">
        <f t="shared" si="2"/>
        <v>57.661000000000001</v>
      </c>
      <c r="P6" s="7">
        <f t="shared" si="3"/>
        <v>57.14</v>
      </c>
    </row>
    <row r="7" spans="1:16" x14ac:dyDescent="0.3">
      <c r="A7" s="9" t="s">
        <v>7</v>
      </c>
      <c r="B7" s="11">
        <v>25</v>
      </c>
      <c r="C7" s="3">
        <v>66.67</v>
      </c>
      <c r="D7" s="3">
        <v>61.98</v>
      </c>
      <c r="E7" s="3">
        <v>62.5</v>
      </c>
      <c r="F7" s="3">
        <v>62.5</v>
      </c>
      <c r="G7" s="3">
        <v>57.81</v>
      </c>
      <c r="H7" s="3">
        <v>65.099999999999994</v>
      </c>
      <c r="I7" s="3">
        <v>63.02</v>
      </c>
      <c r="J7" s="3">
        <v>61.46</v>
      </c>
      <c r="K7" s="3">
        <v>60.94</v>
      </c>
      <c r="L7" s="7">
        <v>64.06</v>
      </c>
      <c r="M7" s="3">
        <f t="shared" si="0"/>
        <v>57.81</v>
      </c>
      <c r="N7" s="3">
        <f t="shared" si="1"/>
        <v>66.67</v>
      </c>
      <c r="O7" s="16">
        <f t="shared" si="2"/>
        <v>62.603999999999999</v>
      </c>
      <c r="P7" s="7">
        <f t="shared" si="3"/>
        <v>62.5</v>
      </c>
    </row>
    <row r="8" spans="1:16" x14ac:dyDescent="0.3">
      <c r="A8" s="9" t="s">
        <v>8</v>
      </c>
      <c r="B8" s="11">
        <v>30</v>
      </c>
      <c r="C8" s="3">
        <v>60.17</v>
      </c>
      <c r="D8" s="3">
        <v>63.64</v>
      </c>
      <c r="E8" s="3">
        <v>59.74</v>
      </c>
      <c r="F8" s="3">
        <v>59.74</v>
      </c>
      <c r="G8" s="3">
        <v>60.17</v>
      </c>
      <c r="H8" s="3">
        <v>58.44</v>
      </c>
      <c r="I8" s="3">
        <v>58.01</v>
      </c>
      <c r="J8" s="3">
        <v>58.87</v>
      </c>
      <c r="K8" s="3">
        <v>59.31</v>
      </c>
      <c r="L8" s="7">
        <v>65.37</v>
      </c>
      <c r="M8" s="3">
        <f t="shared" si="0"/>
        <v>58.01</v>
      </c>
      <c r="N8" s="3">
        <f t="shared" si="1"/>
        <v>65.37</v>
      </c>
      <c r="O8" s="16">
        <f t="shared" si="2"/>
        <v>60.346000000000004</v>
      </c>
      <c r="P8" s="7">
        <f t="shared" si="3"/>
        <v>59.74</v>
      </c>
    </row>
    <row r="9" spans="1:16" x14ac:dyDescent="0.3">
      <c r="A9" s="9" t="s">
        <v>9</v>
      </c>
      <c r="B9" s="11">
        <v>35</v>
      </c>
      <c r="C9" s="3">
        <v>65.06</v>
      </c>
      <c r="D9" s="3">
        <v>61.71</v>
      </c>
      <c r="E9" s="3">
        <v>63.94</v>
      </c>
      <c r="F9" s="3">
        <v>61.34</v>
      </c>
      <c r="G9" s="3">
        <v>59.48</v>
      </c>
      <c r="H9" s="3">
        <v>62.83</v>
      </c>
      <c r="I9" s="3">
        <v>61.34</v>
      </c>
      <c r="J9" s="3">
        <v>57.99</v>
      </c>
      <c r="K9" s="3">
        <v>59.11</v>
      </c>
      <c r="L9" s="7">
        <v>62.45</v>
      </c>
      <c r="M9" s="3">
        <f t="shared" si="0"/>
        <v>57.99</v>
      </c>
      <c r="N9" s="3">
        <f t="shared" si="1"/>
        <v>65.06</v>
      </c>
      <c r="O9" s="16">
        <f t="shared" si="2"/>
        <v>61.525000000000013</v>
      </c>
      <c r="P9" s="7">
        <f t="shared" si="3"/>
        <v>61.525000000000006</v>
      </c>
    </row>
    <row r="10" spans="1:16" x14ac:dyDescent="0.3">
      <c r="A10" s="9" t="s">
        <v>10</v>
      </c>
      <c r="B10" s="11">
        <v>40</v>
      </c>
      <c r="C10" s="3">
        <v>64.290000000000006</v>
      </c>
      <c r="D10" s="3">
        <v>61.04</v>
      </c>
      <c r="E10" s="3">
        <v>57.14</v>
      </c>
      <c r="F10" s="3">
        <v>59.42</v>
      </c>
      <c r="G10" s="3">
        <v>62.99</v>
      </c>
      <c r="H10" s="3">
        <v>64.290000000000006</v>
      </c>
      <c r="I10" s="3">
        <v>58.44</v>
      </c>
      <c r="J10" s="3">
        <v>62.99</v>
      </c>
      <c r="K10" s="3">
        <v>64.290000000000006</v>
      </c>
      <c r="L10" s="7">
        <v>57.14</v>
      </c>
      <c r="M10" s="3">
        <f t="shared" si="0"/>
        <v>57.14</v>
      </c>
      <c r="N10" s="3">
        <f t="shared" si="1"/>
        <v>64.290000000000006</v>
      </c>
      <c r="O10" s="16">
        <f t="shared" si="2"/>
        <v>61.20300000000001</v>
      </c>
      <c r="P10" s="7">
        <f t="shared" si="3"/>
        <v>62.015000000000001</v>
      </c>
    </row>
    <row r="11" spans="1:16" x14ac:dyDescent="0.3">
      <c r="A11" s="9" t="s">
        <v>11</v>
      </c>
      <c r="B11" s="11">
        <v>45</v>
      </c>
      <c r="C11" s="3">
        <v>62.72</v>
      </c>
      <c r="D11" s="3">
        <v>61.85</v>
      </c>
      <c r="E11" s="3">
        <v>63.01</v>
      </c>
      <c r="F11" s="3">
        <v>59.25</v>
      </c>
      <c r="G11" s="3">
        <v>59.96</v>
      </c>
      <c r="H11" s="3">
        <v>61.56</v>
      </c>
      <c r="I11" s="3">
        <v>62.14</v>
      </c>
      <c r="J11" s="3">
        <v>59.83</v>
      </c>
      <c r="K11" s="3">
        <v>63.01</v>
      </c>
      <c r="L11" s="7">
        <v>62.14</v>
      </c>
      <c r="M11" s="3">
        <f t="shared" si="0"/>
        <v>59.25</v>
      </c>
      <c r="N11" s="3">
        <f t="shared" si="1"/>
        <v>63.01</v>
      </c>
      <c r="O11" s="16">
        <f t="shared" si="2"/>
        <v>61.54699999999999</v>
      </c>
      <c r="P11" s="7">
        <f t="shared" si="3"/>
        <v>61.995000000000005</v>
      </c>
    </row>
    <row r="12" spans="1:16" x14ac:dyDescent="0.3">
      <c r="A12" s="9" t="s">
        <v>12</v>
      </c>
      <c r="B12" s="11">
        <v>50</v>
      </c>
      <c r="C12" s="3">
        <v>58.85</v>
      </c>
      <c r="D12" s="3">
        <v>61.72</v>
      </c>
      <c r="E12" s="3">
        <v>60.16</v>
      </c>
      <c r="F12" s="3">
        <v>57.55</v>
      </c>
      <c r="G12" s="3">
        <v>63.28</v>
      </c>
      <c r="H12" s="3">
        <v>59.64</v>
      </c>
      <c r="I12" s="3">
        <v>65.62</v>
      </c>
      <c r="J12" s="3">
        <v>63.28</v>
      </c>
      <c r="K12" s="3">
        <v>63.28</v>
      </c>
      <c r="L12" s="7">
        <v>62.24</v>
      </c>
      <c r="M12" s="3">
        <f t="shared" si="0"/>
        <v>57.55</v>
      </c>
      <c r="N12" s="3">
        <f t="shared" si="1"/>
        <v>65.62</v>
      </c>
      <c r="O12" s="16">
        <f t="shared" si="2"/>
        <v>61.561999999999991</v>
      </c>
      <c r="P12" s="7">
        <f t="shared" si="3"/>
        <v>61.980000000000004</v>
      </c>
    </row>
    <row r="13" spans="1:16" x14ac:dyDescent="0.3">
      <c r="A13" s="9" t="s">
        <v>18</v>
      </c>
      <c r="B13" s="11">
        <v>55</v>
      </c>
      <c r="C13" s="3">
        <v>61.23</v>
      </c>
      <c r="D13" s="3">
        <v>60.99</v>
      </c>
      <c r="E13" s="3">
        <v>60.05</v>
      </c>
      <c r="F13" s="3">
        <v>64.069999999999993</v>
      </c>
      <c r="G13" s="3">
        <v>63.36</v>
      </c>
      <c r="H13" s="3">
        <v>62.41</v>
      </c>
      <c r="I13" s="3">
        <v>60.99</v>
      </c>
      <c r="J13" s="3">
        <v>61.94</v>
      </c>
      <c r="K13" s="3">
        <v>60.05</v>
      </c>
      <c r="L13" s="7">
        <v>57.45</v>
      </c>
      <c r="M13" s="3">
        <f t="shared" si="0"/>
        <v>57.45</v>
      </c>
      <c r="N13" s="3">
        <f t="shared" si="1"/>
        <v>64.069999999999993</v>
      </c>
      <c r="O13" s="16">
        <f t="shared" si="2"/>
        <v>61.254000000000005</v>
      </c>
      <c r="P13" s="7">
        <f t="shared" si="3"/>
        <v>61.11</v>
      </c>
    </row>
    <row r="14" spans="1:16" x14ac:dyDescent="0.3">
      <c r="A14" s="9" t="s">
        <v>19</v>
      </c>
      <c r="B14" s="11">
        <v>60</v>
      </c>
      <c r="C14" s="3">
        <v>65.73</v>
      </c>
      <c r="D14" s="3">
        <v>61.39</v>
      </c>
      <c r="E14" s="3">
        <v>58.13</v>
      </c>
      <c r="F14" s="3">
        <v>62.91</v>
      </c>
      <c r="G14" s="3">
        <v>62.91</v>
      </c>
      <c r="H14" s="3">
        <v>58.57</v>
      </c>
      <c r="I14" s="3">
        <v>62.26</v>
      </c>
      <c r="J14" s="3">
        <v>64.209999999999994</v>
      </c>
      <c r="K14" s="3">
        <v>60.52</v>
      </c>
      <c r="L14" s="7">
        <v>61.17</v>
      </c>
      <c r="M14" s="3">
        <f t="shared" si="0"/>
        <v>58.13</v>
      </c>
      <c r="N14" s="3">
        <f t="shared" si="1"/>
        <v>65.73</v>
      </c>
      <c r="O14" s="16">
        <f t="shared" si="2"/>
        <v>61.779999999999994</v>
      </c>
      <c r="P14" s="7">
        <f t="shared" si="3"/>
        <v>61.825000000000003</v>
      </c>
    </row>
    <row r="15" spans="1:16" x14ac:dyDescent="0.3">
      <c r="A15" s="9" t="s">
        <v>20</v>
      </c>
      <c r="B15" s="11">
        <v>65</v>
      </c>
      <c r="C15" s="3">
        <v>62.2</v>
      </c>
      <c r="D15" s="3">
        <v>64.8</v>
      </c>
      <c r="E15" s="3">
        <v>61.2</v>
      </c>
      <c r="F15" s="3">
        <v>64</v>
      </c>
      <c r="G15" s="3">
        <v>60.6</v>
      </c>
      <c r="H15" s="3">
        <v>65.2</v>
      </c>
      <c r="I15" s="3">
        <v>61</v>
      </c>
      <c r="J15" s="3">
        <v>62.2</v>
      </c>
      <c r="K15" s="3">
        <v>61.8</v>
      </c>
      <c r="L15" s="7">
        <v>61.4</v>
      </c>
      <c r="M15" s="3">
        <f t="shared" si="0"/>
        <v>60.6</v>
      </c>
      <c r="N15" s="3">
        <f t="shared" si="1"/>
        <v>65.2</v>
      </c>
      <c r="O15" s="16">
        <f t="shared" si="2"/>
        <v>62.44</v>
      </c>
      <c r="P15" s="7">
        <f t="shared" si="3"/>
        <v>62</v>
      </c>
    </row>
    <row r="16" spans="1:16" x14ac:dyDescent="0.3">
      <c r="A16" s="9" t="s">
        <v>21</v>
      </c>
      <c r="B16" s="11">
        <v>70</v>
      </c>
      <c r="C16" s="3">
        <v>65.8</v>
      </c>
      <c r="D16" s="3">
        <v>63.01</v>
      </c>
      <c r="E16" s="3">
        <v>62.08</v>
      </c>
      <c r="F16" s="3">
        <v>60.41</v>
      </c>
      <c r="G16" s="3">
        <v>63.38</v>
      </c>
      <c r="H16" s="3">
        <v>59.85</v>
      </c>
      <c r="I16" s="3">
        <v>61.71</v>
      </c>
      <c r="J16" s="3">
        <v>62.64</v>
      </c>
      <c r="K16" s="3">
        <v>62.83</v>
      </c>
      <c r="L16" s="7">
        <v>63.57</v>
      </c>
      <c r="M16" s="3">
        <f t="shared" si="0"/>
        <v>59.85</v>
      </c>
      <c r="N16" s="3">
        <f t="shared" si="1"/>
        <v>65.8</v>
      </c>
      <c r="O16" s="16">
        <f t="shared" si="2"/>
        <v>62.528000000000006</v>
      </c>
      <c r="P16" s="7">
        <f t="shared" si="3"/>
        <v>62.734999999999999</v>
      </c>
    </row>
    <row r="17" spans="1:16" x14ac:dyDescent="0.3">
      <c r="A17" s="9" t="s">
        <v>22</v>
      </c>
      <c r="B17" s="11">
        <v>75</v>
      </c>
      <c r="C17" s="3">
        <v>59.9</v>
      </c>
      <c r="D17" s="3">
        <v>62.33</v>
      </c>
      <c r="E17" s="3">
        <v>59.55</v>
      </c>
      <c r="F17" s="3">
        <v>60.94</v>
      </c>
      <c r="G17" s="3">
        <v>59.03</v>
      </c>
      <c r="H17" s="3">
        <v>65.099999999999994</v>
      </c>
      <c r="I17" s="3">
        <v>63.54</v>
      </c>
      <c r="J17" s="3">
        <v>60.59</v>
      </c>
      <c r="K17" s="3">
        <v>65.45</v>
      </c>
      <c r="L17" s="7">
        <v>59.9</v>
      </c>
      <c r="M17" s="3">
        <f t="shared" si="0"/>
        <v>59.03</v>
      </c>
      <c r="N17" s="3">
        <f t="shared" si="1"/>
        <v>65.45</v>
      </c>
      <c r="O17" s="16">
        <f t="shared" si="2"/>
        <v>61.633000000000003</v>
      </c>
      <c r="P17" s="7">
        <f t="shared" si="3"/>
        <v>60.765000000000001</v>
      </c>
    </row>
    <row r="18" spans="1:16" x14ac:dyDescent="0.3">
      <c r="A18" s="9" t="s">
        <v>23</v>
      </c>
      <c r="B18" s="11">
        <v>80</v>
      </c>
      <c r="C18" s="3">
        <v>60.49</v>
      </c>
      <c r="D18" s="3">
        <v>58.21</v>
      </c>
      <c r="E18" s="3">
        <v>64.55</v>
      </c>
      <c r="F18" s="3">
        <v>60.81</v>
      </c>
      <c r="G18" s="3">
        <v>60.16</v>
      </c>
      <c r="H18" s="3">
        <v>60.98</v>
      </c>
      <c r="I18" s="3">
        <v>61.95</v>
      </c>
      <c r="J18" s="3">
        <v>58.05</v>
      </c>
      <c r="K18" s="3">
        <v>62.28</v>
      </c>
      <c r="L18" s="7">
        <v>61.63</v>
      </c>
      <c r="M18" s="3">
        <f t="shared" si="0"/>
        <v>58.05</v>
      </c>
      <c r="N18" s="3">
        <f t="shared" si="1"/>
        <v>64.55</v>
      </c>
      <c r="O18" s="16">
        <f t="shared" si="2"/>
        <v>60.911000000000001</v>
      </c>
      <c r="P18" s="7">
        <f t="shared" si="3"/>
        <v>60.894999999999996</v>
      </c>
    </row>
    <row r="19" spans="1:16" x14ac:dyDescent="0.3">
      <c r="A19" s="9" t="s">
        <v>24</v>
      </c>
      <c r="B19" s="11">
        <v>85</v>
      </c>
      <c r="C19" s="3">
        <v>61.1</v>
      </c>
      <c r="D19" s="3">
        <v>58.96</v>
      </c>
      <c r="E19" s="3">
        <v>58.19</v>
      </c>
      <c r="F19" s="3">
        <v>61.41</v>
      </c>
      <c r="G19" s="3">
        <v>64.930000000000007</v>
      </c>
      <c r="H19" s="3">
        <v>63.86</v>
      </c>
      <c r="I19" s="3">
        <v>61.26</v>
      </c>
      <c r="J19" s="3">
        <v>61.56</v>
      </c>
      <c r="K19" s="3">
        <v>59.11</v>
      </c>
      <c r="L19" s="7">
        <v>60.18</v>
      </c>
      <c r="M19" s="3">
        <f t="shared" si="0"/>
        <v>58.19</v>
      </c>
      <c r="N19" s="3">
        <f t="shared" si="1"/>
        <v>64.930000000000007</v>
      </c>
      <c r="O19" s="16">
        <f t="shared" si="2"/>
        <v>61.055999999999997</v>
      </c>
      <c r="P19" s="7">
        <f t="shared" si="3"/>
        <v>61.18</v>
      </c>
    </row>
    <row r="20" spans="1:16" x14ac:dyDescent="0.3">
      <c r="A20" s="9" t="s">
        <v>25</v>
      </c>
      <c r="B20" s="11">
        <v>90</v>
      </c>
      <c r="C20" s="3">
        <v>59.83</v>
      </c>
      <c r="D20" s="3">
        <v>55.49</v>
      </c>
      <c r="E20" s="3">
        <v>60.55</v>
      </c>
      <c r="F20" s="3">
        <v>61.56</v>
      </c>
      <c r="G20" s="3">
        <v>61.27</v>
      </c>
      <c r="H20" s="3">
        <v>56.07</v>
      </c>
      <c r="I20" s="3">
        <v>58.67</v>
      </c>
      <c r="J20" s="3">
        <v>64.16</v>
      </c>
      <c r="K20" s="3">
        <v>63.29</v>
      </c>
      <c r="L20" s="7">
        <v>57.51</v>
      </c>
      <c r="M20" s="3">
        <f t="shared" si="0"/>
        <v>55.49</v>
      </c>
      <c r="N20" s="3">
        <f t="shared" si="1"/>
        <v>64.16</v>
      </c>
      <c r="O20" s="16">
        <f t="shared" si="2"/>
        <v>59.839999999999996</v>
      </c>
      <c r="P20" s="7">
        <f t="shared" si="3"/>
        <v>60.19</v>
      </c>
    </row>
    <row r="21" spans="1:16" x14ac:dyDescent="0.3">
      <c r="A21" s="12" t="s">
        <v>26</v>
      </c>
      <c r="B21" s="13">
        <v>95</v>
      </c>
      <c r="C21" s="14">
        <v>61.1</v>
      </c>
      <c r="D21" s="14">
        <v>60.27</v>
      </c>
      <c r="E21" s="14">
        <v>62.74</v>
      </c>
      <c r="F21" s="14">
        <v>61.51</v>
      </c>
      <c r="G21" s="14">
        <v>53.86</v>
      </c>
      <c r="H21" s="14">
        <v>56.58</v>
      </c>
      <c r="I21" s="14">
        <v>56.85</v>
      </c>
      <c r="J21" s="14">
        <v>56.85</v>
      </c>
      <c r="K21" s="14">
        <v>58.36</v>
      </c>
      <c r="L21" s="15">
        <v>58.36</v>
      </c>
      <c r="M21" s="14">
        <f t="shared" si="0"/>
        <v>53.86</v>
      </c>
      <c r="N21" s="14">
        <f t="shared" si="1"/>
        <v>62.74</v>
      </c>
      <c r="O21" s="17">
        <f t="shared" si="2"/>
        <v>58.648000000000003</v>
      </c>
      <c r="P21" s="15">
        <f t="shared" si="3"/>
        <v>58.36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B3" sqref="B3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5" t="s">
        <v>27</v>
      </c>
      <c r="D1" s="46"/>
      <c r="E1" s="46"/>
      <c r="F1" s="46"/>
      <c r="G1" s="46"/>
      <c r="H1" s="46"/>
      <c r="I1" s="46"/>
      <c r="J1" s="46"/>
      <c r="K1" s="46"/>
      <c r="L1" s="47"/>
      <c r="M1" s="51" t="s">
        <v>13</v>
      </c>
      <c r="N1" s="52"/>
      <c r="O1" s="52"/>
      <c r="P1" s="5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64.709999999999994</v>
      </c>
      <c r="D3" s="3">
        <v>70.59</v>
      </c>
      <c r="E3" s="3">
        <v>47.06</v>
      </c>
      <c r="F3" s="3">
        <v>17.649999999999999</v>
      </c>
      <c r="G3" s="3">
        <v>52.94</v>
      </c>
      <c r="H3" s="3">
        <v>70.59</v>
      </c>
      <c r="I3" s="3">
        <v>70.59</v>
      </c>
      <c r="J3" s="3">
        <v>52.94</v>
      </c>
      <c r="K3" s="3">
        <v>58.82</v>
      </c>
      <c r="L3" s="6">
        <v>58.82</v>
      </c>
      <c r="M3" s="3">
        <f>MIN(C3:L3)</f>
        <v>17.649999999999999</v>
      </c>
      <c r="N3" s="3">
        <f>MAX(C3:L3)</f>
        <v>70.59</v>
      </c>
      <c r="O3" s="16">
        <f>SUM(C3:L3)/COUNT(C3:L3)</f>
        <v>56.471000000000004</v>
      </c>
      <c r="P3" s="18">
        <f>MEDIAN(C3:L3)</f>
        <v>58.82</v>
      </c>
    </row>
    <row r="4" spans="1:16" x14ac:dyDescent="0.3">
      <c r="A4" s="9" t="s">
        <v>4</v>
      </c>
      <c r="B4" s="11">
        <v>10</v>
      </c>
      <c r="C4" s="3">
        <v>58.82</v>
      </c>
      <c r="D4" s="3">
        <v>58.82</v>
      </c>
      <c r="E4" s="3">
        <v>73.53</v>
      </c>
      <c r="F4" s="3">
        <v>64.709999999999994</v>
      </c>
      <c r="G4" s="3">
        <v>70.59</v>
      </c>
      <c r="H4" s="3">
        <v>50</v>
      </c>
      <c r="I4" s="3">
        <v>55.88</v>
      </c>
      <c r="J4" s="3">
        <v>64.709999999999994</v>
      </c>
      <c r="K4" s="3">
        <v>61.76</v>
      </c>
      <c r="L4" s="7">
        <v>70.59</v>
      </c>
      <c r="M4" s="3">
        <f t="shared" ref="M4:M21" si="0">MIN(C4:L4)</f>
        <v>50</v>
      </c>
      <c r="N4" s="3">
        <f t="shared" ref="N4:N21" si="1">MAX(C4:L4)</f>
        <v>73.53</v>
      </c>
      <c r="O4" s="16">
        <f t="shared" ref="O4:O21" si="2">SUM(C4:L4)/COUNT(C4:L4)</f>
        <v>62.94100000000001</v>
      </c>
      <c r="P4" s="18">
        <f t="shared" ref="P4:P21" si="3">MEDIAN(C4:L4)</f>
        <v>63.234999999999999</v>
      </c>
    </row>
    <row r="5" spans="1:16" x14ac:dyDescent="0.3">
      <c r="A5" s="9" t="s">
        <v>5</v>
      </c>
      <c r="B5" s="11">
        <v>15</v>
      </c>
      <c r="C5" s="3">
        <v>62.75</v>
      </c>
      <c r="D5" s="3">
        <v>68.83</v>
      </c>
      <c r="E5" s="3">
        <v>56.86</v>
      </c>
      <c r="F5" s="3">
        <v>60.78</v>
      </c>
      <c r="G5" s="3">
        <v>56.86</v>
      </c>
      <c r="H5" s="3">
        <v>62.75</v>
      </c>
      <c r="I5" s="3">
        <v>62.75</v>
      </c>
      <c r="J5" s="3">
        <v>60.78</v>
      </c>
      <c r="K5" s="3">
        <v>80.39</v>
      </c>
      <c r="L5" s="7">
        <v>58.82</v>
      </c>
      <c r="M5" s="3">
        <f t="shared" si="0"/>
        <v>56.86</v>
      </c>
      <c r="N5" s="3">
        <f t="shared" si="1"/>
        <v>80.39</v>
      </c>
      <c r="O5" s="16">
        <f t="shared" si="2"/>
        <v>63.157000000000004</v>
      </c>
      <c r="P5" s="18">
        <f t="shared" si="3"/>
        <v>61.765000000000001</v>
      </c>
    </row>
    <row r="6" spans="1:16" x14ac:dyDescent="0.3">
      <c r="A6" s="9" t="s">
        <v>6</v>
      </c>
      <c r="B6" s="11">
        <v>20</v>
      </c>
      <c r="C6" s="3">
        <v>61.76</v>
      </c>
      <c r="D6" s="3">
        <v>54.41</v>
      </c>
      <c r="E6" s="3">
        <v>67.650000000000006</v>
      </c>
      <c r="F6" s="3">
        <v>60.29</v>
      </c>
      <c r="G6" s="3">
        <v>60.29</v>
      </c>
      <c r="H6" s="3">
        <v>64.709999999999994</v>
      </c>
      <c r="I6" s="3">
        <v>66.180000000000007</v>
      </c>
      <c r="J6" s="3">
        <v>69.12</v>
      </c>
      <c r="K6" s="3">
        <v>67.650000000000006</v>
      </c>
      <c r="L6" s="7">
        <v>66.180000000000007</v>
      </c>
      <c r="M6" s="3">
        <f t="shared" si="0"/>
        <v>54.41</v>
      </c>
      <c r="N6" s="3">
        <f t="shared" si="1"/>
        <v>69.12</v>
      </c>
      <c r="O6" s="16">
        <f t="shared" si="2"/>
        <v>63.823999999999998</v>
      </c>
      <c r="P6" s="18">
        <f t="shared" si="3"/>
        <v>65.444999999999993</v>
      </c>
    </row>
    <row r="7" spans="1:16" x14ac:dyDescent="0.3">
      <c r="A7" s="9" t="s">
        <v>7</v>
      </c>
      <c r="B7" s="11">
        <v>25</v>
      </c>
      <c r="C7" s="3">
        <v>63.1</v>
      </c>
      <c r="D7" s="3">
        <v>59.52</v>
      </c>
      <c r="E7" s="3">
        <v>64.290000000000006</v>
      </c>
      <c r="F7" s="3">
        <v>65.48</v>
      </c>
      <c r="G7" s="3">
        <v>57.14</v>
      </c>
      <c r="H7" s="3">
        <v>63.1</v>
      </c>
      <c r="I7" s="3">
        <v>63.1</v>
      </c>
      <c r="J7" s="3">
        <v>61.9</v>
      </c>
      <c r="K7" s="3">
        <v>64.290000000000006</v>
      </c>
      <c r="L7" s="7">
        <v>54.76</v>
      </c>
      <c r="M7" s="3">
        <f t="shared" si="0"/>
        <v>54.76</v>
      </c>
      <c r="N7" s="3">
        <f t="shared" si="1"/>
        <v>65.48</v>
      </c>
      <c r="O7" s="16">
        <f t="shared" si="2"/>
        <v>61.668000000000006</v>
      </c>
      <c r="P7" s="18">
        <f t="shared" si="3"/>
        <v>63.1</v>
      </c>
    </row>
    <row r="8" spans="1:16" x14ac:dyDescent="0.3">
      <c r="A8" s="9" t="s">
        <v>8</v>
      </c>
      <c r="B8" s="11">
        <v>30</v>
      </c>
      <c r="C8" s="3">
        <v>57.41</v>
      </c>
      <c r="D8" s="3">
        <v>59.41</v>
      </c>
      <c r="E8" s="3">
        <v>64.36</v>
      </c>
      <c r="F8" s="3">
        <v>69.31</v>
      </c>
      <c r="G8" s="3">
        <v>59.41</v>
      </c>
      <c r="H8" s="3">
        <v>62.38</v>
      </c>
      <c r="I8" s="3">
        <v>71.290000000000006</v>
      </c>
      <c r="J8" s="3">
        <v>64.36</v>
      </c>
      <c r="K8" s="3">
        <v>72.28</v>
      </c>
      <c r="L8" s="7">
        <v>62.38</v>
      </c>
      <c r="M8" s="3">
        <f t="shared" si="0"/>
        <v>57.41</v>
      </c>
      <c r="N8" s="3">
        <f t="shared" si="1"/>
        <v>72.28</v>
      </c>
      <c r="O8" s="16">
        <f t="shared" si="2"/>
        <v>64.259</v>
      </c>
      <c r="P8" s="18">
        <f t="shared" si="3"/>
        <v>63.370000000000005</v>
      </c>
    </row>
    <row r="9" spans="1:16" x14ac:dyDescent="0.3">
      <c r="A9" s="9" t="s">
        <v>9</v>
      </c>
      <c r="B9" s="11">
        <v>35</v>
      </c>
      <c r="C9" s="3">
        <v>57.63</v>
      </c>
      <c r="D9" s="3">
        <v>65.25</v>
      </c>
      <c r="E9" s="3">
        <v>65.25</v>
      </c>
      <c r="F9" s="3">
        <v>64.41</v>
      </c>
      <c r="G9" s="3">
        <v>61.86</v>
      </c>
      <c r="H9" s="3">
        <v>63.56</v>
      </c>
      <c r="I9" s="3">
        <v>60.17</v>
      </c>
      <c r="J9" s="3">
        <v>61.86</v>
      </c>
      <c r="K9" s="3">
        <v>67.8</v>
      </c>
      <c r="L9" s="7">
        <v>66.95</v>
      </c>
      <c r="M9" s="3">
        <f t="shared" si="0"/>
        <v>57.63</v>
      </c>
      <c r="N9" s="3">
        <f t="shared" si="1"/>
        <v>67.8</v>
      </c>
      <c r="O9" s="16">
        <f t="shared" si="2"/>
        <v>63.474000000000004</v>
      </c>
      <c r="P9" s="18">
        <f t="shared" si="3"/>
        <v>63.984999999999999</v>
      </c>
    </row>
    <row r="10" spans="1:16" x14ac:dyDescent="0.3">
      <c r="A10" s="9" t="s">
        <v>10</v>
      </c>
      <c r="B10" s="11">
        <v>40</v>
      </c>
      <c r="C10" s="3">
        <v>60.74</v>
      </c>
      <c r="D10" s="3">
        <v>67.41</v>
      </c>
      <c r="E10" s="3">
        <v>68.89</v>
      </c>
      <c r="F10" s="3">
        <v>62.22</v>
      </c>
      <c r="G10" s="3">
        <v>55.56</v>
      </c>
      <c r="H10" s="3">
        <v>61.48</v>
      </c>
      <c r="I10" s="3">
        <v>67.41</v>
      </c>
      <c r="J10" s="3">
        <v>63.7</v>
      </c>
      <c r="K10" s="3">
        <v>65.19</v>
      </c>
      <c r="L10" s="7">
        <v>64.44</v>
      </c>
      <c r="M10" s="3">
        <f t="shared" si="0"/>
        <v>55.56</v>
      </c>
      <c r="N10" s="3">
        <f t="shared" si="1"/>
        <v>68.89</v>
      </c>
      <c r="O10" s="16">
        <f t="shared" si="2"/>
        <v>63.703999999999994</v>
      </c>
      <c r="P10" s="18">
        <f t="shared" si="3"/>
        <v>64.069999999999993</v>
      </c>
    </row>
    <row r="11" spans="1:16" x14ac:dyDescent="0.3">
      <c r="A11" s="9" t="s">
        <v>11</v>
      </c>
      <c r="B11" s="11">
        <v>45</v>
      </c>
      <c r="C11" s="3">
        <v>58.55</v>
      </c>
      <c r="D11" s="3">
        <v>65.790000000000006</v>
      </c>
      <c r="E11" s="3">
        <v>66.45</v>
      </c>
      <c r="F11" s="3">
        <v>61.84</v>
      </c>
      <c r="G11" s="3">
        <v>61.84</v>
      </c>
      <c r="H11" s="3">
        <v>63.16</v>
      </c>
      <c r="I11" s="3">
        <v>67.760000000000005</v>
      </c>
      <c r="J11" s="3">
        <v>56.58</v>
      </c>
      <c r="K11" s="3">
        <v>62.5</v>
      </c>
      <c r="L11" s="7">
        <v>68.42</v>
      </c>
      <c r="M11" s="3">
        <f t="shared" si="0"/>
        <v>56.58</v>
      </c>
      <c r="N11" s="3">
        <f t="shared" si="1"/>
        <v>68.42</v>
      </c>
      <c r="O11" s="16">
        <f t="shared" si="2"/>
        <v>63.289000000000001</v>
      </c>
      <c r="P11" s="18">
        <f t="shared" si="3"/>
        <v>62.83</v>
      </c>
    </row>
    <row r="12" spans="1:16" x14ac:dyDescent="0.3">
      <c r="A12" s="9" t="s">
        <v>12</v>
      </c>
      <c r="B12" s="11">
        <v>50</v>
      </c>
      <c r="C12" s="3">
        <v>60.71</v>
      </c>
      <c r="D12" s="3">
        <v>60.71</v>
      </c>
      <c r="E12" s="3">
        <v>59.52</v>
      </c>
      <c r="F12" s="3">
        <v>60.71</v>
      </c>
      <c r="G12" s="3">
        <v>56.55</v>
      </c>
      <c r="H12" s="3">
        <v>64.290000000000006</v>
      </c>
      <c r="I12" s="3">
        <v>63.1</v>
      </c>
      <c r="J12" s="3">
        <v>58.93</v>
      </c>
      <c r="K12" s="3">
        <v>65.48</v>
      </c>
      <c r="L12" s="7">
        <v>60.71</v>
      </c>
      <c r="M12" s="3">
        <f t="shared" si="0"/>
        <v>56.55</v>
      </c>
      <c r="N12" s="3">
        <f t="shared" si="1"/>
        <v>65.48</v>
      </c>
      <c r="O12" s="16">
        <f t="shared" si="2"/>
        <v>61.071000000000005</v>
      </c>
      <c r="P12" s="18">
        <f t="shared" si="3"/>
        <v>60.71</v>
      </c>
    </row>
    <row r="13" spans="1:16" x14ac:dyDescent="0.3">
      <c r="A13" s="9" t="s">
        <v>18</v>
      </c>
      <c r="B13" s="11">
        <v>55</v>
      </c>
      <c r="C13" s="3">
        <v>64.86</v>
      </c>
      <c r="D13" s="3">
        <v>61.08</v>
      </c>
      <c r="E13" s="3">
        <v>62.16</v>
      </c>
      <c r="F13" s="3">
        <v>64.86</v>
      </c>
      <c r="G13" s="3">
        <v>62.16</v>
      </c>
      <c r="H13" s="3">
        <v>64.86</v>
      </c>
      <c r="I13" s="3">
        <v>63.24</v>
      </c>
      <c r="J13" s="3">
        <v>69.19</v>
      </c>
      <c r="K13" s="3">
        <v>65.95</v>
      </c>
      <c r="L13" s="7">
        <v>61.08</v>
      </c>
      <c r="M13" s="3">
        <f t="shared" si="0"/>
        <v>61.08</v>
      </c>
      <c r="N13" s="3">
        <f t="shared" si="1"/>
        <v>69.19</v>
      </c>
      <c r="O13" s="16">
        <f t="shared" si="2"/>
        <v>63.944000000000017</v>
      </c>
      <c r="P13" s="18">
        <f t="shared" si="3"/>
        <v>64.05</v>
      </c>
    </row>
    <row r="14" spans="1:16" x14ac:dyDescent="0.3">
      <c r="A14" s="9" t="s">
        <v>19</v>
      </c>
      <c r="B14" s="11">
        <v>60</v>
      </c>
      <c r="C14" s="3">
        <v>60.4</v>
      </c>
      <c r="D14" s="3">
        <v>66.83</v>
      </c>
      <c r="E14" s="3">
        <v>70.3</v>
      </c>
      <c r="F14" s="3">
        <v>66.34</v>
      </c>
      <c r="G14" s="3">
        <v>63.86</v>
      </c>
      <c r="H14" s="3">
        <v>68.319999999999993</v>
      </c>
      <c r="I14" s="3">
        <v>64.36</v>
      </c>
      <c r="J14" s="3">
        <v>66.34</v>
      </c>
      <c r="K14" s="3">
        <v>60.4</v>
      </c>
      <c r="L14" s="7">
        <v>61.88</v>
      </c>
      <c r="M14" s="3">
        <f t="shared" si="0"/>
        <v>60.4</v>
      </c>
      <c r="N14" s="3">
        <f t="shared" si="1"/>
        <v>70.3</v>
      </c>
      <c r="O14" s="16">
        <f t="shared" si="2"/>
        <v>64.902999999999992</v>
      </c>
      <c r="P14" s="18">
        <f t="shared" si="3"/>
        <v>65.349999999999994</v>
      </c>
    </row>
    <row r="15" spans="1:16" x14ac:dyDescent="0.3">
      <c r="A15" s="9" t="s">
        <v>20</v>
      </c>
      <c r="B15" s="11">
        <v>65</v>
      </c>
      <c r="C15" s="3">
        <v>60.27</v>
      </c>
      <c r="D15" s="3">
        <v>62.1</v>
      </c>
      <c r="E15" s="3">
        <v>60.27</v>
      </c>
      <c r="F15" s="3">
        <v>61.19</v>
      </c>
      <c r="G15" s="3">
        <v>61.64</v>
      </c>
      <c r="H15" s="3">
        <v>62.56</v>
      </c>
      <c r="I15" s="3">
        <v>60.27</v>
      </c>
      <c r="J15" s="3">
        <v>65.75</v>
      </c>
      <c r="K15" s="3">
        <v>59.82</v>
      </c>
      <c r="L15" s="7">
        <v>65.3</v>
      </c>
      <c r="M15" s="3">
        <f t="shared" si="0"/>
        <v>59.82</v>
      </c>
      <c r="N15" s="3">
        <f t="shared" si="1"/>
        <v>65.75</v>
      </c>
      <c r="O15" s="16">
        <f t="shared" si="2"/>
        <v>61.916999999999994</v>
      </c>
      <c r="P15" s="18">
        <f t="shared" si="3"/>
        <v>61.414999999999999</v>
      </c>
    </row>
    <row r="16" spans="1:16" x14ac:dyDescent="0.3">
      <c r="A16" s="9" t="s">
        <v>21</v>
      </c>
      <c r="B16" s="11">
        <v>70</v>
      </c>
      <c r="C16" s="3">
        <v>59.32</v>
      </c>
      <c r="D16" s="3">
        <v>67.37</v>
      </c>
      <c r="E16" s="3">
        <v>63.56</v>
      </c>
      <c r="F16" s="3">
        <v>65.25</v>
      </c>
      <c r="G16" s="3">
        <v>61.44</v>
      </c>
      <c r="H16" s="3">
        <v>62.71</v>
      </c>
      <c r="I16" s="3">
        <v>54.24</v>
      </c>
      <c r="J16" s="3">
        <v>68.64</v>
      </c>
      <c r="K16" s="3">
        <v>70.34</v>
      </c>
      <c r="L16" s="7">
        <v>63.14</v>
      </c>
      <c r="M16" s="3">
        <f t="shared" si="0"/>
        <v>54.24</v>
      </c>
      <c r="N16" s="3">
        <f t="shared" si="1"/>
        <v>70.34</v>
      </c>
      <c r="O16" s="16">
        <f t="shared" si="2"/>
        <v>63.600999999999999</v>
      </c>
      <c r="P16" s="18">
        <f t="shared" si="3"/>
        <v>63.35</v>
      </c>
    </row>
    <row r="17" spans="1:16" x14ac:dyDescent="0.3">
      <c r="A17" s="9" t="s">
        <v>22</v>
      </c>
      <c r="B17" s="11">
        <v>75</v>
      </c>
      <c r="C17" s="3">
        <v>63.1</v>
      </c>
      <c r="D17" s="3">
        <v>60.32</v>
      </c>
      <c r="E17" s="3">
        <v>64.290000000000006</v>
      </c>
      <c r="F17" s="3">
        <v>60.32</v>
      </c>
      <c r="G17" s="3">
        <v>60.32</v>
      </c>
      <c r="H17" s="3">
        <v>63.89</v>
      </c>
      <c r="I17" s="3">
        <v>64.290000000000006</v>
      </c>
      <c r="J17" s="3">
        <v>63.89</v>
      </c>
      <c r="K17" s="3">
        <v>62.3</v>
      </c>
      <c r="L17" s="7">
        <v>62.7</v>
      </c>
      <c r="M17" s="3">
        <f t="shared" si="0"/>
        <v>60.32</v>
      </c>
      <c r="N17" s="3">
        <f t="shared" si="1"/>
        <v>64.290000000000006</v>
      </c>
      <c r="O17" s="16">
        <f t="shared" si="2"/>
        <v>62.542000000000009</v>
      </c>
      <c r="P17" s="18">
        <f t="shared" si="3"/>
        <v>62.900000000000006</v>
      </c>
    </row>
    <row r="18" spans="1:16" x14ac:dyDescent="0.3">
      <c r="A18" s="9" t="s">
        <v>23</v>
      </c>
      <c r="B18" s="11">
        <v>80</v>
      </c>
      <c r="C18" s="3">
        <v>63.57</v>
      </c>
      <c r="D18" s="3">
        <v>59.85</v>
      </c>
      <c r="E18" s="3">
        <v>64.680000000000007</v>
      </c>
      <c r="F18" s="3">
        <v>61.34</v>
      </c>
      <c r="G18" s="3">
        <v>58.74</v>
      </c>
      <c r="H18" s="3">
        <v>58.74</v>
      </c>
      <c r="I18" s="3">
        <v>59.85</v>
      </c>
      <c r="J18" s="3">
        <v>55.76</v>
      </c>
      <c r="K18" s="3">
        <v>62.45</v>
      </c>
      <c r="L18" s="7">
        <v>61.34</v>
      </c>
      <c r="M18" s="3">
        <f t="shared" si="0"/>
        <v>55.76</v>
      </c>
      <c r="N18" s="3">
        <f t="shared" si="1"/>
        <v>64.680000000000007</v>
      </c>
      <c r="O18" s="16">
        <f t="shared" si="2"/>
        <v>60.632000000000005</v>
      </c>
      <c r="P18" s="18">
        <f t="shared" si="3"/>
        <v>60.594999999999999</v>
      </c>
    </row>
    <row r="19" spans="1:16" x14ac:dyDescent="0.3">
      <c r="A19" s="9" t="s">
        <v>24</v>
      </c>
      <c r="B19" s="11">
        <v>85</v>
      </c>
      <c r="C19" s="3">
        <v>63.64</v>
      </c>
      <c r="D19" s="3">
        <v>64.34</v>
      </c>
      <c r="E19" s="3">
        <v>65.73</v>
      </c>
      <c r="F19" s="3">
        <v>62.24</v>
      </c>
      <c r="G19" s="3">
        <v>65.03</v>
      </c>
      <c r="H19" s="3">
        <v>57.69</v>
      </c>
      <c r="I19" s="3">
        <v>66.08</v>
      </c>
      <c r="J19" s="3">
        <v>61.54</v>
      </c>
      <c r="K19" s="3">
        <v>66.78</v>
      </c>
      <c r="L19" s="7">
        <v>55.24</v>
      </c>
      <c r="M19" s="3">
        <f t="shared" si="0"/>
        <v>55.24</v>
      </c>
      <c r="N19" s="3">
        <f t="shared" si="1"/>
        <v>66.78</v>
      </c>
      <c r="O19" s="16">
        <f t="shared" si="2"/>
        <v>62.831000000000003</v>
      </c>
      <c r="P19" s="18">
        <f t="shared" si="3"/>
        <v>63.99</v>
      </c>
    </row>
    <row r="20" spans="1:16" x14ac:dyDescent="0.3">
      <c r="A20" s="9" t="s">
        <v>25</v>
      </c>
      <c r="B20" s="11">
        <v>90</v>
      </c>
      <c r="C20" s="3">
        <v>64.03</v>
      </c>
      <c r="D20" s="3">
        <v>67</v>
      </c>
      <c r="E20" s="3">
        <v>60.07</v>
      </c>
      <c r="F20" s="3">
        <v>66.67</v>
      </c>
      <c r="G20" s="3">
        <v>61.72</v>
      </c>
      <c r="H20" s="3">
        <v>61.06</v>
      </c>
      <c r="I20" s="3">
        <v>66.67</v>
      </c>
      <c r="J20" s="3">
        <v>59.41</v>
      </c>
      <c r="K20" s="3">
        <v>64.03</v>
      </c>
      <c r="L20" s="7">
        <v>52.48</v>
      </c>
      <c r="M20" s="3">
        <f t="shared" si="0"/>
        <v>52.48</v>
      </c>
      <c r="N20" s="3">
        <f t="shared" si="1"/>
        <v>67</v>
      </c>
      <c r="O20" s="16">
        <f t="shared" si="2"/>
        <v>62.314</v>
      </c>
      <c r="P20" s="18">
        <f t="shared" si="3"/>
        <v>62.875</v>
      </c>
    </row>
    <row r="21" spans="1:16" x14ac:dyDescent="0.3">
      <c r="A21" s="12" t="s">
        <v>26</v>
      </c>
      <c r="B21" s="13">
        <v>95</v>
      </c>
      <c r="C21" s="14">
        <v>63.75</v>
      </c>
      <c r="D21" s="14">
        <v>62.81</v>
      </c>
      <c r="E21" s="14">
        <v>61.25</v>
      </c>
      <c r="F21" s="14">
        <v>55.62</v>
      </c>
      <c r="G21" s="14">
        <v>64.38</v>
      </c>
      <c r="H21" s="14">
        <v>49.06</v>
      </c>
      <c r="I21" s="14">
        <v>64.06</v>
      </c>
      <c r="J21" s="14">
        <v>65.62</v>
      </c>
      <c r="K21" s="14">
        <v>70.62</v>
      </c>
      <c r="L21" s="15">
        <v>65.94</v>
      </c>
      <c r="M21" s="14">
        <f t="shared" si="0"/>
        <v>49.06</v>
      </c>
      <c r="N21" s="14">
        <f t="shared" si="1"/>
        <v>70.62</v>
      </c>
      <c r="O21" s="17">
        <f t="shared" si="2"/>
        <v>62.311000000000014</v>
      </c>
      <c r="P21" s="20">
        <f t="shared" si="3"/>
        <v>63.905000000000001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30"/>
  <sheetViews>
    <sheetView workbookViewId="0">
      <selection activeCell="J25" sqref="J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5" t="s">
        <v>27</v>
      </c>
      <c r="D1" s="46"/>
      <c r="E1" s="46"/>
      <c r="F1" s="46"/>
      <c r="G1" s="46"/>
      <c r="H1" s="46"/>
      <c r="I1" s="46"/>
      <c r="J1" s="46"/>
      <c r="K1" s="46"/>
      <c r="L1" s="47"/>
      <c r="M1" s="48" t="s">
        <v>13</v>
      </c>
      <c r="N1" s="49"/>
      <c r="O1" s="49"/>
      <c r="P1" s="50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64.099999999999994</v>
      </c>
      <c r="E3" s="3">
        <v>46.15</v>
      </c>
      <c r="F3" s="3">
        <v>61.54</v>
      </c>
      <c r="G3" s="3">
        <v>61.54</v>
      </c>
      <c r="H3" s="3">
        <v>61.54</v>
      </c>
      <c r="I3" s="3">
        <v>76.92</v>
      </c>
      <c r="J3" s="3">
        <v>64.099999999999994</v>
      </c>
      <c r="K3" s="3">
        <v>64.099999999999994</v>
      </c>
      <c r="L3" s="6">
        <v>69.23</v>
      </c>
      <c r="M3" s="3">
        <f>MIN(C3:L3)</f>
        <v>46.15</v>
      </c>
      <c r="N3" s="3">
        <f>MAX(C3:L3)</f>
        <v>76.92</v>
      </c>
      <c r="O3" s="19">
        <f>SUM(C3:L3)/COUNT(C3:L3)</f>
        <v>63.589000000000013</v>
      </c>
      <c r="P3" s="7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70.13</v>
      </c>
      <c r="D4" s="3">
        <v>62.34</v>
      </c>
      <c r="E4" s="3">
        <v>53.25</v>
      </c>
      <c r="F4" s="3">
        <v>67.53</v>
      </c>
      <c r="G4" s="3">
        <v>64.94</v>
      </c>
      <c r="H4" s="3">
        <v>57.14</v>
      </c>
      <c r="I4" s="3">
        <v>67.53</v>
      </c>
      <c r="J4" s="3">
        <v>58.44</v>
      </c>
      <c r="K4" s="3">
        <v>55.84</v>
      </c>
      <c r="L4" s="7">
        <v>59.74</v>
      </c>
      <c r="M4" s="3">
        <f t="shared" ref="M4:M21" si="0">MIN(C4:L4)</f>
        <v>53.25</v>
      </c>
      <c r="N4" s="3">
        <f t="shared" ref="N4:N21" si="1">MAX(C4:L4)</f>
        <v>70.13</v>
      </c>
      <c r="O4" s="16">
        <f t="shared" ref="O4:O21" si="2">SUM(C4:L4)/COUNT(C4:L4)</f>
        <v>61.688000000000002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56.03</v>
      </c>
      <c r="D5" s="3">
        <v>60.34</v>
      </c>
      <c r="E5" s="3">
        <v>62.93</v>
      </c>
      <c r="F5" s="3">
        <v>64.66</v>
      </c>
      <c r="G5" s="3">
        <v>59.48</v>
      </c>
      <c r="H5" s="3">
        <v>57.76</v>
      </c>
      <c r="I5" s="3">
        <v>56.03</v>
      </c>
      <c r="J5" s="3">
        <v>68.97</v>
      </c>
      <c r="K5" s="3">
        <v>56.03</v>
      </c>
      <c r="L5" s="7">
        <v>56.03</v>
      </c>
      <c r="M5" s="3">
        <f t="shared" si="0"/>
        <v>56.03</v>
      </c>
      <c r="N5" s="3">
        <f t="shared" si="1"/>
        <v>68.97</v>
      </c>
      <c r="O5" s="16">
        <f t="shared" si="2"/>
        <v>59.826000000000001</v>
      </c>
      <c r="P5" s="7">
        <f t="shared" si="3"/>
        <v>58.62</v>
      </c>
    </row>
    <row r="6" spans="1:16" x14ac:dyDescent="0.3">
      <c r="A6" s="9" t="s">
        <v>6</v>
      </c>
      <c r="B6" s="11">
        <v>20</v>
      </c>
      <c r="C6" s="3">
        <v>60.39</v>
      </c>
      <c r="D6" s="3">
        <v>65.58</v>
      </c>
      <c r="E6" s="3">
        <v>68.180000000000007</v>
      </c>
      <c r="F6" s="3">
        <v>56.49</v>
      </c>
      <c r="G6" s="3">
        <v>59.09</v>
      </c>
      <c r="H6" s="3">
        <v>59.74</v>
      </c>
      <c r="I6" s="3">
        <v>56.49</v>
      </c>
      <c r="J6" s="3">
        <v>67.53</v>
      </c>
      <c r="K6" s="3">
        <v>59.74</v>
      </c>
      <c r="L6" s="7">
        <v>64.290000000000006</v>
      </c>
      <c r="M6" s="3">
        <f t="shared" si="0"/>
        <v>56.49</v>
      </c>
      <c r="N6" s="3">
        <f t="shared" si="1"/>
        <v>68.180000000000007</v>
      </c>
      <c r="O6" s="16">
        <f t="shared" si="2"/>
        <v>61.751999999999995</v>
      </c>
      <c r="P6" s="7">
        <f t="shared" si="3"/>
        <v>60.064999999999998</v>
      </c>
    </row>
    <row r="7" spans="1:16" x14ac:dyDescent="0.3">
      <c r="A7" s="9" t="s">
        <v>7</v>
      </c>
      <c r="B7" s="11">
        <v>25</v>
      </c>
      <c r="C7" s="3">
        <v>65.52</v>
      </c>
      <c r="D7" s="3">
        <v>64.58</v>
      </c>
      <c r="E7" s="3">
        <v>62.5</v>
      </c>
      <c r="F7" s="3">
        <v>62.5</v>
      </c>
      <c r="G7" s="3">
        <v>67.709999999999994</v>
      </c>
      <c r="H7" s="3">
        <v>60.94</v>
      </c>
      <c r="I7" s="3">
        <v>63.54</v>
      </c>
      <c r="J7" s="3">
        <v>58.85</v>
      </c>
      <c r="K7" s="3">
        <v>63.54</v>
      </c>
      <c r="L7" s="7">
        <v>62.5</v>
      </c>
      <c r="M7" s="3">
        <f t="shared" si="0"/>
        <v>58.85</v>
      </c>
      <c r="N7" s="3">
        <f t="shared" si="1"/>
        <v>67.709999999999994</v>
      </c>
      <c r="O7" s="16">
        <f t="shared" si="2"/>
        <v>63.218000000000004</v>
      </c>
      <c r="P7" s="7">
        <f t="shared" si="3"/>
        <v>63.019999999999996</v>
      </c>
    </row>
    <row r="8" spans="1:16" x14ac:dyDescent="0.3">
      <c r="A8" s="9" t="s">
        <v>8</v>
      </c>
      <c r="B8" s="11">
        <v>30</v>
      </c>
      <c r="C8" s="3">
        <v>60.61</v>
      </c>
      <c r="D8" s="3">
        <v>62.34</v>
      </c>
      <c r="E8" s="3">
        <v>64.94</v>
      </c>
      <c r="F8" s="3">
        <v>63.64</v>
      </c>
      <c r="G8" s="3">
        <v>63.64</v>
      </c>
      <c r="H8" s="3">
        <v>61.9</v>
      </c>
      <c r="I8" s="3">
        <v>59.74</v>
      </c>
      <c r="J8" s="3">
        <v>65.37</v>
      </c>
      <c r="K8" s="3">
        <v>64.94</v>
      </c>
      <c r="L8" s="7">
        <v>63.64</v>
      </c>
      <c r="M8" s="3">
        <f t="shared" si="0"/>
        <v>59.74</v>
      </c>
      <c r="N8" s="3">
        <f t="shared" si="1"/>
        <v>65.37</v>
      </c>
      <c r="O8" s="16">
        <f t="shared" si="2"/>
        <v>63.075999999999986</v>
      </c>
      <c r="P8" s="7">
        <f t="shared" si="3"/>
        <v>63.64</v>
      </c>
    </row>
    <row r="9" spans="1:16" x14ac:dyDescent="0.3">
      <c r="A9" s="9" t="s">
        <v>9</v>
      </c>
      <c r="B9" s="11">
        <v>35</v>
      </c>
      <c r="C9" s="3">
        <v>64.680000000000007</v>
      </c>
      <c r="D9" s="3">
        <v>56.88</v>
      </c>
      <c r="E9" s="3">
        <v>61.71</v>
      </c>
      <c r="F9" s="3">
        <v>61.34</v>
      </c>
      <c r="G9" s="3">
        <v>66.17</v>
      </c>
      <c r="H9" s="3">
        <v>62.08</v>
      </c>
      <c r="I9" s="3">
        <v>65.430000000000007</v>
      </c>
      <c r="J9" s="3">
        <v>58.36</v>
      </c>
      <c r="K9" s="3">
        <v>66.17</v>
      </c>
      <c r="L9" s="7">
        <v>59.11</v>
      </c>
      <c r="M9" s="3">
        <f t="shared" si="0"/>
        <v>56.88</v>
      </c>
      <c r="N9" s="3">
        <f t="shared" si="1"/>
        <v>66.17</v>
      </c>
      <c r="O9" s="16">
        <f t="shared" si="2"/>
        <v>62.193000000000005</v>
      </c>
      <c r="P9" s="7">
        <f t="shared" si="3"/>
        <v>61.894999999999996</v>
      </c>
    </row>
    <row r="10" spans="1:16" x14ac:dyDescent="0.3">
      <c r="A10" s="9" t="s">
        <v>10</v>
      </c>
      <c r="B10" s="11">
        <v>40</v>
      </c>
      <c r="C10" s="3">
        <v>61.36</v>
      </c>
      <c r="D10" s="3">
        <v>60.39</v>
      </c>
      <c r="E10" s="3">
        <v>59.74</v>
      </c>
      <c r="F10" s="3">
        <v>65.58</v>
      </c>
      <c r="G10" s="3">
        <v>60.06</v>
      </c>
      <c r="H10" s="3">
        <v>62.34</v>
      </c>
      <c r="I10" s="3">
        <v>61.04</v>
      </c>
      <c r="J10" s="3">
        <v>62.01</v>
      </c>
      <c r="K10" s="3">
        <v>62.01</v>
      </c>
      <c r="L10" s="7">
        <v>62.34</v>
      </c>
      <c r="M10" s="3">
        <f t="shared" si="0"/>
        <v>59.74</v>
      </c>
      <c r="N10" s="3">
        <f t="shared" si="1"/>
        <v>65.58</v>
      </c>
      <c r="O10" s="16">
        <f t="shared" si="2"/>
        <v>61.687000000000012</v>
      </c>
      <c r="P10" s="7">
        <f t="shared" si="3"/>
        <v>61.685000000000002</v>
      </c>
    </row>
    <row r="11" spans="1:16" x14ac:dyDescent="0.3">
      <c r="A11" s="9" t="s">
        <v>11</v>
      </c>
      <c r="B11" s="11">
        <v>45</v>
      </c>
      <c r="C11" s="3">
        <v>64.45</v>
      </c>
      <c r="D11" s="3">
        <v>61.85</v>
      </c>
      <c r="E11" s="3">
        <v>58.38</v>
      </c>
      <c r="F11" s="3">
        <v>59.83</v>
      </c>
      <c r="G11" s="3">
        <v>62.43</v>
      </c>
      <c r="H11" s="3">
        <v>61.85</v>
      </c>
      <c r="I11" s="3">
        <v>64.16</v>
      </c>
      <c r="J11" s="3">
        <v>63.01</v>
      </c>
      <c r="K11" s="3">
        <v>64.739999999999995</v>
      </c>
      <c r="L11" s="7">
        <v>61.56</v>
      </c>
      <c r="M11" s="3">
        <f t="shared" si="0"/>
        <v>58.38</v>
      </c>
      <c r="N11" s="3">
        <f t="shared" si="1"/>
        <v>64.739999999999995</v>
      </c>
      <c r="O11" s="16">
        <f t="shared" si="2"/>
        <v>62.225999999999999</v>
      </c>
      <c r="P11" s="7">
        <f t="shared" si="3"/>
        <v>62.14</v>
      </c>
    </row>
    <row r="12" spans="1:16" x14ac:dyDescent="0.3">
      <c r="A12" s="9" t="s">
        <v>12</v>
      </c>
      <c r="B12" s="11">
        <v>50</v>
      </c>
      <c r="C12" s="3">
        <v>63.28</v>
      </c>
      <c r="D12" s="3">
        <v>63.54</v>
      </c>
      <c r="E12" s="3">
        <v>60.16</v>
      </c>
      <c r="F12" s="3">
        <v>62.5</v>
      </c>
      <c r="G12" s="3">
        <v>63.28</v>
      </c>
      <c r="H12" s="3">
        <v>62.24</v>
      </c>
      <c r="I12" s="3">
        <v>63.02</v>
      </c>
      <c r="J12" s="3">
        <v>60.94</v>
      </c>
      <c r="K12" s="3">
        <v>63.02</v>
      </c>
      <c r="L12" s="7">
        <v>64.06</v>
      </c>
      <c r="M12" s="3">
        <f t="shared" si="0"/>
        <v>60.16</v>
      </c>
      <c r="N12" s="3">
        <f t="shared" si="1"/>
        <v>64.06</v>
      </c>
      <c r="O12" s="16">
        <f t="shared" si="2"/>
        <v>62.603999999999999</v>
      </c>
      <c r="P12" s="7">
        <f t="shared" si="3"/>
        <v>63.02</v>
      </c>
    </row>
    <row r="13" spans="1:16" x14ac:dyDescent="0.3">
      <c r="A13" s="9" t="s">
        <v>18</v>
      </c>
      <c r="B13" s="11">
        <v>55</v>
      </c>
      <c r="C13" s="3">
        <v>60.28</v>
      </c>
      <c r="D13" s="3">
        <v>59.81</v>
      </c>
      <c r="E13" s="3">
        <v>60.52</v>
      </c>
      <c r="F13" s="3">
        <v>64.540000000000006</v>
      </c>
      <c r="G13" s="3">
        <v>67.14</v>
      </c>
      <c r="H13" s="3">
        <v>60.76</v>
      </c>
      <c r="I13" s="3">
        <v>65.010000000000005</v>
      </c>
      <c r="J13" s="3">
        <v>59.34</v>
      </c>
      <c r="K13" s="3">
        <v>63.83</v>
      </c>
      <c r="L13" s="7">
        <v>64.540000000000006</v>
      </c>
      <c r="M13" s="3">
        <f t="shared" si="0"/>
        <v>59.34</v>
      </c>
      <c r="N13" s="3">
        <f t="shared" si="1"/>
        <v>67.14</v>
      </c>
      <c r="O13" s="16">
        <f t="shared" si="2"/>
        <v>62.576999999999998</v>
      </c>
      <c r="P13" s="7">
        <f t="shared" si="3"/>
        <v>62.295000000000002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63.56</v>
      </c>
      <c r="E14" s="3">
        <v>60.74</v>
      </c>
      <c r="F14" s="3">
        <v>65.94</v>
      </c>
      <c r="G14" s="3">
        <v>60.95</v>
      </c>
      <c r="H14" s="3">
        <v>62.47</v>
      </c>
      <c r="I14" s="3">
        <v>62.69</v>
      </c>
      <c r="J14" s="3">
        <v>61.39</v>
      </c>
      <c r="K14" s="3">
        <v>63.77</v>
      </c>
      <c r="L14" s="7">
        <v>62.04</v>
      </c>
      <c r="M14" s="3">
        <f t="shared" si="0"/>
        <v>60.74</v>
      </c>
      <c r="N14" s="3">
        <f t="shared" si="1"/>
        <v>65.94</v>
      </c>
      <c r="O14" s="16">
        <f t="shared" si="2"/>
        <v>62.798000000000002</v>
      </c>
      <c r="P14" s="7">
        <f t="shared" si="3"/>
        <v>62.58</v>
      </c>
    </row>
    <row r="15" spans="1:16" x14ac:dyDescent="0.3">
      <c r="A15" s="9" t="s">
        <v>20</v>
      </c>
      <c r="B15" s="11">
        <v>65</v>
      </c>
      <c r="C15" s="3">
        <v>65.400000000000006</v>
      </c>
      <c r="D15" s="3">
        <v>62</v>
      </c>
      <c r="E15" s="3">
        <v>64.2</v>
      </c>
      <c r="F15" s="3">
        <v>62.8</v>
      </c>
      <c r="G15" s="3">
        <v>62</v>
      </c>
      <c r="H15" s="3">
        <v>62.8</v>
      </c>
      <c r="I15" s="3">
        <v>62.4</v>
      </c>
      <c r="J15" s="3">
        <v>64.8</v>
      </c>
      <c r="K15" s="3">
        <v>62.8</v>
      </c>
      <c r="L15" s="7">
        <v>62.2</v>
      </c>
      <c r="M15" s="3">
        <f t="shared" si="0"/>
        <v>62</v>
      </c>
      <c r="N15" s="3">
        <f t="shared" si="1"/>
        <v>65.400000000000006</v>
      </c>
      <c r="O15" s="16">
        <f t="shared" si="2"/>
        <v>63.140000000000008</v>
      </c>
      <c r="P15" s="7">
        <f t="shared" si="3"/>
        <v>62.8</v>
      </c>
    </row>
    <row r="16" spans="1:16" x14ac:dyDescent="0.3">
      <c r="A16" s="9" t="s">
        <v>21</v>
      </c>
      <c r="B16" s="11">
        <v>70</v>
      </c>
      <c r="C16" s="3">
        <v>61.71</v>
      </c>
      <c r="D16" s="3">
        <v>63.75</v>
      </c>
      <c r="E16" s="3">
        <v>66.91</v>
      </c>
      <c r="F16" s="3">
        <v>65.61</v>
      </c>
      <c r="G16" s="3">
        <v>60.59</v>
      </c>
      <c r="H16" s="3">
        <v>65.239999999999995</v>
      </c>
      <c r="I16" s="3">
        <v>63.94</v>
      </c>
      <c r="J16" s="3">
        <v>58.55</v>
      </c>
      <c r="K16" s="3">
        <v>64.87</v>
      </c>
      <c r="L16" s="7">
        <v>58.36</v>
      </c>
      <c r="M16" s="3">
        <f t="shared" si="0"/>
        <v>58.36</v>
      </c>
      <c r="N16" s="3">
        <f t="shared" si="1"/>
        <v>66.91</v>
      </c>
      <c r="O16" s="16">
        <f t="shared" si="2"/>
        <v>62.95300000000001</v>
      </c>
      <c r="P16" s="7">
        <f t="shared" si="3"/>
        <v>63.844999999999999</v>
      </c>
    </row>
    <row r="17" spans="1:16" x14ac:dyDescent="0.3">
      <c r="A17" s="9" t="s">
        <v>22</v>
      </c>
      <c r="B17" s="11">
        <v>75</v>
      </c>
      <c r="C17" s="3">
        <v>64.41</v>
      </c>
      <c r="D17" s="3">
        <v>63.54</v>
      </c>
      <c r="E17" s="3">
        <v>59.55</v>
      </c>
      <c r="F17" s="3">
        <v>59.72</v>
      </c>
      <c r="G17" s="3">
        <v>62.33</v>
      </c>
      <c r="H17" s="3">
        <v>63.37</v>
      </c>
      <c r="I17" s="3">
        <v>62.85</v>
      </c>
      <c r="J17" s="3">
        <v>61.98</v>
      </c>
      <c r="K17" s="3">
        <v>64.41</v>
      </c>
      <c r="L17" s="7">
        <v>59.9</v>
      </c>
      <c r="M17" s="3">
        <f t="shared" si="0"/>
        <v>59.55</v>
      </c>
      <c r="N17" s="3">
        <f t="shared" si="1"/>
        <v>64.41</v>
      </c>
      <c r="O17" s="16">
        <f t="shared" si="2"/>
        <v>62.206000000000003</v>
      </c>
      <c r="P17" s="7">
        <f t="shared" si="3"/>
        <v>62.59</v>
      </c>
    </row>
    <row r="18" spans="1:16" x14ac:dyDescent="0.3">
      <c r="A18" s="9" t="s">
        <v>23</v>
      </c>
      <c r="B18" s="11">
        <v>80</v>
      </c>
      <c r="C18" s="3">
        <v>64.55</v>
      </c>
      <c r="D18" s="3">
        <v>61.95</v>
      </c>
      <c r="E18" s="3">
        <v>62.6</v>
      </c>
      <c r="F18" s="3">
        <v>60.33</v>
      </c>
      <c r="G18" s="3">
        <v>63.74</v>
      </c>
      <c r="H18" s="3">
        <v>61.14</v>
      </c>
      <c r="I18" s="3">
        <v>63.09</v>
      </c>
      <c r="J18" s="3">
        <v>64.39</v>
      </c>
      <c r="K18" s="3">
        <v>64.88</v>
      </c>
      <c r="L18" s="7">
        <v>61.95</v>
      </c>
      <c r="M18" s="3">
        <f t="shared" si="0"/>
        <v>60.33</v>
      </c>
      <c r="N18" s="3">
        <f t="shared" si="1"/>
        <v>64.88</v>
      </c>
      <c r="O18" s="16">
        <f t="shared" si="2"/>
        <v>62.862000000000002</v>
      </c>
      <c r="P18" s="7">
        <f t="shared" si="3"/>
        <v>62.844999999999999</v>
      </c>
    </row>
    <row r="19" spans="1:16" x14ac:dyDescent="0.3">
      <c r="A19" s="9" t="s">
        <v>24</v>
      </c>
      <c r="B19" s="11">
        <v>85</v>
      </c>
      <c r="C19" s="3">
        <v>64.930000000000007</v>
      </c>
      <c r="D19" s="3">
        <v>60.95</v>
      </c>
      <c r="E19" s="3">
        <v>63.55</v>
      </c>
      <c r="F19" s="3">
        <v>62.02</v>
      </c>
      <c r="G19" s="3">
        <v>61.1</v>
      </c>
      <c r="H19" s="3">
        <v>63.4</v>
      </c>
      <c r="I19" s="3">
        <v>60.49</v>
      </c>
      <c r="J19" s="3">
        <v>62.17</v>
      </c>
      <c r="K19" s="3">
        <v>61.26</v>
      </c>
      <c r="L19" s="7">
        <v>63.09</v>
      </c>
      <c r="M19" s="3">
        <f t="shared" si="0"/>
        <v>60.49</v>
      </c>
      <c r="N19" s="3">
        <f t="shared" si="1"/>
        <v>64.930000000000007</v>
      </c>
      <c r="O19" s="16">
        <f t="shared" si="2"/>
        <v>62.296000000000006</v>
      </c>
      <c r="P19" s="7">
        <f t="shared" si="3"/>
        <v>62.094999999999999</v>
      </c>
    </row>
    <row r="20" spans="1:16" x14ac:dyDescent="0.3">
      <c r="A20" s="9" t="s">
        <v>25</v>
      </c>
      <c r="B20" s="11">
        <v>90</v>
      </c>
      <c r="C20" s="3">
        <v>59.54</v>
      </c>
      <c r="D20" s="3">
        <v>62.57</v>
      </c>
      <c r="E20" s="3">
        <v>64.02</v>
      </c>
      <c r="F20" s="3">
        <v>66.180000000000007</v>
      </c>
      <c r="G20" s="3">
        <v>60.12</v>
      </c>
      <c r="H20" s="3">
        <v>63.15</v>
      </c>
      <c r="I20" s="3">
        <v>57.8</v>
      </c>
      <c r="J20" s="3">
        <v>63.29</v>
      </c>
      <c r="K20" s="3">
        <v>61.71</v>
      </c>
      <c r="L20" s="7">
        <v>60.84</v>
      </c>
      <c r="M20" s="3">
        <f t="shared" si="0"/>
        <v>57.8</v>
      </c>
      <c r="N20" s="3">
        <f t="shared" si="1"/>
        <v>66.180000000000007</v>
      </c>
      <c r="O20" s="16">
        <f t="shared" si="2"/>
        <v>61.922000000000004</v>
      </c>
      <c r="P20" s="7">
        <f t="shared" si="3"/>
        <v>62.14</v>
      </c>
    </row>
    <row r="21" spans="1:16" x14ac:dyDescent="0.3">
      <c r="A21" s="12" t="s">
        <v>26</v>
      </c>
      <c r="B21" s="13">
        <v>95</v>
      </c>
      <c r="C21" s="14">
        <v>61.92</v>
      </c>
      <c r="D21" s="14">
        <v>66.16</v>
      </c>
      <c r="E21" s="14">
        <v>49.73</v>
      </c>
      <c r="F21" s="14">
        <v>63.56</v>
      </c>
      <c r="G21" s="14">
        <v>63.56</v>
      </c>
      <c r="H21" s="14">
        <v>62.74</v>
      </c>
      <c r="I21" s="14">
        <v>60.96</v>
      </c>
      <c r="J21" s="14">
        <v>61.64</v>
      </c>
      <c r="K21" s="14">
        <v>66.989999999999995</v>
      </c>
      <c r="L21" s="15">
        <v>59.86</v>
      </c>
      <c r="M21" s="14">
        <f t="shared" si="0"/>
        <v>49.73</v>
      </c>
      <c r="N21" s="14">
        <f t="shared" si="1"/>
        <v>66.989999999999995</v>
      </c>
      <c r="O21" s="17">
        <f t="shared" si="2"/>
        <v>61.711999999999989</v>
      </c>
      <c r="P21" s="15">
        <f t="shared" si="3"/>
        <v>62.33</v>
      </c>
    </row>
    <row r="30" spans="1:16" x14ac:dyDescent="0.3">
      <c r="J30" t="s">
        <v>2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21" formulaRange="1"/>
    <ignoredError sqref="C2:L2 A3:A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C22" sqref="C22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5" t="s">
        <v>27</v>
      </c>
      <c r="D1" s="46"/>
      <c r="E1" s="46"/>
      <c r="F1" s="46"/>
      <c r="G1" s="46"/>
      <c r="H1" s="46"/>
      <c r="I1" s="46"/>
      <c r="J1" s="46"/>
      <c r="K1" s="46"/>
      <c r="L1" s="47"/>
      <c r="M1" s="48" t="s">
        <v>13</v>
      </c>
      <c r="N1" s="49"/>
      <c r="O1" s="49"/>
      <c r="P1" s="50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61.54</v>
      </c>
      <c r="D3" s="3">
        <v>56.41</v>
      </c>
      <c r="E3" s="3">
        <v>61.54</v>
      </c>
      <c r="F3" s="3">
        <v>64.099999999999994</v>
      </c>
      <c r="G3" s="3">
        <v>64.099999999999994</v>
      </c>
      <c r="H3" s="3">
        <v>71.790000000000006</v>
      </c>
      <c r="I3" s="3">
        <v>48.72</v>
      </c>
      <c r="J3" s="3">
        <v>64.099999999999994</v>
      </c>
      <c r="K3" s="3">
        <v>64.099999999999994</v>
      </c>
      <c r="L3" s="6">
        <v>71.790000000000006</v>
      </c>
      <c r="M3" s="3">
        <f>MIN(C3:L3)</f>
        <v>48.72</v>
      </c>
      <c r="N3" s="3">
        <f>MAX(C3:L3)</f>
        <v>71.790000000000006</v>
      </c>
      <c r="O3" s="16">
        <f>SUM(C3:L3)/COUNT(C3:L3)</f>
        <v>62.818999999999996</v>
      </c>
      <c r="P3" s="6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71.430000000000007</v>
      </c>
      <c r="D4" s="3">
        <v>67.53</v>
      </c>
      <c r="E4" s="3">
        <v>67.53</v>
      </c>
      <c r="F4" s="3">
        <v>63.64</v>
      </c>
      <c r="G4" s="3">
        <v>63.64</v>
      </c>
      <c r="H4" s="3">
        <v>62.34</v>
      </c>
      <c r="I4" s="3">
        <v>67.53</v>
      </c>
      <c r="J4" s="3">
        <v>67.53</v>
      </c>
      <c r="K4" s="3">
        <v>64.94</v>
      </c>
      <c r="L4" s="7">
        <v>59.74</v>
      </c>
      <c r="M4" s="3">
        <f t="shared" ref="M4:M21" si="0">MIN(C4:L4)</f>
        <v>59.74</v>
      </c>
      <c r="N4" s="3">
        <f t="shared" ref="N4:N21" si="1">MAX(C4:L4)</f>
        <v>71.430000000000007</v>
      </c>
      <c r="O4" s="16">
        <f t="shared" ref="O4:O21" si="2">SUM(C4:L4)/COUNT(C4:L4)</f>
        <v>65.584999999999994</v>
      </c>
      <c r="P4" s="7">
        <f t="shared" ref="P4:P21" si="3">MEDIAN(C4:L4)</f>
        <v>66.234999999999999</v>
      </c>
    </row>
    <row r="5" spans="1:16" x14ac:dyDescent="0.3">
      <c r="A5" s="9" t="s">
        <v>5</v>
      </c>
      <c r="B5" s="11">
        <v>15</v>
      </c>
      <c r="C5" s="3">
        <v>62.07</v>
      </c>
      <c r="D5" s="3">
        <v>61.21</v>
      </c>
      <c r="E5" s="3">
        <v>60.34</v>
      </c>
      <c r="F5" s="3">
        <v>58.62</v>
      </c>
      <c r="G5" s="3">
        <v>57.76</v>
      </c>
      <c r="H5" s="3">
        <v>62.07</v>
      </c>
      <c r="I5" s="3">
        <v>62.93</v>
      </c>
      <c r="J5" s="3">
        <v>67.239999999999995</v>
      </c>
      <c r="K5" s="3">
        <v>60.34</v>
      </c>
      <c r="L5" s="7">
        <v>61.21</v>
      </c>
      <c r="M5" s="3">
        <f t="shared" si="0"/>
        <v>57.76</v>
      </c>
      <c r="N5" s="3">
        <f t="shared" si="1"/>
        <v>67.239999999999995</v>
      </c>
      <c r="O5" s="16">
        <f t="shared" si="2"/>
        <v>61.379000000000005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66.88</v>
      </c>
      <c r="D6" s="3">
        <v>55.19</v>
      </c>
      <c r="E6" s="3">
        <v>66.23</v>
      </c>
      <c r="F6" s="3">
        <v>65.58</v>
      </c>
      <c r="G6" s="3">
        <v>62.99</v>
      </c>
      <c r="H6" s="3">
        <v>64.94</v>
      </c>
      <c r="I6" s="3">
        <v>67.53</v>
      </c>
      <c r="J6" s="3">
        <v>63.64</v>
      </c>
      <c r="K6" s="3">
        <v>61.04</v>
      </c>
      <c r="L6" s="7">
        <v>66.23</v>
      </c>
      <c r="M6" s="3">
        <f t="shared" si="0"/>
        <v>55.19</v>
      </c>
      <c r="N6" s="3">
        <f t="shared" si="1"/>
        <v>67.53</v>
      </c>
      <c r="O6" s="16">
        <f t="shared" si="2"/>
        <v>64.025000000000006</v>
      </c>
      <c r="P6" s="7">
        <f t="shared" si="3"/>
        <v>65.259999999999991</v>
      </c>
    </row>
    <row r="7" spans="1:16" x14ac:dyDescent="0.3">
      <c r="A7" s="9" t="s">
        <v>7</v>
      </c>
      <c r="B7" s="11">
        <v>25</v>
      </c>
      <c r="C7" s="3">
        <v>66.150000000000006</v>
      </c>
      <c r="D7" s="3">
        <v>61.98</v>
      </c>
      <c r="E7" s="3">
        <v>66.67</v>
      </c>
      <c r="F7" s="3">
        <v>66.150000000000006</v>
      </c>
      <c r="G7" s="3">
        <v>58.85</v>
      </c>
      <c r="H7" s="3">
        <v>56.77</v>
      </c>
      <c r="I7" s="3">
        <v>65.099999999999994</v>
      </c>
      <c r="J7" s="3">
        <v>68.23</v>
      </c>
      <c r="K7" s="3">
        <v>66.150000000000006</v>
      </c>
      <c r="L7" s="7">
        <v>66.67</v>
      </c>
      <c r="M7" s="3">
        <f t="shared" si="0"/>
        <v>56.77</v>
      </c>
      <c r="N7" s="3">
        <f t="shared" si="1"/>
        <v>68.23</v>
      </c>
      <c r="O7" s="16">
        <f t="shared" si="2"/>
        <v>64.272000000000006</v>
      </c>
      <c r="P7" s="7">
        <f t="shared" si="3"/>
        <v>66.150000000000006</v>
      </c>
    </row>
    <row r="8" spans="1:16" x14ac:dyDescent="0.3">
      <c r="A8" s="9" t="s">
        <v>8</v>
      </c>
      <c r="B8" s="11">
        <v>30</v>
      </c>
      <c r="C8" s="3">
        <v>68.400000000000006</v>
      </c>
      <c r="D8" s="3">
        <v>63.2</v>
      </c>
      <c r="E8" s="3">
        <v>64.5</v>
      </c>
      <c r="F8" s="3">
        <v>64.069999999999993</v>
      </c>
      <c r="G8" s="3">
        <v>64.069999999999993</v>
      </c>
      <c r="H8" s="3">
        <v>64.5</v>
      </c>
      <c r="I8" s="3">
        <v>63.2</v>
      </c>
      <c r="J8" s="3">
        <v>64.94</v>
      </c>
      <c r="K8" s="3">
        <v>64.94</v>
      </c>
      <c r="L8" s="7">
        <v>61.9</v>
      </c>
      <c r="M8" s="3">
        <f t="shared" si="0"/>
        <v>61.9</v>
      </c>
      <c r="N8" s="3">
        <f t="shared" si="1"/>
        <v>68.400000000000006</v>
      </c>
      <c r="O8" s="16">
        <f t="shared" si="2"/>
        <v>64.371999999999986</v>
      </c>
      <c r="P8" s="7">
        <f t="shared" si="3"/>
        <v>64.284999999999997</v>
      </c>
    </row>
    <row r="9" spans="1:16" x14ac:dyDescent="0.3">
      <c r="A9" s="9" t="s">
        <v>9</v>
      </c>
      <c r="B9" s="11">
        <v>35</v>
      </c>
      <c r="C9" s="3">
        <v>65.430000000000007</v>
      </c>
      <c r="D9" s="3">
        <v>61.71</v>
      </c>
      <c r="E9" s="3">
        <v>63.2</v>
      </c>
      <c r="F9" s="3">
        <v>64.680000000000007</v>
      </c>
      <c r="G9" s="3">
        <v>60.22</v>
      </c>
      <c r="H9" s="3">
        <v>63.57</v>
      </c>
      <c r="I9" s="3">
        <v>66.540000000000006</v>
      </c>
      <c r="J9" s="3">
        <v>66.540000000000006</v>
      </c>
      <c r="K9" s="3">
        <v>62.45</v>
      </c>
      <c r="L9" s="7">
        <v>64.31</v>
      </c>
      <c r="M9" s="3">
        <f t="shared" si="0"/>
        <v>60.22</v>
      </c>
      <c r="N9" s="3">
        <f t="shared" si="1"/>
        <v>66.540000000000006</v>
      </c>
      <c r="O9" s="16">
        <f t="shared" si="2"/>
        <v>63.865000000000009</v>
      </c>
      <c r="P9" s="7">
        <f t="shared" si="3"/>
        <v>63.94</v>
      </c>
    </row>
    <row r="10" spans="1:16" x14ac:dyDescent="0.3">
      <c r="A10" s="9" t="s">
        <v>10</v>
      </c>
      <c r="B10" s="11">
        <v>40</v>
      </c>
      <c r="C10" s="3">
        <v>62.34</v>
      </c>
      <c r="D10" s="3">
        <v>62.66</v>
      </c>
      <c r="E10" s="3">
        <v>63.96</v>
      </c>
      <c r="F10" s="3">
        <v>62.99</v>
      </c>
      <c r="G10" s="3">
        <v>61.04</v>
      </c>
      <c r="H10" s="3">
        <v>63.64</v>
      </c>
      <c r="I10" s="3">
        <v>64.290000000000006</v>
      </c>
      <c r="J10" s="3">
        <v>58.12</v>
      </c>
      <c r="K10" s="3">
        <v>66.23</v>
      </c>
      <c r="L10" s="7">
        <v>61.04</v>
      </c>
      <c r="M10" s="3">
        <f t="shared" si="0"/>
        <v>58.12</v>
      </c>
      <c r="N10" s="3">
        <f t="shared" si="1"/>
        <v>66.23</v>
      </c>
      <c r="O10" s="16">
        <f t="shared" si="2"/>
        <v>62.630999999999993</v>
      </c>
      <c r="P10" s="7">
        <f t="shared" si="3"/>
        <v>62.825000000000003</v>
      </c>
    </row>
    <row r="11" spans="1:16" x14ac:dyDescent="0.3">
      <c r="A11" s="9" t="s">
        <v>11</v>
      </c>
      <c r="B11" s="11">
        <v>45</v>
      </c>
      <c r="C11" s="3">
        <v>62.14</v>
      </c>
      <c r="D11" s="3">
        <v>64.739999999999995</v>
      </c>
      <c r="E11" s="3">
        <v>64.739999999999995</v>
      </c>
      <c r="F11" s="3">
        <v>64.16</v>
      </c>
      <c r="G11" s="3">
        <v>60.69</v>
      </c>
      <c r="H11" s="3">
        <v>67.05</v>
      </c>
      <c r="I11" s="3">
        <v>65.03</v>
      </c>
      <c r="J11" s="3">
        <v>63.58</v>
      </c>
      <c r="K11" s="3">
        <v>63.01</v>
      </c>
      <c r="L11" s="7">
        <v>65.03</v>
      </c>
      <c r="M11" s="3">
        <f t="shared" si="0"/>
        <v>60.69</v>
      </c>
      <c r="N11" s="3">
        <f t="shared" si="1"/>
        <v>67.05</v>
      </c>
      <c r="O11" s="16">
        <f t="shared" si="2"/>
        <v>64.01700000000001</v>
      </c>
      <c r="P11" s="7">
        <f t="shared" si="3"/>
        <v>64.449999999999989</v>
      </c>
    </row>
    <row r="12" spans="1:16" x14ac:dyDescent="0.3">
      <c r="A12" s="9" t="s">
        <v>12</v>
      </c>
      <c r="B12" s="11">
        <v>50</v>
      </c>
      <c r="C12" s="3">
        <v>64.84</v>
      </c>
      <c r="D12" s="3">
        <v>65.36</v>
      </c>
      <c r="E12" s="3">
        <v>63.02</v>
      </c>
      <c r="F12" s="3">
        <v>62.76</v>
      </c>
      <c r="G12" s="3">
        <v>58.33</v>
      </c>
      <c r="H12" s="3">
        <v>61.46</v>
      </c>
      <c r="I12" s="3">
        <v>63.54</v>
      </c>
      <c r="J12" s="3">
        <v>66.67</v>
      </c>
      <c r="K12" s="3">
        <v>65.62</v>
      </c>
      <c r="L12" s="7">
        <v>66.67</v>
      </c>
      <c r="M12" s="3">
        <f t="shared" si="0"/>
        <v>58.33</v>
      </c>
      <c r="N12" s="3">
        <f t="shared" si="1"/>
        <v>66.67</v>
      </c>
      <c r="O12" s="16">
        <f t="shared" si="2"/>
        <v>63.826999999999998</v>
      </c>
      <c r="P12" s="7">
        <f t="shared" si="3"/>
        <v>64.19</v>
      </c>
    </row>
    <row r="13" spans="1:16" x14ac:dyDescent="0.3">
      <c r="A13" s="9" t="s">
        <v>18</v>
      </c>
      <c r="B13" s="11">
        <v>55</v>
      </c>
      <c r="C13" s="3">
        <v>62.17</v>
      </c>
      <c r="D13" s="3">
        <v>61.94</v>
      </c>
      <c r="E13" s="3">
        <v>65.010000000000005</v>
      </c>
      <c r="F13" s="3">
        <v>64.540000000000006</v>
      </c>
      <c r="G13" s="3">
        <v>64.069999999999993</v>
      </c>
      <c r="H13" s="3">
        <v>63.83</v>
      </c>
      <c r="I13" s="3">
        <v>63.12</v>
      </c>
      <c r="J13" s="3">
        <v>65.959999999999994</v>
      </c>
      <c r="K13" s="3">
        <v>62.65</v>
      </c>
      <c r="L13" s="7">
        <v>65.72</v>
      </c>
      <c r="M13" s="3">
        <f t="shared" si="0"/>
        <v>61.94</v>
      </c>
      <c r="N13" s="3">
        <f t="shared" si="1"/>
        <v>65.959999999999994</v>
      </c>
      <c r="O13" s="16">
        <f t="shared" si="2"/>
        <v>63.900999999999996</v>
      </c>
      <c r="P13" s="7">
        <f t="shared" si="3"/>
        <v>63.949999999999996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62.69</v>
      </c>
      <c r="E14" s="3">
        <v>65.73</v>
      </c>
      <c r="F14" s="3">
        <v>65.290000000000006</v>
      </c>
      <c r="G14" s="3">
        <v>63.56</v>
      </c>
      <c r="H14" s="3">
        <v>62.47</v>
      </c>
      <c r="I14" s="3">
        <v>64.430000000000007</v>
      </c>
      <c r="J14" s="3">
        <v>64.209999999999994</v>
      </c>
      <c r="K14" s="3">
        <v>63.56</v>
      </c>
      <c r="L14" s="7">
        <v>62.47</v>
      </c>
      <c r="M14" s="3">
        <f t="shared" si="0"/>
        <v>62.47</v>
      </c>
      <c r="N14" s="3">
        <f t="shared" si="1"/>
        <v>65.73</v>
      </c>
      <c r="O14" s="16">
        <f t="shared" si="2"/>
        <v>63.884000000000015</v>
      </c>
      <c r="P14" s="7">
        <f t="shared" si="3"/>
        <v>63.884999999999998</v>
      </c>
    </row>
    <row r="15" spans="1:16" x14ac:dyDescent="0.3">
      <c r="A15" s="9" t="s">
        <v>20</v>
      </c>
      <c r="B15" s="11">
        <v>65</v>
      </c>
      <c r="C15" s="3">
        <v>63.8</v>
      </c>
      <c r="D15" s="3">
        <v>64.2</v>
      </c>
      <c r="E15" s="3">
        <v>62.8</v>
      </c>
      <c r="F15" s="3">
        <v>63</v>
      </c>
      <c r="G15" s="3">
        <v>61.8</v>
      </c>
      <c r="H15" s="3">
        <v>62.4</v>
      </c>
      <c r="I15" s="3">
        <v>65.2</v>
      </c>
      <c r="J15" s="3">
        <v>62.4</v>
      </c>
      <c r="K15" s="3">
        <v>60.8</v>
      </c>
      <c r="L15" s="7">
        <v>63.4</v>
      </c>
      <c r="M15" s="3">
        <f t="shared" si="0"/>
        <v>60.8</v>
      </c>
      <c r="N15" s="3">
        <f t="shared" si="1"/>
        <v>65.2</v>
      </c>
      <c r="O15" s="16">
        <f t="shared" si="2"/>
        <v>62.98</v>
      </c>
      <c r="P15" s="7">
        <f t="shared" si="3"/>
        <v>62.9</v>
      </c>
    </row>
    <row r="16" spans="1:16" x14ac:dyDescent="0.3">
      <c r="A16" s="9" t="s">
        <v>21</v>
      </c>
      <c r="B16" s="11">
        <v>70</v>
      </c>
      <c r="C16" s="3">
        <v>62.08</v>
      </c>
      <c r="D16" s="3">
        <v>61.9</v>
      </c>
      <c r="E16" s="3">
        <v>61.52</v>
      </c>
      <c r="F16" s="3">
        <v>62.45</v>
      </c>
      <c r="G16" s="3">
        <v>63.38</v>
      </c>
      <c r="H16" s="3">
        <v>60.78</v>
      </c>
      <c r="I16" s="3">
        <v>65.06</v>
      </c>
      <c r="J16" s="3">
        <v>62.08</v>
      </c>
      <c r="K16" s="3">
        <v>66.36</v>
      </c>
      <c r="L16" s="7">
        <v>59.67</v>
      </c>
      <c r="M16" s="3">
        <f t="shared" si="0"/>
        <v>59.67</v>
      </c>
      <c r="N16" s="3">
        <f t="shared" si="1"/>
        <v>66.36</v>
      </c>
      <c r="O16" s="16">
        <f t="shared" si="2"/>
        <v>62.527999999999999</v>
      </c>
      <c r="P16" s="7">
        <f t="shared" si="3"/>
        <v>62.08</v>
      </c>
    </row>
    <row r="17" spans="1:16" x14ac:dyDescent="0.3">
      <c r="A17" s="9" t="s">
        <v>22</v>
      </c>
      <c r="B17" s="11">
        <v>75</v>
      </c>
      <c r="C17" s="3">
        <v>64.930000000000007</v>
      </c>
      <c r="D17" s="3">
        <v>63.19</v>
      </c>
      <c r="E17" s="3">
        <v>64.760000000000005</v>
      </c>
      <c r="F17" s="3">
        <v>63.89</v>
      </c>
      <c r="G17" s="3">
        <v>63.72</v>
      </c>
      <c r="H17" s="3">
        <v>64.41</v>
      </c>
      <c r="I17" s="3">
        <v>65.28</v>
      </c>
      <c r="J17" s="3">
        <v>64.930000000000007</v>
      </c>
      <c r="K17" s="3">
        <v>62.5</v>
      </c>
      <c r="L17" s="7">
        <v>62.5</v>
      </c>
      <c r="M17" s="3">
        <f t="shared" si="0"/>
        <v>62.5</v>
      </c>
      <c r="N17" s="3">
        <f t="shared" si="1"/>
        <v>65.28</v>
      </c>
      <c r="O17" s="16">
        <f t="shared" si="2"/>
        <v>64.010999999999996</v>
      </c>
      <c r="P17" s="7">
        <f t="shared" si="3"/>
        <v>64.150000000000006</v>
      </c>
    </row>
    <row r="18" spans="1:16" x14ac:dyDescent="0.3">
      <c r="A18" s="9" t="s">
        <v>23</v>
      </c>
      <c r="B18" s="11">
        <v>80</v>
      </c>
      <c r="C18" s="3">
        <v>63.41</v>
      </c>
      <c r="D18" s="3">
        <v>61.14</v>
      </c>
      <c r="E18" s="3">
        <v>64.72</v>
      </c>
      <c r="F18" s="3">
        <v>64.23</v>
      </c>
      <c r="G18" s="3">
        <v>62.76</v>
      </c>
      <c r="H18" s="3">
        <v>63.9</v>
      </c>
      <c r="I18" s="3">
        <v>59.67</v>
      </c>
      <c r="J18" s="3">
        <v>61.46</v>
      </c>
      <c r="K18" s="3">
        <v>63.09</v>
      </c>
      <c r="L18" s="7">
        <v>61.3</v>
      </c>
      <c r="M18" s="3">
        <f t="shared" si="0"/>
        <v>59.67</v>
      </c>
      <c r="N18" s="3">
        <f t="shared" si="1"/>
        <v>64.72</v>
      </c>
      <c r="O18" s="16">
        <f t="shared" si="2"/>
        <v>62.567999999999998</v>
      </c>
      <c r="P18" s="7">
        <f t="shared" si="3"/>
        <v>62.924999999999997</v>
      </c>
    </row>
    <row r="19" spans="1:16" x14ac:dyDescent="0.3">
      <c r="A19" s="9" t="s">
        <v>24</v>
      </c>
      <c r="B19" s="11">
        <v>85</v>
      </c>
      <c r="C19" s="3">
        <v>63.55</v>
      </c>
      <c r="D19" s="3">
        <v>58.5</v>
      </c>
      <c r="E19" s="3">
        <v>62.79</v>
      </c>
      <c r="F19" s="3">
        <v>62.79</v>
      </c>
      <c r="G19" s="3">
        <v>63.25</v>
      </c>
      <c r="H19" s="3">
        <v>61.72</v>
      </c>
      <c r="I19" s="3">
        <v>64.47</v>
      </c>
      <c r="J19" s="3">
        <v>61.1</v>
      </c>
      <c r="K19" s="3">
        <v>65.849999999999994</v>
      </c>
      <c r="L19" s="7">
        <v>60.34</v>
      </c>
      <c r="M19" s="3">
        <f t="shared" si="0"/>
        <v>58.5</v>
      </c>
      <c r="N19" s="3">
        <f t="shared" si="1"/>
        <v>65.849999999999994</v>
      </c>
      <c r="O19" s="16">
        <f t="shared" si="2"/>
        <v>62.436000000000014</v>
      </c>
      <c r="P19" s="7">
        <f t="shared" si="3"/>
        <v>62.79</v>
      </c>
    </row>
    <row r="20" spans="1:16" x14ac:dyDescent="0.3">
      <c r="A20" s="9" t="s">
        <v>25</v>
      </c>
      <c r="B20" s="11">
        <v>90</v>
      </c>
      <c r="C20" s="3">
        <v>65.75</v>
      </c>
      <c r="D20" s="3">
        <v>62.72</v>
      </c>
      <c r="E20" s="3">
        <v>59.25</v>
      </c>
      <c r="F20" s="3">
        <v>63.29</v>
      </c>
      <c r="G20" s="3">
        <v>60.98</v>
      </c>
      <c r="H20" s="3">
        <v>67.92</v>
      </c>
      <c r="I20" s="3">
        <v>60.55</v>
      </c>
      <c r="J20" s="3">
        <v>62.14</v>
      </c>
      <c r="K20" s="3">
        <v>62.43</v>
      </c>
      <c r="L20" s="7">
        <v>58.82</v>
      </c>
      <c r="M20" s="3">
        <f t="shared" si="0"/>
        <v>58.82</v>
      </c>
      <c r="N20" s="3">
        <f t="shared" si="1"/>
        <v>67.92</v>
      </c>
      <c r="O20" s="16">
        <f t="shared" si="2"/>
        <v>62.385000000000005</v>
      </c>
      <c r="P20" s="7">
        <f t="shared" si="3"/>
        <v>62.284999999999997</v>
      </c>
    </row>
    <row r="21" spans="1:16" x14ac:dyDescent="0.3">
      <c r="A21" s="12" t="s">
        <v>26</v>
      </c>
      <c r="B21" s="13">
        <v>95</v>
      </c>
      <c r="C21" s="14">
        <v>63.56</v>
      </c>
      <c r="D21" s="14">
        <v>50.82</v>
      </c>
      <c r="E21" s="14">
        <v>61.78</v>
      </c>
      <c r="F21" s="14">
        <v>63.97</v>
      </c>
      <c r="G21" s="14">
        <v>59.18</v>
      </c>
      <c r="H21" s="14">
        <v>61.37</v>
      </c>
      <c r="I21" s="14">
        <v>53.97</v>
      </c>
      <c r="J21" s="14">
        <v>52.74</v>
      </c>
      <c r="K21" s="14">
        <v>60.96</v>
      </c>
      <c r="L21" s="15">
        <v>57.53</v>
      </c>
      <c r="M21" s="14">
        <f t="shared" si="0"/>
        <v>50.82</v>
      </c>
      <c r="N21" s="14">
        <f t="shared" si="1"/>
        <v>63.97</v>
      </c>
      <c r="O21" s="17">
        <f t="shared" si="2"/>
        <v>58.588000000000001</v>
      </c>
      <c r="P21" s="15">
        <f t="shared" si="3"/>
        <v>60.07</v>
      </c>
    </row>
  </sheetData>
  <mergeCells count="2">
    <mergeCell ref="C1:L1"/>
    <mergeCell ref="M1:P1"/>
  </mergeCells>
  <pageMargins left="0.7" right="0.7" top="0.75" bottom="0.75" header="0.3" footer="0.3"/>
  <ignoredErrors>
    <ignoredError sqref="C2:L2 A3:A21" numberStoredAsText="1"/>
    <ignoredError sqref="M3:P2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2FA9-0370-47C2-838B-474C4AED452E}">
  <dimension ref="A1:S12"/>
  <sheetViews>
    <sheetView tabSelected="1" workbookViewId="0">
      <selection activeCell="Q3" sqref="Q3"/>
    </sheetView>
  </sheetViews>
  <sheetFormatPr defaultRowHeight="14.4" x14ac:dyDescent="0.3"/>
  <cols>
    <col min="2" max="2" width="15.6640625" customWidth="1"/>
  </cols>
  <sheetData>
    <row r="1" spans="1:19" x14ac:dyDescent="0.3">
      <c r="A1" t="s">
        <v>1</v>
      </c>
      <c r="B1" t="s">
        <v>2</v>
      </c>
      <c r="C1" s="45" t="s">
        <v>27</v>
      </c>
      <c r="D1" s="46"/>
      <c r="E1" s="46"/>
      <c r="F1" s="46"/>
      <c r="G1" s="46"/>
      <c r="H1" s="46"/>
      <c r="I1" s="46"/>
      <c r="J1" s="46"/>
      <c r="K1" s="46"/>
      <c r="L1" s="47"/>
      <c r="M1" s="48" t="s">
        <v>13</v>
      </c>
      <c r="N1" s="49"/>
      <c r="O1" s="49"/>
      <c r="P1" s="50"/>
      <c r="Q1" s="50"/>
      <c r="R1" s="50"/>
      <c r="S1" s="50"/>
    </row>
    <row r="2" spans="1:19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  <c r="Q2" s="54" t="s">
        <v>37</v>
      </c>
      <c r="R2" s="54" t="s">
        <v>36</v>
      </c>
      <c r="S2" s="54" t="s">
        <v>35</v>
      </c>
    </row>
    <row r="3" spans="1:19" x14ac:dyDescent="0.3">
      <c r="A3" s="8" t="s">
        <v>3</v>
      </c>
      <c r="B3" s="10">
        <v>5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6" t="s">
        <v>2</v>
      </c>
      <c r="M3" s="3">
        <f>MIN(C3:L3)</f>
        <v>0</v>
      </c>
      <c r="N3" s="3">
        <f>MAX(C3:L3)</f>
        <v>0</v>
      </c>
      <c r="O3" s="19" t="e">
        <f>SUM(C3:L3)/COUNT(C3:L3)</f>
        <v>#DIV/0!</v>
      </c>
      <c r="P3" s="7" t="e">
        <f>MEDIAN(C3:L3)</f>
        <v>#NUM!</v>
      </c>
      <c r="Q3" s="55"/>
      <c r="R3" s="55"/>
      <c r="S3" s="55"/>
    </row>
    <row r="4" spans="1:19" x14ac:dyDescent="0.3">
      <c r="A4" s="9" t="s">
        <v>4</v>
      </c>
      <c r="B4" s="11">
        <v>10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7" t="s">
        <v>2</v>
      </c>
      <c r="M4" s="3">
        <f t="shared" ref="M4:M12" si="0">MIN(C4:L4)</f>
        <v>0</v>
      </c>
      <c r="N4" s="3">
        <f t="shared" ref="N4:N12" si="1">MAX(C4:L4)</f>
        <v>0</v>
      </c>
      <c r="O4" s="16" t="e">
        <f t="shared" ref="O4:O12" si="2">SUM(C4:L4)/COUNT(C4:L4)</f>
        <v>#DIV/0!</v>
      </c>
      <c r="P4" s="7" t="e">
        <f t="shared" ref="P4:P12" si="3">MEDIAN(C4:L4)</f>
        <v>#NUM!</v>
      </c>
      <c r="Q4" s="55"/>
      <c r="R4" s="55"/>
      <c r="S4" s="55"/>
    </row>
    <row r="5" spans="1:19" x14ac:dyDescent="0.3">
      <c r="A5" s="9" t="s">
        <v>7</v>
      </c>
      <c r="B5" s="11">
        <v>15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7" t="s">
        <v>2</v>
      </c>
      <c r="M5" s="3">
        <f t="shared" si="0"/>
        <v>0</v>
      </c>
      <c r="N5" s="3">
        <f t="shared" si="1"/>
        <v>0</v>
      </c>
      <c r="O5" s="16" t="e">
        <f t="shared" si="2"/>
        <v>#DIV/0!</v>
      </c>
      <c r="P5" s="7" t="e">
        <f t="shared" si="3"/>
        <v>#NUM!</v>
      </c>
      <c r="Q5" s="55"/>
      <c r="R5" s="55"/>
      <c r="S5" s="55"/>
    </row>
    <row r="6" spans="1:19" x14ac:dyDescent="0.3">
      <c r="A6" s="9" t="s">
        <v>8</v>
      </c>
      <c r="B6" s="11">
        <v>20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7" t="s">
        <v>2</v>
      </c>
      <c r="M6" s="3">
        <f t="shared" si="0"/>
        <v>0</v>
      </c>
      <c r="N6" s="3">
        <f t="shared" si="1"/>
        <v>0</v>
      </c>
      <c r="O6" s="16" t="e">
        <f t="shared" si="2"/>
        <v>#DIV/0!</v>
      </c>
      <c r="P6" s="7" t="e">
        <f t="shared" si="3"/>
        <v>#NUM!</v>
      </c>
      <c r="Q6" s="55"/>
      <c r="R6" s="55"/>
      <c r="S6" s="55"/>
    </row>
    <row r="7" spans="1:19" x14ac:dyDescent="0.3">
      <c r="A7" s="9" t="s">
        <v>9</v>
      </c>
      <c r="B7" s="11">
        <v>25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7" t="s">
        <v>2</v>
      </c>
      <c r="M7" s="3">
        <f t="shared" si="0"/>
        <v>0</v>
      </c>
      <c r="N7" s="3">
        <f t="shared" si="1"/>
        <v>0</v>
      </c>
      <c r="O7" s="16" t="e">
        <f t="shared" si="2"/>
        <v>#DIV/0!</v>
      </c>
      <c r="P7" s="7" t="e">
        <f t="shared" si="3"/>
        <v>#NUM!</v>
      </c>
      <c r="Q7" s="55"/>
      <c r="R7" s="55"/>
      <c r="S7" s="55"/>
    </row>
    <row r="8" spans="1:19" x14ac:dyDescent="0.3">
      <c r="A8" s="9" t="s">
        <v>10</v>
      </c>
      <c r="B8" s="11">
        <v>30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7" t="s">
        <v>2</v>
      </c>
      <c r="M8" s="3">
        <f t="shared" si="0"/>
        <v>0</v>
      </c>
      <c r="N8" s="3">
        <f t="shared" si="1"/>
        <v>0</v>
      </c>
      <c r="O8" s="16" t="e">
        <f t="shared" si="2"/>
        <v>#DIV/0!</v>
      </c>
      <c r="P8" s="7" t="e">
        <f t="shared" si="3"/>
        <v>#NUM!</v>
      </c>
      <c r="Q8" s="55"/>
      <c r="R8" s="55"/>
      <c r="S8" s="55"/>
    </row>
    <row r="9" spans="1:19" x14ac:dyDescent="0.3">
      <c r="A9" s="9" t="s">
        <v>11</v>
      </c>
      <c r="B9" s="11">
        <v>35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7" t="s">
        <v>2</v>
      </c>
      <c r="M9" s="3">
        <f t="shared" si="0"/>
        <v>0</v>
      </c>
      <c r="N9" s="3">
        <f t="shared" si="1"/>
        <v>0</v>
      </c>
      <c r="O9" s="16" t="e">
        <f t="shared" si="2"/>
        <v>#DIV/0!</v>
      </c>
      <c r="P9" s="7" t="e">
        <f t="shared" si="3"/>
        <v>#NUM!</v>
      </c>
      <c r="Q9" s="55"/>
      <c r="R9" s="55"/>
      <c r="S9" s="55"/>
    </row>
    <row r="10" spans="1:19" x14ac:dyDescent="0.3">
      <c r="A10" s="9" t="s">
        <v>12</v>
      </c>
      <c r="B10" s="11">
        <v>40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7" t="s">
        <v>2</v>
      </c>
      <c r="M10" s="3">
        <f t="shared" si="0"/>
        <v>0</v>
      </c>
      <c r="N10" s="3">
        <f t="shared" si="1"/>
        <v>0</v>
      </c>
      <c r="O10" s="16" t="e">
        <f t="shared" si="2"/>
        <v>#DIV/0!</v>
      </c>
      <c r="P10" s="7" t="e">
        <f t="shared" si="3"/>
        <v>#NUM!</v>
      </c>
      <c r="Q10" s="55"/>
      <c r="R10" s="55"/>
      <c r="S10" s="55"/>
    </row>
    <row r="11" spans="1:19" x14ac:dyDescent="0.3">
      <c r="A11" s="9" t="s">
        <v>18</v>
      </c>
      <c r="B11" s="11">
        <v>45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7" t="s">
        <v>2</v>
      </c>
      <c r="M11" s="3">
        <f t="shared" si="0"/>
        <v>0</v>
      </c>
      <c r="N11" s="3">
        <f t="shared" si="1"/>
        <v>0</v>
      </c>
      <c r="O11" s="16" t="e">
        <f t="shared" si="2"/>
        <v>#DIV/0!</v>
      </c>
      <c r="P11" s="7" t="e">
        <f t="shared" si="3"/>
        <v>#NUM!</v>
      </c>
      <c r="Q11" s="55"/>
      <c r="R11" s="55"/>
      <c r="S11" s="55"/>
    </row>
    <row r="12" spans="1:19" x14ac:dyDescent="0.3">
      <c r="A12" s="12" t="s">
        <v>19</v>
      </c>
      <c r="B12" s="13">
        <v>50</v>
      </c>
      <c r="C12" s="14" t="s">
        <v>2</v>
      </c>
      <c r="D12" s="14" t="s">
        <v>2</v>
      </c>
      <c r="E12" s="14" t="s">
        <v>2</v>
      </c>
      <c r="F12" s="14" t="s">
        <v>2</v>
      </c>
      <c r="G12" s="14" t="s">
        <v>2</v>
      </c>
      <c r="H12" s="14" t="s">
        <v>2</v>
      </c>
      <c r="I12" s="14" t="s">
        <v>2</v>
      </c>
      <c r="J12" s="14" t="s">
        <v>2</v>
      </c>
      <c r="K12" s="14" t="s">
        <v>2</v>
      </c>
      <c r="L12" s="15" t="s">
        <v>2</v>
      </c>
      <c r="M12" s="14">
        <f t="shared" si="0"/>
        <v>0</v>
      </c>
      <c r="N12" s="14">
        <f t="shared" si="1"/>
        <v>0</v>
      </c>
      <c r="O12" s="17" t="e">
        <f t="shared" si="2"/>
        <v>#DIV/0!</v>
      </c>
      <c r="P12" s="15" t="e">
        <f t="shared" si="3"/>
        <v>#NUM!</v>
      </c>
      <c r="Q12" s="55"/>
      <c r="R12" s="55"/>
      <c r="S12" s="55"/>
    </row>
  </sheetData>
  <mergeCells count="2">
    <mergeCell ref="C1:L1"/>
    <mergeCell ref="M1:S1"/>
  </mergeCells>
  <pageMargins left="0.7" right="0.7" top="0.75" bottom="0.75" header="0.3" footer="0.3"/>
  <pageSetup paperSize="9" orientation="portrait" horizontalDpi="4294967293" verticalDpi="0" r:id="rId1"/>
  <ignoredErrors>
    <ignoredError sqref="A3:A4 A5:A12 C2:L2" numberStoredAsText="1"/>
    <ignoredError sqref="M3:P4 M5:P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No Action</vt:lpstr>
      <vt:lpstr>Remove Incomplete Records</vt:lpstr>
      <vt:lpstr>Replace With Mean</vt:lpstr>
      <vt:lpstr>Replace With Modal</vt:lpstr>
      <vt:lpstr>K-Folds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2021-09-26T15:39:17Z</dcterms:modified>
</cp:coreProperties>
</file>