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re\Desktop\WPI MCS Course Work\Spring 2023\CS534\Group Project Assignments\Assignment 3\"/>
    </mc:Choice>
  </mc:AlternateContent>
  <xr:revisionPtr revIDLastSave="0" documentId="13_ncr:1_{97216D1A-5898-492C-B00D-5804F943D80C}" xr6:coauthVersionLast="47" xr6:coauthVersionMax="47" xr10:uidLastSave="{00000000-0000-0000-0000-000000000000}"/>
  <bookViews>
    <workbookView xWindow="-120" yWindow="-120" windowWidth="29040" windowHeight="15720" xr2:uid="{6A31F324-C2AE-4B43-A984-1B0A7977400D}"/>
  </bookViews>
  <sheets>
    <sheet name="K-Means" sheetId="1" r:id="rId1"/>
    <sheet name="Silhouette Coefficient Index" sheetId="2" r:id="rId2"/>
    <sheet name="Davies–Bouldin Index" sheetId="3" r:id="rId3"/>
    <sheet name="Calinski-Harabasz Inde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3" l="1"/>
  <c r="H24" i="3" s="1"/>
  <c r="F16" i="4"/>
  <c r="F12" i="4"/>
  <c r="F5" i="4"/>
  <c r="F3" i="4"/>
  <c r="F9" i="4" s="1"/>
  <c r="D16" i="4"/>
  <c r="C15" i="4"/>
  <c r="H15" i="4" s="1"/>
  <c r="C14" i="4"/>
  <c r="H14" i="4" s="1"/>
  <c r="C13" i="4"/>
  <c r="H13" i="4" s="1"/>
  <c r="C12" i="4"/>
  <c r="D7" i="4"/>
  <c r="H7" i="4" s="1"/>
  <c r="D6" i="4"/>
  <c r="H6" i="4" s="1"/>
  <c r="D5" i="4"/>
  <c r="H5" i="4" s="1"/>
  <c r="C4" i="4"/>
  <c r="H4" i="4" s="1"/>
  <c r="C3" i="4"/>
  <c r="H3" i="4" s="1"/>
  <c r="H2" i="2"/>
  <c r="J2" i="2" s="1"/>
  <c r="J7" i="2" s="1"/>
  <c r="C19" i="3"/>
  <c r="C20" i="3"/>
  <c r="C21" i="3"/>
  <c r="C18" i="3"/>
  <c r="D22" i="3"/>
  <c r="D24" i="3" s="1"/>
  <c r="E17" i="3"/>
  <c r="E2" i="3"/>
  <c r="D5" i="3"/>
  <c r="D6" i="3"/>
  <c r="D7" i="3"/>
  <c r="C4" i="3"/>
  <c r="C3" i="3"/>
  <c r="C9" i="3" s="1"/>
  <c r="I14" i="2"/>
  <c r="I11" i="2"/>
  <c r="I12" i="2"/>
  <c r="I13" i="2"/>
  <c r="H13" i="2"/>
  <c r="H12" i="2"/>
  <c r="H11" i="2"/>
  <c r="I10" i="2"/>
  <c r="H10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J3" i="2"/>
  <c r="J4" i="2"/>
  <c r="J5" i="2"/>
  <c r="J6" i="2"/>
  <c r="I6" i="2"/>
  <c r="I5" i="2"/>
  <c r="I4" i="2"/>
  <c r="I3" i="2"/>
  <c r="I2" i="2"/>
  <c r="H6" i="2"/>
  <c r="H5" i="2"/>
  <c r="H4" i="2"/>
  <c r="H3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D2" i="2"/>
  <c r="E2" i="2"/>
  <c r="F2" i="2"/>
  <c r="G2" i="2"/>
  <c r="C2" i="2"/>
  <c r="N8" i="1"/>
  <c r="J20" i="1"/>
  <c r="H15" i="1"/>
  <c r="H16" i="1"/>
  <c r="H17" i="1"/>
  <c r="H18" i="1"/>
  <c r="H14" i="1"/>
  <c r="G15" i="1"/>
  <c r="G16" i="1"/>
  <c r="G17" i="1"/>
  <c r="G18" i="1"/>
  <c r="G14" i="1"/>
  <c r="F20" i="1"/>
  <c r="D15" i="1"/>
  <c r="D16" i="1"/>
  <c r="D17" i="1"/>
  <c r="D18" i="1"/>
  <c r="D14" i="1"/>
  <c r="C15" i="1"/>
  <c r="C16" i="1"/>
  <c r="C17" i="1"/>
  <c r="C18" i="1"/>
  <c r="C14" i="1"/>
  <c r="L3" i="1"/>
  <c r="L4" i="1"/>
  <c r="L5" i="1"/>
  <c r="L6" i="1"/>
  <c r="L2" i="1"/>
  <c r="K3" i="1"/>
  <c r="K4" i="1"/>
  <c r="K5" i="1"/>
  <c r="K6" i="1"/>
  <c r="K2" i="1"/>
  <c r="J9" i="1"/>
  <c r="J8" i="1"/>
  <c r="G3" i="1"/>
  <c r="G4" i="1"/>
  <c r="G5" i="1"/>
  <c r="G6" i="1"/>
  <c r="H3" i="1"/>
  <c r="H4" i="1"/>
  <c r="H5" i="1"/>
  <c r="H6" i="1"/>
  <c r="H2" i="1"/>
  <c r="F8" i="1"/>
  <c r="F9" i="1"/>
  <c r="G2" i="1"/>
  <c r="D3" i="1"/>
  <c r="D4" i="1"/>
  <c r="D5" i="1"/>
  <c r="D6" i="1"/>
  <c r="D2" i="1"/>
  <c r="C2" i="1"/>
  <c r="C3" i="1"/>
  <c r="C4" i="1"/>
  <c r="C5" i="1"/>
  <c r="C6" i="1"/>
  <c r="F18" i="4" l="1"/>
  <c r="H9" i="4"/>
  <c r="J9" i="4"/>
  <c r="H12" i="4"/>
  <c r="H16" i="4"/>
  <c r="I24" i="3"/>
  <c r="D9" i="3"/>
  <c r="F9" i="3" s="1"/>
  <c r="G9" i="3" s="1"/>
  <c r="C24" i="3"/>
  <c r="F24" i="3" s="1"/>
  <c r="J11" i="2"/>
  <c r="J12" i="2"/>
  <c r="J10" i="2"/>
  <c r="J13" i="2"/>
  <c r="H18" i="4" l="1"/>
  <c r="J18" i="4" s="1"/>
  <c r="H9" i="3"/>
  <c r="I9" i="3"/>
  <c r="J15" i="2"/>
</calcChain>
</file>

<file path=xl/sharedStrings.xml><?xml version="1.0" encoding="utf-8"?>
<sst xmlns="http://schemas.openxmlformats.org/spreadsheetml/2006/main" count="122" uniqueCount="38">
  <si>
    <t>Customer</t>
  </si>
  <si>
    <t>Rating</t>
  </si>
  <si>
    <t>A</t>
  </si>
  <si>
    <t>B</t>
  </si>
  <si>
    <t>D</t>
  </si>
  <si>
    <t>C</t>
  </si>
  <si>
    <t>E</t>
  </si>
  <si>
    <t>Distance to Centroid 1</t>
  </si>
  <si>
    <t>Distance to Centroid 2</t>
  </si>
  <si>
    <t>Centroid 1</t>
  </si>
  <si>
    <t>Centroid 2</t>
  </si>
  <si>
    <t>New Centroid 1</t>
  </si>
  <si>
    <t>New Centroid 2</t>
  </si>
  <si>
    <t>SSE</t>
  </si>
  <si>
    <t>Intra-Cluster Distance [a(i)]</t>
  </si>
  <si>
    <t>Inter-Cluster Distance [b(i)]</t>
  </si>
  <si>
    <t>Silhouette Coefficient [s(i)]</t>
  </si>
  <si>
    <t>since |Ci| = 1</t>
  </si>
  <si>
    <t>dij</t>
  </si>
  <si>
    <t>si</t>
  </si>
  <si>
    <t>sj</t>
  </si>
  <si>
    <t>ci</t>
  </si>
  <si>
    <t>cj</t>
  </si>
  <si>
    <t>Rij</t>
  </si>
  <si>
    <t>Di</t>
  </si>
  <si>
    <t>DB</t>
  </si>
  <si>
    <t>Dj</t>
  </si>
  <si>
    <t>c</t>
  </si>
  <si>
    <t>k=1</t>
  </si>
  <si>
    <t>k=2</t>
  </si>
  <si>
    <t>i=1</t>
  </si>
  <si>
    <t>i=2</t>
  </si>
  <si>
    <t>i=3</t>
  </si>
  <si>
    <t>i=4</t>
  </si>
  <si>
    <t>i=5</t>
  </si>
  <si>
    <t>Sum of |di - ck|^2 for each point for each cluster / N - K</t>
  </si>
  <si>
    <t>Sum of nk |ck - c|^2 / K -1 for each cluster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</si>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</sst>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0" fillId="0" borderId="0" xfId="0" applyNumberFormat="1" applyAlignment="1">
      <alignment horizontal="center" vertical="center"/>
    </xf>
    <xf numFmtId="0" fontId="2" fillId="0" borderId="0" xfId="0" applyFont="1"/>
    <xf numFmtId="2" fontId="0" fillId="3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B97E-9491-4418-87B0-CB47C0D14E2C}">
  <dimension ref="A1:N21"/>
  <sheetViews>
    <sheetView tabSelected="1" workbookViewId="0">
      <selection activeCell="J20" sqref="J20"/>
    </sheetView>
  </sheetViews>
  <sheetFormatPr defaultRowHeight="15" x14ac:dyDescent="0.25"/>
  <cols>
    <col min="1" max="1" width="10.140625" bestFit="1" customWidth="1"/>
    <col min="3" max="4" width="20.7109375" bestFit="1" customWidth="1"/>
    <col min="5" max="5" width="14.85546875" bestFit="1" customWidth="1"/>
    <col min="6" max="6" width="5" bestFit="1" customWidth="1"/>
    <col min="7" max="8" width="20.7109375" bestFit="1" customWidth="1"/>
    <col min="9" max="9" width="14.85546875" bestFit="1" customWidth="1"/>
    <col min="11" max="12" width="20.7109375" bestFit="1" customWidth="1"/>
  </cols>
  <sheetData>
    <row r="1" spans="1:14" x14ac:dyDescent="0.25">
      <c r="A1" s="3" t="s">
        <v>0</v>
      </c>
      <c r="B1" s="3" t="s">
        <v>1</v>
      </c>
      <c r="C1" s="3" t="s">
        <v>7</v>
      </c>
      <c r="D1" s="3" t="s">
        <v>8</v>
      </c>
      <c r="G1" s="4" t="s">
        <v>7</v>
      </c>
      <c r="H1" s="4" t="s">
        <v>8</v>
      </c>
      <c r="K1" s="4" t="s">
        <v>7</v>
      </c>
      <c r="L1" s="4" t="s">
        <v>8</v>
      </c>
    </row>
    <row r="2" spans="1:14" x14ac:dyDescent="0.25">
      <c r="A2" s="3" t="s">
        <v>2</v>
      </c>
      <c r="B2" s="2">
        <v>2</v>
      </c>
      <c r="C2" s="5">
        <f>ABS($B$8-B2)</f>
        <v>1</v>
      </c>
      <c r="D2" s="2">
        <f>ABS($B$9-B2)</f>
        <v>2</v>
      </c>
      <c r="G2" s="5">
        <f>ABS($F$8-B2)</f>
        <v>0</v>
      </c>
      <c r="H2" s="2">
        <f>ABS($F$9-B2)</f>
        <v>7.75</v>
      </c>
      <c r="K2" s="5">
        <f>ABS($J$8-B2)</f>
        <v>1.5</v>
      </c>
      <c r="L2" s="10">
        <f>ABS($J$9-B2)</f>
        <v>9.3333333333333339</v>
      </c>
    </row>
    <row r="3" spans="1:14" x14ac:dyDescent="0.25">
      <c r="A3" s="3" t="s">
        <v>3</v>
      </c>
      <c r="B3" s="2">
        <v>5</v>
      </c>
      <c r="C3" s="2">
        <f t="shared" ref="C3:C6" si="0">ABS($B$8-B3)</f>
        <v>2</v>
      </c>
      <c r="D3" s="6">
        <f t="shared" ref="D3:D6" si="1">ABS($B$9-B3)</f>
        <v>1</v>
      </c>
      <c r="G3" s="5">
        <f t="shared" ref="G3:G6" si="2">ABS($F$8-B3)</f>
        <v>3</v>
      </c>
      <c r="H3" s="2">
        <f t="shared" ref="H3:H6" si="3">ABS($F$9-B3)</f>
        <v>4.75</v>
      </c>
      <c r="K3" s="5">
        <f t="shared" ref="K3:K6" si="4">ABS($J$8-B3)</f>
        <v>1.5</v>
      </c>
      <c r="L3" s="10">
        <f t="shared" ref="L3:L6" si="5">ABS($J$9-B3)</f>
        <v>6.3333333333333339</v>
      </c>
    </row>
    <row r="4" spans="1:14" x14ac:dyDescent="0.25">
      <c r="A4" s="3" t="s">
        <v>5</v>
      </c>
      <c r="B4" s="2">
        <v>9</v>
      </c>
      <c r="C4" s="2">
        <f t="shared" si="0"/>
        <v>6</v>
      </c>
      <c r="D4" s="6">
        <f t="shared" si="1"/>
        <v>5</v>
      </c>
      <c r="G4" s="2">
        <f t="shared" si="2"/>
        <v>7</v>
      </c>
      <c r="H4" s="6">
        <f t="shared" si="3"/>
        <v>0.75</v>
      </c>
      <c r="K4" s="2">
        <f t="shared" si="4"/>
        <v>5.5</v>
      </c>
      <c r="L4" s="12">
        <f t="shared" si="5"/>
        <v>2.3333333333333339</v>
      </c>
    </row>
    <row r="5" spans="1:14" x14ac:dyDescent="0.25">
      <c r="A5" s="3" t="s">
        <v>4</v>
      </c>
      <c r="B5" s="2">
        <v>10</v>
      </c>
      <c r="C5" s="2">
        <f t="shared" si="0"/>
        <v>7</v>
      </c>
      <c r="D5" s="6">
        <f t="shared" si="1"/>
        <v>6</v>
      </c>
      <c r="G5" s="2">
        <f t="shared" si="2"/>
        <v>8</v>
      </c>
      <c r="H5" s="6">
        <f t="shared" si="3"/>
        <v>0.25</v>
      </c>
      <c r="K5" s="2">
        <f t="shared" si="4"/>
        <v>6.5</v>
      </c>
      <c r="L5" s="12">
        <f t="shared" si="5"/>
        <v>1.3333333333333339</v>
      </c>
    </row>
    <row r="6" spans="1:14" x14ac:dyDescent="0.25">
      <c r="A6" s="3" t="s">
        <v>6</v>
      </c>
      <c r="B6" s="2">
        <v>15</v>
      </c>
      <c r="C6" s="2">
        <f t="shared" si="0"/>
        <v>12</v>
      </c>
      <c r="D6" s="6">
        <f t="shared" si="1"/>
        <v>11</v>
      </c>
      <c r="G6" s="2">
        <f t="shared" si="2"/>
        <v>13</v>
      </c>
      <c r="H6" s="6">
        <f t="shared" si="3"/>
        <v>5.25</v>
      </c>
      <c r="K6" s="2">
        <f t="shared" si="4"/>
        <v>11.5</v>
      </c>
      <c r="L6" s="12">
        <f t="shared" si="5"/>
        <v>3.6666666666666661</v>
      </c>
    </row>
    <row r="8" spans="1:14" x14ac:dyDescent="0.25">
      <c r="A8" s="3" t="s">
        <v>9</v>
      </c>
      <c r="B8" s="2">
        <v>3</v>
      </c>
      <c r="E8" s="4" t="s">
        <v>11</v>
      </c>
      <c r="F8" s="1">
        <f>B2/1</f>
        <v>2</v>
      </c>
      <c r="I8" s="4" t="s">
        <v>11</v>
      </c>
      <c r="J8" s="1">
        <f>SUM(B2:B3)/2</f>
        <v>3.5</v>
      </c>
      <c r="M8" s="4" t="s">
        <v>13</v>
      </c>
      <c r="N8">
        <f>POWER(ABS(J9-B6),2)+POWER(ABS(J9-B5),2)+POWER(ABS(J9-B4),2)+POWER(ABS(J8-B3),2)+POWER(ABS(J8-B2),2)</f>
        <v>25.166666666666664</v>
      </c>
    </row>
    <row r="9" spans="1:14" x14ac:dyDescent="0.25">
      <c r="A9" s="3" t="s">
        <v>10</v>
      </c>
      <c r="B9" s="2">
        <v>4</v>
      </c>
      <c r="E9" s="4" t="s">
        <v>12</v>
      </c>
      <c r="F9" s="1">
        <f>SUM(B3:B6)/4</f>
        <v>9.75</v>
      </c>
      <c r="I9" s="4" t="s">
        <v>12</v>
      </c>
      <c r="J9" s="1">
        <f>SUM(B4:B6)/3</f>
        <v>11.333333333333334</v>
      </c>
    </row>
    <row r="13" spans="1:14" x14ac:dyDescent="0.25">
      <c r="A13" s="3" t="s">
        <v>0</v>
      </c>
      <c r="B13" s="3" t="s">
        <v>1</v>
      </c>
      <c r="C13" s="3" t="s">
        <v>7</v>
      </c>
      <c r="D13" s="3" t="s">
        <v>8</v>
      </c>
      <c r="G13" s="4" t="s">
        <v>7</v>
      </c>
      <c r="H13" s="4" t="s">
        <v>8</v>
      </c>
    </row>
    <row r="14" spans="1:14" x14ac:dyDescent="0.25">
      <c r="A14" s="3" t="s">
        <v>2</v>
      </c>
      <c r="B14" s="2">
        <v>2</v>
      </c>
      <c r="C14" s="5">
        <f>ABS($B$20-B14)</f>
        <v>9</v>
      </c>
      <c r="D14" s="2">
        <f>ABS($B$21-B14)</f>
        <v>10</v>
      </c>
      <c r="G14" s="5">
        <f>ABS($F$20-B14)</f>
        <v>4.5</v>
      </c>
      <c r="H14" s="2">
        <f>ABS($F$21-B14)</f>
        <v>13</v>
      </c>
    </row>
    <row r="15" spans="1:14" x14ac:dyDescent="0.25">
      <c r="A15" s="3" t="s">
        <v>3</v>
      </c>
      <c r="B15" s="2">
        <v>5</v>
      </c>
      <c r="C15" s="5">
        <f t="shared" ref="C15:C18" si="6">ABS($B$20-B15)</f>
        <v>6</v>
      </c>
      <c r="D15" s="2">
        <f t="shared" ref="D15:D18" si="7">ABS($B$21-B15)</f>
        <v>7</v>
      </c>
      <c r="G15" s="5">
        <f t="shared" ref="G15:G18" si="8">ABS($F$20-B15)</f>
        <v>1.5</v>
      </c>
      <c r="H15" s="2">
        <f t="shared" ref="H15:H18" si="9">ABS($F$21-B15)</f>
        <v>10</v>
      </c>
    </row>
    <row r="16" spans="1:14" x14ac:dyDescent="0.25">
      <c r="A16" s="3" t="s">
        <v>5</v>
      </c>
      <c r="B16" s="2">
        <v>9</v>
      </c>
      <c r="C16" s="5">
        <f t="shared" si="6"/>
        <v>2</v>
      </c>
      <c r="D16" s="2">
        <f t="shared" si="7"/>
        <v>3</v>
      </c>
      <c r="G16" s="5">
        <f t="shared" si="8"/>
        <v>2.5</v>
      </c>
      <c r="H16" s="2">
        <f t="shared" si="9"/>
        <v>6</v>
      </c>
    </row>
    <row r="17" spans="1:10" x14ac:dyDescent="0.25">
      <c r="A17" s="3" t="s">
        <v>4</v>
      </c>
      <c r="B17" s="2">
        <v>10</v>
      </c>
      <c r="C17" s="5">
        <f t="shared" si="6"/>
        <v>1</v>
      </c>
      <c r="D17" s="2">
        <f t="shared" si="7"/>
        <v>2</v>
      </c>
      <c r="G17" s="5">
        <f t="shared" si="8"/>
        <v>3.5</v>
      </c>
      <c r="H17" s="2">
        <f t="shared" si="9"/>
        <v>5</v>
      </c>
    </row>
    <row r="18" spans="1:10" x14ac:dyDescent="0.25">
      <c r="A18" s="3" t="s">
        <v>6</v>
      </c>
      <c r="B18" s="2">
        <v>15</v>
      </c>
      <c r="C18" s="2">
        <f t="shared" si="6"/>
        <v>4</v>
      </c>
      <c r="D18" s="6">
        <f t="shared" si="7"/>
        <v>3</v>
      </c>
      <c r="G18" s="2">
        <f t="shared" si="8"/>
        <v>8.5</v>
      </c>
      <c r="H18" s="6">
        <f t="shared" si="9"/>
        <v>0</v>
      </c>
    </row>
    <row r="20" spans="1:10" x14ac:dyDescent="0.25">
      <c r="A20" s="3" t="s">
        <v>9</v>
      </c>
      <c r="B20" s="2">
        <v>11</v>
      </c>
      <c r="E20" s="4" t="s">
        <v>11</v>
      </c>
      <c r="F20" s="1">
        <f>SUM(B14:B17)/4</f>
        <v>6.5</v>
      </c>
      <c r="I20" s="4" t="s">
        <v>13</v>
      </c>
      <c r="J20">
        <f>POWER(ABS(F21-B18),2)+POWER(ABS(F20-B17),2)+POWER(ABS(F20-B16),2)+POWER(ABS(F20-B15),2)+POWER(ABS(F20-B14),2)</f>
        <v>41</v>
      </c>
    </row>
    <row r="21" spans="1:10" x14ac:dyDescent="0.25">
      <c r="A21" s="3" t="s">
        <v>10</v>
      </c>
      <c r="B21" s="2">
        <v>12</v>
      </c>
      <c r="E21" s="4" t="s">
        <v>12</v>
      </c>
      <c r="F21" s="1">
        <v>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E4C6-9829-481C-82BA-38CFEB06A460}">
  <dimension ref="A1:K15"/>
  <sheetViews>
    <sheetView workbookViewId="0">
      <selection activeCell="K15" sqref="A9:K15"/>
    </sheetView>
  </sheetViews>
  <sheetFormatPr defaultRowHeight="15" x14ac:dyDescent="0.25"/>
  <cols>
    <col min="3" max="3" width="7.85546875" customWidth="1"/>
    <col min="4" max="4" width="8.42578125" customWidth="1"/>
    <col min="5" max="5" width="11.28515625" customWidth="1"/>
    <col min="6" max="6" width="10" customWidth="1"/>
    <col min="8" max="8" width="25.5703125" bestFit="1" customWidth="1"/>
    <col min="9" max="10" width="25.85546875" bestFit="1" customWidth="1"/>
    <col min="11" max="11" width="12.5703125" bestFit="1" customWidth="1"/>
  </cols>
  <sheetData>
    <row r="1" spans="1:11" x14ac:dyDescent="0.25">
      <c r="A1" s="3" t="s">
        <v>0</v>
      </c>
      <c r="B1" s="3" t="s">
        <v>1</v>
      </c>
      <c r="C1" s="5">
        <v>2</v>
      </c>
      <c r="D1" s="5">
        <v>5</v>
      </c>
      <c r="E1" s="6">
        <v>9</v>
      </c>
      <c r="F1" s="6">
        <v>10</v>
      </c>
      <c r="G1" s="6">
        <v>15</v>
      </c>
      <c r="H1" t="s">
        <v>14</v>
      </c>
      <c r="I1" t="s">
        <v>15</v>
      </c>
      <c r="J1" t="s">
        <v>16</v>
      </c>
    </row>
    <row r="2" spans="1:11" x14ac:dyDescent="0.25">
      <c r="A2" s="3" t="s">
        <v>2</v>
      </c>
      <c r="B2" s="5">
        <v>2</v>
      </c>
      <c r="C2" s="7">
        <f>C$1-$B2</f>
        <v>0</v>
      </c>
      <c r="D2" s="2">
        <f t="shared" ref="D2:G6" si="0">D$1-$B2</f>
        <v>3</v>
      </c>
      <c r="E2" s="2">
        <f t="shared" si="0"/>
        <v>7</v>
      </c>
      <c r="F2" s="2">
        <f t="shared" si="0"/>
        <v>8</v>
      </c>
      <c r="G2" s="2">
        <f t="shared" si="0"/>
        <v>13</v>
      </c>
      <c r="H2" s="2">
        <f>ABS(D2)</f>
        <v>3</v>
      </c>
      <c r="I2" s="10">
        <f>SUM(E2:G2)/3</f>
        <v>9.3333333333333339</v>
      </c>
      <c r="J2" s="8">
        <f>(I2-H2)/MAX(H2,I2)</f>
        <v>0.6785714285714286</v>
      </c>
    </row>
    <row r="3" spans="1:11" x14ac:dyDescent="0.25">
      <c r="A3" s="3" t="s">
        <v>3</v>
      </c>
      <c r="B3" s="5">
        <v>5</v>
      </c>
      <c r="C3" s="2">
        <f t="shared" ref="C3:C6" si="1">C$1-$B3</f>
        <v>-3</v>
      </c>
      <c r="D3" s="7">
        <f t="shared" si="0"/>
        <v>0</v>
      </c>
      <c r="E3" s="2">
        <f t="shared" si="0"/>
        <v>4</v>
      </c>
      <c r="F3" s="2">
        <f t="shared" si="0"/>
        <v>5</v>
      </c>
      <c r="G3" s="2">
        <f t="shared" si="0"/>
        <v>10</v>
      </c>
      <c r="H3" s="2">
        <f>ABS(C3)</f>
        <v>3</v>
      </c>
      <c r="I3" s="10">
        <f>SUM(E3:G3)/3</f>
        <v>6.333333333333333</v>
      </c>
      <c r="J3" s="8">
        <f t="shared" ref="J3:J6" si="2">(I3-H3)/MAX(H3,I3)</f>
        <v>0.52631578947368418</v>
      </c>
    </row>
    <row r="4" spans="1:11" x14ac:dyDescent="0.25">
      <c r="A4" s="3" t="s">
        <v>5</v>
      </c>
      <c r="B4" s="6">
        <v>9</v>
      </c>
      <c r="C4" s="2">
        <f t="shared" si="1"/>
        <v>-7</v>
      </c>
      <c r="D4" s="2">
        <f t="shared" si="0"/>
        <v>-4</v>
      </c>
      <c r="E4" s="7">
        <f t="shared" si="0"/>
        <v>0</v>
      </c>
      <c r="F4" s="2">
        <f t="shared" si="0"/>
        <v>1</v>
      </c>
      <c r="G4" s="2">
        <f t="shared" si="0"/>
        <v>6</v>
      </c>
      <c r="H4" s="2">
        <f>SUM(F4:G4)/2</f>
        <v>3.5</v>
      </c>
      <c r="I4" s="2">
        <f>ABS(SUM(C4:D4))/2</f>
        <v>5.5</v>
      </c>
      <c r="J4" s="8">
        <f t="shared" si="2"/>
        <v>0.36363636363636365</v>
      </c>
    </row>
    <row r="5" spans="1:11" x14ac:dyDescent="0.25">
      <c r="A5" s="3" t="s">
        <v>4</v>
      </c>
      <c r="B5" s="6">
        <v>10</v>
      </c>
      <c r="C5" s="2">
        <f t="shared" si="1"/>
        <v>-8</v>
      </c>
      <c r="D5" s="2">
        <f t="shared" si="0"/>
        <v>-5</v>
      </c>
      <c r="E5" s="2">
        <f t="shared" si="0"/>
        <v>-1</v>
      </c>
      <c r="F5" s="7">
        <f t="shared" si="0"/>
        <v>0</v>
      </c>
      <c r="G5" s="2">
        <f t="shared" si="0"/>
        <v>5</v>
      </c>
      <c r="H5" s="2">
        <f>SUM(ABS(E5),G5)/2</f>
        <v>3</v>
      </c>
      <c r="I5" s="2">
        <f>ABS(SUM(C5:D5))/2</f>
        <v>6.5</v>
      </c>
      <c r="J5" s="8">
        <f t="shared" si="2"/>
        <v>0.53846153846153844</v>
      </c>
    </row>
    <row r="6" spans="1:11" x14ac:dyDescent="0.25">
      <c r="A6" s="3" t="s">
        <v>6</v>
      </c>
      <c r="B6" s="6">
        <v>15</v>
      </c>
      <c r="C6" s="2">
        <f t="shared" si="1"/>
        <v>-13</v>
      </c>
      <c r="D6" s="2">
        <f t="shared" si="0"/>
        <v>-10</v>
      </c>
      <c r="E6" s="2">
        <f t="shared" si="0"/>
        <v>-6</v>
      </c>
      <c r="F6" s="2">
        <f t="shared" si="0"/>
        <v>-5</v>
      </c>
      <c r="G6" s="7">
        <f t="shared" si="0"/>
        <v>0</v>
      </c>
      <c r="H6" s="2">
        <f>SUM(ABS(E6),ABS(F6))/2</f>
        <v>5.5</v>
      </c>
      <c r="I6" s="2">
        <f>ABS(SUM(C6:D6))/2</f>
        <v>11.5</v>
      </c>
      <c r="J6" s="8">
        <f t="shared" si="2"/>
        <v>0.52173913043478259</v>
      </c>
    </row>
    <row r="7" spans="1:11" x14ac:dyDescent="0.25">
      <c r="J7" s="9">
        <f>SUM(J2:J6)/5</f>
        <v>0.52574485011555949</v>
      </c>
    </row>
    <row r="9" spans="1:11" x14ac:dyDescent="0.25">
      <c r="A9" s="3" t="s">
        <v>0</v>
      </c>
      <c r="B9" s="3" t="s">
        <v>1</v>
      </c>
      <c r="C9" s="5">
        <v>2</v>
      </c>
      <c r="D9" s="5">
        <v>5</v>
      </c>
      <c r="E9" s="5">
        <v>9</v>
      </c>
      <c r="F9" s="5">
        <v>10</v>
      </c>
      <c r="G9" s="6">
        <v>15</v>
      </c>
      <c r="H9" t="s">
        <v>14</v>
      </c>
      <c r="I9" t="s">
        <v>15</v>
      </c>
      <c r="J9" t="s">
        <v>16</v>
      </c>
    </row>
    <row r="10" spans="1:11" x14ac:dyDescent="0.25">
      <c r="A10" s="3" t="s">
        <v>2</v>
      </c>
      <c r="B10" s="5">
        <v>2</v>
      </c>
      <c r="C10" s="7">
        <f>C$1-$B10</f>
        <v>0</v>
      </c>
      <c r="D10" s="2">
        <f t="shared" ref="D10:G14" si="3">D$1-$B10</f>
        <v>3</v>
      </c>
      <c r="E10" s="2">
        <f t="shared" si="3"/>
        <v>7</v>
      </c>
      <c r="F10" s="2">
        <f t="shared" si="3"/>
        <v>8</v>
      </c>
      <c r="G10" s="2">
        <f t="shared" si="3"/>
        <v>13</v>
      </c>
      <c r="H10" s="2">
        <f>SUM(D10:F10)/3</f>
        <v>6</v>
      </c>
      <c r="I10" s="10">
        <f>G10</f>
        <v>13</v>
      </c>
      <c r="J10" s="8">
        <f>(I10-H10)/MAX(H10,I10)</f>
        <v>0.53846153846153844</v>
      </c>
    </row>
    <row r="11" spans="1:11" x14ac:dyDescent="0.25">
      <c r="A11" s="3" t="s">
        <v>3</v>
      </c>
      <c r="B11" s="5">
        <v>5</v>
      </c>
      <c r="C11" s="2">
        <f t="shared" ref="C11:C14" si="4">C$1-$B11</f>
        <v>-3</v>
      </c>
      <c r="D11" s="7">
        <f t="shared" si="3"/>
        <v>0</v>
      </c>
      <c r="E11" s="2">
        <f t="shared" si="3"/>
        <v>4</v>
      </c>
      <c r="F11" s="2">
        <f t="shared" si="3"/>
        <v>5</v>
      </c>
      <c r="G11" s="2">
        <f t="shared" si="3"/>
        <v>10</v>
      </c>
      <c r="H11" s="2">
        <f>SUM(ABS(C11),E11,F11)/3</f>
        <v>4</v>
      </c>
      <c r="I11" s="10">
        <f t="shared" ref="I11:I13" si="5">G11</f>
        <v>10</v>
      </c>
      <c r="J11" s="8">
        <f t="shared" ref="J11:J13" si="6">(I11-H11)/MAX(H11,I11)</f>
        <v>0.6</v>
      </c>
    </row>
    <row r="12" spans="1:11" x14ac:dyDescent="0.25">
      <c r="A12" s="3" t="s">
        <v>5</v>
      </c>
      <c r="B12" s="5">
        <v>9</v>
      </c>
      <c r="C12" s="2">
        <f t="shared" si="4"/>
        <v>-7</v>
      </c>
      <c r="D12" s="2">
        <f t="shared" si="3"/>
        <v>-4</v>
      </c>
      <c r="E12" s="7">
        <f t="shared" si="3"/>
        <v>0</v>
      </c>
      <c r="F12" s="2">
        <f t="shared" si="3"/>
        <v>1</v>
      </c>
      <c r="G12" s="2">
        <f t="shared" si="3"/>
        <v>6</v>
      </c>
      <c r="H12" s="2">
        <f>SUM(ABS(C12),ABS(D12),F12)/3</f>
        <v>4</v>
      </c>
      <c r="I12" s="10">
        <f t="shared" si="5"/>
        <v>6</v>
      </c>
      <c r="J12" s="8">
        <f t="shared" si="6"/>
        <v>0.33333333333333331</v>
      </c>
    </row>
    <row r="13" spans="1:11" x14ac:dyDescent="0.25">
      <c r="A13" s="3" t="s">
        <v>4</v>
      </c>
      <c r="B13" s="5">
        <v>10</v>
      </c>
      <c r="C13" s="2">
        <f t="shared" si="4"/>
        <v>-8</v>
      </c>
      <c r="D13" s="2">
        <f t="shared" si="3"/>
        <v>-5</v>
      </c>
      <c r="E13" s="2">
        <f t="shared" si="3"/>
        <v>-1</v>
      </c>
      <c r="F13" s="7">
        <f t="shared" si="3"/>
        <v>0</v>
      </c>
      <c r="G13" s="2">
        <f t="shared" si="3"/>
        <v>5</v>
      </c>
      <c r="H13" s="10">
        <f>SUM(ABS(C13),ABS(D13),ABS(E13))/3</f>
        <v>4.666666666666667</v>
      </c>
      <c r="I13" s="10">
        <f t="shared" si="5"/>
        <v>5</v>
      </c>
      <c r="J13" s="8">
        <f t="shared" si="6"/>
        <v>6.666666666666661E-2</v>
      </c>
    </row>
    <row r="14" spans="1:11" x14ac:dyDescent="0.25">
      <c r="A14" s="3" t="s">
        <v>6</v>
      </c>
      <c r="B14" s="6">
        <v>15</v>
      </c>
      <c r="C14" s="2">
        <f t="shared" si="4"/>
        <v>-13</v>
      </c>
      <c r="D14" s="2">
        <f t="shared" si="3"/>
        <v>-10</v>
      </c>
      <c r="E14" s="2">
        <f t="shared" si="3"/>
        <v>-6</v>
      </c>
      <c r="F14" s="2">
        <f t="shared" si="3"/>
        <v>-5</v>
      </c>
      <c r="G14" s="7">
        <f t="shared" si="3"/>
        <v>0</v>
      </c>
      <c r="H14" s="2">
        <v>0</v>
      </c>
      <c r="I14" s="2">
        <f>ABS(SUM(C14:F14))/4</f>
        <v>8.5</v>
      </c>
      <c r="J14" s="8">
        <v>0</v>
      </c>
      <c r="K14" t="s">
        <v>17</v>
      </c>
    </row>
    <row r="15" spans="1:11" x14ac:dyDescent="0.25">
      <c r="J15" s="9">
        <f>SUM(J10:J14)/5</f>
        <v>0.30769230769230765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9A9D-3E64-4B41-B00D-5CE41603EA90}">
  <dimension ref="A1:I24"/>
  <sheetViews>
    <sheetView workbookViewId="0">
      <selection activeCell="J13" sqref="J13"/>
    </sheetView>
  </sheetViews>
  <sheetFormatPr defaultRowHeight="15" x14ac:dyDescent="0.25"/>
  <sheetData>
    <row r="1" spans="1:9" x14ac:dyDescent="0.25">
      <c r="C1" s="2" t="s">
        <v>21</v>
      </c>
      <c r="D1" s="2" t="s">
        <v>22</v>
      </c>
      <c r="E1" s="2" t="s">
        <v>18</v>
      </c>
      <c r="G1" s="2"/>
    </row>
    <row r="2" spans="1:9" x14ac:dyDescent="0.25">
      <c r="A2" s="3" t="s">
        <v>0</v>
      </c>
      <c r="B2" s="3" t="s">
        <v>1</v>
      </c>
      <c r="C2" s="3">
        <v>3.5</v>
      </c>
      <c r="D2" s="3">
        <v>11.33</v>
      </c>
      <c r="E2" s="2">
        <f>ABS(D2-C2)</f>
        <v>7.83</v>
      </c>
      <c r="G2" s="2"/>
    </row>
    <row r="3" spans="1:9" x14ac:dyDescent="0.25">
      <c r="A3" s="3" t="s">
        <v>2</v>
      </c>
      <c r="B3" s="5">
        <v>2</v>
      </c>
      <c r="C3" s="2">
        <f>ABS(C$2-$B3)</f>
        <v>1.5</v>
      </c>
      <c r="D3" s="2"/>
      <c r="E3" s="2"/>
      <c r="F3" s="2"/>
      <c r="G3" s="2"/>
    </row>
    <row r="4" spans="1:9" x14ac:dyDescent="0.25">
      <c r="A4" s="3" t="s">
        <v>3</v>
      </c>
      <c r="B4" s="5">
        <v>5</v>
      </c>
      <c r="C4" s="2">
        <f>ABS(C$2-$B4)</f>
        <v>1.5</v>
      </c>
      <c r="D4" s="2"/>
      <c r="E4" s="2"/>
      <c r="F4" s="2"/>
      <c r="G4" s="2"/>
    </row>
    <row r="5" spans="1:9" x14ac:dyDescent="0.25">
      <c r="A5" s="3" t="s">
        <v>5</v>
      </c>
      <c r="B5" s="6">
        <v>9</v>
      </c>
      <c r="C5" s="2"/>
      <c r="D5" s="2">
        <f>ABS(D$2-$B5)</f>
        <v>2.33</v>
      </c>
      <c r="E5" s="2"/>
      <c r="F5" s="2"/>
      <c r="G5" s="2"/>
    </row>
    <row r="6" spans="1:9" x14ac:dyDescent="0.25">
      <c r="A6" s="3" t="s">
        <v>4</v>
      </c>
      <c r="B6" s="6">
        <v>10</v>
      </c>
      <c r="C6" s="2"/>
      <c r="D6" s="2">
        <f>ABS(D$2-$B6)</f>
        <v>1.33</v>
      </c>
      <c r="E6" s="2"/>
      <c r="F6" s="2"/>
      <c r="G6" s="2"/>
    </row>
    <row r="7" spans="1:9" x14ac:dyDescent="0.25">
      <c r="A7" s="3" t="s">
        <v>6</v>
      </c>
      <c r="B7" s="6">
        <v>15</v>
      </c>
      <c r="C7" s="2"/>
      <c r="D7" s="2">
        <f>ABS(D$2-$B7)</f>
        <v>3.67</v>
      </c>
      <c r="E7" s="2"/>
      <c r="G7" s="11"/>
    </row>
    <row r="8" spans="1:9" x14ac:dyDescent="0.25">
      <c r="B8" s="4"/>
      <c r="C8" s="2" t="s">
        <v>19</v>
      </c>
      <c r="D8" s="2" t="s">
        <v>20</v>
      </c>
      <c r="F8" s="2" t="s">
        <v>23</v>
      </c>
      <c r="G8" s="2" t="s">
        <v>24</v>
      </c>
      <c r="H8" s="2" t="s">
        <v>26</v>
      </c>
      <c r="I8" s="2" t="s">
        <v>25</v>
      </c>
    </row>
    <row r="9" spans="1:9" x14ac:dyDescent="0.25">
      <c r="C9" s="13">
        <f>SUM(C3:C4)/2</f>
        <v>1.5</v>
      </c>
      <c r="D9" s="13">
        <f>SUM(D5:D7)/3</f>
        <v>2.4433333333333334</v>
      </c>
      <c r="F9" s="14">
        <f>(D9+C9)/E2</f>
        <v>0.5036185610898255</v>
      </c>
      <c r="G9" s="2">
        <f>F9</f>
        <v>0.5036185610898255</v>
      </c>
      <c r="H9">
        <f>G9</f>
        <v>0.5036185610898255</v>
      </c>
      <c r="I9" s="11">
        <f>G9*2/2</f>
        <v>0.5036185610898255</v>
      </c>
    </row>
    <row r="10" spans="1:9" x14ac:dyDescent="0.25">
      <c r="G10" s="2"/>
    </row>
    <row r="11" spans="1:9" x14ac:dyDescent="0.25">
      <c r="G11" s="2"/>
    </row>
    <row r="12" spans="1:9" x14ac:dyDescent="0.25">
      <c r="G12" s="2"/>
    </row>
    <row r="13" spans="1:9" x14ac:dyDescent="0.25">
      <c r="G13" s="2"/>
    </row>
    <row r="14" spans="1:9" x14ac:dyDescent="0.25">
      <c r="G14" s="2"/>
    </row>
    <row r="15" spans="1:9" x14ac:dyDescent="0.25">
      <c r="G15" s="11"/>
    </row>
    <row r="16" spans="1:9" x14ac:dyDescent="0.25">
      <c r="C16" s="2" t="s">
        <v>21</v>
      </c>
      <c r="D16" s="2" t="s">
        <v>22</v>
      </c>
      <c r="E16" s="2" t="s">
        <v>18</v>
      </c>
    </row>
    <row r="17" spans="1:9" x14ac:dyDescent="0.25">
      <c r="A17" s="3" t="s">
        <v>0</v>
      </c>
      <c r="B17" s="3" t="s">
        <v>1</v>
      </c>
      <c r="C17" s="3">
        <v>6.5</v>
      </c>
      <c r="D17" s="3">
        <v>15</v>
      </c>
      <c r="E17" s="2">
        <f>ABS(D17-C17)</f>
        <v>8.5</v>
      </c>
      <c r="F17" s="2"/>
    </row>
    <row r="18" spans="1:9" x14ac:dyDescent="0.25">
      <c r="A18" s="3" t="s">
        <v>2</v>
      </c>
      <c r="B18" s="5">
        <v>2</v>
      </c>
      <c r="C18" s="2">
        <f>ABS(C$17-$B18)</f>
        <v>4.5</v>
      </c>
      <c r="D18" s="2"/>
      <c r="E18" s="2"/>
      <c r="F18" s="2"/>
    </row>
    <row r="19" spans="1:9" x14ac:dyDescent="0.25">
      <c r="A19" s="3" t="s">
        <v>3</v>
      </c>
      <c r="B19" s="5">
        <v>5</v>
      </c>
      <c r="C19" s="2">
        <f>ABS(C$17-$B19)</f>
        <v>1.5</v>
      </c>
      <c r="D19" s="2"/>
      <c r="E19" s="2"/>
      <c r="F19" s="2"/>
    </row>
    <row r="20" spans="1:9" x14ac:dyDescent="0.25">
      <c r="A20" s="3" t="s">
        <v>5</v>
      </c>
      <c r="B20" s="5">
        <v>9</v>
      </c>
      <c r="C20" s="2">
        <f>ABS(C$17-$B20)</f>
        <v>2.5</v>
      </c>
      <c r="D20" s="2"/>
      <c r="E20" s="2"/>
      <c r="F20" s="2"/>
    </row>
    <row r="21" spans="1:9" x14ac:dyDescent="0.25">
      <c r="A21" s="3" t="s">
        <v>4</v>
      </c>
      <c r="B21" s="5">
        <v>10</v>
      </c>
      <c r="C21" s="2">
        <f>ABS(C$17-$B21)</f>
        <v>3.5</v>
      </c>
      <c r="D21" s="2"/>
      <c r="E21" s="2"/>
      <c r="F21" s="2"/>
    </row>
    <row r="22" spans="1:9" x14ac:dyDescent="0.25">
      <c r="A22" s="3" t="s">
        <v>6</v>
      </c>
      <c r="B22" s="6">
        <v>15</v>
      </c>
      <c r="C22" s="2"/>
      <c r="D22" s="2">
        <f>ABS(D$17-$B22)</f>
        <v>0</v>
      </c>
      <c r="E22" s="2"/>
      <c r="F22" s="2"/>
    </row>
    <row r="23" spans="1:9" x14ac:dyDescent="0.25">
      <c r="B23" s="4"/>
      <c r="C23" s="2" t="s">
        <v>19</v>
      </c>
      <c r="D23" s="2" t="s">
        <v>20</v>
      </c>
      <c r="F23" s="2" t="s">
        <v>23</v>
      </c>
      <c r="G23" s="2" t="s">
        <v>24</v>
      </c>
      <c r="H23" s="2" t="s">
        <v>26</v>
      </c>
      <c r="I23" s="2" t="s">
        <v>25</v>
      </c>
    </row>
    <row r="24" spans="1:9" x14ac:dyDescent="0.25">
      <c r="C24" s="2">
        <f>SUM(C18:C21)/4</f>
        <v>3</v>
      </c>
      <c r="D24" s="2">
        <f>D22</f>
        <v>0</v>
      </c>
      <c r="F24">
        <f>(D24+C24)/E17</f>
        <v>0.35294117647058826</v>
      </c>
      <c r="G24" s="2">
        <f>F24</f>
        <v>0.35294117647058826</v>
      </c>
      <c r="H24">
        <f>G24</f>
        <v>0.35294117647058826</v>
      </c>
      <c r="I24" s="11">
        <f>G24*2/2</f>
        <v>0.35294117647058826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5D94-C67B-4B20-95AB-44318359F8A9}">
  <dimension ref="A1:J18"/>
  <sheetViews>
    <sheetView workbookViewId="0">
      <selection activeCell="J18" sqref="A10:J18"/>
    </sheetView>
  </sheetViews>
  <sheetFormatPr defaultRowHeight="15" x14ac:dyDescent="0.25"/>
  <cols>
    <col min="6" max="6" width="38.42578125" bestFit="1" customWidth="1"/>
    <col min="8" max="8" width="50.7109375" bestFit="1" customWidth="1"/>
  </cols>
  <sheetData>
    <row r="1" spans="1:10" x14ac:dyDescent="0.25">
      <c r="A1" s="2"/>
      <c r="B1" s="2"/>
      <c r="C1" s="2" t="s">
        <v>21</v>
      </c>
      <c r="D1" s="2" t="s">
        <v>22</v>
      </c>
      <c r="E1" s="2" t="s">
        <v>27</v>
      </c>
      <c r="F1" s="2"/>
      <c r="G1" s="2"/>
      <c r="H1" s="2"/>
      <c r="I1" s="2"/>
      <c r="J1" s="2"/>
    </row>
    <row r="2" spans="1:10" x14ac:dyDescent="0.25">
      <c r="A2" s="3" t="s">
        <v>0</v>
      </c>
      <c r="B2" s="3" t="s">
        <v>1</v>
      </c>
      <c r="C2" s="3">
        <v>3.5</v>
      </c>
      <c r="D2" s="3">
        <v>11.33</v>
      </c>
      <c r="E2" s="3">
        <v>8.1999999999999993</v>
      </c>
      <c r="F2" s="2"/>
      <c r="G2" s="2"/>
      <c r="H2" s="2"/>
      <c r="I2" s="2"/>
      <c r="J2" s="2"/>
    </row>
    <row r="3" spans="1:10" x14ac:dyDescent="0.25">
      <c r="A3" s="3" t="s">
        <v>2</v>
      </c>
      <c r="B3" s="5">
        <v>2</v>
      </c>
      <c r="C3" s="2">
        <f>ABS(C$2-$B3)</f>
        <v>1.5</v>
      </c>
      <c r="D3" s="2"/>
      <c r="E3" s="2"/>
      <c r="F3" s="2">
        <f>(2)*POWER(ABS((C2- E2)),2)</f>
        <v>44.179999999999986</v>
      </c>
      <c r="G3" s="2" t="s">
        <v>28</v>
      </c>
      <c r="H3" s="2">
        <f>POWER(C3,2)</f>
        <v>2.25</v>
      </c>
      <c r="I3" s="2" t="s">
        <v>30</v>
      </c>
      <c r="J3" s="2"/>
    </row>
    <row r="4" spans="1:10" x14ac:dyDescent="0.25">
      <c r="A4" s="3" t="s">
        <v>3</v>
      </c>
      <c r="B4" s="5">
        <v>5</v>
      </c>
      <c r="C4" s="2">
        <f>ABS(C$2-$B4)</f>
        <v>1.5</v>
      </c>
      <c r="D4" s="2"/>
      <c r="E4" s="2"/>
      <c r="F4" s="2"/>
      <c r="G4" s="2"/>
      <c r="H4" s="2">
        <f t="shared" ref="H4" si="0">POWER(C4,2)</f>
        <v>2.25</v>
      </c>
      <c r="I4" s="2" t="s">
        <v>31</v>
      </c>
      <c r="J4" s="2"/>
    </row>
    <row r="5" spans="1:10" x14ac:dyDescent="0.25">
      <c r="A5" s="3" t="s">
        <v>5</v>
      </c>
      <c r="B5" s="6">
        <v>9</v>
      </c>
      <c r="C5" s="2"/>
      <c r="D5" s="2">
        <f>ABS(D$2-$B5)</f>
        <v>2.33</v>
      </c>
      <c r="E5" s="2"/>
      <c r="F5" s="2">
        <f>(3)*POWER(ABS((D2- E2)),2)</f>
        <v>29.390700000000013</v>
      </c>
      <c r="G5" s="2" t="s">
        <v>29</v>
      </c>
      <c r="H5" s="2">
        <f>POWER(D5,2)</f>
        <v>5.4289000000000005</v>
      </c>
      <c r="I5" s="2" t="s">
        <v>32</v>
      </c>
      <c r="J5" s="2"/>
    </row>
    <row r="6" spans="1:10" x14ac:dyDescent="0.25">
      <c r="A6" s="3" t="s">
        <v>4</v>
      </c>
      <c r="B6" s="6">
        <v>10</v>
      </c>
      <c r="C6" s="2"/>
      <c r="D6" s="2">
        <f>ABS(D$2-$B6)</f>
        <v>1.33</v>
      </c>
      <c r="E6" s="2"/>
      <c r="F6" s="2"/>
      <c r="G6" s="2"/>
      <c r="H6" s="2">
        <f t="shared" ref="H6:H7" si="1">POWER(D6,2)</f>
        <v>1.7689000000000001</v>
      </c>
      <c r="I6" s="2" t="s">
        <v>33</v>
      </c>
      <c r="J6" s="2"/>
    </row>
    <row r="7" spans="1:10" x14ac:dyDescent="0.25">
      <c r="A7" s="3" t="s">
        <v>6</v>
      </c>
      <c r="B7" s="6">
        <v>15</v>
      </c>
      <c r="C7" s="2"/>
      <c r="D7" s="2">
        <f>ABS(D$2-$B7)</f>
        <v>3.67</v>
      </c>
      <c r="E7" s="2"/>
      <c r="F7" s="2"/>
      <c r="G7" s="2"/>
      <c r="H7" s="2">
        <f t="shared" si="1"/>
        <v>13.4689</v>
      </c>
      <c r="I7" s="2" t="s">
        <v>34</v>
      </c>
      <c r="J7" s="2"/>
    </row>
    <row r="8" spans="1:10" x14ac:dyDescent="0.25">
      <c r="A8" s="2"/>
      <c r="B8" s="3"/>
      <c r="C8" s="2"/>
      <c r="D8" s="2"/>
      <c r="E8" s="2"/>
      <c r="F8" s="2" t="s">
        <v>36</v>
      </c>
      <c r="G8" s="2"/>
      <c r="H8" s="2" t="s">
        <v>35</v>
      </c>
      <c r="I8" s="2"/>
      <c r="J8" s="2" t="s">
        <v>37</v>
      </c>
    </row>
    <row r="9" spans="1:10" x14ac:dyDescent="0.25">
      <c r="A9" s="2"/>
      <c r="B9" s="2"/>
      <c r="C9" s="2"/>
      <c r="D9" s="2"/>
      <c r="E9" s="2"/>
      <c r="F9" s="2">
        <f>SUM(F3:F5)/(2-1)</f>
        <v>73.570700000000002</v>
      </c>
      <c r="G9" s="2"/>
      <c r="H9" s="2">
        <f>SUM(H3:H7)/(5-2)</f>
        <v>8.3888999999999996</v>
      </c>
      <c r="I9" s="2"/>
      <c r="J9" s="15">
        <f>F9/H9</f>
        <v>8.7700056026415858</v>
      </c>
    </row>
    <row r="10" spans="1:10" x14ac:dyDescent="0.25">
      <c r="A10" s="2"/>
      <c r="B10" s="2"/>
      <c r="C10" s="2" t="s">
        <v>21</v>
      </c>
      <c r="D10" s="2" t="s">
        <v>22</v>
      </c>
      <c r="E10" s="2" t="s">
        <v>27</v>
      </c>
      <c r="F10" s="2"/>
      <c r="G10" s="2"/>
      <c r="H10" s="2"/>
      <c r="I10" s="2"/>
      <c r="J10" s="2"/>
    </row>
    <row r="11" spans="1:10" x14ac:dyDescent="0.25">
      <c r="A11" s="3" t="s">
        <v>0</v>
      </c>
      <c r="B11" s="3" t="s">
        <v>1</v>
      </c>
      <c r="C11" s="3">
        <v>6.5</v>
      </c>
      <c r="D11" s="3">
        <v>15</v>
      </c>
      <c r="E11" s="3">
        <v>8.1999999999999993</v>
      </c>
      <c r="F11" s="2"/>
      <c r="G11" s="2"/>
      <c r="H11" s="2"/>
      <c r="I11" s="2"/>
      <c r="J11" s="2"/>
    </row>
    <row r="12" spans="1:10" x14ac:dyDescent="0.25">
      <c r="A12" s="3" t="s">
        <v>2</v>
      </c>
      <c r="B12" s="5">
        <v>2</v>
      </c>
      <c r="C12" s="2">
        <f>ABS(C$11-$B12)</f>
        <v>4.5</v>
      </c>
      <c r="D12" s="2"/>
      <c r="E12" s="2"/>
      <c r="F12" s="2">
        <f>(4)*POWER(ABS((C11- E11)),2)</f>
        <v>11.55999999999999</v>
      </c>
      <c r="G12" s="2"/>
      <c r="H12" s="2">
        <f>POWER(C12,2)</f>
        <v>20.25</v>
      </c>
      <c r="I12" s="2"/>
      <c r="J12" s="2"/>
    </row>
    <row r="13" spans="1:10" x14ac:dyDescent="0.25">
      <c r="A13" s="3" t="s">
        <v>3</v>
      </c>
      <c r="B13" s="5">
        <v>5</v>
      </c>
      <c r="C13" s="2">
        <f>ABS(C$11-$B13)</f>
        <v>1.5</v>
      </c>
      <c r="D13" s="2"/>
      <c r="E13" s="2"/>
      <c r="F13" s="2"/>
      <c r="G13" s="2"/>
      <c r="H13" s="2">
        <f t="shared" ref="H13:H15" si="2">POWER(C13,2)</f>
        <v>2.25</v>
      </c>
      <c r="I13" s="2"/>
      <c r="J13" s="2"/>
    </row>
    <row r="14" spans="1:10" x14ac:dyDescent="0.25">
      <c r="A14" s="3" t="s">
        <v>5</v>
      </c>
      <c r="B14" s="5">
        <v>9</v>
      </c>
      <c r="C14" s="2">
        <f>ABS(C$11-$B14)</f>
        <v>2.5</v>
      </c>
      <c r="D14" s="2"/>
      <c r="E14" s="2"/>
      <c r="F14" s="2"/>
      <c r="G14" s="2"/>
      <c r="H14" s="2">
        <f t="shared" si="2"/>
        <v>6.25</v>
      </c>
      <c r="I14" s="2"/>
      <c r="J14" s="2"/>
    </row>
    <row r="15" spans="1:10" x14ac:dyDescent="0.25">
      <c r="A15" s="3" t="s">
        <v>4</v>
      </c>
      <c r="B15" s="5">
        <v>10</v>
      </c>
      <c r="C15" s="2">
        <f>ABS(C$11-$B15)</f>
        <v>3.5</v>
      </c>
      <c r="D15" s="2"/>
      <c r="E15" s="2"/>
      <c r="F15" s="2"/>
      <c r="G15" s="2"/>
      <c r="H15" s="2">
        <f t="shared" si="2"/>
        <v>12.25</v>
      </c>
      <c r="I15" s="2"/>
      <c r="J15" s="2"/>
    </row>
    <row r="16" spans="1:10" x14ac:dyDescent="0.25">
      <c r="A16" s="3" t="s">
        <v>6</v>
      </c>
      <c r="B16" s="6">
        <v>15</v>
      </c>
      <c r="C16" s="2"/>
      <c r="D16" s="2">
        <f>ABS(D$11-$B16)</f>
        <v>0</v>
      </c>
      <c r="E16" s="2"/>
      <c r="F16" s="2">
        <f>(1)*POWER(ABS((D11- E11)),2)</f>
        <v>46.240000000000009</v>
      </c>
      <c r="G16" s="2"/>
      <c r="H16" s="2">
        <f>POWER(D16,2)</f>
        <v>0</v>
      </c>
      <c r="I16" s="2"/>
      <c r="J16" s="2"/>
    </row>
    <row r="17" spans="1:10" x14ac:dyDescent="0.25">
      <c r="A17" s="2"/>
      <c r="B17" s="3"/>
      <c r="C17" s="2"/>
      <c r="D17" s="2"/>
      <c r="E17" s="2"/>
      <c r="F17" s="2" t="s">
        <v>36</v>
      </c>
      <c r="G17" s="2"/>
      <c r="H17" s="2" t="s">
        <v>35</v>
      </c>
      <c r="I17" s="2"/>
      <c r="J17" s="2" t="s">
        <v>37</v>
      </c>
    </row>
    <row r="18" spans="1:10" x14ac:dyDescent="0.25">
      <c r="A18" s="2"/>
      <c r="B18" s="2"/>
      <c r="C18" s="2"/>
      <c r="D18" s="2"/>
      <c r="E18" s="2"/>
      <c r="F18" s="2">
        <f>SUM(F12:F16)/(2-1)</f>
        <v>57.8</v>
      </c>
      <c r="G18" s="2"/>
      <c r="H18" s="2">
        <f>SUM(H12:H16)/(5-2)</f>
        <v>13.666666666666666</v>
      </c>
      <c r="I18" s="2"/>
      <c r="J18" s="15">
        <f>F18/H18</f>
        <v>4.229268292682927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K-Means</vt:lpstr>
      <vt:lpstr>Silhouette Coefficient Index</vt:lpstr>
      <vt:lpstr>Davies–Bouldin Index</vt:lpstr>
      <vt:lpstr>Calinski-Harabasz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Arredondo</dc:creator>
  <cp:lastModifiedBy>Jarrett Arredondo</cp:lastModifiedBy>
  <dcterms:created xsi:type="dcterms:W3CDTF">2023-03-22T18:47:42Z</dcterms:created>
  <dcterms:modified xsi:type="dcterms:W3CDTF">2023-04-04T20:05:37Z</dcterms:modified>
</cp:coreProperties>
</file>