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HOLIDAY\"/>
    </mc:Choice>
  </mc:AlternateContent>
  <xr:revisionPtr revIDLastSave="0" documentId="13_ncr:1_{1ED8608A-EF7B-4A4D-8117-CB7524A3968D}" xr6:coauthVersionLast="47" xr6:coauthVersionMax="47" xr10:uidLastSave="{00000000-0000-0000-0000-000000000000}"/>
  <bookViews>
    <workbookView xWindow="-120" yWindow="-120" windowWidth="20730" windowHeight="11040" firstSheet="1" activeTab="3" xr2:uid="{A0780F19-285A-4428-8D20-FD8ECAE7103D}"/>
  </bookViews>
  <sheets>
    <sheet name="GeoInfo (2)" sheetId="6" state="hidden" r:id="rId1"/>
    <sheet name="Email" sheetId="1" r:id="rId2"/>
    <sheet name="Client Vol (2)" sheetId="5" state="hidden" r:id="rId3"/>
    <sheet name="Analysis" sheetId="9" r:id="rId4"/>
    <sheet name="Sheet1" sheetId="11" r:id="rId5"/>
    <sheet name="Client Vol" sheetId="2" r:id="rId6"/>
    <sheet name="GeoInfo" sheetId="3" r:id="rId7"/>
  </sheets>
  <definedNames>
    <definedName name="_xlnm._FilterDatabase" localSheetId="5" hidden="1">'Client Vol'!$A$1:$I$908</definedName>
    <definedName name="_xlnm.Print_Area" localSheetId="4">Sheet1!$A$1:$N$49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1" l="1"/>
  <c r="C40" i="11"/>
  <c r="D40" i="11"/>
  <c r="E40" i="11"/>
  <c r="F40" i="11"/>
  <c r="I40" i="11" s="1"/>
  <c r="J40" i="11" s="1"/>
  <c r="G40" i="11"/>
  <c r="L40" i="11" s="1"/>
  <c r="M40" i="11" s="1"/>
  <c r="B41" i="11"/>
  <c r="C41" i="11"/>
  <c r="D41" i="11"/>
  <c r="E41" i="11"/>
  <c r="F41" i="11"/>
  <c r="I41" i="11" s="1"/>
  <c r="J41" i="11" s="1"/>
  <c r="G41" i="11"/>
  <c r="L41" i="11" s="1"/>
  <c r="M41" i="11" s="1"/>
  <c r="B42" i="11"/>
  <c r="C42" i="11"/>
  <c r="D42" i="11"/>
  <c r="E42" i="11"/>
  <c r="F42" i="11"/>
  <c r="I42" i="11" s="1"/>
  <c r="J42" i="11" s="1"/>
  <c r="G42" i="11"/>
  <c r="L42" i="11" s="1"/>
  <c r="M42" i="11" s="1"/>
  <c r="C39" i="11"/>
  <c r="D39" i="11"/>
  <c r="E39" i="11"/>
  <c r="F39" i="11"/>
  <c r="G39" i="11"/>
  <c r="L39" i="11" s="1"/>
  <c r="M39" i="11" s="1"/>
  <c r="B39" i="11"/>
  <c r="B32" i="11"/>
  <c r="C32" i="11"/>
  <c r="D32" i="11"/>
  <c r="E32" i="11"/>
  <c r="F32" i="11"/>
  <c r="I32" i="11" s="1"/>
  <c r="J32" i="11" s="1"/>
  <c r="G32" i="11"/>
  <c r="L32" i="11" s="1"/>
  <c r="M32" i="11" s="1"/>
  <c r="B33" i="11"/>
  <c r="C33" i="11"/>
  <c r="D33" i="11"/>
  <c r="E33" i="11"/>
  <c r="F33" i="11"/>
  <c r="I33" i="11" s="1"/>
  <c r="J33" i="11" s="1"/>
  <c r="G33" i="11"/>
  <c r="L33" i="11" s="1"/>
  <c r="M33" i="11" s="1"/>
  <c r="B34" i="11"/>
  <c r="C34" i="11"/>
  <c r="D34" i="11"/>
  <c r="E34" i="11"/>
  <c r="F34" i="11"/>
  <c r="I34" i="11" s="1"/>
  <c r="J34" i="11" s="1"/>
  <c r="G34" i="11"/>
  <c r="L34" i="11" s="1"/>
  <c r="M34" i="11" s="1"/>
  <c r="C31" i="11"/>
  <c r="D31" i="11"/>
  <c r="E31" i="11"/>
  <c r="F31" i="11"/>
  <c r="G31" i="11"/>
  <c r="L31" i="11" s="1"/>
  <c r="M31" i="11" s="1"/>
  <c r="B31" i="11"/>
  <c r="G22" i="11"/>
  <c r="G23" i="11"/>
  <c r="G24" i="11"/>
  <c r="G21" i="11"/>
  <c r="F22" i="11"/>
  <c r="F23" i="11"/>
  <c r="F24" i="11"/>
  <c r="F21" i="11"/>
  <c r="E22" i="11"/>
  <c r="E23" i="11"/>
  <c r="E24" i="11"/>
  <c r="E21" i="11"/>
  <c r="D21" i="11"/>
  <c r="D22" i="11"/>
  <c r="D23" i="11"/>
  <c r="D24" i="11"/>
  <c r="C22" i="11"/>
  <c r="C21" i="11"/>
  <c r="C23" i="11"/>
  <c r="C24" i="11"/>
  <c r="B21" i="11"/>
  <c r="B22" i="11"/>
  <c r="B23" i="11"/>
  <c r="B24" i="11"/>
  <c r="K10" i="2" a="1"/>
  <c r="K10" i="2" s="1"/>
  <c r="I47" i="2"/>
  <c r="I78" i="2"/>
  <c r="I163" i="2"/>
  <c r="I190" i="2"/>
  <c r="I287" i="2"/>
  <c r="I359" i="2"/>
  <c r="I415" i="2"/>
  <c r="I562" i="2"/>
  <c r="I594" i="2"/>
  <c r="I710" i="2"/>
  <c r="I738" i="2"/>
  <c r="I766" i="2"/>
  <c r="I774" i="2"/>
  <c r="I802" i="2"/>
  <c r="I830" i="2"/>
  <c r="I886" i="2"/>
  <c r="I902" i="2"/>
  <c r="D3" i="2"/>
  <c r="I3" i="2" s="1"/>
  <c r="D4" i="2"/>
  <c r="D5" i="2"/>
  <c r="D6" i="2"/>
  <c r="I6" i="2" s="1"/>
  <c r="D7" i="2"/>
  <c r="I7" i="2" s="1"/>
  <c r="D8" i="2"/>
  <c r="D9" i="2"/>
  <c r="D10" i="2"/>
  <c r="I10" i="2" s="1"/>
  <c r="D11" i="2"/>
  <c r="I11" i="2" s="1"/>
  <c r="D12" i="2"/>
  <c r="D13" i="2"/>
  <c r="D14" i="2"/>
  <c r="I14" i="2" s="1"/>
  <c r="D15" i="2"/>
  <c r="I15" i="2" s="1"/>
  <c r="D16" i="2"/>
  <c r="D17" i="2"/>
  <c r="D18" i="2"/>
  <c r="I18" i="2" s="1"/>
  <c r="D19" i="2"/>
  <c r="I19" i="2" s="1"/>
  <c r="D20" i="2"/>
  <c r="D21" i="2"/>
  <c r="D22" i="2"/>
  <c r="I22" i="2" s="1"/>
  <c r="D23" i="2"/>
  <c r="I23" i="2" s="1"/>
  <c r="D24" i="2"/>
  <c r="D25" i="2"/>
  <c r="D26" i="2"/>
  <c r="I26" i="2" s="1"/>
  <c r="D27" i="2"/>
  <c r="I27" i="2" s="1"/>
  <c r="D28" i="2"/>
  <c r="D29" i="2"/>
  <c r="D30" i="2"/>
  <c r="I30" i="2" s="1"/>
  <c r="D31" i="2"/>
  <c r="I31" i="2" s="1"/>
  <c r="D32" i="2"/>
  <c r="D33" i="2"/>
  <c r="D34" i="2"/>
  <c r="I34" i="2" s="1"/>
  <c r="D35" i="2"/>
  <c r="I35" i="2" s="1"/>
  <c r="D36" i="2"/>
  <c r="D37" i="2"/>
  <c r="D38" i="2"/>
  <c r="I38" i="2" s="1"/>
  <c r="D39" i="2"/>
  <c r="I39" i="2" s="1"/>
  <c r="D40" i="2"/>
  <c r="D41" i="2"/>
  <c r="D42" i="2"/>
  <c r="I42" i="2" s="1"/>
  <c r="D43" i="2"/>
  <c r="I43" i="2" s="1"/>
  <c r="D44" i="2"/>
  <c r="D45" i="2"/>
  <c r="D46" i="2"/>
  <c r="I46" i="2" s="1"/>
  <c r="D47" i="2"/>
  <c r="D48" i="2"/>
  <c r="D49" i="2"/>
  <c r="D50" i="2"/>
  <c r="I50" i="2" s="1"/>
  <c r="D51" i="2"/>
  <c r="I51" i="2" s="1"/>
  <c r="D52" i="2"/>
  <c r="D53" i="2"/>
  <c r="D54" i="2"/>
  <c r="I54" i="2" s="1"/>
  <c r="D55" i="2"/>
  <c r="I55" i="2" s="1"/>
  <c r="D56" i="2"/>
  <c r="D57" i="2"/>
  <c r="D58" i="2"/>
  <c r="I58" i="2" s="1"/>
  <c r="D59" i="2"/>
  <c r="I59" i="2" s="1"/>
  <c r="D60" i="2"/>
  <c r="D61" i="2"/>
  <c r="D62" i="2"/>
  <c r="I62" i="2" s="1"/>
  <c r="D63" i="2"/>
  <c r="I63" i="2" s="1"/>
  <c r="D64" i="2"/>
  <c r="D65" i="2"/>
  <c r="D66" i="2"/>
  <c r="I66" i="2" s="1"/>
  <c r="D67" i="2"/>
  <c r="I67" i="2" s="1"/>
  <c r="D68" i="2"/>
  <c r="D69" i="2"/>
  <c r="D70" i="2"/>
  <c r="I70" i="2" s="1"/>
  <c r="D71" i="2"/>
  <c r="I71" i="2" s="1"/>
  <c r="D72" i="2"/>
  <c r="D73" i="2"/>
  <c r="D74" i="2"/>
  <c r="I74" i="2" s="1"/>
  <c r="D75" i="2"/>
  <c r="I75" i="2" s="1"/>
  <c r="D76" i="2"/>
  <c r="D77" i="2"/>
  <c r="D78" i="2"/>
  <c r="D79" i="2"/>
  <c r="I79" i="2" s="1"/>
  <c r="D80" i="2"/>
  <c r="D81" i="2"/>
  <c r="D82" i="2"/>
  <c r="I82" i="2" s="1"/>
  <c r="D83" i="2"/>
  <c r="I83" i="2" s="1"/>
  <c r="D84" i="2"/>
  <c r="D85" i="2"/>
  <c r="D86" i="2"/>
  <c r="I86" i="2" s="1"/>
  <c r="D87" i="2"/>
  <c r="I87" i="2" s="1"/>
  <c r="D88" i="2"/>
  <c r="D89" i="2"/>
  <c r="D90" i="2"/>
  <c r="I90" i="2" s="1"/>
  <c r="D91" i="2"/>
  <c r="I91" i="2" s="1"/>
  <c r="D92" i="2"/>
  <c r="D93" i="2"/>
  <c r="D94" i="2"/>
  <c r="I94" i="2" s="1"/>
  <c r="D95" i="2"/>
  <c r="I95" i="2" s="1"/>
  <c r="D96" i="2"/>
  <c r="D97" i="2"/>
  <c r="D98" i="2"/>
  <c r="I98" i="2" s="1"/>
  <c r="D99" i="2"/>
  <c r="I99" i="2" s="1"/>
  <c r="D100" i="2"/>
  <c r="D101" i="2"/>
  <c r="D102" i="2"/>
  <c r="I102" i="2" s="1"/>
  <c r="D103" i="2"/>
  <c r="I103" i="2" s="1"/>
  <c r="D104" i="2"/>
  <c r="D105" i="2"/>
  <c r="D106" i="2"/>
  <c r="I106" i="2" s="1"/>
  <c r="D107" i="2"/>
  <c r="I107" i="2" s="1"/>
  <c r="D108" i="2"/>
  <c r="D109" i="2"/>
  <c r="D110" i="2"/>
  <c r="I110" i="2" s="1"/>
  <c r="D111" i="2"/>
  <c r="I111" i="2" s="1"/>
  <c r="D112" i="2"/>
  <c r="D113" i="2"/>
  <c r="D114" i="2"/>
  <c r="I114" i="2" s="1"/>
  <c r="D115" i="2"/>
  <c r="I115" i="2" s="1"/>
  <c r="D116" i="2"/>
  <c r="D117" i="2"/>
  <c r="D118" i="2"/>
  <c r="I118" i="2" s="1"/>
  <c r="D119" i="2"/>
  <c r="I119" i="2" s="1"/>
  <c r="D120" i="2"/>
  <c r="D121" i="2"/>
  <c r="D122" i="2"/>
  <c r="I122" i="2" s="1"/>
  <c r="D123" i="2"/>
  <c r="I123" i="2" s="1"/>
  <c r="D124" i="2"/>
  <c r="D125" i="2"/>
  <c r="D126" i="2"/>
  <c r="I126" i="2" s="1"/>
  <c r="D127" i="2"/>
  <c r="I127" i="2" s="1"/>
  <c r="D128" i="2"/>
  <c r="D129" i="2"/>
  <c r="D130" i="2"/>
  <c r="I130" i="2" s="1"/>
  <c r="D131" i="2"/>
  <c r="I131" i="2" s="1"/>
  <c r="D132" i="2"/>
  <c r="D133" i="2"/>
  <c r="D134" i="2"/>
  <c r="I134" i="2" s="1"/>
  <c r="D135" i="2"/>
  <c r="I135" i="2" s="1"/>
  <c r="D136" i="2"/>
  <c r="D137" i="2"/>
  <c r="D138" i="2"/>
  <c r="I138" i="2" s="1"/>
  <c r="D139" i="2"/>
  <c r="I139" i="2" s="1"/>
  <c r="D140" i="2"/>
  <c r="D141" i="2"/>
  <c r="D142" i="2"/>
  <c r="I142" i="2" s="1"/>
  <c r="D143" i="2"/>
  <c r="I143" i="2" s="1"/>
  <c r="D144" i="2"/>
  <c r="D145" i="2"/>
  <c r="D146" i="2"/>
  <c r="I146" i="2" s="1"/>
  <c r="D147" i="2"/>
  <c r="I147" i="2" s="1"/>
  <c r="D148" i="2"/>
  <c r="D149" i="2"/>
  <c r="D150" i="2"/>
  <c r="I150" i="2" s="1"/>
  <c r="D151" i="2"/>
  <c r="I151" i="2" s="1"/>
  <c r="D152" i="2"/>
  <c r="D153" i="2"/>
  <c r="D154" i="2"/>
  <c r="I154" i="2" s="1"/>
  <c r="D155" i="2"/>
  <c r="I155" i="2" s="1"/>
  <c r="D156" i="2"/>
  <c r="D157" i="2"/>
  <c r="D158" i="2"/>
  <c r="I158" i="2" s="1"/>
  <c r="D159" i="2"/>
  <c r="I159" i="2" s="1"/>
  <c r="D160" i="2"/>
  <c r="D161" i="2"/>
  <c r="D162" i="2"/>
  <c r="I162" i="2" s="1"/>
  <c r="D163" i="2"/>
  <c r="D164" i="2"/>
  <c r="D165" i="2"/>
  <c r="D166" i="2"/>
  <c r="I166" i="2" s="1"/>
  <c r="D167" i="2"/>
  <c r="I167" i="2" s="1"/>
  <c r="D168" i="2"/>
  <c r="D169" i="2"/>
  <c r="D170" i="2"/>
  <c r="I170" i="2" s="1"/>
  <c r="D171" i="2"/>
  <c r="I171" i="2" s="1"/>
  <c r="D172" i="2"/>
  <c r="D173" i="2"/>
  <c r="D174" i="2"/>
  <c r="I174" i="2" s="1"/>
  <c r="D175" i="2"/>
  <c r="I175" i="2" s="1"/>
  <c r="D176" i="2"/>
  <c r="D177" i="2"/>
  <c r="D178" i="2"/>
  <c r="I178" i="2" s="1"/>
  <c r="D179" i="2"/>
  <c r="I179" i="2" s="1"/>
  <c r="D180" i="2"/>
  <c r="D181" i="2"/>
  <c r="D182" i="2"/>
  <c r="I182" i="2" s="1"/>
  <c r="D183" i="2"/>
  <c r="I183" i="2" s="1"/>
  <c r="D184" i="2"/>
  <c r="D185" i="2"/>
  <c r="D186" i="2"/>
  <c r="I186" i="2" s="1"/>
  <c r="D187" i="2"/>
  <c r="I187" i="2" s="1"/>
  <c r="D188" i="2"/>
  <c r="D189" i="2"/>
  <c r="D190" i="2"/>
  <c r="D191" i="2"/>
  <c r="I191" i="2" s="1"/>
  <c r="D192" i="2"/>
  <c r="D193" i="2"/>
  <c r="D194" i="2"/>
  <c r="I194" i="2" s="1"/>
  <c r="D195" i="2"/>
  <c r="I195" i="2" s="1"/>
  <c r="D196" i="2"/>
  <c r="D197" i="2"/>
  <c r="D198" i="2"/>
  <c r="I198" i="2" s="1"/>
  <c r="D199" i="2"/>
  <c r="I199" i="2" s="1"/>
  <c r="D200" i="2"/>
  <c r="D201" i="2"/>
  <c r="D202" i="2"/>
  <c r="I202" i="2" s="1"/>
  <c r="D203" i="2"/>
  <c r="I203" i="2" s="1"/>
  <c r="D204" i="2"/>
  <c r="D205" i="2"/>
  <c r="D206" i="2"/>
  <c r="I206" i="2" s="1"/>
  <c r="D207" i="2"/>
  <c r="I207" i="2" s="1"/>
  <c r="D208" i="2"/>
  <c r="D209" i="2"/>
  <c r="D210" i="2"/>
  <c r="I210" i="2" s="1"/>
  <c r="D211" i="2"/>
  <c r="I211" i="2" s="1"/>
  <c r="D212" i="2"/>
  <c r="D213" i="2"/>
  <c r="D214" i="2"/>
  <c r="I214" i="2" s="1"/>
  <c r="D215" i="2"/>
  <c r="I215" i="2" s="1"/>
  <c r="D216" i="2"/>
  <c r="D217" i="2"/>
  <c r="D218" i="2"/>
  <c r="I218" i="2" s="1"/>
  <c r="D219" i="2"/>
  <c r="I219" i="2" s="1"/>
  <c r="D220" i="2"/>
  <c r="D221" i="2"/>
  <c r="D222" i="2"/>
  <c r="I222" i="2" s="1"/>
  <c r="D223" i="2"/>
  <c r="I223" i="2" s="1"/>
  <c r="D224" i="2"/>
  <c r="D225" i="2"/>
  <c r="D226" i="2"/>
  <c r="I226" i="2" s="1"/>
  <c r="D227" i="2"/>
  <c r="I227" i="2" s="1"/>
  <c r="D228" i="2"/>
  <c r="D229" i="2"/>
  <c r="D230" i="2"/>
  <c r="I230" i="2" s="1"/>
  <c r="D231" i="2"/>
  <c r="I231" i="2" s="1"/>
  <c r="D232" i="2"/>
  <c r="D233" i="2"/>
  <c r="D234" i="2"/>
  <c r="I234" i="2" s="1"/>
  <c r="D235" i="2"/>
  <c r="I235" i="2" s="1"/>
  <c r="D236" i="2"/>
  <c r="D237" i="2"/>
  <c r="D238" i="2"/>
  <c r="I238" i="2" s="1"/>
  <c r="D239" i="2"/>
  <c r="I239" i="2" s="1"/>
  <c r="D240" i="2"/>
  <c r="D241" i="2"/>
  <c r="D242" i="2"/>
  <c r="I242" i="2" s="1"/>
  <c r="D243" i="2"/>
  <c r="I243" i="2" s="1"/>
  <c r="D244" i="2"/>
  <c r="D245" i="2"/>
  <c r="D246" i="2"/>
  <c r="I246" i="2" s="1"/>
  <c r="D247" i="2"/>
  <c r="I247" i="2" s="1"/>
  <c r="D248" i="2"/>
  <c r="D249" i="2"/>
  <c r="D250" i="2"/>
  <c r="I250" i="2" s="1"/>
  <c r="D251" i="2"/>
  <c r="I251" i="2" s="1"/>
  <c r="D252" i="2"/>
  <c r="D253" i="2"/>
  <c r="D254" i="2"/>
  <c r="I254" i="2" s="1"/>
  <c r="D255" i="2"/>
  <c r="I255" i="2" s="1"/>
  <c r="D256" i="2"/>
  <c r="D257" i="2"/>
  <c r="D258" i="2"/>
  <c r="I258" i="2" s="1"/>
  <c r="D259" i="2"/>
  <c r="I259" i="2" s="1"/>
  <c r="D260" i="2"/>
  <c r="D261" i="2"/>
  <c r="D262" i="2"/>
  <c r="I262" i="2" s="1"/>
  <c r="D263" i="2"/>
  <c r="I263" i="2" s="1"/>
  <c r="D264" i="2"/>
  <c r="D265" i="2"/>
  <c r="D266" i="2"/>
  <c r="I266" i="2" s="1"/>
  <c r="D267" i="2"/>
  <c r="I267" i="2" s="1"/>
  <c r="D268" i="2"/>
  <c r="D269" i="2"/>
  <c r="D270" i="2"/>
  <c r="I270" i="2" s="1"/>
  <c r="D271" i="2"/>
  <c r="I271" i="2" s="1"/>
  <c r="D272" i="2"/>
  <c r="D273" i="2"/>
  <c r="D274" i="2"/>
  <c r="I274" i="2" s="1"/>
  <c r="D275" i="2"/>
  <c r="I275" i="2" s="1"/>
  <c r="D276" i="2"/>
  <c r="D277" i="2"/>
  <c r="D278" i="2"/>
  <c r="I278" i="2" s="1"/>
  <c r="D279" i="2"/>
  <c r="I279" i="2" s="1"/>
  <c r="D280" i="2"/>
  <c r="D281" i="2"/>
  <c r="D282" i="2"/>
  <c r="I282" i="2" s="1"/>
  <c r="D283" i="2"/>
  <c r="I283" i="2" s="1"/>
  <c r="D284" i="2"/>
  <c r="D285" i="2"/>
  <c r="D286" i="2"/>
  <c r="I286" i="2" s="1"/>
  <c r="D287" i="2"/>
  <c r="D288" i="2"/>
  <c r="D289" i="2"/>
  <c r="D290" i="2"/>
  <c r="I290" i="2" s="1"/>
  <c r="D291" i="2"/>
  <c r="I291" i="2" s="1"/>
  <c r="D292" i="2"/>
  <c r="D293" i="2"/>
  <c r="D294" i="2"/>
  <c r="I294" i="2" s="1"/>
  <c r="D295" i="2"/>
  <c r="I295" i="2" s="1"/>
  <c r="D296" i="2"/>
  <c r="D297" i="2"/>
  <c r="D298" i="2"/>
  <c r="I298" i="2" s="1"/>
  <c r="D299" i="2"/>
  <c r="I299" i="2" s="1"/>
  <c r="D300" i="2"/>
  <c r="D301" i="2"/>
  <c r="D302" i="2"/>
  <c r="I302" i="2" s="1"/>
  <c r="D303" i="2"/>
  <c r="I303" i="2" s="1"/>
  <c r="D304" i="2"/>
  <c r="D305" i="2"/>
  <c r="D306" i="2"/>
  <c r="I306" i="2" s="1"/>
  <c r="D307" i="2"/>
  <c r="I307" i="2" s="1"/>
  <c r="D308" i="2"/>
  <c r="D309" i="2"/>
  <c r="D310" i="2"/>
  <c r="I310" i="2" s="1"/>
  <c r="D311" i="2"/>
  <c r="I311" i="2" s="1"/>
  <c r="D312" i="2"/>
  <c r="D313" i="2"/>
  <c r="D314" i="2"/>
  <c r="I314" i="2" s="1"/>
  <c r="D315" i="2"/>
  <c r="I315" i="2" s="1"/>
  <c r="D316" i="2"/>
  <c r="D317" i="2"/>
  <c r="D318" i="2"/>
  <c r="I318" i="2" s="1"/>
  <c r="D319" i="2"/>
  <c r="I319" i="2" s="1"/>
  <c r="D320" i="2"/>
  <c r="D321" i="2"/>
  <c r="D322" i="2"/>
  <c r="I322" i="2" s="1"/>
  <c r="D323" i="2"/>
  <c r="I323" i="2" s="1"/>
  <c r="D324" i="2"/>
  <c r="D325" i="2"/>
  <c r="D326" i="2"/>
  <c r="I326" i="2" s="1"/>
  <c r="D327" i="2"/>
  <c r="I327" i="2" s="1"/>
  <c r="D328" i="2"/>
  <c r="D329" i="2"/>
  <c r="D330" i="2"/>
  <c r="I330" i="2" s="1"/>
  <c r="D331" i="2"/>
  <c r="I331" i="2" s="1"/>
  <c r="D332" i="2"/>
  <c r="D333" i="2"/>
  <c r="D334" i="2"/>
  <c r="I334" i="2" s="1"/>
  <c r="D335" i="2"/>
  <c r="I335" i="2" s="1"/>
  <c r="D336" i="2"/>
  <c r="D337" i="2"/>
  <c r="D338" i="2"/>
  <c r="I338" i="2" s="1"/>
  <c r="D339" i="2"/>
  <c r="I339" i="2" s="1"/>
  <c r="D340" i="2"/>
  <c r="D341" i="2"/>
  <c r="D342" i="2"/>
  <c r="I342" i="2" s="1"/>
  <c r="D343" i="2"/>
  <c r="I343" i="2" s="1"/>
  <c r="D344" i="2"/>
  <c r="D345" i="2"/>
  <c r="D346" i="2"/>
  <c r="I346" i="2" s="1"/>
  <c r="D347" i="2"/>
  <c r="I347" i="2" s="1"/>
  <c r="D348" i="2"/>
  <c r="D349" i="2"/>
  <c r="D350" i="2"/>
  <c r="I350" i="2" s="1"/>
  <c r="D351" i="2"/>
  <c r="I351" i="2" s="1"/>
  <c r="D352" i="2"/>
  <c r="D353" i="2"/>
  <c r="D354" i="2"/>
  <c r="I354" i="2" s="1"/>
  <c r="D355" i="2"/>
  <c r="I355" i="2" s="1"/>
  <c r="D356" i="2"/>
  <c r="D357" i="2"/>
  <c r="D358" i="2"/>
  <c r="I358" i="2" s="1"/>
  <c r="D359" i="2"/>
  <c r="D360" i="2"/>
  <c r="D361" i="2"/>
  <c r="D362" i="2"/>
  <c r="I362" i="2" s="1"/>
  <c r="D363" i="2"/>
  <c r="I363" i="2" s="1"/>
  <c r="D364" i="2"/>
  <c r="D365" i="2"/>
  <c r="D366" i="2"/>
  <c r="I366" i="2" s="1"/>
  <c r="D367" i="2"/>
  <c r="I367" i="2" s="1"/>
  <c r="D368" i="2"/>
  <c r="D369" i="2"/>
  <c r="D370" i="2"/>
  <c r="I370" i="2" s="1"/>
  <c r="D371" i="2"/>
  <c r="I371" i="2" s="1"/>
  <c r="D372" i="2"/>
  <c r="D373" i="2"/>
  <c r="D374" i="2"/>
  <c r="I374" i="2" s="1"/>
  <c r="D375" i="2"/>
  <c r="I375" i="2" s="1"/>
  <c r="D376" i="2"/>
  <c r="D377" i="2"/>
  <c r="D378" i="2"/>
  <c r="I378" i="2" s="1"/>
  <c r="D379" i="2"/>
  <c r="I379" i="2" s="1"/>
  <c r="D380" i="2"/>
  <c r="D381" i="2"/>
  <c r="D382" i="2"/>
  <c r="I382" i="2" s="1"/>
  <c r="D383" i="2"/>
  <c r="I383" i="2" s="1"/>
  <c r="D384" i="2"/>
  <c r="D385" i="2"/>
  <c r="D386" i="2"/>
  <c r="I386" i="2" s="1"/>
  <c r="D387" i="2"/>
  <c r="I387" i="2" s="1"/>
  <c r="D388" i="2"/>
  <c r="D389" i="2"/>
  <c r="D390" i="2"/>
  <c r="I390" i="2" s="1"/>
  <c r="D391" i="2"/>
  <c r="I391" i="2" s="1"/>
  <c r="D392" i="2"/>
  <c r="D393" i="2"/>
  <c r="D394" i="2"/>
  <c r="I394" i="2" s="1"/>
  <c r="D395" i="2"/>
  <c r="I395" i="2" s="1"/>
  <c r="D396" i="2"/>
  <c r="D397" i="2"/>
  <c r="D398" i="2"/>
  <c r="I398" i="2" s="1"/>
  <c r="D399" i="2"/>
  <c r="I399" i="2" s="1"/>
  <c r="D400" i="2"/>
  <c r="D401" i="2"/>
  <c r="D402" i="2"/>
  <c r="I402" i="2" s="1"/>
  <c r="D403" i="2"/>
  <c r="I403" i="2" s="1"/>
  <c r="D404" i="2"/>
  <c r="D405" i="2"/>
  <c r="D406" i="2"/>
  <c r="I406" i="2" s="1"/>
  <c r="D407" i="2"/>
  <c r="I407" i="2" s="1"/>
  <c r="D408" i="2"/>
  <c r="D409" i="2"/>
  <c r="D410" i="2"/>
  <c r="I410" i="2" s="1"/>
  <c r="D411" i="2"/>
  <c r="I411" i="2" s="1"/>
  <c r="D412" i="2"/>
  <c r="D413" i="2"/>
  <c r="D414" i="2"/>
  <c r="I414" i="2" s="1"/>
  <c r="D415" i="2"/>
  <c r="D416" i="2"/>
  <c r="D417" i="2"/>
  <c r="D418" i="2"/>
  <c r="I418" i="2" s="1"/>
  <c r="D419" i="2"/>
  <c r="I419" i="2" s="1"/>
  <c r="D420" i="2"/>
  <c r="D421" i="2"/>
  <c r="D422" i="2"/>
  <c r="I422" i="2" s="1"/>
  <c r="D423" i="2"/>
  <c r="I423" i="2" s="1"/>
  <c r="D424" i="2"/>
  <c r="D425" i="2"/>
  <c r="D426" i="2"/>
  <c r="I426" i="2" s="1"/>
  <c r="D427" i="2"/>
  <c r="I427" i="2" s="1"/>
  <c r="D428" i="2"/>
  <c r="D429" i="2"/>
  <c r="D430" i="2"/>
  <c r="I430" i="2" s="1"/>
  <c r="D431" i="2"/>
  <c r="I431" i="2" s="1"/>
  <c r="D432" i="2"/>
  <c r="D433" i="2"/>
  <c r="D434" i="2"/>
  <c r="I434" i="2" s="1"/>
  <c r="D435" i="2"/>
  <c r="I435" i="2" s="1"/>
  <c r="D436" i="2"/>
  <c r="D437" i="2"/>
  <c r="D438" i="2"/>
  <c r="I438" i="2" s="1"/>
  <c r="D439" i="2"/>
  <c r="I439" i="2" s="1"/>
  <c r="D440" i="2"/>
  <c r="D441" i="2"/>
  <c r="D442" i="2"/>
  <c r="I442" i="2" s="1"/>
  <c r="D443" i="2"/>
  <c r="I443" i="2" s="1"/>
  <c r="D444" i="2"/>
  <c r="D445" i="2"/>
  <c r="D446" i="2"/>
  <c r="I446" i="2" s="1"/>
  <c r="D447" i="2"/>
  <c r="I447" i="2" s="1"/>
  <c r="D448" i="2"/>
  <c r="D449" i="2"/>
  <c r="D450" i="2"/>
  <c r="I450" i="2" s="1"/>
  <c r="D451" i="2"/>
  <c r="I451" i="2" s="1"/>
  <c r="D452" i="2"/>
  <c r="D453" i="2"/>
  <c r="D454" i="2"/>
  <c r="I454" i="2" s="1"/>
  <c r="D455" i="2"/>
  <c r="I455" i="2" s="1"/>
  <c r="D456" i="2"/>
  <c r="D457" i="2"/>
  <c r="D458" i="2"/>
  <c r="I458" i="2" s="1"/>
  <c r="D459" i="2"/>
  <c r="I459" i="2" s="1"/>
  <c r="D460" i="2"/>
  <c r="D461" i="2"/>
  <c r="D462" i="2"/>
  <c r="I462" i="2" s="1"/>
  <c r="D463" i="2"/>
  <c r="I463" i="2" s="1"/>
  <c r="D464" i="2"/>
  <c r="D465" i="2"/>
  <c r="D466" i="2"/>
  <c r="I466" i="2" s="1"/>
  <c r="D467" i="2"/>
  <c r="I467" i="2" s="1"/>
  <c r="D468" i="2"/>
  <c r="D469" i="2"/>
  <c r="D470" i="2"/>
  <c r="I470" i="2" s="1"/>
  <c r="D471" i="2"/>
  <c r="I471" i="2" s="1"/>
  <c r="D472" i="2"/>
  <c r="D473" i="2"/>
  <c r="D474" i="2"/>
  <c r="I474" i="2" s="1"/>
  <c r="D475" i="2"/>
  <c r="I475" i="2" s="1"/>
  <c r="D476" i="2"/>
  <c r="D477" i="2"/>
  <c r="D478" i="2"/>
  <c r="I478" i="2" s="1"/>
  <c r="D479" i="2"/>
  <c r="I479" i="2" s="1"/>
  <c r="D480" i="2"/>
  <c r="D481" i="2"/>
  <c r="D482" i="2"/>
  <c r="I482" i="2" s="1"/>
  <c r="D483" i="2"/>
  <c r="I483" i="2" s="1"/>
  <c r="D484" i="2"/>
  <c r="D485" i="2"/>
  <c r="D486" i="2"/>
  <c r="I486" i="2" s="1"/>
  <c r="D487" i="2"/>
  <c r="I487" i="2" s="1"/>
  <c r="D488" i="2"/>
  <c r="D489" i="2"/>
  <c r="D490" i="2"/>
  <c r="I490" i="2" s="1"/>
  <c r="D491" i="2"/>
  <c r="I491" i="2" s="1"/>
  <c r="D492" i="2"/>
  <c r="D493" i="2"/>
  <c r="D494" i="2"/>
  <c r="I494" i="2" s="1"/>
  <c r="D495" i="2"/>
  <c r="I495" i="2" s="1"/>
  <c r="D496" i="2"/>
  <c r="D497" i="2"/>
  <c r="D498" i="2"/>
  <c r="I498" i="2" s="1"/>
  <c r="D499" i="2"/>
  <c r="I499" i="2" s="1"/>
  <c r="D500" i="2"/>
  <c r="D501" i="2"/>
  <c r="D502" i="2"/>
  <c r="I502" i="2" s="1"/>
  <c r="D503" i="2"/>
  <c r="I503" i="2" s="1"/>
  <c r="D504" i="2"/>
  <c r="D505" i="2"/>
  <c r="D506" i="2"/>
  <c r="I506" i="2" s="1"/>
  <c r="D507" i="2"/>
  <c r="I507" i="2" s="1"/>
  <c r="D508" i="2"/>
  <c r="D509" i="2"/>
  <c r="D510" i="2"/>
  <c r="I510" i="2" s="1"/>
  <c r="D511" i="2"/>
  <c r="I511" i="2" s="1"/>
  <c r="D512" i="2"/>
  <c r="D513" i="2"/>
  <c r="D514" i="2"/>
  <c r="I514" i="2" s="1"/>
  <c r="D515" i="2"/>
  <c r="I515" i="2" s="1"/>
  <c r="D516" i="2"/>
  <c r="D517" i="2"/>
  <c r="D518" i="2"/>
  <c r="I518" i="2" s="1"/>
  <c r="D519" i="2"/>
  <c r="I519" i="2" s="1"/>
  <c r="D520" i="2"/>
  <c r="D521" i="2"/>
  <c r="D522" i="2"/>
  <c r="I522" i="2" s="1"/>
  <c r="D523" i="2"/>
  <c r="I523" i="2" s="1"/>
  <c r="D524" i="2"/>
  <c r="D525" i="2"/>
  <c r="D526" i="2"/>
  <c r="I526" i="2" s="1"/>
  <c r="D527" i="2"/>
  <c r="I527" i="2" s="1"/>
  <c r="D528" i="2"/>
  <c r="D529" i="2"/>
  <c r="D530" i="2"/>
  <c r="I530" i="2" s="1"/>
  <c r="D531" i="2"/>
  <c r="I531" i="2" s="1"/>
  <c r="D532" i="2"/>
  <c r="D533" i="2"/>
  <c r="D534" i="2"/>
  <c r="I534" i="2" s="1"/>
  <c r="D535" i="2"/>
  <c r="I535" i="2" s="1"/>
  <c r="D536" i="2"/>
  <c r="D537" i="2"/>
  <c r="D538" i="2"/>
  <c r="I538" i="2" s="1"/>
  <c r="D539" i="2"/>
  <c r="I539" i="2" s="1"/>
  <c r="D540" i="2"/>
  <c r="D541" i="2"/>
  <c r="D542" i="2"/>
  <c r="I542" i="2" s="1"/>
  <c r="D543" i="2"/>
  <c r="I543" i="2" s="1"/>
  <c r="D544" i="2"/>
  <c r="D545" i="2"/>
  <c r="D546" i="2"/>
  <c r="I546" i="2" s="1"/>
  <c r="D547" i="2"/>
  <c r="I547" i="2" s="1"/>
  <c r="D548" i="2"/>
  <c r="D549" i="2"/>
  <c r="D550" i="2"/>
  <c r="I550" i="2" s="1"/>
  <c r="D551" i="2"/>
  <c r="I551" i="2" s="1"/>
  <c r="D552" i="2"/>
  <c r="D553" i="2"/>
  <c r="D554" i="2"/>
  <c r="I554" i="2" s="1"/>
  <c r="D555" i="2"/>
  <c r="I555" i="2" s="1"/>
  <c r="D556" i="2"/>
  <c r="D557" i="2"/>
  <c r="D558" i="2"/>
  <c r="I558" i="2" s="1"/>
  <c r="D559" i="2"/>
  <c r="I559" i="2" s="1"/>
  <c r="D560" i="2"/>
  <c r="D561" i="2"/>
  <c r="D562" i="2"/>
  <c r="D563" i="2"/>
  <c r="I563" i="2" s="1"/>
  <c r="D564" i="2"/>
  <c r="D565" i="2"/>
  <c r="D566" i="2"/>
  <c r="I566" i="2" s="1"/>
  <c r="D567" i="2"/>
  <c r="I567" i="2" s="1"/>
  <c r="D568" i="2"/>
  <c r="D569" i="2"/>
  <c r="D570" i="2"/>
  <c r="I570" i="2" s="1"/>
  <c r="D571" i="2"/>
  <c r="I571" i="2" s="1"/>
  <c r="D572" i="2"/>
  <c r="D573" i="2"/>
  <c r="D574" i="2"/>
  <c r="I574" i="2" s="1"/>
  <c r="D575" i="2"/>
  <c r="I575" i="2" s="1"/>
  <c r="D576" i="2"/>
  <c r="D577" i="2"/>
  <c r="D578" i="2"/>
  <c r="I578" i="2" s="1"/>
  <c r="D579" i="2"/>
  <c r="I579" i="2" s="1"/>
  <c r="D580" i="2"/>
  <c r="D581" i="2"/>
  <c r="D582" i="2"/>
  <c r="I582" i="2" s="1"/>
  <c r="D583" i="2"/>
  <c r="I583" i="2" s="1"/>
  <c r="D584" i="2"/>
  <c r="D585" i="2"/>
  <c r="D586" i="2"/>
  <c r="I586" i="2" s="1"/>
  <c r="D587" i="2"/>
  <c r="I587" i="2" s="1"/>
  <c r="D588" i="2"/>
  <c r="D589" i="2"/>
  <c r="D590" i="2"/>
  <c r="I590" i="2" s="1"/>
  <c r="D591" i="2"/>
  <c r="I591" i="2" s="1"/>
  <c r="D592" i="2"/>
  <c r="D593" i="2"/>
  <c r="D594" i="2"/>
  <c r="D595" i="2"/>
  <c r="I595" i="2" s="1"/>
  <c r="D596" i="2"/>
  <c r="D597" i="2"/>
  <c r="D598" i="2"/>
  <c r="I598" i="2" s="1"/>
  <c r="D599" i="2"/>
  <c r="I599" i="2" s="1"/>
  <c r="D600" i="2"/>
  <c r="D601" i="2"/>
  <c r="D602" i="2"/>
  <c r="I602" i="2" s="1"/>
  <c r="D603" i="2"/>
  <c r="I603" i="2" s="1"/>
  <c r="D604" i="2"/>
  <c r="D605" i="2"/>
  <c r="D606" i="2"/>
  <c r="I606" i="2" s="1"/>
  <c r="D607" i="2"/>
  <c r="I607" i="2" s="1"/>
  <c r="D608" i="2"/>
  <c r="D609" i="2"/>
  <c r="D610" i="2"/>
  <c r="I610" i="2" s="1"/>
  <c r="D611" i="2"/>
  <c r="I611" i="2" s="1"/>
  <c r="D612" i="2"/>
  <c r="D613" i="2"/>
  <c r="D614" i="2"/>
  <c r="I614" i="2" s="1"/>
  <c r="D615" i="2"/>
  <c r="I615" i="2" s="1"/>
  <c r="D616" i="2"/>
  <c r="D617" i="2"/>
  <c r="D618" i="2"/>
  <c r="I618" i="2" s="1"/>
  <c r="D619" i="2"/>
  <c r="I619" i="2" s="1"/>
  <c r="D620" i="2"/>
  <c r="D621" i="2"/>
  <c r="D622" i="2"/>
  <c r="I622" i="2" s="1"/>
  <c r="D623" i="2"/>
  <c r="I623" i="2" s="1"/>
  <c r="D624" i="2"/>
  <c r="D625" i="2"/>
  <c r="D626" i="2"/>
  <c r="I626" i="2" s="1"/>
  <c r="D627" i="2"/>
  <c r="I627" i="2" s="1"/>
  <c r="D628" i="2"/>
  <c r="D629" i="2"/>
  <c r="D630" i="2"/>
  <c r="I630" i="2" s="1"/>
  <c r="D631" i="2"/>
  <c r="I631" i="2" s="1"/>
  <c r="D632" i="2"/>
  <c r="D633" i="2"/>
  <c r="D634" i="2"/>
  <c r="I634" i="2" s="1"/>
  <c r="D635" i="2"/>
  <c r="I635" i="2" s="1"/>
  <c r="D636" i="2"/>
  <c r="D637" i="2"/>
  <c r="D638" i="2"/>
  <c r="I638" i="2" s="1"/>
  <c r="D639" i="2"/>
  <c r="I639" i="2" s="1"/>
  <c r="D640" i="2"/>
  <c r="D641" i="2"/>
  <c r="D642" i="2"/>
  <c r="I642" i="2" s="1"/>
  <c r="D643" i="2"/>
  <c r="I643" i="2" s="1"/>
  <c r="D644" i="2"/>
  <c r="D645" i="2"/>
  <c r="D646" i="2"/>
  <c r="I646" i="2" s="1"/>
  <c r="D647" i="2"/>
  <c r="I647" i="2" s="1"/>
  <c r="D648" i="2"/>
  <c r="D649" i="2"/>
  <c r="D650" i="2"/>
  <c r="I650" i="2" s="1"/>
  <c r="D651" i="2"/>
  <c r="I651" i="2" s="1"/>
  <c r="D652" i="2"/>
  <c r="D653" i="2"/>
  <c r="D654" i="2"/>
  <c r="I654" i="2" s="1"/>
  <c r="D655" i="2"/>
  <c r="I655" i="2" s="1"/>
  <c r="D656" i="2"/>
  <c r="D657" i="2"/>
  <c r="D658" i="2"/>
  <c r="I658" i="2" s="1"/>
  <c r="D659" i="2"/>
  <c r="I659" i="2" s="1"/>
  <c r="D660" i="2"/>
  <c r="D661" i="2"/>
  <c r="D662" i="2"/>
  <c r="I662" i="2" s="1"/>
  <c r="D663" i="2"/>
  <c r="I663" i="2" s="1"/>
  <c r="D664" i="2"/>
  <c r="D665" i="2"/>
  <c r="D666" i="2"/>
  <c r="I666" i="2" s="1"/>
  <c r="D667" i="2"/>
  <c r="I667" i="2" s="1"/>
  <c r="D668" i="2"/>
  <c r="D669" i="2"/>
  <c r="D670" i="2"/>
  <c r="I670" i="2" s="1"/>
  <c r="D671" i="2"/>
  <c r="I671" i="2" s="1"/>
  <c r="D672" i="2"/>
  <c r="D673" i="2"/>
  <c r="D674" i="2"/>
  <c r="I674" i="2" s="1"/>
  <c r="D675" i="2"/>
  <c r="I675" i="2" s="1"/>
  <c r="D676" i="2"/>
  <c r="D677" i="2"/>
  <c r="D678" i="2"/>
  <c r="I678" i="2" s="1"/>
  <c r="D679" i="2"/>
  <c r="I679" i="2" s="1"/>
  <c r="D680" i="2"/>
  <c r="D681" i="2"/>
  <c r="D682" i="2"/>
  <c r="I682" i="2" s="1"/>
  <c r="D683" i="2"/>
  <c r="I683" i="2" s="1"/>
  <c r="D684" i="2"/>
  <c r="D685" i="2"/>
  <c r="D686" i="2"/>
  <c r="I686" i="2" s="1"/>
  <c r="D687" i="2"/>
  <c r="I687" i="2" s="1"/>
  <c r="D688" i="2"/>
  <c r="D689" i="2"/>
  <c r="D690" i="2"/>
  <c r="I690" i="2" s="1"/>
  <c r="D691" i="2"/>
  <c r="I691" i="2" s="1"/>
  <c r="D692" i="2"/>
  <c r="D693" i="2"/>
  <c r="D694" i="2"/>
  <c r="I694" i="2" s="1"/>
  <c r="D695" i="2"/>
  <c r="I695" i="2" s="1"/>
  <c r="D696" i="2"/>
  <c r="D697" i="2"/>
  <c r="D698" i="2"/>
  <c r="I698" i="2" s="1"/>
  <c r="D699" i="2"/>
  <c r="I699" i="2" s="1"/>
  <c r="D700" i="2"/>
  <c r="D701" i="2"/>
  <c r="D702" i="2"/>
  <c r="I702" i="2" s="1"/>
  <c r="D703" i="2"/>
  <c r="I703" i="2" s="1"/>
  <c r="D704" i="2"/>
  <c r="D705" i="2"/>
  <c r="D706" i="2"/>
  <c r="I706" i="2" s="1"/>
  <c r="D707" i="2"/>
  <c r="I707" i="2" s="1"/>
  <c r="D708" i="2"/>
  <c r="D709" i="2"/>
  <c r="D710" i="2"/>
  <c r="D711" i="2"/>
  <c r="I711" i="2" s="1"/>
  <c r="D712" i="2"/>
  <c r="D713" i="2"/>
  <c r="D714" i="2"/>
  <c r="I714" i="2" s="1"/>
  <c r="D715" i="2"/>
  <c r="I715" i="2" s="1"/>
  <c r="D716" i="2"/>
  <c r="D717" i="2"/>
  <c r="D718" i="2"/>
  <c r="I718" i="2" s="1"/>
  <c r="D719" i="2"/>
  <c r="I719" i="2" s="1"/>
  <c r="D720" i="2"/>
  <c r="D721" i="2"/>
  <c r="D722" i="2"/>
  <c r="I722" i="2" s="1"/>
  <c r="D723" i="2"/>
  <c r="I723" i="2" s="1"/>
  <c r="D724" i="2"/>
  <c r="D725" i="2"/>
  <c r="D726" i="2"/>
  <c r="I726" i="2" s="1"/>
  <c r="D727" i="2"/>
  <c r="I727" i="2" s="1"/>
  <c r="D728" i="2"/>
  <c r="D729" i="2"/>
  <c r="D730" i="2"/>
  <c r="I730" i="2" s="1"/>
  <c r="D731" i="2"/>
  <c r="I731" i="2" s="1"/>
  <c r="D732" i="2"/>
  <c r="D733" i="2"/>
  <c r="D734" i="2"/>
  <c r="I734" i="2" s="1"/>
  <c r="D735" i="2"/>
  <c r="I735" i="2" s="1"/>
  <c r="D736" i="2"/>
  <c r="D737" i="2"/>
  <c r="D738" i="2"/>
  <c r="D739" i="2"/>
  <c r="I739" i="2" s="1"/>
  <c r="D740" i="2"/>
  <c r="D741" i="2"/>
  <c r="D742" i="2"/>
  <c r="I742" i="2" s="1"/>
  <c r="D743" i="2"/>
  <c r="I743" i="2" s="1"/>
  <c r="D744" i="2"/>
  <c r="D745" i="2"/>
  <c r="D746" i="2"/>
  <c r="I746" i="2" s="1"/>
  <c r="D747" i="2"/>
  <c r="I747" i="2" s="1"/>
  <c r="D748" i="2"/>
  <c r="D749" i="2"/>
  <c r="D750" i="2"/>
  <c r="I750" i="2" s="1"/>
  <c r="D751" i="2"/>
  <c r="I751" i="2" s="1"/>
  <c r="D752" i="2"/>
  <c r="D753" i="2"/>
  <c r="D754" i="2"/>
  <c r="I754" i="2" s="1"/>
  <c r="D755" i="2"/>
  <c r="I755" i="2" s="1"/>
  <c r="D756" i="2"/>
  <c r="D757" i="2"/>
  <c r="D758" i="2"/>
  <c r="I758" i="2" s="1"/>
  <c r="D759" i="2"/>
  <c r="I759" i="2" s="1"/>
  <c r="D760" i="2"/>
  <c r="D761" i="2"/>
  <c r="D762" i="2"/>
  <c r="I762" i="2" s="1"/>
  <c r="D763" i="2"/>
  <c r="I763" i="2" s="1"/>
  <c r="D764" i="2"/>
  <c r="D765" i="2"/>
  <c r="D766" i="2"/>
  <c r="D767" i="2"/>
  <c r="I767" i="2" s="1"/>
  <c r="D768" i="2"/>
  <c r="D769" i="2"/>
  <c r="D770" i="2"/>
  <c r="I770" i="2" s="1"/>
  <c r="D771" i="2"/>
  <c r="I771" i="2" s="1"/>
  <c r="D772" i="2"/>
  <c r="D773" i="2"/>
  <c r="D774" i="2"/>
  <c r="D775" i="2"/>
  <c r="I775" i="2" s="1"/>
  <c r="D776" i="2"/>
  <c r="D777" i="2"/>
  <c r="D778" i="2"/>
  <c r="I778" i="2" s="1"/>
  <c r="D779" i="2"/>
  <c r="I779" i="2" s="1"/>
  <c r="D780" i="2"/>
  <c r="D781" i="2"/>
  <c r="D782" i="2"/>
  <c r="I782" i="2" s="1"/>
  <c r="D783" i="2"/>
  <c r="I783" i="2" s="1"/>
  <c r="D784" i="2"/>
  <c r="D785" i="2"/>
  <c r="D786" i="2"/>
  <c r="I786" i="2" s="1"/>
  <c r="D787" i="2"/>
  <c r="I787" i="2" s="1"/>
  <c r="D788" i="2"/>
  <c r="D789" i="2"/>
  <c r="D790" i="2"/>
  <c r="I790" i="2" s="1"/>
  <c r="D791" i="2"/>
  <c r="I791" i="2" s="1"/>
  <c r="D792" i="2"/>
  <c r="D793" i="2"/>
  <c r="D794" i="2"/>
  <c r="I794" i="2" s="1"/>
  <c r="D795" i="2"/>
  <c r="I795" i="2" s="1"/>
  <c r="D796" i="2"/>
  <c r="D797" i="2"/>
  <c r="D798" i="2"/>
  <c r="I798" i="2" s="1"/>
  <c r="D799" i="2"/>
  <c r="I799" i="2" s="1"/>
  <c r="D800" i="2"/>
  <c r="D801" i="2"/>
  <c r="D802" i="2"/>
  <c r="D803" i="2"/>
  <c r="I803" i="2" s="1"/>
  <c r="D804" i="2"/>
  <c r="D805" i="2"/>
  <c r="D806" i="2"/>
  <c r="I806" i="2" s="1"/>
  <c r="D807" i="2"/>
  <c r="I807" i="2" s="1"/>
  <c r="D808" i="2"/>
  <c r="D809" i="2"/>
  <c r="D810" i="2"/>
  <c r="I810" i="2" s="1"/>
  <c r="D811" i="2"/>
  <c r="I811" i="2" s="1"/>
  <c r="D812" i="2"/>
  <c r="D813" i="2"/>
  <c r="D814" i="2"/>
  <c r="I814" i="2" s="1"/>
  <c r="D815" i="2"/>
  <c r="I815" i="2" s="1"/>
  <c r="D816" i="2"/>
  <c r="D817" i="2"/>
  <c r="D818" i="2"/>
  <c r="I818" i="2" s="1"/>
  <c r="D819" i="2"/>
  <c r="I819" i="2" s="1"/>
  <c r="D820" i="2"/>
  <c r="D821" i="2"/>
  <c r="D822" i="2"/>
  <c r="I822" i="2" s="1"/>
  <c r="D823" i="2"/>
  <c r="I823" i="2" s="1"/>
  <c r="D824" i="2"/>
  <c r="D825" i="2"/>
  <c r="D826" i="2"/>
  <c r="I826" i="2" s="1"/>
  <c r="D827" i="2"/>
  <c r="I827" i="2" s="1"/>
  <c r="D828" i="2"/>
  <c r="D829" i="2"/>
  <c r="D830" i="2"/>
  <c r="D831" i="2"/>
  <c r="I831" i="2" s="1"/>
  <c r="D832" i="2"/>
  <c r="D833" i="2"/>
  <c r="D834" i="2"/>
  <c r="I834" i="2" s="1"/>
  <c r="D835" i="2"/>
  <c r="I835" i="2" s="1"/>
  <c r="D836" i="2"/>
  <c r="D837" i="2"/>
  <c r="D838" i="2"/>
  <c r="I838" i="2" s="1"/>
  <c r="D839" i="2"/>
  <c r="I839" i="2" s="1"/>
  <c r="D840" i="2"/>
  <c r="D841" i="2"/>
  <c r="D842" i="2"/>
  <c r="I842" i="2" s="1"/>
  <c r="D843" i="2"/>
  <c r="I843" i="2" s="1"/>
  <c r="D844" i="2"/>
  <c r="D845" i="2"/>
  <c r="D846" i="2"/>
  <c r="I846" i="2" s="1"/>
  <c r="D847" i="2"/>
  <c r="I847" i="2" s="1"/>
  <c r="D848" i="2"/>
  <c r="D849" i="2"/>
  <c r="D850" i="2"/>
  <c r="I850" i="2" s="1"/>
  <c r="D851" i="2"/>
  <c r="I851" i="2" s="1"/>
  <c r="D852" i="2"/>
  <c r="D853" i="2"/>
  <c r="D854" i="2"/>
  <c r="I854" i="2" s="1"/>
  <c r="D855" i="2"/>
  <c r="I855" i="2" s="1"/>
  <c r="D856" i="2"/>
  <c r="D857" i="2"/>
  <c r="D858" i="2"/>
  <c r="I858" i="2" s="1"/>
  <c r="D859" i="2"/>
  <c r="I859" i="2" s="1"/>
  <c r="D860" i="2"/>
  <c r="D861" i="2"/>
  <c r="D862" i="2"/>
  <c r="I862" i="2" s="1"/>
  <c r="D863" i="2"/>
  <c r="I863" i="2" s="1"/>
  <c r="D864" i="2"/>
  <c r="D865" i="2"/>
  <c r="D866" i="2"/>
  <c r="I866" i="2" s="1"/>
  <c r="D867" i="2"/>
  <c r="I867" i="2" s="1"/>
  <c r="D868" i="2"/>
  <c r="D869" i="2"/>
  <c r="D870" i="2"/>
  <c r="I870" i="2" s="1"/>
  <c r="D871" i="2"/>
  <c r="I871" i="2" s="1"/>
  <c r="D872" i="2"/>
  <c r="D873" i="2"/>
  <c r="D874" i="2"/>
  <c r="I874" i="2" s="1"/>
  <c r="D875" i="2"/>
  <c r="I875" i="2" s="1"/>
  <c r="D876" i="2"/>
  <c r="D877" i="2"/>
  <c r="D878" i="2"/>
  <c r="I878" i="2" s="1"/>
  <c r="D879" i="2"/>
  <c r="I879" i="2" s="1"/>
  <c r="D880" i="2"/>
  <c r="D881" i="2"/>
  <c r="D882" i="2"/>
  <c r="I882" i="2" s="1"/>
  <c r="D883" i="2"/>
  <c r="I883" i="2" s="1"/>
  <c r="D884" i="2"/>
  <c r="D885" i="2"/>
  <c r="D886" i="2"/>
  <c r="D887" i="2"/>
  <c r="I887" i="2" s="1"/>
  <c r="D888" i="2"/>
  <c r="D889" i="2"/>
  <c r="D890" i="2"/>
  <c r="I890" i="2" s="1"/>
  <c r="D891" i="2"/>
  <c r="I891" i="2" s="1"/>
  <c r="D892" i="2"/>
  <c r="D893" i="2"/>
  <c r="D894" i="2"/>
  <c r="I894" i="2" s="1"/>
  <c r="D895" i="2"/>
  <c r="I895" i="2" s="1"/>
  <c r="D896" i="2"/>
  <c r="D897" i="2"/>
  <c r="D898" i="2"/>
  <c r="I898" i="2" s="1"/>
  <c r="D899" i="2"/>
  <c r="I899" i="2" s="1"/>
  <c r="D900" i="2"/>
  <c r="D901" i="2"/>
  <c r="D902" i="2"/>
  <c r="D903" i="2"/>
  <c r="I903" i="2" s="1"/>
  <c r="D904" i="2"/>
  <c r="D905" i="2"/>
  <c r="D906" i="2"/>
  <c r="I906" i="2" s="1"/>
  <c r="D907" i="2"/>
  <c r="I907" i="2" s="1"/>
  <c r="D908" i="2"/>
  <c r="D2" i="2"/>
  <c r="G7" i="11"/>
  <c r="G5" i="11"/>
  <c r="K115" i="9"/>
  <c r="K116" i="9"/>
  <c r="K117" i="9"/>
  <c r="K118" i="9"/>
  <c r="K114" i="9"/>
  <c r="C116" i="9"/>
  <c r="D116" i="9"/>
  <c r="F116" i="9"/>
  <c r="G116" i="9"/>
  <c r="H116" i="9"/>
  <c r="E117" i="9"/>
  <c r="F117" i="9"/>
  <c r="E114" i="9"/>
  <c r="H114" i="9"/>
  <c r="H105" i="9"/>
  <c r="H106" i="9"/>
  <c r="K106" i="9" s="1"/>
  <c r="H107" i="9"/>
  <c r="K107" i="9" s="1"/>
  <c r="H108" i="9"/>
  <c r="H109" i="9" s="1"/>
  <c r="C106" i="9"/>
  <c r="C115" i="9" s="1"/>
  <c r="D106" i="9"/>
  <c r="D115" i="9" s="1"/>
  <c r="E106" i="9"/>
  <c r="E115" i="9" s="1"/>
  <c r="F106" i="9"/>
  <c r="F115" i="9" s="1"/>
  <c r="G106" i="9"/>
  <c r="G115" i="9" s="1"/>
  <c r="C107" i="9"/>
  <c r="D107" i="9"/>
  <c r="E107" i="9"/>
  <c r="E109" i="9" s="1"/>
  <c r="F107" i="9"/>
  <c r="G107" i="9"/>
  <c r="C108" i="9"/>
  <c r="C117" i="9" s="1"/>
  <c r="D108" i="9"/>
  <c r="E108" i="9"/>
  <c r="F108" i="9"/>
  <c r="G108" i="9"/>
  <c r="G117" i="9" s="1"/>
  <c r="D105" i="9"/>
  <c r="D114" i="9" s="1"/>
  <c r="E105" i="9"/>
  <c r="F105" i="9"/>
  <c r="F114" i="9" s="1"/>
  <c r="G105" i="9"/>
  <c r="G109" i="9" s="1"/>
  <c r="C105" i="9"/>
  <c r="C109" i="9" s="1"/>
  <c r="Q38" i="9"/>
  <c r="R38" i="9" s="1"/>
  <c r="S38" i="9" s="1"/>
  <c r="N38" i="9"/>
  <c r="M38" i="9"/>
  <c r="J38" i="9"/>
  <c r="K38" i="9" s="1"/>
  <c r="J35" i="9"/>
  <c r="J36" i="9"/>
  <c r="J37" i="9"/>
  <c r="Q35" i="9"/>
  <c r="R35" i="9" s="1"/>
  <c r="Q36" i="9"/>
  <c r="R36" i="9" s="1"/>
  <c r="S36" i="9" s="1"/>
  <c r="Q37" i="9"/>
  <c r="R37" i="9" s="1"/>
  <c r="S37" i="9" s="1"/>
  <c r="Q34" i="9"/>
  <c r="R34" i="9" s="1"/>
  <c r="M35" i="9"/>
  <c r="N35" i="9" s="1"/>
  <c r="M36" i="9"/>
  <c r="N36" i="9" s="1"/>
  <c r="M37" i="9"/>
  <c r="N37" i="9" s="1"/>
  <c r="M34" i="9"/>
  <c r="N34" i="9" s="1"/>
  <c r="J34" i="9"/>
  <c r="G18" i="2"/>
  <c r="G36" i="2"/>
  <c r="G53" i="2"/>
  <c r="G66" i="2"/>
  <c r="G84" i="2"/>
  <c r="G91" i="2"/>
  <c r="G109" i="2"/>
  <c r="G127" i="2"/>
  <c r="G145" i="2"/>
  <c r="G163" i="2"/>
  <c r="G181" i="2"/>
  <c r="G199" i="2"/>
  <c r="G216" i="2"/>
  <c r="G234" i="2"/>
  <c r="G252" i="2"/>
  <c r="G270" i="2"/>
  <c r="G288" i="2"/>
  <c r="G306" i="2"/>
  <c r="G318" i="2"/>
  <c r="G336" i="2"/>
  <c r="G349" i="2"/>
  <c r="G367" i="2"/>
  <c r="G385" i="2"/>
  <c r="G393" i="2"/>
  <c r="G411" i="2"/>
  <c r="G429" i="2"/>
  <c r="G447" i="2"/>
  <c r="G465" i="2"/>
  <c r="G483" i="2"/>
  <c r="G499" i="2"/>
  <c r="G517" i="2"/>
  <c r="G535" i="2"/>
  <c r="G553" i="2"/>
  <c r="G571" i="2"/>
  <c r="G589" i="2"/>
  <c r="G607" i="2"/>
  <c r="G625" i="2"/>
  <c r="G643" i="2"/>
  <c r="G661" i="2"/>
  <c r="G679" i="2"/>
  <c r="G697" i="2"/>
  <c r="G715" i="2"/>
  <c r="G733" i="2"/>
  <c r="G751" i="2"/>
  <c r="G769" i="2"/>
  <c r="G787" i="2"/>
  <c r="G805" i="2"/>
  <c r="G823" i="2"/>
  <c r="G841" i="2"/>
  <c r="G859" i="2"/>
  <c r="G877" i="2"/>
  <c r="G891" i="2"/>
  <c r="G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2" i="3"/>
  <c r="A3" i="2"/>
  <c r="A19" i="2"/>
  <c r="A37" i="2"/>
  <c r="G37" i="2" s="1"/>
  <c r="A54" i="2"/>
  <c r="A67" i="2"/>
  <c r="A85" i="2"/>
  <c r="A92" i="2"/>
  <c r="A110" i="2"/>
  <c r="A128" i="2"/>
  <c r="A146" i="2"/>
  <c r="A164" i="2"/>
  <c r="A182" i="2"/>
  <c r="A200" i="2"/>
  <c r="A217" i="2"/>
  <c r="A235" i="2"/>
  <c r="A253" i="2"/>
  <c r="A271" i="2"/>
  <c r="A272" i="2" s="1"/>
  <c r="A289" i="2"/>
  <c r="A307" i="2"/>
  <c r="A319" i="2"/>
  <c r="A337" i="2"/>
  <c r="A350" i="2"/>
  <c r="A368" i="2"/>
  <c r="A369" i="2" s="1"/>
  <c r="A370" i="2" s="1"/>
  <c r="A386" i="2"/>
  <c r="A394" i="2"/>
  <c r="A395" i="2" s="1"/>
  <c r="A412" i="2"/>
  <c r="A430" i="2"/>
  <c r="A431" i="2" s="1"/>
  <c r="A448" i="2"/>
  <c r="A466" i="2"/>
  <c r="A467" i="2" s="1"/>
  <c r="A484" i="2"/>
  <c r="A500" i="2"/>
  <c r="A518" i="2"/>
  <c r="A536" i="2"/>
  <c r="G536" i="2" s="1"/>
  <c r="A554" i="2"/>
  <c r="A555" i="2" s="1"/>
  <c r="A556" i="2" s="1"/>
  <c r="A572" i="2"/>
  <c r="A590" i="2"/>
  <c r="A591" i="2" s="1"/>
  <c r="A592" i="2" s="1"/>
  <c r="A608" i="2"/>
  <c r="A626" i="2"/>
  <c r="A627" i="2" s="1"/>
  <c r="A644" i="2"/>
  <c r="A662" i="2"/>
  <c r="G662" i="2" s="1"/>
  <c r="A680" i="2"/>
  <c r="A698" i="2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G714" i="2" s="1"/>
  <c r="A716" i="2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G732" i="2" s="1"/>
  <c r="A734" i="2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G750" i="2" s="1"/>
  <c r="A752" i="2"/>
  <c r="A770" i="2"/>
  <c r="A771" i="2" s="1"/>
  <c r="A788" i="2"/>
  <c r="A806" i="2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G822" i="2" s="1"/>
  <c r="A824" i="2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G840" i="2" s="1"/>
  <c r="A842" i="2"/>
  <c r="G842" i="2" s="1"/>
  <c r="A860" i="2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G876" i="2" s="1"/>
  <c r="A878" i="2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G890" i="2" s="1"/>
  <c r="A892" i="2"/>
  <c r="G89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I260" i="2" s="1"/>
  <c r="E261" i="2"/>
  <c r="E262" i="2"/>
  <c r="E263" i="2"/>
  <c r="E264" i="2"/>
  <c r="E265" i="2"/>
  <c r="E266" i="2"/>
  <c r="E267" i="2"/>
  <c r="E268" i="2"/>
  <c r="I268" i="2" s="1"/>
  <c r="E269" i="2"/>
  <c r="E270" i="2"/>
  <c r="E271" i="2"/>
  <c r="E272" i="2"/>
  <c r="E273" i="2"/>
  <c r="E274" i="2"/>
  <c r="E275" i="2"/>
  <c r="E276" i="2"/>
  <c r="E277" i="2"/>
  <c r="E278" i="2"/>
  <c r="E279" i="2"/>
  <c r="E280" i="2"/>
  <c r="I280" i="2" s="1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I300" i="2" s="1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I324" i="2" s="1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I344" i="2" s="1"/>
  <c r="E345" i="2"/>
  <c r="I345" i="2" s="1"/>
  <c r="E346" i="2"/>
  <c r="E347" i="2"/>
  <c r="E348" i="2"/>
  <c r="E349" i="2"/>
  <c r="I349" i="2" s="1"/>
  <c r="E350" i="2"/>
  <c r="E351" i="2"/>
  <c r="E352" i="2"/>
  <c r="E353" i="2"/>
  <c r="I353" i="2" s="1"/>
  <c r="E354" i="2"/>
  <c r="E355" i="2"/>
  <c r="E356" i="2"/>
  <c r="E357" i="2"/>
  <c r="E358" i="2"/>
  <c r="E359" i="2"/>
  <c r="E360" i="2"/>
  <c r="E361" i="2"/>
  <c r="E362" i="2"/>
  <c r="E363" i="2"/>
  <c r="E364" i="2"/>
  <c r="E365" i="2"/>
  <c r="I365" i="2" s="1"/>
  <c r="E366" i="2"/>
  <c r="E367" i="2"/>
  <c r="E368" i="2"/>
  <c r="E369" i="2"/>
  <c r="E370" i="2"/>
  <c r="E371" i="2"/>
  <c r="E372" i="2"/>
  <c r="I372" i="2" s="1"/>
  <c r="E373" i="2"/>
  <c r="E374" i="2"/>
  <c r="E375" i="2"/>
  <c r="E376" i="2"/>
  <c r="E377" i="2"/>
  <c r="I377" i="2" s="1"/>
  <c r="E378" i="2"/>
  <c r="E379" i="2"/>
  <c r="E380" i="2"/>
  <c r="E381" i="2"/>
  <c r="I381" i="2" s="1"/>
  <c r="E382" i="2"/>
  <c r="E383" i="2"/>
  <c r="E384" i="2"/>
  <c r="E385" i="2"/>
  <c r="I385" i="2" s="1"/>
  <c r="E386" i="2"/>
  <c r="E387" i="2"/>
  <c r="E388" i="2"/>
  <c r="E389" i="2"/>
  <c r="E390" i="2"/>
  <c r="E391" i="2"/>
  <c r="E392" i="2"/>
  <c r="E393" i="2"/>
  <c r="I393" i="2" s="1"/>
  <c r="E394" i="2"/>
  <c r="E395" i="2"/>
  <c r="E396" i="2"/>
  <c r="I396" i="2" s="1"/>
  <c r="E397" i="2"/>
  <c r="E398" i="2"/>
  <c r="E399" i="2"/>
  <c r="E400" i="2"/>
  <c r="E401" i="2"/>
  <c r="I401" i="2" s="1"/>
  <c r="E402" i="2"/>
  <c r="E403" i="2"/>
  <c r="E404" i="2"/>
  <c r="E405" i="2"/>
  <c r="E406" i="2"/>
  <c r="E407" i="2"/>
  <c r="E408" i="2"/>
  <c r="E409" i="2"/>
  <c r="I409" i="2" s="1"/>
  <c r="E410" i="2"/>
  <c r="E411" i="2"/>
  <c r="E412" i="2"/>
  <c r="E413" i="2"/>
  <c r="I413" i="2" s="1"/>
  <c r="E414" i="2"/>
  <c r="E415" i="2"/>
  <c r="E416" i="2"/>
  <c r="E417" i="2"/>
  <c r="I417" i="2" s="1"/>
  <c r="E418" i="2"/>
  <c r="E419" i="2"/>
  <c r="E420" i="2"/>
  <c r="E421" i="2"/>
  <c r="E422" i="2"/>
  <c r="E423" i="2"/>
  <c r="E424" i="2"/>
  <c r="I424" i="2" s="1"/>
  <c r="E425" i="2"/>
  <c r="E426" i="2"/>
  <c r="E427" i="2"/>
  <c r="E428" i="2"/>
  <c r="E429" i="2"/>
  <c r="I429" i="2" s="1"/>
  <c r="E430" i="2"/>
  <c r="E431" i="2"/>
  <c r="E432" i="2"/>
  <c r="E433" i="2"/>
  <c r="E434" i="2"/>
  <c r="E435" i="2"/>
  <c r="E436" i="2"/>
  <c r="E437" i="2"/>
  <c r="E438" i="2"/>
  <c r="E439" i="2"/>
  <c r="E440" i="2"/>
  <c r="E441" i="2"/>
  <c r="I441" i="2" s="1"/>
  <c r="E442" i="2"/>
  <c r="E443" i="2"/>
  <c r="E444" i="2"/>
  <c r="I444" i="2" s="1"/>
  <c r="E445" i="2"/>
  <c r="I445" i="2" s="1"/>
  <c r="E446" i="2"/>
  <c r="E447" i="2"/>
  <c r="E448" i="2"/>
  <c r="E449" i="2"/>
  <c r="I449" i="2" s="1"/>
  <c r="E450" i="2"/>
  <c r="E451" i="2"/>
  <c r="E452" i="2"/>
  <c r="I452" i="2" s="1"/>
  <c r="E453" i="2"/>
  <c r="E454" i="2"/>
  <c r="E455" i="2"/>
  <c r="E456" i="2"/>
  <c r="E457" i="2"/>
  <c r="I457" i="2" s="1"/>
  <c r="E458" i="2"/>
  <c r="E459" i="2"/>
  <c r="E460" i="2"/>
  <c r="E461" i="2"/>
  <c r="E462" i="2"/>
  <c r="E463" i="2"/>
  <c r="E464" i="2"/>
  <c r="E465" i="2"/>
  <c r="I465" i="2" s="1"/>
  <c r="E466" i="2"/>
  <c r="E467" i="2"/>
  <c r="E468" i="2"/>
  <c r="E469" i="2"/>
  <c r="E470" i="2"/>
  <c r="E471" i="2"/>
  <c r="E472" i="2"/>
  <c r="I472" i="2" s="1"/>
  <c r="E473" i="2"/>
  <c r="I473" i="2" s="1"/>
  <c r="E474" i="2"/>
  <c r="E475" i="2"/>
  <c r="E476" i="2"/>
  <c r="E477" i="2"/>
  <c r="I477" i="2" s="1"/>
  <c r="E478" i="2"/>
  <c r="E479" i="2"/>
  <c r="E480" i="2"/>
  <c r="E481" i="2"/>
  <c r="I481" i="2" s="1"/>
  <c r="E482" i="2"/>
  <c r="E483" i="2"/>
  <c r="E484" i="2"/>
  <c r="E485" i="2"/>
  <c r="E486" i="2"/>
  <c r="E487" i="2"/>
  <c r="E488" i="2"/>
  <c r="E489" i="2"/>
  <c r="E490" i="2"/>
  <c r="E491" i="2"/>
  <c r="E492" i="2"/>
  <c r="E493" i="2"/>
  <c r="I493" i="2" s="1"/>
  <c r="E494" i="2"/>
  <c r="E495" i="2"/>
  <c r="E496" i="2"/>
  <c r="E497" i="2"/>
  <c r="I497" i="2" s="1"/>
  <c r="E498" i="2"/>
  <c r="E499" i="2"/>
  <c r="E500" i="2"/>
  <c r="E501" i="2"/>
  <c r="E502" i="2"/>
  <c r="E503" i="2"/>
  <c r="E504" i="2"/>
  <c r="E505" i="2"/>
  <c r="I505" i="2" s="1"/>
  <c r="E506" i="2"/>
  <c r="E507" i="2"/>
  <c r="E508" i="2"/>
  <c r="E509" i="2"/>
  <c r="I509" i="2" s="1"/>
  <c r="E510" i="2"/>
  <c r="E511" i="2"/>
  <c r="E512" i="2"/>
  <c r="E513" i="2"/>
  <c r="I513" i="2" s="1"/>
  <c r="E514" i="2"/>
  <c r="E515" i="2"/>
  <c r="E516" i="2"/>
  <c r="I516" i="2" s="1"/>
  <c r="E517" i="2"/>
  <c r="E518" i="2"/>
  <c r="E519" i="2"/>
  <c r="E520" i="2"/>
  <c r="I520" i="2" s="1"/>
  <c r="E521" i="2"/>
  <c r="I521" i="2" s="1"/>
  <c r="E522" i="2"/>
  <c r="E523" i="2"/>
  <c r="E524" i="2"/>
  <c r="E525" i="2"/>
  <c r="I525" i="2" s="1"/>
  <c r="E526" i="2"/>
  <c r="E527" i="2"/>
  <c r="E528" i="2"/>
  <c r="E529" i="2"/>
  <c r="I529" i="2" s="1"/>
  <c r="E530" i="2"/>
  <c r="E531" i="2"/>
  <c r="E532" i="2"/>
  <c r="E533" i="2"/>
  <c r="E534" i="2"/>
  <c r="E535" i="2"/>
  <c r="E536" i="2"/>
  <c r="E537" i="2"/>
  <c r="I537" i="2" s="1"/>
  <c r="E538" i="2"/>
  <c r="E539" i="2"/>
  <c r="E540" i="2"/>
  <c r="E541" i="2"/>
  <c r="I541" i="2" s="1"/>
  <c r="E542" i="2"/>
  <c r="E543" i="2"/>
  <c r="E544" i="2"/>
  <c r="E545" i="2"/>
  <c r="I545" i="2" s="1"/>
  <c r="E546" i="2"/>
  <c r="E547" i="2"/>
  <c r="E548" i="2"/>
  <c r="I548" i="2" s="1"/>
  <c r="E549" i="2"/>
  <c r="E550" i="2"/>
  <c r="E551" i="2"/>
  <c r="E552" i="2"/>
  <c r="I552" i="2" s="1"/>
  <c r="E553" i="2"/>
  <c r="I553" i="2" s="1"/>
  <c r="E554" i="2"/>
  <c r="E555" i="2"/>
  <c r="E556" i="2"/>
  <c r="E557" i="2"/>
  <c r="I557" i="2" s="1"/>
  <c r="E558" i="2"/>
  <c r="E559" i="2"/>
  <c r="E560" i="2"/>
  <c r="E561" i="2"/>
  <c r="I561" i="2" s="1"/>
  <c r="E562" i="2"/>
  <c r="E563" i="2"/>
  <c r="E564" i="2"/>
  <c r="E565" i="2"/>
  <c r="E566" i="2"/>
  <c r="E567" i="2"/>
  <c r="E568" i="2"/>
  <c r="E569" i="2"/>
  <c r="I569" i="2" s="1"/>
  <c r="E570" i="2"/>
  <c r="E571" i="2"/>
  <c r="E572" i="2"/>
  <c r="E573" i="2"/>
  <c r="I573" i="2" s="1"/>
  <c r="E574" i="2"/>
  <c r="E575" i="2"/>
  <c r="E576" i="2"/>
  <c r="E577" i="2"/>
  <c r="I577" i="2" s="1"/>
  <c r="E578" i="2"/>
  <c r="E579" i="2"/>
  <c r="E580" i="2"/>
  <c r="I580" i="2" s="1"/>
  <c r="E581" i="2"/>
  <c r="E582" i="2"/>
  <c r="E583" i="2"/>
  <c r="E584" i="2"/>
  <c r="I584" i="2" s="1"/>
  <c r="E585" i="2"/>
  <c r="I585" i="2" s="1"/>
  <c r="E586" i="2"/>
  <c r="E587" i="2"/>
  <c r="E588" i="2"/>
  <c r="E589" i="2"/>
  <c r="I589" i="2" s="1"/>
  <c r="E590" i="2"/>
  <c r="E591" i="2"/>
  <c r="E592" i="2"/>
  <c r="E593" i="2"/>
  <c r="I593" i="2" s="1"/>
  <c r="E594" i="2"/>
  <c r="E595" i="2"/>
  <c r="E596" i="2"/>
  <c r="E597" i="2"/>
  <c r="E598" i="2"/>
  <c r="E599" i="2"/>
  <c r="E600" i="2"/>
  <c r="E601" i="2"/>
  <c r="I601" i="2" s="1"/>
  <c r="E602" i="2"/>
  <c r="E603" i="2"/>
  <c r="E604" i="2"/>
  <c r="E605" i="2"/>
  <c r="I605" i="2" s="1"/>
  <c r="E606" i="2"/>
  <c r="E607" i="2"/>
  <c r="E608" i="2"/>
  <c r="E609" i="2"/>
  <c r="I609" i="2" s="1"/>
  <c r="E610" i="2"/>
  <c r="E611" i="2"/>
  <c r="E612" i="2"/>
  <c r="I612" i="2" s="1"/>
  <c r="E613" i="2"/>
  <c r="E614" i="2"/>
  <c r="E615" i="2"/>
  <c r="E616" i="2"/>
  <c r="I616" i="2" s="1"/>
  <c r="E617" i="2"/>
  <c r="I617" i="2" s="1"/>
  <c r="E618" i="2"/>
  <c r="E619" i="2"/>
  <c r="E620" i="2"/>
  <c r="E621" i="2"/>
  <c r="I621" i="2" s="1"/>
  <c r="E622" i="2"/>
  <c r="E623" i="2"/>
  <c r="E624" i="2"/>
  <c r="E625" i="2"/>
  <c r="I625" i="2" s="1"/>
  <c r="E626" i="2"/>
  <c r="E627" i="2"/>
  <c r="E628" i="2"/>
  <c r="E629" i="2"/>
  <c r="E630" i="2"/>
  <c r="E631" i="2"/>
  <c r="E632" i="2"/>
  <c r="E633" i="2"/>
  <c r="I633" i="2" s="1"/>
  <c r="E634" i="2"/>
  <c r="E635" i="2"/>
  <c r="E636" i="2"/>
  <c r="E637" i="2"/>
  <c r="I637" i="2" s="1"/>
  <c r="E638" i="2"/>
  <c r="E639" i="2"/>
  <c r="E640" i="2"/>
  <c r="E641" i="2"/>
  <c r="I641" i="2" s="1"/>
  <c r="E642" i="2"/>
  <c r="E643" i="2"/>
  <c r="E644" i="2"/>
  <c r="I644" i="2" s="1"/>
  <c r="E645" i="2"/>
  <c r="E646" i="2"/>
  <c r="E647" i="2"/>
  <c r="E648" i="2"/>
  <c r="I648" i="2" s="1"/>
  <c r="E649" i="2"/>
  <c r="I649" i="2" s="1"/>
  <c r="E650" i="2"/>
  <c r="E651" i="2"/>
  <c r="E652" i="2"/>
  <c r="E653" i="2"/>
  <c r="I653" i="2" s="1"/>
  <c r="E654" i="2"/>
  <c r="E655" i="2"/>
  <c r="E656" i="2"/>
  <c r="E657" i="2"/>
  <c r="I657" i="2" s="1"/>
  <c r="E658" i="2"/>
  <c r="E659" i="2"/>
  <c r="E660" i="2"/>
  <c r="E661" i="2"/>
  <c r="E662" i="2"/>
  <c r="E663" i="2"/>
  <c r="E664" i="2"/>
  <c r="E665" i="2"/>
  <c r="I665" i="2" s="1"/>
  <c r="E666" i="2"/>
  <c r="E667" i="2"/>
  <c r="E668" i="2"/>
  <c r="E669" i="2"/>
  <c r="I669" i="2" s="1"/>
  <c r="E670" i="2"/>
  <c r="E671" i="2"/>
  <c r="E672" i="2"/>
  <c r="E673" i="2"/>
  <c r="I673" i="2" s="1"/>
  <c r="E674" i="2"/>
  <c r="E675" i="2"/>
  <c r="E676" i="2"/>
  <c r="I676" i="2" s="1"/>
  <c r="E677" i="2"/>
  <c r="E678" i="2"/>
  <c r="E679" i="2"/>
  <c r="E680" i="2"/>
  <c r="I680" i="2" s="1"/>
  <c r="E681" i="2"/>
  <c r="I681" i="2" s="1"/>
  <c r="E682" i="2"/>
  <c r="E683" i="2"/>
  <c r="E684" i="2"/>
  <c r="E685" i="2"/>
  <c r="I685" i="2" s="1"/>
  <c r="E686" i="2"/>
  <c r="E687" i="2"/>
  <c r="E688" i="2"/>
  <c r="E689" i="2"/>
  <c r="I689" i="2" s="1"/>
  <c r="E690" i="2"/>
  <c r="E691" i="2"/>
  <c r="E692" i="2"/>
  <c r="E693" i="2"/>
  <c r="E694" i="2"/>
  <c r="E695" i="2"/>
  <c r="E696" i="2"/>
  <c r="I696" i="2" s="1"/>
  <c r="E697" i="2"/>
  <c r="I697" i="2" s="1"/>
  <c r="E698" i="2"/>
  <c r="E699" i="2"/>
  <c r="E700" i="2"/>
  <c r="E701" i="2"/>
  <c r="I701" i="2" s="1"/>
  <c r="E702" i="2"/>
  <c r="E703" i="2"/>
  <c r="E704" i="2"/>
  <c r="E705" i="2"/>
  <c r="I705" i="2" s="1"/>
  <c r="E706" i="2"/>
  <c r="E707" i="2"/>
  <c r="E708" i="2"/>
  <c r="I708" i="2" s="1"/>
  <c r="E709" i="2"/>
  <c r="E710" i="2"/>
  <c r="E711" i="2"/>
  <c r="E712" i="2"/>
  <c r="E713" i="2"/>
  <c r="I713" i="2" s="1"/>
  <c r="E714" i="2"/>
  <c r="E715" i="2"/>
  <c r="E716" i="2"/>
  <c r="I716" i="2" s="1"/>
  <c r="E717" i="2"/>
  <c r="I717" i="2" s="1"/>
  <c r="E718" i="2"/>
  <c r="E719" i="2"/>
  <c r="E720" i="2"/>
  <c r="E721" i="2"/>
  <c r="I721" i="2" s="1"/>
  <c r="E722" i="2"/>
  <c r="E723" i="2"/>
  <c r="E724" i="2"/>
  <c r="I724" i="2" s="1"/>
  <c r="E725" i="2"/>
  <c r="E726" i="2"/>
  <c r="E727" i="2"/>
  <c r="E728" i="2"/>
  <c r="E729" i="2"/>
  <c r="I729" i="2" s="1"/>
  <c r="E730" i="2"/>
  <c r="E731" i="2"/>
  <c r="E732" i="2"/>
  <c r="I732" i="2" s="1"/>
  <c r="E733" i="2"/>
  <c r="I733" i="2" s="1"/>
  <c r="E734" i="2"/>
  <c r="E735" i="2"/>
  <c r="E736" i="2"/>
  <c r="E737" i="2"/>
  <c r="I737" i="2" s="1"/>
  <c r="E738" i="2"/>
  <c r="E739" i="2"/>
  <c r="E740" i="2"/>
  <c r="E741" i="2"/>
  <c r="E742" i="2"/>
  <c r="E743" i="2"/>
  <c r="E744" i="2"/>
  <c r="I744" i="2" s="1"/>
  <c r="E745" i="2"/>
  <c r="I745" i="2" s="1"/>
  <c r="E746" i="2"/>
  <c r="E747" i="2"/>
  <c r="E748" i="2"/>
  <c r="E749" i="2"/>
  <c r="I749" i="2" s="1"/>
  <c r="E750" i="2"/>
  <c r="E751" i="2"/>
  <c r="E752" i="2"/>
  <c r="E753" i="2"/>
  <c r="I753" i="2" s="1"/>
  <c r="E754" i="2"/>
  <c r="E755" i="2"/>
  <c r="E756" i="2"/>
  <c r="E757" i="2"/>
  <c r="E758" i="2"/>
  <c r="E759" i="2"/>
  <c r="E760" i="2"/>
  <c r="I760" i="2" s="1"/>
  <c r="E761" i="2"/>
  <c r="I761" i="2" s="1"/>
  <c r="E762" i="2"/>
  <c r="E763" i="2"/>
  <c r="E764" i="2"/>
  <c r="E765" i="2"/>
  <c r="I765" i="2" s="1"/>
  <c r="E766" i="2"/>
  <c r="E767" i="2"/>
  <c r="E768" i="2"/>
  <c r="E769" i="2"/>
  <c r="I769" i="2" s="1"/>
  <c r="E770" i="2"/>
  <c r="E771" i="2"/>
  <c r="E772" i="2"/>
  <c r="I772" i="2" s="1"/>
  <c r="E773" i="2"/>
  <c r="E774" i="2"/>
  <c r="E775" i="2"/>
  <c r="E776" i="2"/>
  <c r="E777" i="2"/>
  <c r="I777" i="2" s="1"/>
  <c r="E778" i="2"/>
  <c r="E779" i="2"/>
  <c r="E780" i="2"/>
  <c r="I780" i="2" s="1"/>
  <c r="E781" i="2"/>
  <c r="I781" i="2" s="1"/>
  <c r="E782" i="2"/>
  <c r="E783" i="2"/>
  <c r="E784" i="2"/>
  <c r="E785" i="2"/>
  <c r="I785" i="2" s="1"/>
  <c r="E786" i="2"/>
  <c r="E787" i="2"/>
  <c r="E788" i="2"/>
  <c r="I788" i="2" s="1"/>
  <c r="E789" i="2"/>
  <c r="E790" i="2"/>
  <c r="E791" i="2"/>
  <c r="E792" i="2"/>
  <c r="E793" i="2"/>
  <c r="I793" i="2" s="1"/>
  <c r="E794" i="2"/>
  <c r="E795" i="2"/>
  <c r="E796" i="2"/>
  <c r="I796" i="2" s="1"/>
  <c r="E797" i="2"/>
  <c r="I797" i="2" s="1"/>
  <c r="E798" i="2"/>
  <c r="E799" i="2"/>
  <c r="E800" i="2"/>
  <c r="E801" i="2"/>
  <c r="I801" i="2" s="1"/>
  <c r="E802" i="2"/>
  <c r="E803" i="2"/>
  <c r="E804" i="2"/>
  <c r="E805" i="2"/>
  <c r="E806" i="2"/>
  <c r="E807" i="2"/>
  <c r="E808" i="2"/>
  <c r="I808" i="2" s="1"/>
  <c r="E809" i="2"/>
  <c r="I809" i="2" s="1"/>
  <c r="E810" i="2"/>
  <c r="E811" i="2"/>
  <c r="E812" i="2"/>
  <c r="E813" i="2"/>
  <c r="I813" i="2" s="1"/>
  <c r="E814" i="2"/>
  <c r="E815" i="2"/>
  <c r="E816" i="2"/>
  <c r="E817" i="2"/>
  <c r="I817" i="2" s="1"/>
  <c r="E818" i="2"/>
  <c r="E819" i="2"/>
  <c r="E820" i="2"/>
  <c r="E821" i="2"/>
  <c r="E822" i="2"/>
  <c r="E823" i="2"/>
  <c r="E824" i="2"/>
  <c r="I824" i="2" s="1"/>
  <c r="E825" i="2"/>
  <c r="I825" i="2" s="1"/>
  <c r="E826" i="2"/>
  <c r="E827" i="2"/>
  <c r="E828" i="2"/>
  <c r="E829" i="2"/>
  <c r="I829" i="2" s="1"/>
  <c r="E830" i="2"/>
  <c r="E831" i="2"/>
  <c r="E832" i="2"/>
  <c r="E833" i="2"/>
  <c r="I833" i="2" s="1"/>
  <c r="E834" i="2"/>
  <c r="E835" i="2"/>
  <c r="E836" i="2"/>
  <c r="I836" i="2" s="1"/>
  <c r="E837" i="2"/>
  <c r="E838" i="2"/>
  <c r="E839" i="2"/>
  <c r="E840" i="2"/>
  <c r="E841" i="2"/>
  <c r="I841" i="2" s="1"/>
  <c r="E842" i="2"/>
  <c r="E843" i="2"/>
  <c r="E844" i="2"/>
  <c r="I844" i="2" s="1"/>
  <c r="E845" i="2"/>
  <c r="I845" i="2" s="1"/>
  <c r="E846" i="2"/>
  <c r="E847" i="2"/>
  <c r="E848" i="2"/>
  <c r="E849" i="2"/>
  <c r="I849" i="2" s="1"/>
  <c r="E850" i="2"/>
  <c r="E851" i="2"/>
  <c r="E852" i="2"/>
  <c r="I852" i="2" s="1"/>
  <c r="E853" i="2"/>
  <c r="E854" i="2"/>
  <c r="E855" i="2"/>
  <c r="E856" i="2"/>
  <c r="E857" i="2"/>
  <c r="I857" i="2" s="1"/>
  <c r="E858" i="2"/>
  <c r="E859" i="2"/>
  <c r="E860" i="2"/>
  <c r="I860" i="2" s="1"/>
  <c r="E861" i="2"/>
  <c r="I861" i="2" s="1"/>
  <c r="E862" i="2"/>
  <c r="E863" i="2"/>
  <c r="E864" i="2"/>
  <c r="E865" i="2"/>
  <c r="I865" i="2" s="1"/>
  <c r="E866" i="2"/>
  <c r="E867" i="2"/>
  <c r="E868" i="2"/>
  <c r="E869" i="2"/>
  <c r="E870" i="2"/>
  <c r="E871" i="2"/>
  <c r="E872" i="2"/>
  <c r="I872" i="2" s="1"/>
  <c r="E873" i="2"/>
  <c r="I873" i="2" s="1"/>
  <c r="E874" i="2"/>
  <c r="E875" i="2"/>
  <c r="E876" i="2"/>
  <c r="E877" i="2"/>
  <c r="I877" i="2" s="1"/>
  <c r="E878" i="2"/>
  <c r="E879" i="2"/>
  <c r="E880" i="2"/>
  <c r="E881" i="2"/>
  <c r="I881" i="2" s="1"/>
  <c r="E882" i="2"/>
  <c r="E883" i="2"/>
  <c r="E884" i="2"/>
  <c r="E885" i="2"/>
  <c r="E886" i="2"/>
  <c r="E887" i="2"/>
  <c r="E888" i="2"/>
  <c r="I888" i="2" s="1"/>
  <c r="E889" i="2"/>
  <c r="I889" i="2" s="1"/>
  <c r="E890" i="2"/>
  <c r="E891" i="2"/>
  <c r="E892" i="2"/>
  <c r="E893" i="2"/>
  <c r="I893" i="2" s="1"/>
  <c r="E894" i="2"/>
  <c r="E895" i="2"/>
  <c r="E896" i="2"/>
  <c r="E897" i="2"/>
  <c r="I897" i="2" s="1"/>
  <c r="E898" i="2"/>
  <c r="E899" i="2"/>
  <c r="E900" i="2"/>
  <c r="I900" i="2" s="1"/>
  <c r="E901" i="2"/>
  <c r="E902" i="2"/>
  <c r="E903" i="2"/>
  <c r="E904" i="2"/>
  <c r="E905" i="2"/>
  <c r="I905" i="2" s="1"/>
  <c r="E906" i="2"/>
  <c r="E907" i="2"/>
  <c r="E908" i="2"/>
  <c r="I908" i="2" s="1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2" i="2"/>
  <c r="K37" i="9"/>
  <c r="K35" i="9"/>
  <c r="K36" i="9"/>
  <c r="K34" i="9"/>
  <c r="B5" i="11"/>
  <c r="B7" i="11"/>
  <c r="I39" i="11" l="1"/>
  <c r="J39" i="11" s="1"/>
  <c r="E43" i="11"/>
  <c r="B43" i="11"/>
  <c r="D43" i="11"/>
  <c r="H7" i="11"/>
  <c r="C43" i="11"/>
  <c r="G43" i="11"/>
  <c r="F35" i="11"/>
  <c r="I35" i="11" s="1"/>
  <c r="J35" i="11" s="1"/>
  <c r="F43" i="11"/>
  <c r="J21" i="11"/>
  <c r="K21" i="11" s="1"/>
  <c r="B35" i="11"/>
  <c r="E35" i="11"/>
  <c r="J24" i="11"/>
  <c r="K24" i="11" s="1"/>
  <c r="M24" i="11"/>
  <c r="N24" i="11" s="1"/>
  <c r="C35" i="11"/>
  <c r="D35" i="11"/>
  <c r="M21" i="11"/>
  <c r="N21" i="11" s="1"/>
  <c r="J23" i="11"/>
  <c r="K23" i="11" s="1"/>
  <c r="M23" i="11"/>
  <c r="N23" i="11" s="1"/>
  <c r="B25" i="11"/>
  <c r="J22" i="11"/>
  <c r="K22" i="11" s="1"/>
  <c r="M22" i="11"/>
  <c r="N22" i="11" s="1"/>
  <c r="C7" i="11"/>
  <c r="C25" i="11"/>
  <c r="G35" i="11"/>
  <c r="I31" i="11"/>
  <c r="J31" i="11" s="1"/>
  <c r="D25" i="11"/>
  <c r="E25" i="11"/>
  <c r="G25" i="11"/>
  <c r="F25" i="11"/>
  <c r="I904" i="2"/>
  <c r="I892" i="2"/>
  <c r="I884" i="2"/>
  <c r="I876" i="2"/>
  <c r="I868" i="2"/>
  <c r="I856" i="2"/>
  <c r="I840" i="2"/>
  <c r="I828" i="2"/>
  <c r="I820" i="2"/>
  <c r="I812" i="2"/>
  <c r="I804" i="2"/>
  <c r="I792" i="2"/>
  <c r="I776" i="2"/>
  <c r="I764" i="2"/>
  <c r="I756" i="2"/>
  <c r="I748" i="2"/>
  <c r="I740" i="2"/>
  <c r="I728" i="2"/>
  <c r="I712" i="2"/>
  <c r="I700" i="2"/>
  <c r="I692" i="2"/>
  <c r="I664" i="2"/>
  <c r="I660" i="2"/>
  <c r="I632" i="2"/>
  <c r="I628" i="2"/>
  <c r="I600" i="2"/>
  <c r="I596" i="2"/>
  <c r="I568" i="2"/>
  <c r="I564" i="2"/>
  <c r="I536" i="2"/>
  <c r="I532" i="2"/>
  <c r="I504" i="2"/>
  <c r="I500" i="2"/>
  <c r="I488" i="2"/>
  <c r="I460" i="2"/>
  <c r="I436" i="2"/>
  <c r="I408" i="2"/>
  <c r="I388" i="2"/>
  <c r="I380" i="2"/>
  <c r="I360" i="2"/>
  <c r="I328" i="2"/>
  <c r="I316" i="2"/>
  <c r="I308" i="2"/>
  <c r="I296" i="2"/>
  <c r="G627" i="2"/>
  <c r="A628" i="2"/>
  <c r="A663" i="2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G678" i="2" s="1"/>
  <c r="I901" i="2"/>
  <c r="I885" i="2"/>
  <c r="I869" i="2"/>
  <c r="I853" i="2"/>
  <c r="I837" i="2"/>
  <c r="I821" i="2"/>
  <c r="I805" i="2"/>
  <c r="I789" i="2"/>
  <c r="I773" i="2"/>
  <c r="I757" i="2"/>
  <c r="I741" i="2"/>
  <c r="I725" i="2"/>
  <c r="I709" i="2"/>
  <c r="I693" i="2"/>
  <c r="I677" i="2"/>
  <c r="I661" i="2"/>
  <c r="I645" i="2"/>
  <c r="I629" i="2"/>
  <c r="I613" i="2"/>
  <c r="I597" i="2"/>
  <c r="I581" i="2"/>
  <c r="I565" i="2"/>
  <c r="I549" i="2"/>
  <c r="I533" i="2"/>
  <c r="I517" i="2"/>
  <c r="I501" i="2"/>
  <c r="I489" i="2"/>
  <c r="I461" i="2"/>
  <c r="I433" i="2"/>
  <c r="I425" i="2"/>
  <c r="I397" i="2"/>
  <c r="I369" i="2"/>
  <c r="I361" i="2"/>
  <c r="I896" i="2"/>
  <c r="I880" i="2"/>
  <c r="I864" i="2"/>
  <c r="I848" i="2"/>
  <c r="I832" i="2"/>
  <c r="I816" i="2"/>
  <c r="I800" i="2"/>
  <c r="I784" i="2"/>
  <c r="I768" i="2"/>
  <c r="I752" i="2"/>
  <c r="I736" i="2"/>
  <c r="I720" i="2"/>
  <c r="I704" i="2"/>
  <c r="I688" i="2"/>
  <c r="I684" i="2"/>
  <c r="I672" i="2"/>
  <c r="I668" i="2"/>
  <c r="I656" i="2"/>
  <c r="I652" i="2"/>
  <c r="I640" i="2"/>
  <c r="I636" i="2"/>
  <c r="I624" i="2"/>
  <c r="I620" i="2"/>
  <c r="I608" i="2"/>
  <c r="I604" i="2"/>
  <c r="I592" i="2"/>
  <c r="I588" i="2"/>
  <c r="I576" i="2"/>
  <c r="I572" i="2"/>
  <c r="I560" i="2"/>
  <c r="I556" i="2"/>
  <c r="I544" i="2"/>
  <c r="I540" i="2"/>
  <c r="I528" i="2"/>
  <c r="I524" i="2"/>
  <c r="I512" i="2"/>
  <c r="I508" i="2"/>
  <c r="I496" i="2"/>
  <c r="I492" i="2"/>
  <c r="I484" i="2"/>
  <c r="I480" i="2"/>
  <c r="I476" i="2"/>
  <c r="I468" i="2"/>
  <c r="I464" i="2"/>
  <c r="I456" i="2"/>
  <c r="I448" i="2"/>
  <c r="I440" i="2"/>
  <c r="I432" i="2"/>
  <c r="I428" i="2"/>
  <c r="I420" i="2"/>
  <c r="I416" i="2"/>
  <c r="I412" i="2"/>
  <c r="I404" i="2"/>
  <c r="I400" i="2"/>
  <c r="I392" i="2"/>
  <c r="I384" i="2"/>
  <c r="I376" i="2"/>
  <c r="I368" i="2"/>
  <c r="I364" i="2"/>
  <c r="I356" i="2"/>
  <c r="I352" i="2"/>
  <c r="I348" i="2"/>
  <c r="I340" i="2"/>
  <c r="I336" i="2"/>
  <c r="I332" i="2"/>
  <c r="I320" i="2"/>
  <c r="I312" i="2"/>
  <c r="I304" i="2"/>
  <c r="I292" i="2"/>
  <c r="I288" i="2"/>
  <c r="I284" i="2"/>
  <c r="I276" i="2"/>
  <c r="I272" i="2"/>
  <c r="I264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6" i="2"/>
  <c r="I192" i="2"/>
  <c r="I188" i="2"/>
  <c r="I184" i="2"/>
  <c r="I180" i="2"/>
  <c r="I176" i="2"/>
  <c r="I172" i="2"/>
  <c r="I168" i="2"/>
  <c r="I164" i="2"/>
  <c r="I160" i="2"/>
  <c r="I156" i="2"/>
  <c r="I152" i="2"/>
  <c r="I148" i="2"/>
  <c r="I144" i="2"/>
  <c r="I140" i="2"/>
  <c r="I136" i="2"/>
  <c r="I132" i="2"/>
  <c r="I12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4" i="2"/>
  <c r="I2" i="2"/>
  <c r="I485" i="2"/>
  <c r="I469" i="2"/>
  <c r="I453" i="2"/>
  <c r="I437" i="2"/>
  <c r="I421" i="2"/>
  <c r="I405" i="2"/>
  <c r="I389" i="2"/>
  <c r="I373" i="2"/>
  <c r="I357" i="2"/>
  <c r="I341" i="2"/>
  <c r="I337" i="2"/>
  <c r="I333" i="2"/>
  <c r="I329" i="2"/>
  <c r="I325" i="2"/>
  <c r="I321" i="2"/>
  <c r="I317" i="2"/>
  <c r="I313" i="2"/>
  <c r="I309" i="2"/>
  <c r="I305" i="2"/>
  <c r="I301" i="2"/>
  <c r="I297" i="2"/>
  <c r="I293" i="2"/>
  <c r="I289" i="2"/>
  <c r="I285" i="2"/>
  <c r="I281" i="2"/>
  <c r="I277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I221" i="2"/>
  <c r="I217" i="2"/>
  <c r="I213" i="2"/>
  <c r="I209" i="2"/>
  <c r="I205" i="2"/>
  <c r="I201" i="2"/>
  <c r="I197" i="2"/>
  <c r="I193" i="2"/>
  <c r="I189" i="2"/>
  <c r="I185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  <c r="I125" i="2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5" i="2"/>
  <c r="I61" i="2"/>
  <c r="I57" i="2"/>
  <c r="I53" i="2"/>
  <c r="I49" i="2"/>
  <c r="I45" i="2"/>
  <c r="I41" i="2"/>
  <c r="I37" i="2"/>
  <c r="I33" i="2"/>
  <c r="I29" i="2"/>
  <c r="I25" i="2"/>
  <c r="I21" i="2"/>
  <c r="I17" i="2"/>
  <c r="I13" i="2"/>
  <c r="I9" i="2"/>
  <c r="I5" i="2"/>
  <c r="G626" i="2"/>
  <c r="G731" i="2"/>
  <c r="D109" i="9"/>
  <c r="K105" i="9"/>
  <c r="C114" i="9"/>
  <c r="C118" i="9" s="1"/>
  <c r="E118" i="9"/>
  <c r="K108" i="9"/>
  <c r="G114" i="9"/>
  <c r="H117" i="9"/>
  <c r="H118" i="9" s="1"/>
  <c r="D117" i="9"/>
  <c r="D118" i="9" s="1"/>
  <c r="H115" i="9"/>
  <c r="E116" i="9"/>
  <c r="S35" i="9"/>
  <c r="S34" i="9"/>
  <c r="F118" i="9"/>
  <c r="G118" i="9"/>
  <c r="F109" i="9"/>
  <c r="G718" i="2"/>
  <c r="G675" i="2"/>
  <c r="G866" i="2"/>
  <c r="G818" i="2"/>
  <c r="G810" i="2"/>
  <c r="G663" i="2"/>
  <c r="A893" i="2"/>
  <c r="A894" i="2" s="1"/>
  <c r="A843" i="2"/>
  <c r="A844" i="2" s="1"/>
  <c r="G844" i="2" s="1"/>
  <c r="G747" i="2"/>
  <c r="G726" i="2"/>
  <c r="G874" i="2"/>
  <c r="G743" i="2"/>
  <c r="G723" i="2"/>
  <c r="A772" i="2"/>
  <c r="A773" i="2" s="1"/>
  <c r="A774" i="2" s="1"/>
  <c r="A775" i="2" s="1"/>
  <c r="G771" i="2"/>
  <c r="G702" i="2"/>
  <c r="G886" i="2"/>
  <c r="G878" i="2"/>
  <c r="G871" i="2"/>
  <c r="G863" i="2"/>
  <c r="G839" i="2"/>
  <c r="G831" i="2"/>
  <c r="G815" i="2"/>
  <c r="G699" i="2"/>
  <c r="G883" i="2"/>
  <c r="G870" i="2"/>
  <c r="G862" i="2"/>
  <c r="G838" i="2"/>
  <c r="G830" i="2"/>
  <c r="G814" i="2"/>
  <c r="G806" i="2"/>
  <c r="G739" i="2"/>
  <c r="G730" i="2"/>
  <c r="G722" i="2"/>
  <c r="G706" i="2"/>
  <c r="G698" i="2"/>
  <c r="G671" i="2"/>
  <c r="G394" i="2"/>
  <c r="G887" i="2"/>
  <c r="G879" i="2"/>
  <c r="G834" i="2"/>
  <c r="G826" i="2"/>
  <c r="G710" i="2"/>
  <c r="G807" i="2"/>
  <c r="G770" i="2"/>
  <c r="G707" i="2"/>
  <c r="G882" i="2"/>
  <c r="G875" i="2"/>
  <c r="G867" i="2"/>
  <c r="G835" i="2"/>
  <c r="G827" i="2"/>
  <c r="G819" i="2"/>
  <c r="G811" i="2"/>
  <c r="G735" i="2"/>
  <c r="G727" i="2"/>
  <c r="G719" i="2"/>
  <c r="G711" i="2"/>
  <c r="G703" i="2"/>
  <c r="G271" i="2"/>
  <c r="A183" i="2"/>
  <c r="G182" i="2"/>
  <c r="G752" i="2"/>
  <c r="A753" i="2"/>
  <c r="A681" i="2"/>
  <c r="G680" i="2"/>
  <c r="A308" i="2"/>
  <c r="G307" i="2"/>
  <c r="A236" i="2"/>
  <c r="G235" i="2"/>
  <c r="A449" i="2"/>
  <c r="G448" i="2"/>
  <c r="G843" i="2"/>
  <c r="A845" i="2"/>
  <c r="A789" i="2"/>
  <c r="G788" i="2"/>
  <c r="A519" i="2"/>
  <c r="G518" i="2"/>
  <c r="A20" i="2"/>
  <c r="G19" i="2"/>
  <c r="G572" i="2"/>
  <c r="A573" i="2"/>
  <c r="A129" i="2"/>
  <c r="G128" i="2"/>
  <c r="A68" i="2"/>
  <c r="G67" i="2"/>
  <c r="A609" i="2"/>
  <c r="G608" i="2"/>
  <c r="A432" i="2"/>
  <c r="G431" i="2"/>
  <c r="A338" i="2"/>
  <c r="G337" i="2"/>
  <c r="A290" i="2"/>
  <c r="G289" i="2"/>
  <c r="A165" i="2"/>
  <c r="G164" i="2"/>
  <c r="A55" i="2"/>
  <c r="G54" i="2"/>
  <c r="G742" i="2"/>
  <c r="G555" i="2"/>
  <c r="G430" i="2"/>
  <c r="A593" i="2"/>
  <c r="G592" i="2"/>
  <c r="A537" i="2"/>
  <c r="A485" i="2"/>
  <c r="G484" i="2"/>
  <c r="A413" i="2"/>
  <c r="G412" i="2"/>
  <c r="A371" i="2"/>
  <c r="G370" i="2"/>
  <c r="A320" i="2"/>
  <c r="G319" i="2"/>
  <c r="A273" i="2"/>
  <c r="G272" i="2"/>
  <c r="A218" i="2"/>
  <c r="G217" i="2"/>
  <c r="A147" i="2"/>
  <c r="G146" i="2"/>
  <c r="A93" i="2"/>
  <c r="G92" i="2"/>
  <c r="A38" i="2"/>
  <c r="G889" i="2"/>
  <c r="G885" i="2"/>
  <c r="G881" i="2"/>
  <c r="G873" i="2"/>
  <c r="G869" i="2"/>
  <c r="G865" i="2"/>
  <c r="G861" i="2"/>
  <c r="G837" i="2"/>
  <c r="G833" i="2"/>
  <c r="G829" i="2"/>
  <c r="G825" i="2"/>
  <c r="G821" i="2"/>
  <c r="G817" i="2"/>
  <c r="G813" i="2"/>
  <c r="G809" i="2"/>
  <c r="G749" i="2"/>
  <c r="G745" i="2"/>
  <c r="G741" i="2"/>
  <c r="G737" i="2"/>
  <c r="G729" i="2"/>
  <c r="G725" i="2"/>
  <c r="G721" i="2"/>
  <c r="G717" i="2"/>
  <c r="G713" i="2"/>
  <c r="G709" i="2"/>
  <c r="G705" i="2"/>
  <c r="G701" i="2"/>
  <c r="G669" i="2"/>
  <c r="G665" i="2"/>
  <c r="G591" i="2"/>
  <c r="G554" i="2"/>
  <c r="G466" i="2"/>
  <c r="G369" i="2"/>
  <c r="A557" i="2"/>
  <c r="G556" i="2"/>
  <c r="A501" i="2"/>
  <c r="G500" i="2"/>
  <c r="A387" i="2"/>
  <c r="G386" i="2"/>
  <c r="A111" i="2"/>
  <c r="G110" i="2"/>
  <c r="A4" i="2"/>
  <c r="G3" i="2"/>
  <c r="G746" i="2"/>
  <c r="G738" i="2"/>
  <c r="G734" i="2"/>
  <c r="G670" i="2"/>
  <c r="G666" i="2"/>
  <c r="A645" i="2"/>
  <c r="G644" i="2"/>
  <c r="A468" i="2"/>
  <c r="G467" i="2"/>
  <c r="A396" i="2"/>
  <c r="G395" i="2"/>
  <c r="A351" i="2"/>
  <c r="G350" i="2"/>
  <c r="A254" i="2"/>
  <c r="G253" i="2"/>
  <c r="A201" i="2"/>
  <c r="G200" i="2"/>
  <c r="A86" i="2"/>
  <c r="G85" i="2"/>
  <c r="G888" i="2"/>
  <c r="G884" i="2"/>
  <c r="G880" i="2"/>
  <c r="G872" i="2"/>
  <c r="G868" i="2"/>
  <c r="G864" i="2"/>
  <c r="G860" i="2"/>
  <c r="G836" i="2"/>
  <c r="G832" i="2"/>
  <c r="G828" i="2"/>
  <c r="G824" i="2"/>
  <c r="G820" i="2"/>
  <c r="G816" i="2"/>
  <c r="G812" i="2"/>
  <c r="G808" i="2"/>
  <c r="G748" i="2"/>
  <c r="G744" i="2"/>
  <c r="G740" i="2"/>
  <c r="G736" i="2"/>
  <c r="G728" i="2"/>
  <c r="G724" i="2"/>
  <c r="G720" i="2"/>
  <c r="G716" i="2"/>
  <c r="G712" i="2"/>
  <c r="G708" i="2"/>
  <c r="G704" i="2"/>
  <c r="G700" i="2"/>
  <c r="G672" i="2"/>
  <c r="G668" i="2"/>
  <c r="G590" i="2"/>
  <c r="G368" i="2"/>
  <c r="L43" i="11" l="1"/>
  <c r="M43" i="11" s="1"/>
  <c r="I43" i="11"/>
  <c r="J43" i="11" s="1"/>
  <c r="M25" i="11"/>
  <c r="N25" i="11" s="1"/>
  <c r="J25" i="11"/>
  <c r="K25" i="11" s="1"/>
  <c r="L35" i="11"/>
  <c r="M35" i="11" s="1"/>
  <c r="G674" i="2"/>
  <c r="G673" i="2"/>
  <c r="G628" i="2"/>
  <c r="A629" i="2"/>
  <c r="G676" i="2"/>
  <c r="G664" i="2"/>
  <c r="G677" i="2"/>
  <c r="G667" i="2"/>
  <c r="G893" i="2"/>
  <c r="G774" i="2"/>
  <c r="A776" i="2"/>
  <c r="G775" i="2"/>
  <c r="G772" i="2"/>
  <c r="G773" i="2"/>
  <c r="A94" i="2"/>
  <c r="G93" i="2"/>
  <c r="A219" i="2"/>
  <c r="G218" i="2"/>
  <c r="A321" i="2"/>
  <c r="G320" i="2"/>
  <c r="A414" i="2"/>
  <c r="G413" i="2"/>
  <c r="G338" i="2"/>
  <c r="A339" i="2"/>
  <c r="A610" i="2"/>
  <c r="G609" i="2"/>
  <c r="A21" i="2"/>
  <c r="G20" i="2"/>
  <c r="A790" i="2"/>
  <c r="G789" i="2"/>
  <c r="A594" i="2"/>
  <c r="G593" i="2"/>
  <c r="A574" i="2"/>
  <c r="G573" i="2"/>
  <c r="A450" i="2"/>
  <c r="G449" i="2"/>
  <c r="A237" i="2"/>
  <c r="G236" i="2"/>
  <c r="A202" i="2"/>
  <c r="G201" i="2"/>
  <c r="A352" i="2"/>
  <c r="G351" i="2"/>
  <c r="A469" i="2"/>
  <c r="G468" i="2"/>
  <c r="A166" i="2"/>
  <c r="G165" i="2"/>
  <c r="A130" i="2"/>
  <c r="G129" i="2"/>
  <c r="A754" i="2"/>
  <c r="G753" i="2"/>
  <c r="A5" i="2"/>
  <c r="G4" i="2"/>
  <c r="A388" i="2"/>
  <c r="G387" i="2"/>
  <c r="A558" i="2"/>
  <c r="G557" i="2"/>
  <c r="A87" i="2"/>
  <c r="G86" i="2"/>
  <c r="A255" i="2"/>
  <c r="G254" i="2"/>
  <c r="A397" i="2"/>
  <c r="G396" i="2"/>
  <c r="A646" i="2"/>
  <c r="G645" i="2"/>
  <c r="A39" i="2"/>
  <c r="G38" i="2"/>
  <c r="A148" i="2"/>
  <c r="G147" i="2"/>
  <c r="A274" i="2"/>
  <c r="G273" i="2"/>
  <c r="A372" i="2"/>
  <c r="G371" i="2"/>
  <c r="A486" i="2"/>
  <c r="G485" i="2"/>
  <c r="A56" i="2"/>
  <c r="G55" i="2"/>
  <c r="A291" i="2"/>
  <c r="G290" i="2"/>
  <c r="A433" i="2"/>
  <c r="G432" i="2"/>
  <c r="A69" i="2"/>
  <c r="G68" i="2"/>
  <c r="A520" i="2"/>
  <c r="G519" i="2"/>
  <c r="A846" i="2"/>
  <c r="G845" i="2"/>
  <c r="A112" i="2"/>
  <c r="G111" i="2"/>
  <c r="A502" i="2"/>
  <c r="G501" i="2"/>
  <c r="A538" i="2"/>
  <c r="G537" i="2"/>
  <c r="A895" i="2"/>
  <c r="G894" i="2"/>
  <c r="A309" i="2"/>
  <c r="G308" i="2"/>
  <c r="A682" i="2"/>
  <c r="G681" i="2"/>
  <c r="A184" i="2"/>
  <c r="G183" i="2"/>
  <c r="A630" i="2" l="1"/>
  <c r="G629" i="2"/>
  <c r="A777" i="2"/>
  <c r="G776" i="2"/>
  <c r="A57" i="2"/>
  <c r="G56" i="2"/>
  <c r="A149" i="2"/>
  <c r="G148" i="2"/>
  <c r="A256" i="2"/>
  <c r="G255" i="2"/>
  <c r="A6" i="2"/>
  <c r="G5" i="2"/>
  <c r="A470" i="2"/>
  <c r="G469" i="2"/>
  <c r="A238" i="2"/>
  <c r="G237" i="2"/>
  <c r="A791" i="2"/>
  <c r="G790" i="2"/>
  <c r="G610" i="2"/>
  <c r="A611" i="2"/>
  <c r="A415" i="2"/>
  <c r="G414" i="2"/>
  <c r="A185" i="2"/>
  <c r="G184" i="2"/>
  <c r="A310" i="2"/>
  <c r="G309" i="2"/>
  <c r="A539" i="2"/>
  <c r="G538" i="2"/>
  <c r="A113" i="2"/>
  <c r="G112" i="2"/>
  <c r="A521" i="2"/>
  <c r="G520" i="2"/>
  <c r="A434" i="2"/>
  <c r="G433" i="2"/>
  <c r="A373" i="2"/>
  <c r="G372" i="2"/>
  <c r="A647" i="2"/>
  <c r="G646" i="2"/>
  <c r="A559" i="2"/>
  <c r="G558" i="2"/>
  <c r="G130" i="2"/>
  <c r="A131" i="2"/>
  <c r="A203" i="2"/>
  <c r="G202" i="2"/>
  <c r="A575" i="2"/>
  <c r="G574" i="2"/>
  <c r="A220" i="2"/>
  <c r="G219" i="2"/>
  <c r="A340" i="2"/>
  <c r="G339" i="2"/>
  <c r="A683" i="2"/>
  <c r="G682" i="2"/>
  <c r="A896" i="2"/>
  <c r="G895" i="2"/>
  <c r="A503" i="2"/>
  <c r="G502" i="2"/>
  <c r="A847" i="2"/>
  <c r="G846" i="2"/>
  <c r="A70" i="2"/>
  <c r="G69" i="2"/>
  <c r="A292" i="2"/>
  <c r="G291" i="2"/>
  <c r="A487" i="2"/>
  <c r="G486" i="2"/>
  <c r="A275" i="2"/>
  <c r="G274" i="2"/>
  <c r="A40" i="2"/>
  <c r="G39" i="2"/>
  <c r="A398" i="2"/>
  <c r="G397" i="2"/>
  <c r="A88" i="2"/>
  <c r="G87" i="2"/>
  <c r="A389" i="2"/>
  <c r="G388" i="2"/>
  <c r="A755" i="2"/>
  <c r="G754" i="2"/>
  <c r="A167" i="2"/>
  <c r="G166" i="2"/>
  <c r="A353" i="2"/>
  <c r="G352" i="2"/>
  <c r="A451" i="2"/>
  <c r="G450" i="2"/>
  <c r="A595" i="2"/>
  <c r="G594" i="2"/>
  <c r="A22" i="2"/>
  <c r="G21" i="2"/>
  <c r="A322" i="2"/>
  <c r="G321" i="2"/>
  <c r="A95" i="2"/>
  <c r="G94" i="2"/>
  <c r="A631" i="2" l="1"/>
  <c r="G630" i="2"/>
  <c r="A778" i="2"/>
  <c r="G777" i="2"/>
  <c r="A96" i="2"/>
  <c r="G95" i="2"/>
  <c r="A23" i="2"/>
  <c r="G22" i="2"/>
  <c r="A452" i="2"/>
  <c r="G451" i="2"/>
  <c r="A354" i="2"/>
  <c r="G353" i="2"/>
  <c r="A756" i="2"/>
  <c r="G755" i="2"/>
  <c r="A89" i="2"/>
  <c r="G88" i="2"/>
  <c r="A41" i="2"/>
  <c r="G40" i="2"/>
  <c r="A488" i="2"/>
  <c r="G487" i="2"/>
  <c r="A71" i="2"/>
  <c r="G70" i="2"/>
  <c r="A504" i="2"/>
  <c r="G503" i="2"/>
  <c r="A684" i="2"/>
  <c r="G683" i="2"/>
  <c r="A221" i="2"/>
  <c r="G220" i="2"/>
  <c r="A204" i="2"/>
  <c r="G203" i="2"/>
  <c r="A560" i="2"/>
  <c r="G559" i="2"/>
  <c r="A374" i="2"/>
  <c r="G373" i="2"/>
  <c r="A522" i="2"/>
  <c r="G521" i="2"/>
  <c r="A540" i="2"/>
  <c r="G539" i="2"/>
  <c r="A186" i="2"/>
  <c r="G185" i="2"/>
  <c r="A239" i="2"/>
  <c r="G238" i="2"/>
  <c r="A7" i="2"/>
  <c r="G6" i="2"/>
  <c r="A150" i="2"/>
  <c r="G149" i="2"/>
  <c r="A132" i="2"/>
  <c r="G131" i="2"/>
  <c r="A323" i="2"/>
  <c r="G322" i="2"/>
  <c r="A596" i="2"/>
  <c r="G595" i="2"/>
  <c r="A168" i="2"/>
  <c r="G167" i="2"/>
  <c r="A390" i="2"/>
  <c r="G389" i="2"/>
  <c r="A399" i="2"/>
  <c r="G398" i="2"/>
  <c r="A276" i="2"/>
  <c r="G275" i="2"/>
  <c r="A293" i="2"/>
  <c r="G292" i="2"/>
  <c r="A848" i="2"/>
  <c r="G847" i="2"/>
  <c r="A897" i="2"/>
  <c r="G896" i="2"/>
  <c r="A341" i="2"/>
  <c r="G340" i="2"/>
  <c r="A576" i="2"/>
  <c r="G575" i="2"/>
  <c r="A648" i="2"/>
  <c r="G647" i="2"/>
  <c r="A435" i="2"/>
  <c r="G434" i="2"/>
  <c r="A114" i="2"/>
  <c r="G113" i="2"/>
  <c r="A311" i="2"/>
  <c r="G310" i="2"/>
  <c r="A416" i="2"/>
  <c r="G415" i="2"/>
  <c r="A792" i="2"/>
  <c r="G791" i="2"/>
  <c r="A471" i="2"/>
  <c r="G470" i="2"/>
  <c r="A257" i="2"/>
  <c r="G256" i="2"/>
  <c r="A58" i="2"/>
  <c r="G57" i="2"/>
  <c r="G611" i="2"/>
  <c r="A612" i="2"/>
  <c r="A632" i="2" l="1"/>
  <c r="G631" i="2"/>
  <c r="A779" i="2"/>
  <c r="G778" i="2"/>
  <c r="A613" i="2"/>
  <c r="G612" i="2"/>
  <c r="A793" i="2"/>
  <c r="G792" i="2"/>
  <c r="A436" i="2"/>
  <c r="G435" i="2"/>
  <c r="A898" i="2"/>
  <c r="G897" i="2"/>
  <c r="A294" i="2"/>
  <c r="G293" i="2"/>
  <c r="A169" i="2"/>
  <c r="G168" i="2"/>
  <c r="A133" i="2"/>
  <c r="G132" i="2"/>
  <c r="A187" i="2"/>
  <c r="G186" i="2"/>
  <c r="A90" i="2"/>
  <c r="G90" i="2" s="1"/>
  <c r="G89" i="2"/>
  <c r="A258" i="2"/>
  <c r="G257" i="2"/>
  <c r="A312" i="2"/>
  <c r="G311" i="2"/>
  <c r="A577" i="2"/>
  <c r="G576" i="2"/>
  <c r="A400" i="2"/>
  <c r="G399" i="2"/>
  <c r="A597" i="2"/>
  <c r="G596" i="2"/>
  <c r="A8" i="2"/>
  <c r="G7" i="2"/>
  <c r="A523" i="2"/>
  <c r="G522" i="2"/>
  <c r="A561" i="2"/>
  <c r="G560" i="2"/>
  <c r="G221" i="2"/>
  <c r="A222" i="2"/>
  <c r="A505" i="2"/>
  <c r="G504" i="2"/>
  <c r="A489" i="2"/>
  <c r="G488" i="2"/>
  <c r="A355" i="2"/>
  <c r="G354" i="2"/>
  <c r="A24" i="2"/>
  <c r="G23" i="2"/>
  <c r="A59" i="2"/>
  <c r="G58" i="2"/>
  <c r="A472" i="2"/>
  <c r="G471" i="2"/>
  <c r="A417" i="2"/>
  <c r="G416" i="2"/>
  <c r="A115" i="2"/>
  <c r="G114" i="2"/>
  <c r="A649" i="2"/>
  <c r="G648" i="2"/>
  <c r="A342" i="2"/>
  <c r="G341" i="2"/>
  <c r="A849" i="2"/>
  <c r="G848" i="2"/>
  <c r="A277" i="2"/>
  <c r="G276" i="2"/>
  <c r="A391" i="2"/>
  <c r="G390" i="2"/>
  <c r="A324" i="2"/>
  <c r="G323" i="2"/>
  <c r="A151" i="2"/>
  <c r="G150" i="2"/>
  <c r="A240" i="2"/>
  <c r="G239" i="2"/>
  <c r="A541" i="2"/>
  <c r="G540" i="2"/>
  <c r="A375" i="2"/>
  <c r="G374" i="2"/>
  <c r="A205" i="2"/>
  <c r="G204" i="2"/>
  <c r="A685" i="2"/>
  <c r="G684" i="2"/>
  <c r="A72" i="2"/>
  <c r="G71" i="2"/>
  <c r="A42" i="2"/>
  <c r="G41" i="2"/>
  <c r="A757" i="2"/>
  <c r="G756" i="2"/>
  <c r="A453" i="2"/>
  <c r="G452" i="2"/>
  <c r="A97" i="2"/>
  <c r="G96" i="2"/>
  <c r="A633" i="2" l="1"/>
  <c r="G632" i="2"/>
  <c r="A780" i="2"/>
  <c r="G779" i="2"/>
  <c r="A98" i="2"/>
  <c r="G97" i="2"/>
  <c r="A73" i="2"/>
  <c r="G72" i="2"/>
  <c r="A206" i="2"/>
  <c r="G205" i="2"/>
  <c r="A152" i="2"/>
  <c r="G151" i="2"/>
  <c r="A278" i="2"/>
  <c r="G277" i="2"/>
  <c r="A116" i="2"/>
  <c r="G115" i="2"/>
  <c r="A473" i="2"/>
  <c r="G472" i="2"/>
  <c r="A25" i="2"/>
  <c r="G24" i="2"/>
  <c r="A490" i="2"/>
  <c r="G489" i="2"/>
  <c r="A524" i="2"/>
  <c r="G523" i="2"/>
  <c r="A578" i="2"/>
  <c r="G577" i="2"/>
  <c r="A899" i="2"/>
  <c r="G898" i="2"/>
  <c r="A223" i="2"/>
  <c r="G222" i="2"/>
  <c r="A758" i="2"/>
  <c r="G757" i="2"/>
  <c r="A542" i="2"/>
  <c r="G541" i="2"/>
  <c r="A343" i="2"/>
  <c r="G342" i="2"/>
  <c r="A598" i="2"/>
  <c r="G597" i="2"/>
  <c r="A259" i="2"/>
  <c r="G258" i="2"/>
  <c r="A188" i="2"/>
  <c r="G187" i="2"/>
  <c r="A170" i="2"/>
  <c r="G169" i="2"/>
  <c r="A794" i="2"/>
  <c r="G793" i="2"/>
  <c r="A454" i="2"/>
  <c r="G453" i="2"/>
  <c r="A43" i="2"/>
  <c r="G42" i="2"/>
  <c r="A686" i="2"/>
  <c r="G685" i="2"/>
  <c r="A376" i="2"/>
  <c r="G375" i="2"/>
  <c r="A241" i="2"/>
  <c r="G240" i="2"/>
  <c r="A325" i="2"/>
  <c r="G324" i="2"/>
  <c r="G391" i="2"/>
  <c r="A392" i="2"/>
  <c r="G392" i="2" s="1"/>
  <c r="A850" i="2"/>
  <c r="G849" i="2"/>
  <c r="A650" i="2"/>
  <c r="G649" i="2"/>
  <c r="A418" i="2"/>
  <c r="G417" i="2"/>
  <c r="A60" i="2"/>
  <c r="G59" i="2"/>
  <c r="A356" i="2"/>
  <c r="G355" i="2"/>
  <c r="A506" i="2"/>
  <c r="G505" i="2"/>
  <c r="A562" i="2"/>
  <c r="G561" i="2"/>
  <c r="A9" i="2"/>
  <c r="G8" i="2"/>
  <c r="A401" i="2"/>
  <c r="G400" i="2"/>
  <c r="A313" i="2"/>
  <c r="G312" i="2"/>
  <c r="A134" i="2"/>
  <c r="G133" i="2"/>
  <c r="A295" i="2"/>
  <c r="G294" i="2"/>
  <c r="A437" i="2"/>
  <c r="G436" i="2"/>
  <c r="A614" i="2"/>
  <c r="G613" i="2"/>
  <c r="A634" i="2" l="1"/>
  <c r="G633" i="2"/>
  <c r="A781" i="2"/>
  <c r="G780" i="2"/>
  <c r="A438" i="2"/>
  <c r="G437" i="2"/>
  <c r="A402" i="2"/>
  <c r="G401" i="2"/>
  <c r="A357" i="2"/>
  <c r="G356" i="2"/>
  <c r="A419" i="2"/>
  <c r="G418" i="2"/>
  <c r="A326" i="2"/>
  <c r="G325" i="2"/>
  <c r="A44" i="2"/>
  <c r="G43" i="2"/>
  <c r="A189" i="2"/>
  <c r="G188" i="2"/>
  <c r="A900" i="2"/>
  <c r="G899" i="2"/>
  <c r="A153" i="2"/>
  <c r="G152" i="2"/>
  <c r="A135" i="2"/>
  <c r="G134" i="2"/>
  <c r="A563" i="2"/>
  <c r="G562" i="2"/>
  <c r="A851" i="2"/>
  <c r="G850" i="2"/>
  <c r="A377" i="2"/>
  <c r="G376" i="2"/>
  <c r="A795" i="2"/>
  <c r="G794" i="2"/>
  <c r="A599" i="2"/>
  <c r="G598" i="2"/>
  <c r="A759" i="2"/>
  <c r="G758" i="2"/>
  <c r="A525" i="2"/>
  <c r="G524" i="2"/>
  <c r="A26" i="2"/>
  <c r="G25" i="2"/>
  <c r="A117" i="2"/>
  <c r="G116" i="2"/>
  <c r="A74" i="2"/>
  <c r="G73" i="2"/>
  <c r="A615" i="2"/>
  <c r="G614" i="2"/>
  <c r="A296" i="2"/>
  <c r="G295" i="2"/>
  <c r="A314" i="2"/>
  <c r="G313" i="2"/>
  <c r="A10" i="2"/>
  <c r="G9" i="2"/>
  <c r="A507" i="2"/>
  <c r="G506" i="2"/>
  <c r="A61" i="2"/>
  <c r="G60" i="2"/>
  <c r="A651" i="2"/>
  <c r="G650" i="2"/>
  <c r="A242" i="2"/>
  <c r="G241" i="2"/>
  <c r="A687" i="2"/>
  <c r="G686" i="2"/>
  <c r="A455" i="2"/>
  <c r="G454" i="2"/>
  <c r="A171" i="2"/>
  <c r="G170" i="2"/>
  <c r="A260" i="2"/>
  <c r="G259" i="2"/>
  <c r="A344" i="2"/>
  <c r="G343" i="2"/>
  <c r="A543" i="2"/>
  <c r="G542" i="2"/>
  <c r="A224" i="2"/>
  <c r="G223" i="2"/>
  <c r="A579" i="2"/>
  <c r="G578" i="2"/>
  <c r="A491" i="2"/>
  <c r="G490" i="2"/>
  <c r="A474" i="2"/>
  <c r="G473" i="2"/>
  <c r="A279" i="2"/>
  <c r="G278" i="2"/>
  <c r="A207" i="2"/>
  <c r="G206" i="2"/>
  <c r="A99" i="2"/>
  <c r="G98" i="2"/>
  <c r="A635" i="2" l="1"/>
  <c r="G634" i="2"/>
  <c r="A782" i="2"/>
  <c r="G781" i="2"/>
  <c r="A100" i="2"/>
  <c r="G99" i="2"/>
  <c r="A492" i="2"/>
  <c r="G491" i="2"/>
  <c r="A345" i="2"/>
  <c r="G344" i="2"/>
  <c r="A688" i="2"/>
  <c r="G687" i="2"/>
  <c r="A508" i="2"/>
  <c r="G507" i="2"/>
  <c r="A616" i="2"/>
  <c r="G615" i="2"/>
  <c r="A526" i="2"/>
  <c r="G525" i="2"/>
  <c r="A564" i="2"/>
  <c r="G563" i="2"/>
  <c r="A420" i="2"/>
  <c r="G419" i="2"/>
  <c r="A280" i="2"/>
  <c r="G279" i="2"/>
  <c r="A225" i="2"/>
  <c r="G224" i="2"/>
  <c r="A172" i="2"/>
  <c r="G171" i="2"/>
  <c r="A652" i="2"/>
  <c r="G651" i="2"/>
  <c r="G314" i="2"/>
  <c r="A315" i="2"/>
  <c r="A118" i="2"/>
  <c r="G117" i="2"/>
  <c r="A600" i="2"/>
  <c r="G599" i="2"/>
  <c r="A378" i="2"/>
  <c r="G377" i="2"/>
  <c r="A154" i="2"/>
  <c r="G153" i="2"/>
  <c r="A45" i="2"/>
  <c r="G44" i="2"/>
  <c r="A403" i="2"/>
  <c r="G402" i="2"/>
  <c r="A208" i="2"/>
  <c r="G207" i="2"/>
  <c r="A475" i="2"/>
  <c r="G474" i="2"/>
  <c r="A580" i="2"/>
  <c r="G579" i="2"/>
  <c r="A544" i="2"/>
  <c r="G543" i="2"/>
  <c r="A261" i="2"/>
  <c r="G260" i="2"/>
  <c r="A456" i="2"/>
  <c r="G455" i="2"/>
  <c r="A243" i="2"/>
  <c r="G242" i="2"/>
  <c r="A62" i="2"/>
  <c r="G61" i="2"/>
  <c r="A11" i="2"/>
  <c r="G10" i="2"/>
  <c r="A297" i="2"/>
  <c r="G296" i="2"/>
  <c r="A75" i="2"/>
  <c r="G74" i="2"/>
  <c r="A27" i="2"/>
  <c r="G26" i="2"/>
  <c r="A760" i="2"/>
  <c r="G759" i="2"/>
  <c r="A796" i="2"/>
  <c r="G795" i="2"/>
  <c r="A852" i="2"/>
  <c r="G851" i="2"/>
  <c r="A136" i="2"/>
  <c r="G135" i="2"/>
  <c r="A901" i="2"/>
  <c r="G900" i="2"/>
  <c r="A190" i="2"/>
  <c r="G189" i="2"/>
  <c r="A327" i="2"/>
  <c r="G326" i="2"/>
  <c r="A358" i="2"/>
  <c r="G357" i="2"/>
  <c r="A439" i="2"/>
  <c r="G438" i="2"/>
  <c r="A636" i="2" l="1"/>
  <c r="G635" i="2"/>
  <c r="A783" i="2"/>
  <c r="G782" i="2"/>
  <c r="A328" i="2"/>
  <c r="G327" i="2"/>
  <c r="A853" i="2"/>
  <c r="G852" i="2"/>
  <c r="A76" i="2"/>
  <c r="G75" i="2"/>
  <c r="A244" i="2"/>
  <c r="G243" i="2"/>
  <c r="A262" i="2"/>
  <c r="G261" i="2"/>
  <c r="A581" i="2"/>
  <c r="G580" i="2"/>
  <c r="A209" i="2"/>
  <c r="G208" i="2"/>
  <c r="A46" i="2"/>
  <c r="G45" i="2"/>
  <c r="A155" i="2"/>
  <c r="G154" i="2"/>
  <c r="A601" i="2"/>
  <c r="G600" i="2"/>
  <c r="A173" i="2"/>
  <c r="G172" i="2"/>
  <c r="A565" i="2"/>
  <c r="G564" i="2"/>
  <c r="A617" i="2"/>
  <c r="G616" i="2"/>
  <c r="A493" i="2"/>
  <c r="G492" i="2"/>
  <c r="A316" i="2"/>
  <c r="G315" i="2"/>
  <c r="A440" i="2"/>
  <c r="G439" i="2"/>
  <c r="A902" i="2"/>
  <c r="G901" i="2"/>
  <c r="A761" i="2"/>
  <c r="G760" i="2"/>
  <c r="A12" i="2"/>
  <c r="G11" i="2"/>
  <c r="A281" i="2"/>
  <c r="G280" i="2"/>
  <c r="A689" i="2"/>
  <c r="G688" i="2"/>
  <c r="A359" i="2"/>
  <c r="G358" i="2"/>
  <c r="A191" i="2"/>
  <c r="G190" i="2"/>
  <c r="A137" i="2"/>
  <c r="G136" i="2"/>
  <c r="A797" i="2"/>
  <c r="G796" i="2"/>
  <c r="A28" i="2"/>
  <c r="G27" i="2"/>
  <c r="A298" i="2"/>
  <c r="G297" i="2"/>
  <c r="A63" i="2"/>
  <c r="G62" i="2"/>
  <c r="A457" i="2"/>
  <c r="G456" i="2"/>
  <c r="A545" i="2"/>
  <c r="G544" i="2"/>
  <c r="A476" i="2"/>
  <c r="G475" i="2"/>
  <c r="A404" i="2"/>
  <c r="G403" i="2"/>
  <c r="A379" i="2"/>
  <c r="G378" i="2"/>
  <c r="A119" i="2"/>
  <c r="G118" i="2"/>
  <c r="A653" i="2"/>
  <c r="G652" i="2"/>
  <c r="A226" i="2"/>
  <c r="G225" i="2"/>
  <c r="A421" i="2"/>
  <c r="G420" i="2"/>
  <c r="A527" i="2"/>
  <c r="G526" i="2"/>
  <c r="A509" i="2"/>
  <c r="G508" i="2"/>
  <c r="A346" i="2"/>
  <c r="G345" i="2"/>
  <c r="A101" i="2"/>
  <c r="G100" i="2"/>
  <c r="A637" i="2" l="1"/>
  <c r="G636" i="2"/>
  <c r="A784" i="2"/>
  <c r="G783" i="2"/>
  <c r="A102" i="2"/>
  <c r="G101" i="2"/>
  <c r="A422" i="2"/>
  <c r="G421" i="2"/>
  <c r="A380" i="2"/>
  <c r="G379" i="2"/>
  <c r="A546" i="2"/>
  <c r="G545" i="2"/>
  <c r="A29" i="2"/>
  <c r="G28" i="2"/>
  <c r="A360" i="2"/>
  <c r="G359" i="2"/>
  <c r="A441" i="2"/>
  <c r="G440" i="2"/>
  <c r="A566" i="2"/>
  <c r="G565" i="2"/>
  <c r="A602" i="2"/>
  <c r="G601" i="2"/>
  <c r="A47" i="2"/>
  <c r="G46" i="2"/>
  <c r="A582" i="2"/>
  <c r="G581" i="2"/>
  <c r="A854" i="2"/>
  <c r="G853" i="2"/>
  <c r="A510" i="2"/>
  <c r="G509" i="2"/>
  <c r="A654" i="2"/>
  <c r="G653" i="2"/>
  <c r="A405" i="2"/>
  <c r="G404" i="2"/>
  <c r="A64" i="2"/>
  <c r="G63" i="2"/>
  <c r="A138" i="2"/>
  <c r="G137" i="2"/>
  <c r="A282" i="2"/>
  <c r="G281" i="2"/>
  <c r="A762" i="2"/>
  <c r="G761" i="2"/>
  <c r="A494" i="2"/>
  <c r="G493" i="2"/>
  <c r="A245" i="2"/>
  <c r="G244" i="2"/>
  <c r="A347" i="2"/>
  <c r="G346" i="2"/>
  <c r="A528" i="2"/>
  <c r="G527" i="2"/>
  <c r="A227" i="2"/>
  <c r="G226" i="2"/>
  <c r="A120" i="2"/>
  <c r="G119" i="2"/>
  <c r="A477" i="2"/>
  <c r="G476" i="2"/>
  <c r="A458" i="2"/>
  <c r="G457" i="2"/>
  <c r="A299" i="2"/>
  <c r="G298" i="2"/>
  <c r="A798" i="2"/>
  <c r="G797" i="2"/>
  <c r="A192" i="2"/>
  <c r="G191" i="2"/>
  <c r="A690" i="2"/>
  <c r="G689" i="2"/>
  <c r="A13" i="2"/>
  <c r="G12" i="2"/>
  <c r="A903" i="2"/>
  <c r="G902" i="2"/>
  <c r="A317" i="2"/>
  <c r="G317" i="2" s="1"/>
  <c r="G316" i="2"/>
  <c r="A618" i="2"/>
  <c r="G617" i="2"/>
  <c r="A174" i="2"/>
  <c r="G173" i="2"/>
  <c r="A156" i="2"/>
  <c r="G155" i="2"/>
  <c r="A210" i="2"/>
  <c r="G209" i="2"/>
  <c r="A263" i="2"/>
  <c r="G262" i="2"/>
  <c r="A77" i="2"/>
  <c r="G76" i="2"/>
  <c r="A329" i="2"/>
  <c r="G328" i="2"/>
  <c r="A638" i="2" l="1"/>
  <c r="G637" i="2"/>
  <c r="A785" i="2"/>
  <c r="G784" i="2"/>
  <c r="A264" i="2"/>
  <c r="G263" i="2"/>
  <c r="A619" i="2"/>
  <c r="G618" i="2"/>
  <c r="A691" i="2"/>
  <c r="G690" i="2"/>
  <c r="A459" i="2"/>
  <c r="G458" i="2"/>
  <c r="A348" i="2"/>
  <c r="G348" i="2" s="1"/>
  <c r="G347" i="2"/>
  <c r="A283" i="2"/>
  <c r="G282" i="2"/>
  <c r="A655" i="2"/>
  <c r="G654" i="2"/>
  <c r="A48" i="2"/>
  <c r="G47" i="2"/>
  <c r="A547" i="2"/>
  <c r="G546" i="2"/>
  <c r="A330" i="2"/>
  <c r="G329" i="2"/>
  <c r="A157" i="2"/>
  <c r="G156" i="2"/>
  <c r="A904" i="2"/>
  <c r="G903" i="2"/>
  <c r="A799" i="2"/>
  <c r="G798" i="2"/>
  <c r="A228" i="2"/>
  <c r="G227" i="2"/>
  <c r="A495" i="2"/>
  <c r="G494" i="2"/>
  <c r="A65" i="2"/>
  <c r="G65" i="2" s="1"/>
  <c r="G64" i="2"/>
  <c r="A855" i="2"/>
  <c r="G854" i="2"/>
  <c r="A567" i="2"/>
  <c r="G566" i="2"/>
  <c r="A361" i="2"/>
  <c r="G360" i="2"/>
  <c r="A423" i="2"/>
  <c r="G422" i="2"/>
  <c r="A78" i="2"/>
  <c r="G77" i="2"/>
  <c r="A211" i="2"/>
  <c r="G210" i="2"/>
  <c r="A175" i="2"/>
  <c r="G174" i="2"/>
  <c r="A14" i="2"/>
  <c r="G13" i="2"/>
  <c r="A193" i="2"/>
  <c r="G192" i="2"/>
  <c r="A300" i="2"/>
  <c r="G299" i="2"/>
  <c r="A478" i="2"/>
  <c r="G477" i="2"/>
  <c r="A121" i="2"/>
  <c r="G120" i="2"/>
  <c r="A529" i="2"/>
  <c r="G528" i="2"/>
  <c r="A246" i="2"/>
  <c r="G245" i="2"/>
  <c r="A763" i="2"/>
  <c r="G762" i="2"/>
  <c r="A139" i="2"/>
  <c r="G138" i="2"/>
  <c r="A406" i="2"/>
  <c r="G405" i="2"/>
  <c r="A511" i="2"/>
  <c r="G510" i="2"/>
  <c r="A583" i="2"/>
  <c r="G582" i="2"/>
  <c r="A603" i="2"/>
  <c r="G602" i="2"/>
  <c r="A442" i="2"/>
  <c r="G441" i="2"/>
  <c r="A30" i="2"/>
  <c r="G29" i="2"/>
  <c r="A381" i="2"/>
  <c r="G380" i="2"/>
  <c r="A103" i="2"/>
  <c r="G102" i="2"/>
  <c r="G638" i="2" l="1"/>
  <c r="A639" i="2"/>
  <c r="A786" i="2"/>
  <c r="G786" i="2" s="1"/>
  <c r="G785" i="2"/>
  <c r="A382" i="2"/>
  <c r="G381" i="2"/>
  <c r="A584" i="2"/>
  <c r="G583" i="2"/>
  <c r="A764" i="2"/>
  <c r="G763" i="2"/>
  <c r="A479" i="2"/>
  <c r="G478" i="2"/>
  <c r="A79" i="2"/>
  <c r="G78" i="2"/>
  <c r="A620" i="2"/>
  <c r="G619" i="2"/>
  <c r="A443" i="2"/>
  <c r="G442" i="2"/>
  <c r="A407" i="2"/>
  <c r="G406" i="2"/>
  <c r="A530" i="2"/>
  <c r="G529" i="2"/>
  <c r="A194" i="2"/>
  <c r="G193" i="2"/>
  <c r="A176" i="2"/>
  <c r="G175" i="2"/>
  <c r="A362" i="2"/>
  <c r="G361" i="2"/>
  <c r="A856" i="2"/>
  <c r="G855" i="2"/>
  <c r="A496" i="2"/>
  <c r="G495" i="2"/>
  <c r="A800" i="2"/>
  <c r="G799" i="2"/>
  <c r="A158" i="2"/>
  <c r="G157" i="2"/>
  <c r="A548" i="2"/>
  <c r="G547" i="2"/>
  <c r="A656" i="2"/>
  <c r="G655" i="2"/>
  <c r="A460" i="2"/>
  <c r="G459" i="2"/>
  <c r="A104" i="2"/>
  <c r="G103" i="2"/>
  <c r="A31" i="2"/>
  <c r="G30" i="2"/>
  <c r="A604" i="2"/>
  <c r="G603" i="2"/>
  <c r="A512" i="2"/>
  <c r="G511" i="2"/>
  <c r="A140" i="2"/>
  <c r="G139" i="2"/>
  <c r="A247" i="2"/>
  <c r="G246" i="2"/>
  <c r="A122" i="2"/>
  <c r="G121" i="2"/>
  <c r="A301" i="2"/>
  <c r="G300" i="2"/>
  <c r="A15" i="2"/>
  <c r="G14" i="2"/>
  <c r="A212" i="2"/>
  <c r="G211" i="2"/>
  <c r="A424" i="2"/>
  <c r="G423" i="2"/>
  <c r="A568" i="2"/>
  <c r="G567" i="2"/>
  <c r="A229" i="2"/>
  <c r="G228" i="2"/>
  <c r="A905" i="2"/>
  <c r="G904" i="2"/>
  <c r="A331" i="2"/>
  <c r="G330" i="2"/>
  <c r="A49" i="2"/>
  <c r="G48" i="2"/>
  <c r="A284" i="2"/>
  <c r="G283" i="2"/>
  <c r="A692" i="2"/>
  <c r="G691" i="2"/>
  <c r="A265" i="2"/>
  <c r="G264" i="2"/>
  <c r="A640" i="2" l="1"/>
  <c r="G639" i="2"/>
  <c r="A693" i="2"/>
  <c r="G692" i="2"/>
  <c r="A332" i="2"/>
  <c r="G331" i="2"/>
  <c r="A425" i="2"/>
  <c r="G424" i="2"/>
  <c r="A123" i="2"/>
  <c r="G122" i="2"/>
  <c r="A605" i="2"/>
  <c r="G604" i="2"/>
  <c r="A657" i="2"/>
  <c r="G656" i="2"/>
  <c r="A497" i="2"/>
  <c r="G496" i="2"/>
  <c r="A195" i="2"/>
  <c r="G194" i="2"/>
  <c r="A621" i="2"/>
  <c r="G620" i="2"/>
  <c r="A480" i="2"/>
  <c r="G479" i="2"/>
  <c r="A285" i="2"/>
  <c r="G284" i="2"/>
  <c r="A230" i="2"/>
  <c r="G229" i="2"/>
  <c r="A16" i="2"/>
  <c r="G15" i="2"/>
  <c r="A141" i="2"/>
  <c r="G140" i="2"/>
  <c r="A105" i="2"/>
  <c r="G104" i="2"/>
  <c r="A159" i="2"/>
  <c r="G158" i="2"/>
  <c r="A363" i="2"/>
  <c r="G362" i="2"/>
  <c r="A408" i="2"/>
  <c r="G407" i="2"/>
  <c r="A585" i="2"/>
  <c r="G584" i="2"/>
  <c r="A266" i="2"/>
  <c r="G265" i="2"/>
  <c r="A50" i="2"/>
  <c r="G49" i="2"/>
  <c r="A906" i="2"/>
  <c r="G905" i="2"/>
  <c r="A569" i="2"/>
  <c r="G568" i="2"/>
  <c r="A213" i="2"/>
  <c r="G212" i="2"/>
  <c r="A302" i="2"/>
  <c r="G301" i="2"/>
  <c r="A248" i="2"/>
  <c r="G247" i="2"/>
  <c r="A513" i="2"/>
  <c r="G512" i="2"/>
  <c r="A32" i="2"/>
  <c r="G31" i="2"/>
  <c r="A461" i="2"/>
  <c r="G460" i="2"/>
  <c r="A549" i="2"/>
  <c r="G548" i="2"/>
  <c r="A801" i="2"/>
  <c r="G800" i="2"/>
  <c r="A857" i="2"/>
  <c r="G856" i="2"/>
  <c r="A177" i="2"/>
  <c r="G176" i="2"/>
  <c r="A531" i="2"/>
  <c r="G530" i="2"/>
  <c r="A444" i="2"/>
  <c r="G443" i="2"/>
  <c r="A80" i="2"/>
  <c r="G79" i="2"/>
  <c r="A765" i="2"/>
  <c r="G764" i="2"/>
  <c r="A383" i="2"/>
  <c r="G382" i="2"/>
  <c r="A641" i="2" l="1"/>
  <c r="G640" i="2"/>
  <c r="A766" i="2"/>
  <c r="G765" i="2"/>
  <c r="A445" i="2"/>
  <c r="G444" i="2"/>
  <c r="A802" i="2"/>
  <c r="G801" i="2"/>
  <c r="A514" i="2"/>
  <c r="G513" i="2"/>
  <c r="A570" i="2"/>
  <c r="G570" i="2" s="1"/>
  <c r="G569" i="2"/>
  <c r="A409" i="2"/>
  <c r="G408" i="2"/>
  <c r="A481" i="2"/>
  <c r="G480" i="2"/>
  <c r="A178" i="2"/>
  <c r="G177" i="2"/>
  <c r="A462" i="2"/>
  <c r="G461" i="2"/>
  <c r="A303" i="2"/>
  <c r="G302" i="2"/>
  <c r="A51" i="2"/>
  <c r="G50" i="2"/>
  <c r="A267" i="2"/>
  <c r="G266" i="2"/>
  <c r="A160" i="2"/>
  <c r="G159" i="2"/>
  <c r="A142" i="2"/>
  <c r="G141" i="2"/>
  <c r="A231" i="2"/>
  <c r="G230" i="2"/>
  <c r="A196" i="2"/>
  <c r="G195" i="2"/>
  <c r="A658" i="2"/>
  <c r="G657" i="2"/>
  <c r="A124" i="2"/>
  <c r="G123" i="2"/>
  <c r="A333" i="2"/>
  <c r="G332" i="2"/>
  <c r="A384" i="2"/>
  <c r="G384" i="2" s="1"/>
  <c r="G383" i="2"/>
  <c r="A81" i="2"/>
  <c r="G80" i="2"/>
  <c r="A532" i="2"/>
  <c r="G531" i="2"/>
  <c r="A858" i="2"/>
  <c r="G858" i="2" s="1"/>
  <c r="G857" i="2"/>
  <c r="A550" i="2"/>
  <c r="G549" i="2"/>
  <c r="A33" i="2"/>
  <c r="G32" i="2"/>
  <c r="A249" i="2"/>
  <c r="G248" i="2"/>
  <c r="A214" i="2"/>
  <c r="G213" i="2"/>
  <c r="A907" i="2"/>
  <c r="G906" i="2"/>
  <c r="A586" i="2"/>
  <c r="G585" i="2"/>
  <c r="A364" i="2"/>
  <c r="G363" i="2"/>
  <c r="A106" i="2"/>
  <c r="G105" i="2"/>
  <c r="A17" i="2"/>
  <c r="G17" i="2" s="1"/>
  <c r="G16" i="2"/>
  <c r="A286" i="2"/>
  <c r="G285" i="2"/>
  <c r="A622" i="2"/>
  <c r="G621" i="2"/>
  <c r="A498" i="2"/>
  <c r="G498" i="2" s="1"/>
  <c r="G497" i="2"/>
  <c r="A606" i="2"/>
  <c r="G606" i="2" s="1"/>
  <c r="G605" i="2"/>
  <c r="A426" i="2"/>
  <c r="G425" i="2"/>
  <c r="A694" i="2"/>
  <c r="G693" i="2"/>
  <c r="G641" i="2" l="1"/>
  <c r="A642" i="2"/>
  <c r="G642" i="2" s="1"/>
  <c r="A365" i="2"/>
  <c r="G364" i="2"/>
  <c r="A908" i="2"/>
  <c r="G908" i="2" s="1"/>
  <c r="G907" i="2"/>
  <c r="A250" i="2"/>
  <c r="G249" i="2"/>
  <c r="A551" i="2"/>
  <c r="G550" i="2"/>
  <c r="A533" i="2"/>
  <c r="G532" i="2"/>
  <c r="A268" i="2"/>
  <c r="G267" i="2"/>
  <c r="A695" i="2"/>
  <c r="G694" i="2"/>
  <c r="A623" i="2"/>
  <c r="G622" i="2"/>
  <c r="A125" i="2"/>
  <c r="G124" i="2"/>
  <c r="A197" i="2"/>
  <c r="G196" i="2"/>
  <c r="A143" i="2"/>
  <c r="G142" i="2"/>
  <c r="A304" i="2"/>
  <c r="G303" i="2"/>
  <c r="A179" i="2"/>
  <c r="G178" i="2"/>
  <c r="A410" i="2"/>
  <c r="G410" i="2" s="1"/>
  <c r="G409" i="2"/>
  <c r="A515" i="2"/>
  <c r="G514" i="2"/>
  <c r="A446" i="2"/>
  <c r="G446" i="2" s="1"/>
  <c r="G445" i="2"/>
  <c r="A427" i="2"/>
  <c r="G426" i="2"/>
  <c r="A287" i="2"/>
  <c r="G287" i="2" s="1"/>
  <c r="G286" i="2"/>
  <c r="A107" i="2"/>
  <c r="G106" i="2"/>
  <c r="A587" i="2"/>
  <c r="G586" i="2"/>
  <c r="A215" i="2"/>
  <c r="G215" i="2" s="1"/>
  <c r="G214" i="2"/>
  <c r="A34" i="2"/>
  <c r="G33" i="2"/>
  <c r="A82" i="2"/>
  <c r="G81" i="2"/>
  <c r="A334" i="2"/>
  <c r="G333" i="2"/>
  <c r="A659" i="2"/>
  <c r="G658" i="2"/>
  <c r="A232" i="2"/>
  <c r="G231" i="2"/>
  <c r="A161" i="2"/>
  <c r="G160" i="2"/>
  <c r="A52" i="2"/>
  <c r="G52" i="2" s="1"/>
  <c r="G51" i="2"/>
  <c r="A463" i="2"/>
  <c r="G462" i="2"/>
  <c r="A482" i="2"/>
  <c r="G482" i="2" s="1"/>
  <c r="G481" i="2"/>
  <c r="A803" i="2"/>
  <c r="G802" i="2"/>
  <c r="A767" i="2"/>
  <c r="G766" i="2"/>
  <c r="A768" i="2" l="1"/>
  <c r="G768" i="2" s="1"/>
  <c r="G767" i="2"/>
  <c r="A233" i="2"/>
  <c r="G233" i="2" s="1"/>
  <c r="G232" i="2"/>
  <c r="A335" i="2"/>
  <c r="G335" i="2" s="1"/>
  <c r="G334" i="2"/>
  <c r="A35" i="2"/>
  <c r="G35" i="2" s="1"/>
  <c r="G34" i="2"/>
  <c r="A588" i="2"/>
  <c r="G588" i="2" s="1"/>
  <c r="G587" i="2"/>
  <c r="A305" i="2"/>
  <c r="G305" i="2" s="1"/>
  <c r="G304" i="2"/>
  <c r="A198" i="2"/>
  <c r="G198" i="2" s="1"/>
  <c r="G197" i="2"/>
  <c r="A624" i="2"/>
  <c r="G624" i="2" s="1"/>
  <c r="G623" i="2"/>
  <c r="A269" i="2"/>
  <c r="G269" i="2" s="1"/>
  <c r="G268" i="2"/>
  <c r="A552" i="2"/>
  <c r="G552" i="2" s="1"/>
  <c r="G551" i="2"/>
  <c r="A804" i="2"/>
  <c r="G804" i="2" s="1"/>
  <c r="G803" i="2"/>
  <c r="A464" i="2"/>
  <c r="G464" i="2" s="1"/>
  <c r="G463" i="2"/>
  <c r="A162" i="2"/>
  <c r="G162" i="2" s="1"/>
  <c r="G161" i="2"/>
  <c r="A660" i="2"/>
  <c r="G660" i="2" s="1"/>
  <c r="G659" i="2"/>
  <c r="A83" i="2"/>
  <c r="G83" i="2" s="1"/>
  <c r="G82" i="2"/>
  <c r="A108" i="2"/>
  <c r="G108" i="2" s="1"/>
  <c r="G107" i="2"/>
  <c r="A428" i="2"/>
  <c r="G428" i="2" s="1"/>
  <c r="G427" i="2"/>
  <c r="A516" i="2"/>
  <c r="G516" i="2" s="1"/>
  <c r="G515" i="2"/>
  <c r="A180" i="2"/>
  <c r="G180" i="2" s="1"/>
  <c r="G179" i="2"/>
  <c r="A144" i="2"/>
  <c r="G144" i="2" s="1"/>
  <c r="G143" i="2"/>
  <c r="A126" i="2"/>
  <c r="G126" i="2" s="1"/>
  <c r="G125" i="2"/>
  <c r="A696" i="2"/>
  <c r="G696" i="2" s="1"/>
  <c r="G695" i="2"/>
  <c r="A534" i="2"/>
  <c r="G534" i="2" s="1"/>
  <c r="G533" i="2"/>
  <c r="A251" i="2"/>
  <c r="G251" i="2" s="1"/>
  <c r="G250" i="2"/>
  <c r="A366" i="2"/>
  <c r="G366" i="2" s="1"/>
  <c r="G365" i="2"/>
  <c r="K5" i="2" l="1" a="1"/>
  <c r="M6" i="2" s="1"/>
  <c r="M7" i="2" l="1"/>
  <c r="K5" i="2"/>
  <c r="M5" i="2" s="1"/>
  <c r="M8" i="2"/>
  <c r="H66" i="2" l="1"/>
  <c r="H679" i="2"/>
  <c r="H349" i="2"/>
  <c r="H571" i="2"/>
  <c r="H714" i="2"/>
  <c r="H842" i="2"/>
  <c r="H859" i="2"/>
  <c r="H750" i="2"/>
  <c r="H607" i="2"/>
  <c r="H181" i="2"/>
  <c r="H2" i="2"/>
  <c r="H517" i="2"/>
  <c r="H252" i="2"/>
  <c r="H37" i="2"/>
  <c r="H429" i="2"/>
  <c r="H163" i="2"/>
  <c r="H732" i="2"/>
  <c r="H733" i="2"/>
  <c r="H411" i="2"/>
  <c r="H84" i="2"/>
  <c r="H661" i="2"/>
  <c r="H336" i="2"/>
  <c r="H822" i="2"/>
  <c r="H628" i="2"/>
  <c r="H876" i="2"/>
  <c r="H145" i="2"/>
  <c r="H127" i="2"/>
  <c r="H643" i="2"/>
  <c r="H891" i="2"/>
  <c r="H787" i="2"/>
  <c r="H109" i="2"/>
  <c r="H841" i="2"/>
  <c r="H447" i="2"/>
  <c r="H53" i="2"/>
  <c r="H697" i="2"/>
  <c r="H367" i="2"/>
  <c r="H91" i="2"/>
  <c r="H662" i="2"/>
  <c r="H625" i="2"/>
  <c r="H288" i="2"/>
  <c r="H18" i="2"/>
  <c r="H535" i="2"/>
  <c r="H270" i="2"/>
  <c r="H751" i="2"/>
  <c r="H627" i="2"/>
  <c r="H840" i="2"/>
  <c r="H318" i="2"/>
  <c r="H499" i="2"/>
  <c r="H483" i="2"/>
  <c r="H393" i="2"/>
  <c r="H890" i="2"/>
  <c r="H823" i="2"/>
  <c r="H715" i="2"/>
  <c r="H892" i="2"/>
  <c r="H769" i="2"/>
  <c r="H385" i="2"/>
  <c r="H678" i="2"/>
  <c r="H306" i="2"/>
  <c r="H36" i="2"/>
  <c r="H877" i="2"/>
  <c r="H553" i="2"/>
  <c r="H216" i="2"/>
  <c r="H536" i="2"/>
  <c r="H465" i="2"/>
  <c r="H199" i="2"/>
  <c r="H589" i="2"/>
  <c r="H234" i="2"/>
  <c r="H805" i="2"/>
  <c r="H672" i="2"/>
  <c r="H669" i="2"/>
  <c r="H770" i="2"/>
  <c r="H731" i="2"/>
  <c r="H253" i="2"/>
  <c r="H745" i="2"/>
  <c r="H289" i="2"/>
  <c r="H235" i="2"/>
  <c r="H819" i="2"/>
  <c r="H698" i="2"/>
  <c r="H863" i="2"/>
  <c r="H818" i="2"/>
  <c r="H868" i="2"/>
  <c r="H592" i="2"/>
  <c r="H886" i="2"/>
  <c r="H872" i="2"/>
  <c r="H817" i="2"/>
  <c r="H700" i="2"/>
  <c r="H677" i="2"/>
  <c r="H837" i="2"/>
  <c r="H843" i="2"/>
  <c r="H827" i="2"/>
  <c r="H706" i="2"/>
  <c r="H871" i="2"/>
  <c r="H368" i="2"/>
  <c r="H705" i="2"/>
  <c r="H811" i="2"/>
  <c r="H810" i="2"/>
  <c r="H395" i="2"/>
  <c r="H833" i="2"/>
  <c r="H736" i="2"/>
  <c r="H713" i="2"/>
  <c r="H740" i="2"/>
  <c r="H884" i="2"/>
  <c r="H666" i="2"/>
  <c r="H369" i="2"/>
  <c r="H737" i="2"/>
  <c r="H881" i="2"/>
  <c r="H412" i="2"/>
  <c r="H608" i="2"/>
  <c r="H448" i="2"/>
  <c r="H703" i="2"/>
  <c r="H826" i="2"/>
  <c r="H870" i="2"/>
  <c r="H663" i="2"/>
  <c r="H874" i="2"/>
  <c r="H484" i="2"/>
  <c r="H350" i="2"/>
  <c r="H825" i="2"/>
  <c r="H680" i="2"/>
  <c r="H878" i="2"/>
  <c r="H670" i="2"/>
  <c r="H725" i="2"/>
  <c r="H518" i="2"/>
  <c r="H879" i="2"/>
  <c r="H829" i="2"/>
  <c r="H748" i="2"/>
  <c r="H821" i="2"/>
  <c r="H887" i="2"/>
  <c r="H866" i="2"/>
  <c r="H85" i="2"/>
  <c r="H591" i="2"/>
  <c r="H467" i="2"/>
  <c r="H861" i="2"/>
  <c r="H788" i="2"/>
  <c r="H726" i="2"/>
  <c r="H744" i="2"/>
  <c r="H741" i="2"/>
  <c r="H730" i="2"/>
  <c r="H590" i="2"/>
  <c r="H674" i="2"/>
  <c r="H889" i="2"/>
  <c r="H431" i="2"/>
  <c r="H629" i="2"/>
  <c r="H875" i="2"/>
  <c r="H739" i="2"/>
  <c r="H702" i="2"/>
  <c r="H626" i="2"/>
  <c r="H746" i="2"/>
  <c r="H867" i="2"/>
  <c r="H718" i="2"/>
  <c r="H644" i="2"/>
  <c r="H869" i="2"/>
  <c r="H808" i="2"/>
  <c r="H729" i="2"/>
  <c r="H873" i="2"/>
  <c r="H752" i="2"/>
  <c r="H882" i="2"/>
  <c r="H806" i="2"/>
  <c r="H771" i="2"/>
  <c r="H724" i="2"/>
  <c r="H813" i="2"/>
  <c r="H834" i="2"/>
  <c r="H676" i="2"/>
  <c r="H3" i="2"/>
  <c r="H146" i="2"/>
  <c r="H824" i="2"/>
  <c r="H668" i="2"/>
  <c r="H812" i="2"/>
  <c r="H200" i="2"/>
  <c r="H738" i="2"/>
  <c r="H665" i="2"/>
  <c r="H809" i="2"/>
  <c r="H92" i="2"/>
  <c r="H555" i="2"/>
  <c r="H128" i="2"/>
  <c r="H307" i="2"/>
  <c r="H735" i="2"/>
  <c r="H394" i="2"/>
  <c r="H831" i="2"/>
  <c r="H675" i="2"/>
  <c r="H430" i="2"/>
  <c r="H888" i="2"/>
  <c r="H883" i="2"/>
  <c r="H554" i="2"/>
  <c r="H704" i="2"/>
  <c r="H110" i="2"/>
  <c r="H217" i="2"/>
  <c r="H164" i="2"/>
  <c r="H835" i="2"/>
  <c r="H711" i="2"/>
  <c r="H719" i="2"/>
  <c r="H844" i="2"/>
  <c r="H830" i="2"/>
  <c r="H664" i="2"/>
  <c r="H572" i="2"/>
  <c r="H815" i="2"/>
  <c r="H742" i="2"/>
  <c r="H709" i="2"/>
  <c r="H716" i="2"/>
  <c r="H864" i="2"/>
  <c r="H717" i="2"/>
  <c r="H337" i="2"/>
  <c r="H707" i="2"/>
  <c r="H832" i="2"/>
  <c r="H885" i="2"/>
  <c r="H839" i="2"/>
  <c r="H712" i="2"/>
  <c r="H556" i="2"/>
  <c r="H370" i="2"/>
  <c r="H67" i="2"/>
  <c r="H271" i="2"/>
  <c r="H807" i="2"/>
  <c r="H838" i="2"/>
  <c r="H743" i="2"/>
  <c r="H708" i="2"/>
  <c r="H721" i="2"/>
  <c r="H671" i="2"/>
  <c r="H728" i="2"/>
  <c r="H386" i="2"/>
  <c r="H272" i="2"/>
  <c r="H880" i="2"/>
  <c r="H749" i="2"/>
  <c r="H667" i="2"/>
  <c r="H710" i="2"/>
  <c r="H862" i="2"/>
  <c r="H865" i="2"/>
  <c r="H820" i="2"/>
  <c r="H860" i="2"/>
  <c r="H828" i="2"/>
  <c r="H701" i="2"/>
  <c r="H19" i="2"/>
  <c r="H722" i="2"/>
  <c r="H747" i="2"/>
  <c r="H836" i="2"/>
  <c r="H54" i="2"/>
  <c r="H699" i="2"/>
  <c r="H816" i="2"/>
  <c r="H673" i="2"/>
  <c r="H734" i="2"/>
  <c r="H727" i="2"/>
  <c r="H466" i="2"/>
  <c r="H723" i="2"/>
  <c r="H720" i="2"/>
  <c r="H500" i="2"/>
  <c r="H319" i="2"/>
  <c r="H182" i="2"/>
  <c r="H814" i="2"/>
  <c r="H183" i="2"/>
  <c r="H129" i="2"/>
  <c r="H772" i="2"/>
  <c r="H645" i="2"/>
  <c r="H609" i="2"/>
  <c r="H845" i="2"/>
  <c r="H86" i="2"/>
  <c r="H449" i="2"/>
  <c r="H93" i="2"/>
  <c r="H147" i="2"/>
  <c r="H773" i="2"/>
  <c r="H485" i="2"/>
  <c r="H338" i="2"/>
  <c r="H111" i="2"/>
  <c r="H236" i="2"/>
  <c r="H308" i="2"/>
  <c r="H557" i="2"/>
  <c r="H774" i="2"/>
  <c r="H290" i="2"/>
  <c r="H387" i="2"/>
  <c r="H593" i="2"/>
  <c r="H775" i="2"/>
  <c r="H4" i="2"/>
  <c r="H681" i="2"/>
  <c r="H396" i="2"/>
  <c r="H218" i="2"/>
  <c r="H573" i="2"/>
  <c r="H38" i="2"/>
  <c r="H320" i="2"/>
  <c r="H789" i="2"/>
  <c r="H351" i="2"/>
  <c r="H371" i="2"/>
  <c r="H413" i="2"/>
  <c r="H519" i="2"/>
  <c r="H468" i="2"/>
  <c r="H893" i="2"/>
  <c r="H273" i="2"/>
  <c r="H165" i="2"/>
  <c r="H20" i="2"/>
  <c r="H537" i="2"/>
  <c r="H201" i="2"/>
  <c r="H501" i="2"/>
  <c r="H753" i="2"/>
  <c r="H254" i="2"/>
  <c r="H55" i="2"/>
  <c r="H894" i="2"/>
  <c r="H630" i="2"/>
  <c r="H432" i="2"/>
  <c r="H68" i="2"/>
  <c r="H631" i="2"/>
  <c r="H87" i="2"/>
  <c r="H372" i="2"/>
  <c r="H5" i="2"/>
  <c r="H166" i="2"/>
  <c r="H39" i="2"/>
  <c r="H558" i="2"/>
  <c r="H388" i="2"/>
  <c r="H846" i="2"/>
  <c r="H646" i="2"/>
  <c r="H414" i="2"/>
  <c r="H56" i="2"/>
  <c r="H130" i="2"/>
  <c r="H486" i="2"/>
  <c r="H538" i="2"/>
  <c r="H148" i="2"/>
  <c r="H94" i="2"/>
  <c r="H69" i="2"/>
  <c r="H520" i="2"/>
  <c r="H397" i="2"/>
  <c r="H895" i="2"/>
  <c r="H433" i="2"/>
  <c r="H790" i="2"/>
  <c r="H352" i="2"/>
  <c r="H219" i="2"/>
  <c r="H321" i="2"/>
  <c r="H754" i="2"/>
  <c r="H594" i="2"/>
  <c r="H291" i="2"/>
  <c r="H309" i="2"/>
  <c r="H21" i="2"/>
  <c r="H502" i="2"/>
  <c r="H184" i="2"/>
  <c r="H776" i="2"/>
  <c r="H450" i="2"/>
  <c r="H682" i="2"/>
  <c r="H610" i="2"/>
  <c r="H274" i="2"/>
  <c r="H339" i="2"/>
  <c r="H112" i="2"/>
  <c r="H469" i="2"/>
  <c r="H237" i="2"/>
  <c r="H202" i="2"/>
  <c r="H574" i="2"/>
  <c r="H255" i="2"/>
  <c r="H415" i="2"/>
  <c r="H292" i="2"/>
  <c r="H559" i="2"/>
  <c r="H353" i="2"/>
  <c r="H791" i="2"/>
  <c r="H167" i="2"/>
  <c r="H611" i="2"/>
  <c r="H340" i="2"/>
  <c r="H632" i="2"/>
  <c r="H539" i="2"/>
  <c r="H70" i="2"/>
  <c r="H95" i="2"/>
  <c r="H256" i="2"/>
  <c r="H595" i="2"/>
  <c r="H503" i="2"/>
  <c r="H22" i="2"/>
  <c r="H434" i="2"/>
  <c r="H131" i="2"/>
  <c r="H57" i="2"/>
  <c r="H847" i="2"/>
  <c r="H322" i="2"/>
  <c r="H373" i="2"/>
  <c r="H40" i="2"/>
  <c r="H521" i="2"/>
  <c r="H220" i="2"/>
  <c r="H389" i="2"/>
  <c r="H451" i="2"/>
  <c r="H310" i="2"/>
  <c r="H6" i="2"/>
  <c r="H487" i="2"/>
  <c r="H777" i="2"/>
  <c r="H575" i="2"/>
  <c r="H185" i="2"/>
  <c r="H470" i="2"/>
  <c r="H275" i="2"/>
  <c r="H149" i="2"/>
  <c r="H203" i="2"/>
  <c r="H755" i="2"/>
  <c r="H896" i="2"/>
  <c r="H88" i="2"/>
  <c r="H113" i="2"/>
  <c r="H398" i="2"/>
  <c r="H647" i="2"/>
  <c r="H238" i="2"/>
  <c r="H683" i="2"/>
  <c r="H684" i="2"/>
  <c r="H150" i="2"/>
  <c r="H596" i="2"/>
  <c r="H897" i="2"/>
  <c r="H96" i="2"/>
  <c r="H276" i="2"/>
  <c r="H576" i="2"/>
  <c r="H239" i="2"/>
  <c r="H648" i="2"/>
  <c r="H504" i="2"/>
  <c r="H311" i="2"/>
  <c r="H435" i="2"/>
  <c r="H90" i="2"/>
  <c r="H341" i="2"/>
  <c r="H257" i="2"/>
  <c r="H792" i="2"/>
  <c r="H71" i="2"/>
  <c r="H114" i="2"/>
  <c r="H221" i="2"/>
  <c r="H323" i="2"/>
  <c r="H416" i="2"/>
  <c r="H560" i="2"/>
  <c r="H89" i="2"/>
  <c r="H612" i="2"/>
  <c r="H756" i="2"/>
  <c r="H471" i="2"/>
  <c r="H186" i="2"/>
  <c r="H778" i="2"/>
  <c r="H540" i="2"/>
  <c r="H23" i="2"/>
  <c r="H452" i="2"/>
  <c r="H390" i="2"/>
  <c r="H58" i="2"/>
  <c r="H7" i="2"/>
  <c r="H132" i="2"/>
  <c r="H204" i="2"/>
  <c r="H488" i="2"/>
  <c r="H168" i="2"/>
  <c r="H41" i="2"/>
  <c r="H633" i="2"/>
  <c r="H522" i="2"/>
  <c r="H374" i="2"/>
  <c r="H848" i="2"/>
  <c r="H354" i="2"/>
  <c r="H399" i="2"/>
  <c r="H293" i="2"/>
  <c r="H436" i="2"/>
  <c r="H187" i="2"/>
  <c r="H24" i="2"/>
  <c r="H779" i="2"/>
  <c r="H597" i="2"/>
  <c r="H649" i="2"/>
  <c r="H222" i="2"/>
  <c r="H205" i="2"/>
  <c r="H324" i="2"/>
  <c r="H505" i="2"/>
  <c r="H169" i="2"/>
  <c r="H391" i="2"/>
  <c r="H561" i="2"/>
  <c r="H757" i="2"/>
  <c r="H115" i="2"/>
  <c r="H400" i="2"/>
  <c r="H613" i="2"/>
  <c r="H240" i="2"/>
  <c r="H577" i="2"/>
  <c r="H97" i="2"/>
  <c r="H793" i="2"/>
  <c r="H59" i="2"/>
  <c r="H258" i="2"/>
  <c r="H42" i="2"/>
  <c r="H523" i="2"/>
  <c r="H375" i="2"/>
  <c r="H8" i="2"/>
  <c r="H277" i="2"/>
  <c r="H312" i="2"/>
  <c r="H489" i="2"/>
  <c r="H849" i="2"/>
  <c r="H898" i="2"/>
  <c r="H151" i="2"/>
  <c r="H355" i="2"/>
  <c r="H294" i="2"/>
  <c r="H453" i="2"/>
  <c r="H472" i="2"/>
  <c r="H133" i="2"/>
  <c r="H634" i="2"/>
  <c r="H392" i="2"/>
  <c r="H541" i="2"/>
  <c r="H72" i="2"/>
  <c r="H342" i="2"/>
  <c r="H417" i="2"/>
  <c r="H685" i="2"/>
  <c r="H473" i="2"/>
  <c r="H170" i="2"/>
  <c r="H524" i="2"/>
  <c r="H418" i="2"/>
  <c r="H490" i="2"/>
  <c r="H614" i="2"/>
  <c r="H206" i="2"/>
  <c r="H98" i="2"/>
  <c r="H686" i="2"/>
  <c r="H376" i="2"/>
  <c r="H401" i="2"/>
  <c r="H343" i="2"/>
  <c r="H598" i="2"/>
  <c r="H542" i="2"/>
  <c r="H60" i="2"/>
  <c r="H25" i="2"/>
  <c r="H134" i="2"/>
  <c r="H356" i="2"/>
  <c r="H116" i="2"/>
  <c r="H635" i="2"/>
  <c r="H454" i="2"/>
  <c r="H794" i="2"/>
  <c r="H241" i="2"/>
  <c r="H850" i="2"/>
  <c r="H325" i="2"/>
  <c r="H278" i="2"/>
  <c r="H506" i="2"/>
  <c r="H152" i="2"/>
  <c r="H780" i="2"/>
  <c r="H650" i="2"/>
  <c r="H562" i="2"/>
  <c r="H259" i="2"/>
  <c r="H9" i="2"/>
  <c r="H758" i="2"/>
  <c r="H899" i="2"/>
  <c r="H437" i="2"/>
  <c r="H223" i="2"/>
  <c r="H43" i="2"/>
  <c r="H578" i="2"/>
  <c r="H313" i="2"/>
  <c r="H295" i="2"/>
  <c r="H188" i="2"/>
  <c r="H73" i="2"/>
  <c r="H326" i="2"/>
  <c r="H579" i="2"/>
  <c r="H474" i="2"/>
  <c r="H99" i="2"/>
  <c r="H10" i="2"/>
  <c r="H153" i="2"/>
  <c r="H563" i="2"/>
  <c r="H781" i="2"/>
  <c r="H795" i="2"/>
  <c r="H402" i="2"/>
  <c r="H224" i="2"/>
  <c r="H44" i="2"/>
  <c r="H189" i="2"/>
  <c r="H651" i="2"/>
  <c r="H851" i="2"/>
  <c r="H135" i="2"/>
  <c r="H636" i="2"/>
  <c r="H438" i="2"/>
  <c r="H260" i="2"/>
  <c r="H599" i="2"/>
  <c r="H615" i="2"/>
  <c r="H314" i="2"/>
  <c r="H296" i="2"/>
  <c r="H377" i="2"/>
  <c r="H525" i="2"/>
  <c r="H74" i="2"/>
  <c r="H26" i="2"/>
  <c r="H419" i="2"/>
  <c r="H900" i="2"/>
  <c r="H207" i="2"/>
  <c r="H171" i="2"/>
  <c r="H687" i="2"/>
  <c r="H357" i="2"/>
  <c r="H61" i="2"/>
  <c r="H117" i="2"/>
  <c r="H507" i="2"/>
  <c r="H242" i="2"/>
  <c r="H455" i="2"/>
  <c r="H344" i="2"/>
  <c r="H759" i="2"/>
  <c r="H279" i="2"/>
  <c r="H491" i="2"/>
  <c r="H543" i="2"/>
  <c r="H526" i="2"/>
  <c r="H796" i="2"/>
  <c r="H901" i="2"/>
  <c r="H154" i="2"/>
  <c r="H327" i="2"/>
  <c r="H456" i="2"/>
  <c r="H652" i="2"/>
  <c r="H62" i="2"/>
  <c r="H280" i="2"/>
  <c r="H564" i="2"/>
  <c r="H243" i="2"/>
  <c r="H11" i="2"/>
  <c r="H637" i="2"/>
  <c r="H544" i="2"/>
  <c r="H492" i="2"/>
  <c r="H118" i="2"/>
  <c r="H190" i="2"/>
  <c r="H315" i="2"/>
  <c r="H208" i="2"/>
  <c r="H345" i="2"/>
  <c r="H100" i="2"/>
  <c r="H378" i="2"/>
  <c r="H27" i="2"/>
  <c r="H760" i="2"/>
  <c r="H600" i="2"/>
  <c r="H852" i="2"/>
  <c r="H475" i="2"/>
  <c r="H688" i="2"/>
  <c r="H616" i="2"/>
  <c r="H261" i="2"/>
  <c r="H225" i="2"/>
  <c r="H508" i="2"/>
  <c r="H403" i="2"/>
  <c r="H136" i="2"/>
  <c r="H439" i="2"/>
  <c r="H45" i="2"/>
  <c r="H782" i="2"/>
  <c r="H297" i="2"/>
  <c r="H172" i="2"/>
  <c r="H75" i="2"/>
  <c r="H420" i="2"/>
  <c r="H358" i="2"/>
  <c r="H580" i="2"/>
  <c r="H209" i="2"/>
  <c r="H119" i="2"/>
  <c r="H137" i="2"/>
  <c r="H601" i="2"/>
  <c r="H101" i="2"/>
  <c r="H12" i="2"/>
  <c r="H155" i="2"/>
  <c r="H797" i="2"/>
  <c r="H346" i="2"/>
  <c r="H653" i="2"/>
  <c r="H359" i="2"/>
  <c r="H28" i="2"/>
  <c r="H902" i="2"/>
  <c r="H281" i="2"/>
  <c r="H421" i="2"/>
  <c r="H476" i="2"/>
  <c r="H581" i="2"/>
  <c r="H173" i="2"/>
  <c r="H689" i="2"/>
  <c r="H63" i="2"/>
  <c r="H783" i="2"/>
  <c r="H316" i="2"/>
  <c r="H527" i="2"/>
  <c r="H404" i="2"/>
  <c r="H440" i="2"/>
  <c r="H317" i="2"/>
  <c r="H191" i="2"/>
  <c r="H617" i="2"/>
  <c r="H457" i="2"/>
  <c r="H493" i="2"/>
  <c r="H853" i="2"/>
  <c r="H545" i="2"/>
  <c r="H298" i="2"/>
  <c r="H244" i="2"/>
  <c r="H509" i="2"/>
  <c r="H76" i="2"/>
  <c r="H328" i="2"/>
  <c r="H638" i="2"/>
  <c r="H46" i="2"/>
  <c r="H761" i="2"/>
  <c r="H379" i="2"/>
  <c r="H262" i="2"/>
  <c r="H226" i="2"/>
  <c r="H565" i="2"/>
  <c r="H602" i="2"/>
  <c r="H422" i="2"/>
  <c r="H282" i="2"/>
  <c r="H405" i="2"/>
  <c r="H494" i="2"/>
  <c r="H458" i="2"/>
  <c r="H29" i="2"/>
  <c r="H210" i="2"/>
  <c r="H639" i="2"/>
  <c r="H762" i="2"/>
  <c r="H854" i="2"/>
  <c r="H245" i="2"/>
  <c r="H65" i="2"/>
  <c r="H174" i="2"/>
  <c r="H654" i="2"/>
  <c r="H120" i="2"/>
  <c r="H380" i="2"/>
  <c r="H546" i="2"/>
  <c r="H329" i="2"/>
  <c r="H360" i="2"/>
  <c r="H102" i="2"/>
  <c r="H13" i="2"/>
  <c r="H582" i="2"/>
  <c r="H348" i="2"/>
  <c r="H138" i="2"/>
  <c r="H64" i="2"/>
  <c r="H263" i="2"/>
  <c r="H528" i="2"/>
  <c r="H156" i="2"/>
  <c r="H618" i="2"/>
  <c r="H510" i="2"/>
  <c r="H566" i="2"/>
  <c r="H690" i="2"/>
  <c r="H477" i="2"/>
  <c r="H798" i="2"/>
  <c r="H227" i="2"/>
  <c r="H784" i="2"/>
  <c r="H903" i="2"/>
  <c r="H192" i="2"/>
  <c r="H299" i="2"/>
  <c r="H441" i="2"/>
  <c r="H347" i="2"/>
  <c r="H47" i="2"/>
  <c r="H77" i="2"/>
  <c r="H264" i="2"/>
  <c r="H459" i="2"/>
  <c r="H381" i="2"/>
  <c r="H139" i="2"/>
  <c r="H406" i="2"/>
  <c r="H785" i="2"/>
  <c r="H300" i="2"/>
  <c r="H855" i="2"/>
  <c r="H283" i="2"/>
  <c r="H603" i="2"/>
  <c r="H786" i="2"/>
  <c r="H48" i="2"/>
  <c r="H799" i="2"/>
  <c r="H691" i="2"/>
  <c r="H103" i="2"/>
  <c r="H619" i="2"/>
  <c r="H640" i="2"/>
  <c r="H246" i="2"/>
  <c r="H529" i="2"/>
  <c r="H330" i="2"/>
  <c r="H655" i="2"/>
  <c r="H211" i="2"/>
  <c r="H175" i="2"/>
  <c r="H228" i="2"/>
  <c r="H157" i="2"/>
  <c r="H478" i="2"/>
  <c r="H904" i="2"/>
  <c r="H30" i="2"/>
  <c r="H78" i="2"/>
  <c r="H423" i="2"/>
  <c r="H495" i="2"/>
  <c r="H511" i="2"/>
  <c r="H442" i="2"/>
  <c r="H14" i="2"/>
  <c r="H361" i="2"/>
  <c r="H583" i="2"/>
  <c r="H567" i="2"/>
  <c r="H547" i="2"/>
  <c r="H763" i="2"/>
  <c r="H121" i="2"/>
  <c r="H193" i="2"/>
  <c r="H382" i="2"/>
  <c r="H548" i="2"/>
  <c r="H905" i="2"/>
  <c r="H104" i="2"/>
  <c r="H496" i="2"/>
  <c r="H642" i="2"/>
  <c r="H800" i="2"/>
  <c r="H568" i="2"/>
  <c r="H158" i="2"/>
  <c r="H194" i="2"/>
  <c r="H584" i="2"/>
  <c r="H512" i="2"/>
  <c r="H229" i="2"/>
  <c r="H122" i="2"/>
  <c r="H856" i="2"/>
  <c r="H212" i="2"/>
  <c r="H362" i="2"/>
  <c r="H620" i="2"/>
  <c r="H176" i="2"/>
  <c r="H79" i="2"/>
  <c r="H31" i="2"/>
  <c r="H641" i="2"/>
  <c r="H15" i="2"/>
  <c r="H604" i="2"/>
  <c r="H764" i="2"/>
  <c r="H460" i="2"/>
  <c r="H49" i="2"/>
  <c r="H140" i="2"/>
  <c r="H656" i="2"/>
  <c r="H530" i="2"/>
  <c r="H247" i="2"/>
  <c r="H284" i="2"/>
  <c r="H424" i="2"/>
  <c r="H443" i="2"/>
  <c r="H265" i="2"/>
  <c r="H692" i="2"/>
  <c r="H301" i="2"/>
  <c r="H407" i="2"/>
  <c r="H479" i="2"/>
  <c r="H331" i="2"/>
  <c r="H906" i="2"/>
  <c r="H549" i="2"/>
  <c r="H266" i="2"/>
  <c r="H513" i="2"/>
  <c r="H497" i="2"/>
  <c r="H80" i="2"/>
  <c r="H50" i="2"/>
  <c r="H801" i="2"/>
  <c r="H248" i="2"/>
  <c r="H425" i="2"/>
  <c r="H332" i="2"/>
  <c r="H857" i="2"/>
  <c r="H605" i="2"/>
  <c r="H383" i="2"/>
  <c r="H302" i="2"/>
  <c r="H444" i="2"/>
  <c r="H285" i="2"/>
  <c r="H657" i="2"/>
  <c r="H461" i="2"/>
  <c r="H765" i="2"/>
  <c r="H531" i="2"/>
  <c r="H105" i="2"/>
  <c r="H498" i="2"/>
  <c r="H16" i="2"/>
  <c r="H123" i="2"/>
  <c r="H177" i="2"/>
  <c r="H606" i="2"/>
  <c r="H585" i="2"/>
  <c r="H230" i="2"/>
  <c r="H480" i="2"/>
  <c r="H693" i="2"/>
  <c r="H195" i="2"/>
  <c r="H213" i="2"/>
  <c r="H858" i="2"/>
  <c r="H363" i="2"/>
  <c r="H141" i="2"/>
  <c r="H408" i="2"/>
  <c r="H384" i="2"/>
  <c r="H32" i="2"/>
  <c r="H159" i="2"/>
  <c r="H569" i="2"/>
  <c r="H621" i="2"/>
  <c r="H17" i="2"/>
  <c r="H570" i="2"/>
  <c r="H766" i="2"/>
  <c r="H196" i="2"/>
  <c r="H287" i="2"/>
  <c r="H481" i="2"/>
  <c r="H267" i="2"/>
  <c r="H106" i="2"/>
  <c r="H532" i="2"/>
  <c r="H33" i="2"/>
  <c r="H462" i="2"/>
  <c r="H178" i="2"/>
  <c r="H231" i="2"/>
  <c r="H907" i="2"/>
  <c r="H446" i="2"/>
  <c r="H333" i="2"/>
  <c r="H802" i="2"/>
  <c r="H514" i="2"/>
  <c r="H249" i="2"/>
  <c r="H409" i="2"/>
  <c r="H658" i="2"/>
  <c r="H124" i="2"/>
  <c r="H51" i="2"/>
  <c r="H586" i="2"/>
  <c r="H482" i="2"/>
  <c r="H410" i="2"/>
  <c r="H286" i="2"/>
  <c r="H160" i="2"/>
  <c r="H142" i="2"/>
  <c r="H364" i="2"/>
  <c r="H622" i="2"/>
  <c r="H214" i="2"/>
  <c r="H215" i="2"/>
  <c r="H445" i="2"/>
  <c r="H52" i="2"/>
  <c r="H908" i="2"/>
  <c r="H303" i="2"/>
  <c r="H81" i="2"/>
  <c r="H694" i="2"/>
  <c r="H550" i="2"/>
  <c r="H426" i="2"/>
  <c r="H126" i="2"/>
  <c r="H250" i="2"/>
  <c r="H107" i="2"/>
  <c r="H623" i="2"/>
  <c r="H232" i="2"/>
  <c r="H768" i="2"/>
  <c r="H660" i="2"/>
  <c r="H305" i="2"/>
  <c r="H180" i="2"/>
  <c r="H251" i="2"/>
  <c r="H125" i="2"/>
  <c r="H161" i="2"/>
  <c r="H587" i="2"/>
  <c r="H428" i="2"/>
  <c r="H552" i="2"/>
  <c r="H233" i="2"/>
  <c r="H365" i="2"/>
  <c r="H268" i="2"/>
  <c r="H515" i="2"/>
  <c r="H551" i="2"/>
  <c r="H804" i="2"/>
  <c r="H108" i="2"/>
  <c r="H366" i="2"/>
  <c r="H533" i="2"/>
  <c r="H82" i="2"/>
  <c r="H83" i="2"/>
  <c r="H695" i="2"/>
  <c r="H659" i="2"/>
  <c r="H304" i="2"/>
  <c r="H534" i="2"/>
  <c r="H696" i="2"/>
  <c r="H464" i="2"/>
  <c r="H35" i="2"/>
  <c r="H162" i="2"/>
  <c r="H144" i="2"/>
  <c r="H179" i="2"/>
  <c r="H803" i="2"/>
  <c r="H334" i="2"/>
  <c r="H516" i="2"/>
  <c r="H198" i="2"/>
  <c r="H427" i="2"/>
  <c r="H767" i="2"/>
  <c r="H335" i="2"/>
  <c r="H34" i="2"/>
  <c r="H624" i="2"/>
  <c r="H588" i="2"/>
  <c r="H197" i="2"/>
  <c r="H269" i="2"/>
  <c r="H143" i="2"/>
  <c r="H46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<sst xmlns="http://schemas.openxmlformats.org/spreadsheetml/2006/main" count="2448" uniqueCount="958">
  <si>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</si>
  <si>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CLID</t>
  </si>
  <si>
    <t>Date</t>
  </si>
  <si>
    <t>Vol</t>
  </si>
  <si>
    <t>CL11420</t>
  </si>
  <si>
    <t>03/31/2020</t>
  </si>
  <si>
    <t>884</t>
  </si>
  <si>
    <t>04/30/2020</t>
  </si>
  <si>
    <t>886</t>
  </si>
  <si>
    <t>05/31/2020</t>
  </si>
  <si>
    <t>968</t>
  </si>
  <si>
    <t>06/30/2020</t>
  </si>
  <si>
    <t>564</t>
  </si>
  <si>
    <t>07/31/2020</t>
  </si>
  <si>
    <t>648</t>
  </si>
  <si>
    <t>08/31/2020</t>
  </si>
  <si>
    <t>406</t>
  </si>
  <si>
    <t>09/30/2020</t>
  </si>
  <si>
    <t>569</t>
  </si>
  <si>
    <t>10/31/2020</t>
  </si>
  <si>
    <t>487</t>
  </si>
  <si>
    <t>11/30/2020</t>
  </si>
  <si>
    <t>729</t>
  </si>
  <si>
    <t>12/31/2020</t>
  </si>
  <si>
    <t>565</t>
  </si>
  <si>
    <t>06/30/2021</t>
  </si>
  <si>
    <t>561</t>
  </si>
  <si>
    <t>05/31/2021</t>
  </si>
  <si>
    <t>1014</t>
  </si>
  <si>
    <t>04/30/2021</t>
  </si>
  <si>
    <t>878</t>
  </si>
  <si>
    <t>03/31/2021</t>
  </si>
  <si>
    <t>922</t>
  </si>
  <si>
    <t>02/28/2021</t>
  </si>
  <si>
    <t>668</t>
  </si>
  <si>
    <t>01/31/2021</t>
  </si>
  <si>
    <t>725</t>
  </si>
  <si>
    <t>CL13213</t>
  </si>
  <si>
    <t>01/31/2020</t>
  </si>
  <si>
    <t>1194</t>
  </si>
  <si>
    <t>02/29/2020</t>
  </si>
  <si>
    <t>942</t>
  </si>
  <si>
    <t>1448</t>
  </si>
  <si>
    <t>1323</t>
  </si>
  <si>
    <t>1573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</si>
  <si>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</si>
  <si>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</si>
  <si>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</si>
  <si>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</si>
  <si>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</si>
  <si>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</si>
  <si>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</si>
  <si>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</si>
  <si>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</si>
  <si>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</si>
  <si>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</si>
  <si>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</si>
  <si>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</si>
  <si>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CL13257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</si>
  <si>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</si>
  <si>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</si>
  <si>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</si>
  <si>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</si>
  <si>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</si>
  <si>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</si>
  <si>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</si>
  <si>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</si>
  <si>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</si>
  <si>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</si>
  <si>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</si>
  <si>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</si>
  <si>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</si>
  <si>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750</t>
  </si>
  <si>
    <t>554</t>
  </si>
  <si>
    <t>CL17270</t>
  </si>
  <si>
    <t>1342</t>
  </si>
  <si>
    <t>1526</t>
  </si>
  <si>
    <t>958</t>
  </si>
  <si>
    <t>1340</t>
  </si>
  <si>
    <t>1150</t>
  </si>
  <si>
    <t>1721</t>
  </si>
  <si>
    <t>1325</t>
  </si>
  <si>
    <t>2403</t>
  </si>
  <si>
    <t>2089</t>
  </si>
  <si>
    <t>2185</t>
  </si>
  <si>
    <t>1542</t>
  </si>
  <si>
    <t>1804</t>
  </si>
  <si>
    <t>CL22140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</si>
  <si>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</si>
  <si>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</si>
  <si>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</si>
  <si>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</si>
  <si>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</si>
  <si>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</si>
  <si>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</si>
  <si>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</si>
  <si>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</si>
  <si>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</si>
  <si>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</si>
  <si>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</si>
  <si>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</si>
  <si>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</si>
  <si>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</si>
  <si>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</si>
  <si>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</si>
  <si>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CL22675</t>
  </si>
  <si>
    <t>1249</t>
  </si>
  <si>
    <t>913</t>
  </si>
  <si>
    <t>1574</t>
  </si>
  <si>
    <t>1082</t>
  </si>
  <si>
    <t>1945</t>
  </si>
  <si>
    <t>1296</t>
  </si>
  <si>
    <t>1568</t>
  </si>
  <si>
    <t>CL23634</t>
  </si>
  <si>
    <t>756</t>
  </si>
  <si>
    <t>954</t>
  </si>
  <si>
    <t>955</t>
  </si>
  <si>
    <t>1261</t>
  </si>
  <si>
    <t>1058</t>
  </si>
  <si>
    <t>855</t>
  </si>
  <si>
    <t>654</t>
  </si>
  <si>
    <t>656</t>
  </si>
  <si>
    <t>759</t>
  </si>
  <si>
    <t>857</t>
  </si>
  <si>
    <t>865</t>
  </si>
  <si>
    <t>1078</t>
  </si>
  <si>
    <t>1305</t>
  </si>
  <si>
    <t>950</t>
  </si>
  <si>
    <t>749</t>
  </si>
  <si>
    <t>CL24510</t>
  </si>
  <si>
    <t>945</t>
  </si>
  <si>
    <t>941</t>
  </si>
  <si>
    <t>1164</t>
  </si>
  <si>
    <t>1276</t>
  </si>
  <si>
    <t>1275</t>
  </si>
  <si>
    <t>834</t>
  </si>
  <si>
    <t>833</t>
  </si>
  <si>
    <t>610</t>
  </si>
  <si>
    <t>722</t>
  </si>
  <si>
    <t>939</t>
  </si>
  <si>
    <t>829</t>
  </si>
  <si>
    <t>848</t>
  </si>
  <si>
    <t>1326</t>
  </si>
  <si>
    <t>1309</t>
  </si>
  <si>
    <t>1173</t>
  </si>
  <si>
    <t>935</t>
  </si>
  <si>
    <t>CL28683</t>
  </si>
  <si>
    <t>188</t>
  </si>
  <si>
    <t>168</t>
  </si>
  <si>
    <t>226</t>
  </si>
  <si>
    <t>223</t>
  </si>
  <si>
    <t>247</t>
  </si>
  <si>
    <t>142</t>
  </si>
  <si>
    <t>163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</si>
  <si>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</si>
  <si>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</si>
  <si>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</si>
  <si>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</si>
  <si>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</si>
  <si>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</si>
  <si>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</si>
  <si>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</si>
  <si>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</si>
  <si>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CL29380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</si>
  <si>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</si>
  <si>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</si>
  <si>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</si>
  <si>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</si>
  <si>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</si>
  <si>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</si>
  <si>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</si>
  <si>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</si>
  <si>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</si>
  <si>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</si>
  <si>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</si>
  <si>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</si>
  <si>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</si>
  <si>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</si>
  <si>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</si>
  <si>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404</t>
  </si>
  <si>
    <t>CL31601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</si>
  <si>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</si>
  <si>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</si>
  <si>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</si>
  <si>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</si>
  <si>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</si>
  <si>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</si>
  <si>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</si>
  <si>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</si>
  <si>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</si>
  <si>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</si>
  <si>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</si>
  <si>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</si>
  <si>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</si>
  <si>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</si>
  <si>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</si>
  <si>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</si>
  <si>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</si>
  <si>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CL33189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</si>
  <si>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</si>
  <si>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</si>
  <si>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</si>
  <si>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</si>
  <si>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</si>
  <si>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</si>
  <si>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</si>
  <si>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</si>
  <si>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</si>
  <si>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</si>
  <si>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</si>
  <si>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</si>
  <si>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</si>
  <si>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</si>
  <si>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</si>
  <si>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</si>
  <si>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</si>
  <si>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CL35993</t>
  </si>
  <si>
    <t>815</t>
  </si>
  <si>
    <t>910</t>
  </si>
  <si>
    <t>1091</t>
  </si>
  <si>
    <t>995</t>
  </si>
  <si>
    <t>727</t>
  </si>
  <si>
    <t>635</t>
  </si>
  <si>
    <t>544</t>
  </si>
  <si>
    <t>545</t>
  </si>
  <si>
    <t>637</t>
  </si>
  <si>
    <t>723</t>
  </si>
  <si>
    <t>1039</t>
  </si>
  <si>
    <t>1124</t>
  </si>
  <si>
    <t>895</t>
  </si>
  <si>
    <t>851</t>
  </si>
  <si>
    <t>741</t>
  </si>
  <si>
    <t>CL36191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</si>
  <si>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</si>
  <si>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</si>
  <si>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</si>
  <si>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</si>
  <si>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</si>
  <si>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</si>
  <si>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</si>
  <si>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</si>
  <si>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</si>
  <si>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</si>
  <si>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1656</t>
  </si>
  <si>
    <t>1987</t>
  </si>
  <si>
    <t>1528</t>
  </si>
  <si>
    <t>1557</t>
  </si>
  <si>
    <t>1183</t>
  </si>
  <si>
    <t>CL37714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</si>
  <si>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</si>
  <si>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</si>
  <si>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</si>
  <si>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</si>
  <si>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</si>
  <si>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</si>
  <si>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</si>
  <si>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</si>
  <si>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</si>
  <si>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</si>
  <si>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</si>
  <si>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</si>
  <si>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</si>
  <si>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</si>
  <si>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</si>
  <si>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</si>
  <si>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CL37879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</si>
  <si>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</si>
  <si>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</si>
  <si>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</si>
  <si>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</si>
  <si>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</si>
  <si>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</si>
  <si>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</si>
  <si>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</si>
  <si>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</si>
  <si>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</si>
  <si>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</si>
  <si>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</si>
  <si>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</si>
  <si>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</si>
  <si>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CL38496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</si>
  <si>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</si>
  <si>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</si>
  <si>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</si>
  <si>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</si>
  <si>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</si>
  <si>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</si>
  <si>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</si>
  <si>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</si>
  <si>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</si>
  <si>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</si>
  <si>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</si>
  <si>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</si>
  <si>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</si>
  <si>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</si>
  <si>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</si>
  <si>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</si>
  <si>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</si>
  <si>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CL43946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</si>
  <si>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</si>
  <si>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</si>
  <si>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</si>
  <si>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</si>
  <si>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</si>
  <si>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</si>
  <si>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</si>
  <si>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</si>
  <si>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</si>
  <si>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</si>
  <si>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</si>
  <si>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</si>
  <si>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</si>
  <si>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</si>
  <si>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</si>
  <si>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</si>
  <si>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</si>
  <si>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CL44634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</si>
  <si>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</si>
  <si>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</si>
  <si>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</si>
  <si>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</si>
  <si>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</si>
  <si>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</si>
  <si>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</si>
  <si>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</si>
  <si>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</si>
  <si>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</si>
  <si>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</si>
  <si>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361</t>
  </si>
  <si>
    <t>CL46663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</si>
  <si>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</si>
  <si>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</si>
  <si>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</si>
  <si>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</si>
  <si>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</si>
  <si>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</si>
  <si>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</si>
  <si>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</si>
  <si>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</si>
  <si>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</si>
  <si>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</si>
  <si>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</si>
  <si>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</si>
  <si>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</si>
  <si>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</si>
  <si>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</si>
  <si>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</si>
  <si>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CL49900</t>
  </si>
  <si>
    <t>484</t>
  </si>
  <si>
    <t>546</t>
  </si>
  <si>
    <t>609</t>
  </si>
  <si>
    <t>663</t>
  </si>
  <si>
    <t>489</t>
  </si>
  <si>
    <t>422</t>
  </si>
  <si>
    <t>366</t>
  </si>
  <si>
    <t>365</t>
  </si>
  <si>
    <t>428</t>
  </si>
  <si>
    <t>486</t>
  </si>
  <si>
    <t>488</t>
  </si>
  <si>
    <t>483</t>
  </si>
  <si>
    <t>CL49960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</si>
  <si>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</si>
  <si>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</si>
  <si>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</si>
  <si>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</si>
  <si>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</si>
  <si>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</si>
  <si>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</si>
  <si>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</si>
  <si>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</si>
  <si>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</si>
  <si>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</si>
  <si>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</si>
  <si>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</si>
  <si>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CL50297</t>
  </si>
  <si>
    <t>864</t>
  </si>
  <si>
    <t>765</t>
  </si>
  <si>
    <t>1051</t>
  </si>
  <si>
    <t>1053</t>
  </si>
  <si>
    <t>1146</t>
  </si>
  <si>
    <t>674</t>
  </si>
  <si>
    <t>482</t>
  </si>
  <si>
    <t>673</t>
  </si>
  <si>
    <t>575</t>
  </si>
  <si>
    <t>1136</t>
  </si>
  <si>
    <t>1095</t>
  </si>
  <si>
    <t>1043</t>
  </si>
  <si>
    <t>797</t>
  </si>
  <si>
    <t>859</t>
  </si>
  <si>
    <t>CL50651</t>
  </si>
  <si>
    <t>916</t>
  </si>
  <si>
    <t>1176</t>
  </si>
  <si>
    <t>1193</t>
  </si>
  <si>
    <t>1360</t>
  </si>
  <si>
    <t>1768</t>
  </si>
  <si>
    <t>1192</t>
  </si>
  <si>
    <t>1332</t>
  </si>
  <si>
    <t>CL52426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</si>
  <si>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</si>
  <si>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</si>
  <si>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</si>
  <si>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</si>
  <si>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</si>
  <si>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</si>
  <si>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</si>
  <si>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</si>
  <si>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</si>
  <si>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</si>
  <si>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</si>
  <si>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</si>
  <si>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</si>
  <si>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</si>
  <si>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CL55399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</si>
  <si>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</si>
  <si>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</si>
  <si>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</si>
  <si>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</si>
  <si>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</si>
  <si>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</si>
  <si>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</si>
  <si>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</si>
  <si>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</si>
  <si>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</si>
  <si>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</si>
  <si>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</si>
  <si>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</si>
  <si>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421</t>
  </si>
  <si>
    <t>456</t>
  </si>
  <si>
    <t>316</t>
  </si>
  <si>
    <t>CL57593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</si>
  <si>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</si>
  <si>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</si>
  <si>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</si>
  <si>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</si>
  <si>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</si>
  <si>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</si>
  <si>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</si>
  <si>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</si>
  <si>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</si>
  <si>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</si>
  <si>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</si>
  <si>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</si>
  <si>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</si>
  <si>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</si>
  <si>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</si>
  <si>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CL60563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</si>
  <si>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</si>
  <si>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</si>
  <si>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</si>
  <si>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</si>
  <si>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</si>
  <si>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</si>
  <si>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</si>
  <si>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</si>
  <si>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</si>
  <si>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</si>
  <si>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</si>
  <si>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</si>
  <si>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</si>
  <si>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</si>
  <si>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828</t>
  </si>
  <si>
    <t>CL61534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</si>
  <si>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</si>
  <si>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</si>
  <si>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</si>
  <si>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</si>
  <si>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</si>
  <si>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</si>
  <si>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</si>
  <si>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</si>
  <si>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</si>
  <si>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</si>
  <si>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</si>
  <si>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</si>
  <si>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</si>
  <si>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</si>
  <si>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</si>
  <si>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</si>
  <si>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</si>
  <si>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</si>
  <si>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CL64939</t>
  </si>
  <si>
    <t>1087</t>
  </si>
  <si>
    <t>1224</t>
  </si>
  <si>
    <t>1362</t>
  </si>
  <si>
    <t>1633</t>
  </si>
  <si>
    <t>1492</t>
  </si>
  <si>
    <t>818</t>
  </si>
  <si>
    <t>1086</t>
  </si>
  <si>
    <t>1614</t>
  </si>
  <si>
    <t>1426</t>
  </si>
  <si>
    <t>1220</t>
  </si>
  <si>
    <t>1113</t>
  </si>
  <si>
    <t>CL67438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</si>
  <si>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</si>
  <si>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</si>
  <si>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</si>
  <si>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</si>
  <si>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</si>
  <si>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</si>
  <si>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</si>
  <si>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</si>
  <si>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</si>
  <si>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</si>
  <si>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</si>
  <si>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CL69323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</si>
  <si>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</si>
  <si>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</si>
  <si>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</si>
  <si>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</si>
  <si>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</si>
  <si>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</si>
  <si>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</si>
  <si>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</si>
  <si>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</si>
  <si>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</si>
  <si>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</si>
  <si>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</si>
  <si>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</si>
  <si>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</si>
  <si>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</si>
  <si>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</si>
  <si>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CL71409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</si>
  <si>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</si>
  <si>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</si>
  <si>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</si>
  <si>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</si>
  <si>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</si>
  <si>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</si>
  <si>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</si>
  <si>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</si>
  <si>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</si>
  <si>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</si>
  <si>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</si>
  <si>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</si>
  <si>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1096</t>
  </si>
  <si>
    <t>1110</t>
  </si>
  <si>
    <t>880</t>
  </si>
  <si>
    <t>CL75274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</si>
  <si>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</si>
  <si>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</si>
  <si>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</si>
  <si>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</si>
  <si>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</si>
  <si>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</si>
  <si>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</si>
  <si>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</si>
  <si>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</si>
  <si>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</si>
  <si>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</si>
  <si>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</si>
  <si>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</si>
  <si>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</si>
  <si>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</si>
  <si>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</si>
  <si>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CL75562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</si>
  <si>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</si>
  <si>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</si>
  <si>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</si>
  <si>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</si>
  <si>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</si>
  <si>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</si>
  <si>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</si>
  <si>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</si>
  <si>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</si>
  <si>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</si>
  <si>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</si>
  <si>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</si>
  <si>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</si>
  <si>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</si>
  <si>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CL79103</t>
  </si>
  <si>
    <t>277</t>
  </si>
  <si>
    <t>337</t>
  </si>
  <si>
    <t>332</t>
  </si>
  <si>
    <t>362</t>
  </si>
  <si>
    <t>213</t>
  </si>
  <si>
    <t>248</t>
  </si>
  <si>
    <t>156</t>
  </si>
  <si>
    <t>218</t>
  </si>
  <si>
    <t>182</t>
  </si>
  <si>
    <t>276</t>
  </si>
  <si>
    <t>220</t>
  </si>
  <si>
    <t>370</t>
  </si>
  <si>
    <t>331</t>
  </si>
  <si>
    <t>250</t>
  </si>
  <si>
    <t>289</t>
  </si>
  <si>
    <t>CL79204</t>
  </si>
  <si>
    <t>1586</t>
  </si>
  <si>
    <t>1412</t>
  </si>
  <si>
    <t>1936</t>
  </si>
  <si>
    <t>1939</t>
  </si>
  <si>
    <t>2112</t>
  </si>
  <si>
    <t>1230</t>
  </si>
  <si>
    <t>1407</t>
  </si>
  <si>
    <t>1233</t>
  </si>
  <si>
    <t>1059</t>
  </si>
  <si>
    <t>1291</t>
  </si>
  <si>
    <t>2150</t>
  </si>
  <si>
    <t>1991</t>
  </si>
  <si>
    <t>2032</t>
  </si>
  <si>
    <t>1438</t>
  </si>
  <si>
    <t>1569</t>
  </si>
  <si>
    <t>CL81431</t>
  </si>
  <si>
    <t>1211</t>
  </si>
  <si>
    <t>1358</t>
  </si>
  <si>
    <t>1507</t>
  </si>
  <si>
    <t>1812</t>
  </si>
  <si>
    <t>1663</t>
  </si>
  <si>
    <t>1205</t>
  </si>
  <si>
    <t>1060</t>
  </si>
  <si>
    <t>1694</t>
  </si>
  <si>
    <t>1791</t>
  </si>
  <si>
    <t>1399</t>
  </si>
  <si>
    <t>1255</t>
  </si>
  <si>
    <t>CL82440</t>
  </si>
  <si>
    <t>53</t>
  </si>
  <si>
    <t>40</t>
  </si>
  <si>
    <t>65</t>
  </si>
  <si>
    <t>56</t>
  </si>
  <si>
    <t>34</t>
  </si>
  <si>
    <t>50</t>
  </si>
  <si>
    <t>26</t>
  </si>
  <si>
    <t>43</t>
  </si>
  <si>
    <t>32</t>
  </si>
  <si>
    <t>54</t>
  </si>
  <si>
    <t>38</t>
  </si>
  <si>
    <t>71</t>
  </si>
  <si>
    <t>60</t>
  </si>
  <si>
    <t>45</t>
  </si>
  <si>
    <t>CL83029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</si>
  <si>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</si>
  <si>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</si>
  <si>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</si>
  <si>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</si>
  <si>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</si>
  <si>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</si>
  <si>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</si>
  <si>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</si>
  <si>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</si>
  <si>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</si>
  <si>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</si>
  <si>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</si>
  <si>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</si>
  <si>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</si>
  <si>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</si>
  <si>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</si>
  <si>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CL83083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</si>
  <si>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</si>
  <si>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</si>
  <si>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</si>
  <si>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</si>
  <si>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</si>
  <si>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</si>
  <si>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</si>
  <si>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</si>
  <si>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</si>
  <si>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</si>
  <si>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</si>
  <si>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</si>
  <si>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</si>
  <si>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</si>
  <si>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</si>
  <si>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CL85641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</si>
  <si>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</si>
  <si>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</si>
  <si>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</si>
  <si>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</si>
  <si>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</si>
  <si>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</si>
  <si>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</si>
  <si>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</si>
  <si>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</si>
  <si>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</si>
  <si>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</si>
  <si>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</si>
  <si>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</si>
  <si>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</si>
  <si>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</si>
  <si>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</si>
  <si>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</si>
  <si>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</si>
  <si>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CL87149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</si>
  <si>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</si>
  <si>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</si>
  <si>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</si>
  <si>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</si>
  <si>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</si>
  <si>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</si>
  <si>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</si>
  <si>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</si>
  <si>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</si>
  <si>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</si>
  <si>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813</t>
  </si>
  <si>
    <t>769</t>
  </si>
  <si>
    <t>504</t>
  </si>
  <si>
    <t>618</t>
  </si>
  <si>
    <t>CL87299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</si>
  <si>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</si>
  <si>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</si>
  <si>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</si>
  <si>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</si>
  <si>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</si>
  <si>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</si>
  <si>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</si>
  <si>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</si>
  <si>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</si>
  <si>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</si>
  <si>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</si>
  <si>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</si>
  <si>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</si>
  <si>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</si>
  <si>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CL90358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</si>
  <si>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</si>
  <si>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</si>
  <si>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</si>
  <si>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</si>
  <si>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</si>
  <si>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</si>
  <si>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</si>
  <si>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</si>
  <si>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</si>
  <si>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</si>
  <si>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</si>
  <si>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</si>
  <si>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</si>
  <si>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1076</t>
  </si>
  <si>
    <t>998</t>
  </si>
  <si>
    <t>CL92654</t>
  </si>
  <si>
    <t>82</t>
  </si>
  <si>
    <t>102</t>
  </si>
  <si>
    <t>126</t>
  </si>
  <si>
    <t>108</t>
  </si>
  <si>
    <t>88</t>
  </si>
  <si>
    <t>68</t>
  </si>
  <si>
    <t>70</t>
  </si>
  <si>
    <t>58</t>
  </si>
  <si>
    <t>76</t>
  </si>
  <si>
    <t>81</t>
  </si>
  <si>
    <t>91</t>
  </si>
  <si>
    <t>109</t>
  </si>
  <si>
    <t>130</t>
  </si>
  <si>
    <t>105</t>
  </si>
  <si>
    <t>98</t>
  </si>
  <si>
    <t>77</t>
  </si>
  <si>
    <t>CL94846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</si>
  <si>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</si>
  <si>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</si>
  <si>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</si>
  <si>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</si>
  <si>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</si>
  <si>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</si>
  <si>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</si>
  <si>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</si>
  <si>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</si>
  <si>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</si>
  <si>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702</t>
  </si>
  <si>
    <t>652</t>
  </si>
  <si>
    <t>CL95487</t>
  </si>
  <si>
    <t>902</t>
  </si>
  <si>
    <t>897</t>
  </si>
  <si>
    <t>1214</t>
  </si>
  <si>
    <t>1219</t>
  </si>
  <si>
    <t>795</t>
  </si>
  <si>
    <t>794</t>
  </si>
  <si>
    <t>581</t>
  </si>
  <si>
    <t>690</t>
  </si>
  <si>
    <t>793</t>
  </si>
  <si>
    <t>1231</t>
  </si>
  <si>
    <t>1204</t>
  </si>
  <si>
    <t>1120</t>
  </si>
  <si>
    <t>936</t>
  </si>
  <si>
    <t>CL96487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</si>
  <si>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</si>
  <si>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</si>
  <si>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</si>
  <si>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</si>
  <si>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</si>
  <si>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</si>
  <si>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</si>
  <si>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</si>
  <si>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</si>
  <si>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</si>
  <si>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</si>
  <si>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</si>
  <si>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</si>
  <si>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</si>
  <si>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</si>
  <si>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CL96680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</si>
  <si>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</si>
  <si>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</si>
  <si>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</si>
  <si>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</si>
  <si>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</si>
  <si>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</si>
  <si>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</si>
  <si>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</si>
  <si>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</si>
  <si>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</si>
  <si>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</si>
  <si>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</si>
  <si>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</si>
  <si>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</si>
  <si>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CL97995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</si>
  <si>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</si>
  <si>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</si>
  <si>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</si>
  <si>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</si>
  <si>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</si>
  <si>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</si>
  <si>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</si>
  <si>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</si>
  <si>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</si>
  <si>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</si>
  <si>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</si>
  <si>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</si>
  <si>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</si>
  <si>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</si>
  <si>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</si>
  <si>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CL99496</t>
  </si>
  <si>
    <t>125</t>
  </si>
  <si>
    <t>171</t>
  </si>
  <si>
    <t>80</t>
  </si>
  <si>
    <t>111</t>
  </si>
  <si>
    <t>96</t>
  </si>
  <si>
    <t>136</t>
  </si>
  <si>
    <t>107</t>
  </si>
  <si>
    <t>140</t>
  </si>
  <si>
    <t>CL99768</t>
  </si>
  <si>
    <t>219</t>
  </si>
  <si>
    <t>266</t>
  </si>
  <si>
    <t>294</t>
  </si>
  <si>
    <t>295</t>
  </si>
  <si>
    <t>193</t>
  </si>
  <si>
    <t>143</t>
  </si>
  <si>
    <t>170</t>
  </si>
  <si>
    <t>214</t>
  </si>
  <si>
    <t>194</t>
  </si>
  <si>
    <t>290</t>
  </si>
  <si>
    <t>270</t>
  </si>
  <si>
    <t>224</t>
  </si>
  <si>
    <t>222</t>
  </si>
  <si>
    <t>GEOID</t>
  </si>
  <si>
    <t>C-CL69323</t>
  </si>
  <si>
    <t>GEO1001</t>
  </si>
  <si>
    <t>C-CL97995</t>
  </si>
  <si>
    <t>C-CL87299</t>
  </si>
  <si>
    <t>GEO1003</t>
  </si>
  <si>
    <t>C-CL38496</t>
  </si>
  <si>
    <t>C-CL75562</t>
  </si>
  <si>
    <t>C-CL31601</t>
  </si>
  <si>
    <t>C-CL33189</t>
  </si>
  <si>
    <t>C-CL22140</t>
  </si>
  <si>
    <t>C-CL49960</t>
  </si>
  <si>
    <t>GEO1002</t>
  </si>
  <si>
    <t>C-CL43946</t>
  </si>
  <si>
    <t>GEO1004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</si>
  <si>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</si>
  <si>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</si>
  <si>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</si>
  <si>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</si>
  <si>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</si>
  <si>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</si>
  <si>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</si>
  <si>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</si>
  <si>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</si>
  <si>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</si>
  <si>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</si>
  <si>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</si>
  <si>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</si>
  <si>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</si>
  <si>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</si>
  <si>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</si>
  <si>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</si>
  <si>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</si>
  <si>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</si>
  <si>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</si>
  <si>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</si>
  <si>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</si>
  <si>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</si>
  <si>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</si>
  <si>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</si>
  <si>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</si>
  <si>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</si>
  <si>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</si>
  <si>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</si>
  <si>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</si>
  <si>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</si>
  <si>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</si>
  <si>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</si>
  <si>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</si>
  <si>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</si>
  <si>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</si>
  <si>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</si>
  <si>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</si>
  <si>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</si>
  <si>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</si>
  <si>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</si>
  <si>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</si>
  <si>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</si>
  <si>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Month</t>
  </si>
  <si>
    <t>Year</t>
  </si>
  <si>
    <t>Quarter</t>
  </si>
  <si>
    <t>CLID-Shorten</t>
  </si>
  <si>
    <t>GeoID</t>
  </si>
  <si>
    <t>Geo Name</t>
  </si>
  <si>
    <t>NAM</t>
  </si>
  <si>
    <t>EMEA</t>
  </si>
  <si>
    <t>Sum of Vol</t>
  </si>
  <si>
    <t>Row Labels</t>
  </si>
  <si>
    <t>Grand Total</t>
  </si>
  <si>
    <t>From above its clear lowest volume is GEO1004 hence its latam</t>
  </si>
  <si>
    <t>LATAM</t>
  </si>
  <si>
    <t>APAC</t>
  </si>
  <si>
    <t>GEONAME</t>
  </si>
  <si>
    <t>Unique GEOID</t>
  </si>
  <si>
    <t>2020</t>
  </si>
  <si>
    <t>2021</t>
  </si>
  <si>
    <t>Column Labels</t>
  </si>
  <si>
    <t>Q 1</t>
  </si>
  <si>
    <t>Q 2</t>
  </si>
  <si>
    <t>Q 3</t>
  </si>
  <si>
    <t>Q 4</t>
  </si>
  <si>
    <t>2020 Total</t>
  </si>
  <si>
    <t>2021 Total</t>
  </si>
  <si>
    <t>Q1 YoY</t>
  </si>
  <si>
    <t>Forecast</t>
  </si>
  <si>
    <t>#</t>
  </si>
  <si>
    <t>%</t>
  </si>
  <si>
    <t>difference</t>
  </si>
  <si>
    <t>Q2 YoY</t>
  </si>
  <si>
    <t>Total</t>
  </si>
  <si>
    <t>Region</t>
  </si>
  <si>
    <t>Active clients in each region</t>
  </si>
  <si>
    <t>Variance in clients</t>
  </si>
  <si>
    <t>Average volume per Client</t>
  </si>
  <si>
    <t>Q2 Widget Overview</t>
  </si>
  <si>
    <t>Volume</t>
  </si>
  <si>
    <t>Prior Year</t>
  </si>
  <si>
    <t>%Change</t>
  </si>
  <si>
    <t>Customer</t>
  </si>
  <si>
    <t>volume</t>
  </si>
  <si>
    <t>Q1 2020</t>
  </si>
  <si>
    <t>Q2 2020</t>
  </si>
  <si>
    <t>Q3 2020</t>
  </si>
  <si>
    <t>Q4 2020</t>
  </si>
  <si>
    <t>Q1 2021</t>
  </si>
  <si>
    <t>Q2 2021</t>
  </si>
  <si>
    <t>Q Year</t>
  </si>
  <si>
    <t>Q1  YoY</t>
  </si>
  <si>
    <t>No of client in each region</t>
  </si>
  <si>
    <t>Q1</t>
  </si>
  <si>
    <t>Q2</t>
  </si>
  <si>
    <t>Q3</t>
  </si>
  <si>
    <t>Q4</t>
  </si>
  <si>
    <t>Average Volume/per customer</t>
  </si>
  <si>
    <t>Summary</t>
  </si>
  <si>
    <t>-'Q2 YoY growth slowed from Q1 growth of 4% down to 2.7% primarily driven by:</t>
  </si>
  <si>
    <t>7k decline in volume from loss of 2 customers</t>
  </si>
  <si>
    <t>Nam client onboarding in Q2 2020 aniversaried in Q1 2021, slowing the perceived growth by 5k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</si>
</sst>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/d/yyyy;@"/>
    <numFmt numFmtId="165" formatCode="0.0%"/>
    <numFmt numFmtId="166" formatCode="0,&quot;k&quot;"/>
    <numFmt numFmtId="167" formatCode="#,##0_ ;\-#,##0\ "/>
    <numFmt numFmtId="168" formatCode="_-* #,##0_-;\-* #,##0_-;_-* &quot;-&quot;??_-;_-@_-"/>
    <numFmt numFmtId="169" formatCode="yyyy\-mm\-dd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3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0" fillId="0" borderId="0" xfId="0" applyAlignment="1">
      <alignment horizontal="left" indent="1"/>
    </xf>
    <xf numFmtId="0" fontId="0" fillId="3" borderId="0" xfId="0" applyFill="1"/>
    <xf numFmtId="9" fontId="0" fillId="0" borderId="0" xfId="1" applyFont="1"/>
    <xf numFmtId="165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166" fontId="3" fillId="4" borderId="0" xfId="0" applyNumberFormat="1" applyFont="1" applyFill="1"/>
    <xf numFmtId="165" fontId="3" fillId="4" borderId="0" xfId="1" applyNumberFormat="1" applyFont="1" applyFill="1"/>
    <xf numFmtId="1" fontId="3" fillId="4" borderId="0" xfId="0" applyNumberFormat="1" applyFont="1" applyFill="1"/>
    <xf numFmtId="0" fontId="8" fillId="4" borderId="0" xfId="0" applyFont="1" applyFill="1"/>
    <xf numFmtId="169" fontId="3" fillId="4" borderId="0" xfId="0" applyNumberFormat="1" applyFont="1" applyFill="1"/>
    <xf numFmtId="0" fontId="3" fillId="4" borderId="0" xfId="0" applyFont="1" applyFill="1" applyAlignment="1">
      <alignment horizontal="left"/>
    </xf>
    <xf numFmtId="166" fontId="0" fillId="4" borderId="0" xfId="0" applyNumberFormat="1" applyFill="1"/>
    <xf numFmtId="167" fontId="0" fillId="4" borderId="0" xfId="2" applyNumberFormat="1" applyFont="1" applyFill="1"/>
    <xf numFmtId="10" fontId="0" fillId="4" borderId="0" xfId="1" applyNumberFormat="1" applyFont="1" applyFill="1"/>
    <xf numFmtId="165" fontId="0" fillId="4" borderId="0" xfId="1" applyNumberFormat="1" applyFont="1" applyFill="1"/>
    <xf numFmtId="168" fontId="0" fillId="4" borderId="0" xfId="2" applyNumberFormat="1" applyFont="1" applyFill="1"/>
    <xf numFmtId="168" fontId="0" fillId="4" borderId="0" xfId="0" applyNumberFormat="1" applyFill="1"/>
    <xf numFmtId="168" fontId="3" fillId="4" borderId="0" xfId="0" applyNumberFormat="1" applyFont="1" applyFill="1" applyAlignment="1">
      <alignment horizontal="left"/>
    </xf>
    <xf numFmtId="0" fontId="0" fillId="4" borderId="0" xfId="0" quotePrefix="1" applyFill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6" fontId="6" fillId="4" borderId="0" xfId="0" applyNumberFormat="1" applyFont="1" applyFill="1" applyAlignment="1">
      <alignment horizontal="center"/>
    </xf>
    <xf numFmtId="1" fontId="6" fillId="4" borderId="0" xfId="0" applyNumberFormat="1" applyFont="1" applyFill="1" applyAlignment="1">
      <alignment horizontal="center"/>
    </xf>
  </cellXfs>
  <cellStyles count="3">
    <cellStyle name="Comma 2" xfId="2" xr:uid="{A1AC4DD4-D74E-4C5E-ADB7-029A364C8E70}"/>
    <cellStyle name="Normal" xfId="0" builtinId="0"/>
    <cellStyle name="Percent" xfId="1" builtinId="5"/>
  </cellStyles>
  <dxfs count="8"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numFmt numFmtId="0" formatCode="General"/>
    </dxf>
    <dxf>
      <alignment wrapText="0"/>
    </dxf>
    <dxf>
      <alignment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Vol Analysis.xlsx]Analysis!PivotTable5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Volume distribution by region for each quartile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APAC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Analysis!$A$5:$A$13</c:f>
              <c:multiLvlStrCache>
                <c:ptCount val="6"/>
                <c:lvl>
                  <c:pt idx="0">
                    <c:v>Q 1</c:v>
                  </c:pt>
                  <c:pt idx="1">
                    <c:v>Q 2</c:v>
                  </c:pt>
                  <c:pt idx="2">
                    <c:v>Q 3</c:v>
                  </c:pt>
                  <c:pt idx="3">
                    <c:v>Q 4</c:v>
                  </c:pt>
                  <c:pt idx="4">
                    <c:v>Q 1</c:v>
                  </c:pt>
                  <c:pt idx="5">
                    <c:v>Q 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Analysis!$B$5:$B$13</c:f>
              <c:numCache>
                <c:formatCode>General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5-45DC-A920-9B00E25D4E89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Analysis!$A$5:$A$13</c:f>
              <c:multiLvlStrCache>
                <c:ptCount val="6"/>
                <c:lvl>
                  <c:pt idx="0">
                    <c:v>Q 1</c:v>
                  </c:pt>
                  <c:pt idx="1">
                    <c:v>Q 2</c:v>
                  </c:pt>
                  <c:pt idx="2">
                    <c:v>Q 3</c:v>
                  </c:pt>
                  <c:pt idx="3">
                    <c:v>Q 4</c:v>
                  </c:pt>
                  <c:pt idx="4">
                    <c:v>Q 1</c:v>
                  </c:pt>
                  <c:pt idx="5">
                    <c:v>Q 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Analysis!$C$5:$C$13</c:f>
              <c:numCache>
                <c:formatCode>General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75-45DC-A920-9B00E25D4E89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LATAM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Analysis!$A$5:$A$13</c:f>
              <c:multiLvlStrCache>
                <c:ptCount val="6"/>
                <c:lvl>
                  <c:pt idx="0">
                    <c:v>Q 1</c:v>
                  </c:pt>
                  <c:pt idx="1">
                    <c:v>Q 2</c:v>
                  </c:pt>
                  <c:pt idx="2">
                    <c:v>Q 3</c:v>
                  </c:pt>
                  <c:pt idx="3">
                    <c:v>Q 4</c:v>
                  </c:pt>
                  <c:pt idx="4">
                    <c:v>Q 1</c:v>
                  </c:pt>
                  <c:pt idx="5">
                    <c:v>Q 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Analysis!$D$5:$D$13</c:f>
              <c:numCache>
                <c:formatCode>General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75-45DC-A920-9B00E25D4E89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NAM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Analysis!$A$5:$A$13</c:f>
              <c:multiLvlStrCache>
                <c:ptCount val="6"/>
                <c:lvl>
                  <c:pt idx="0">
                    <c:v>Q 1</c:v>
                  </c:pt>
                  <c:pt idx="1">
                    <c:v>Q 2</c:v>
                  </c:pt>
                  <c:pt idx="2">
                    <c:v>Q 3</c:v>
                  </c:pt>
                  <c:pt idx="3">
                    <c:v>Q 4</c:v>
                  </c:pt>
                  <c:pt idx="4">
                    <c:v>Q 1</c:v>
                  </c:pt>
                  <c:pt idx="5">
                    <c:v>Q 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Analysis!$E$5:$E$13</c:f>
              <c:numCache>
                <c:formatCode>General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75-45DC-A920-9B00E25D4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564208"/>
        <c:axId val="1210565648"/>
      </c:lineChart>
      <c:catAx>
        <c:axId val="121056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210565648"/>
        <c:crosses val="autoZero"/>
        <c:auto val="1"/>
        <c:lblAlgn val="ctr"/>
        <c:lblOffset val="100"/>
        <c:noMultiLvlLbl val="0"/>
      </c:catAx>
      <c:valAx>
        <c:axId val="12105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21056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>
        <c:manualLayout>
          <c:layoutTarget val="inner"/>
          <c:xMode val="edge"/>
          <c:yMode val="edge"/>
          <c:x val="0.1694082789732608"/>
          <c:y val="0.21541864139020539"/>
          <c:w val="0.55253354481093908"/>
          <c:h val="0.63371173390056101"/>
        </c:manualLayout>
      </c:layout>
      <c:doughnutChart>
        <c:varyColors val="1"/>
        <c:ser>
          <c:idx val="5"/>
          <c:order val="5"/>
          <c:tx>
            <c:strRef>
              <c:f>Sheet1!$G$20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BB-4FE0-943A-E29AEF2191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DBB-4FE0-943A-E29AEF2191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BB-4FE0-943A-E29AEF2191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DBB-4FE0-943A-E29AEF2191E5}"/>
              </c:ext>
            </c:extLst>
          </c:dPt>
          <c:dLbls>
            <c:dLbl>
              <c:idx val="0"/>
              <c:layout>
                <c:manualLayout>
                  <c:x val="4.5801508364285079E-2"/>
                  <c:y val="0.170616113744075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DBB-4FE0-943A-E29AEF2191E5}"/>
                </c:ext>
              </c:extLst>
            </c:dLbl>
            <c:dLbl>
              <c:idx val="1"/>
              <c:layout>
                <c:manualLayout>
                  <c:x val="-0.11195924266825243"/>
                  <c:y val="5.6872037914691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DBB-4FE0-943A-E29AEF2191E5}"/>
                </c:ext>
              </c:extLst>
            </c:dLbl>
            <c:dLbl>
              <c:idx val="2"/>
              <c:layout>
                <c:manualLayout>
                  <c:x val="-0.11704829915317301"/>
                  <c:y val="-3.15955766192733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DBB-4FE0-943A-E29AEF2191E5}"/>
                </c:ext>
              </c:extLst>
            </c:dLbl>
            <c:dLbl>
              <c:idx val="3"/>
              <c:layout>
                <c:manualLayout>
                  <c:x val="-8.6513960243649643E-2"/>
                  <c:y val="-0.107424960505529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DBB-4FE0-943A-E29AEF2191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Sheet1!$A$21:$A$24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Sheet1!$G$21:$G$24</c:f>
              <c:numCache>
                <c:formatCode>0,"k"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BB-4FE0-943A-E29AEF2191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Sheet1!$B$20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D230-4E03-88F1-A6198FDC74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D230-4E03-88F1-A6198FDC74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D230-4E03-88F1-A6198FDC74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D230-4E03-88F1-A6198FDC74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Sheet1!$A$21:$A$24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Sheet1!$B$21:$B$24</c15:sqref>
                        </c15:formulaRef>
                      </c:ext>
                    </c:extLst>
                    <c:numCache>
                      <c:formatCode>0,"k"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BB-4FE0-943A-E29AEF2191E5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Sheet1!$C$20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D230-4E03-88F1-A6198FDC74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D230-4E03-88F1-A6198FDC74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D230-4E03-88F1-A6198FDC74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D230-4E03-88F1-A6198FDC74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Sheet1!$A$21:$A$24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Sheet1!$C$21:$C$24</c15:sqref>
                        </c15:formulaRef>
                      </c:ext>
                    </c:extLst>
                    <c:numCache>
                      <c:formatCode>0,"k"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DBB-4FE0-943A-E29AEF2191E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Sheet1!$D$20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D230-4E03-88F1-A6198FDC74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D230-4E03-88F1-A6198FDC74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D230-4E03-88F1-A6198FDC74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D230-4E03-88F1-A6198FDC74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Sheet1!$A$21:$A$24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Sheet1!$D$21:$D$24</c15:sqref>
                        </c15:formulaRef>
                      </c:ext>
                    </c:extLst>
                    <c:numCache>
                      <c:formatCode>0,"k"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BB-4FE0-943A-E29AEF2191E5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Sheet1!$E$20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D230-4E03-88F1-A6198FDC74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D230-4E03-88F1-A6198FDC74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D230-4E03-88F1-A6198FDC74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D230-4E03-88F1-A6198FDC74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Sheet1!$A$21:$A$24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Sheet1!$E$21:$E$24</c15:sqref>
                        </c15:formulaRef>
                      </c:ext>
                    </c:extLst>
                    <c:numCache>
                      <c:formatCode>0,"k"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DBB-4FE0-943A-E29AEF2191E5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Sheet1!$F$20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D230-4E03-88F1-A6198FDC74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D230-4E03-88F1-A6198FDC74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D230-4E03-88F1-A6198FDC748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D230-4E03-88F1-A6198FDC74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Sheet1!$A$21:$A$24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Sheet1!$F$21:$F$24</c15:sqref>
                        </c15:formulaRef>
                      </c:ext>
                    </c:extLst>
                    <c:numCache>
                      <c:formatCode>0,"k"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BB-4FE0-943A-E29AEF2191E5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>
        <c:manualLayout>
          <c:layoutTarget val="inner"/>
          <c:xMode val="edge"/>
          <c:yMode val="edge"/>
          <c:x val="0.1694082789732608"/>
          <c:y val="0.21541864139020539"/>
          <c:w val="0.55253354481093908"/>
          <c:h val="0.63371173390056101"/>
        </c:manualLayout>
      </c:layout>
      <c:doughnutChart>
        <c:varyColors val="1"/>
        <c:ser>
          <c:idx val="5"/>
          <c:order val="5"/>
          <c:tx>
            <c:strRef>
              <c:f>Sheet1!$G$29:$G$30</c:f>
              <c:strCache>
                <c:ptCount val="2"/>
                <c:pt idx="0">
                  <c:v>2021</c:v>
                </c:pt>
                <c:pt idx="1">
                  <c:v>Q2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D3-4E63-8E7C-4F0743DE9D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D3-4E63-8E7C-4F0743DE9D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D3-4E63-8E7C-4F0743DE9D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D3-4E63-8E7C-4F0743DE9D90}"/>
              </c:ext>
            </c:extLst>
          </c:dPt>
          <c:dLbls>
            <c:dLbl>
              <c:idx val="0"/>
              <c:layout>
                <c:manualLayout>
                  <c:x val="5.5979621334126116E-2"/>
                  <c:y val="-0.13270142180094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D3-4E63-8E7C-4F0743DE9D90}"/>
                </c:ext>
              </c:extLst>
            </c:dLbl>
            <c:dLbl>
              <c:idx val="1"/>
              <c:layout>
                <c:manualLayout>
                  <c:x val="-3.053433890952334E-2"/>
                  <c:y val="0.113744075829383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CD3-4E63-8E7C-4F0743DE9D90}"/>
                </c:ext>
              </c:extLst>
            </c:dLbl>
            <c:dLbl>
              <c:idx val="2"/>
              <c:layout>
                <c:manualLayout>
                  <c:x val="-0.10687018618333186"/>
                  <c:y val="3.7914691943127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CD3-4E63-8E7C-4F0743DE9D90}"/>
                </c:ext>
              </c:extLst>
            </c:dLbl>
            <c:dLbl>
              <c:idx val="3"/>
              <c:layout>
                <c:manualLayout>
                  <c:x val="-9.6692073213490756E-2"/>
                  <c:y val="-5.6872037914691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CD3-4E63-8E7C-4F0743DE9D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Sheet1!$A$31:$A$34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Sheet1!$G$31:$G$34</c:f>
              <c:numCache>
                <c:formatCode>General</c:formatCode>
                <c:ptCount val="4"/>
                <c:pt idx="0">
                  <c:v>20</c:v>
                </c:pt>
                <c:pt idx="1">
                  <c:v>9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D3-4E63-8E7C-4F0743DE9D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Sheet1!$B$29:$B$30</c15:sqref>
                        </c15:formulaRef>
                      </c:ext>
                    </c:extLst>
                    <c:strCache>
                      <c:ptCount val="2"/>
                      <c:pt idx="0">
                        <c:v>2020</c:v>
                      </c:pt>
                      <c:pt idx="1">
                        <c:v>Q1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CCD3-4E63-8E7C-4F0743DE9D9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CCD3-4E63-8E7C-4F0743DE9D9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CCD3-4E63-8E7C-4F0743DE9D9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CCD3-4E63-8E7C-4F0743DE9D9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Sheet1!$A$31:$A$34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Sheet1!$B$31:$B$34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CCD3-4E63-8E7C-4F0743DE9D90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Sheet1!$C$29:$C$30</c15:sqref>
                        </c15:formulaRef>
                      </c:ext>
                    </c:extLst>
                    <c:strCache>
                      <c:ptCount val="2"/>
                      <c:pt idx="0">
                        <c:v>2020</c:v>
                      </c:pt>
                      <c:pt idx="1">
                        <c:v>Q2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CCD3-4E63-8E7C-4F0743DE9D9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CCD3-4E63-8E7C-4F0743DE9D9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CCD3-4E63-8E7C-4F0743DE9D9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CCD3-4E63-8E7C-4F0743DE9D9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Sheet1!$A$31:$A$34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Sheet1!$C$31:$C$34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19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CD3-4E63-8E7C-4F0743DE9D90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Sheet1!$D$29:$D$30</c15:sqref>
                        </c15:formulaRef>
                      </c:ext>
                    </c:extLst>
                    <c:strCache>
                      <c:ptCount val="2"/>
                      <c:pt idx="0">
                        <c:v>2020</c:v>
                      </c:pt>
                      <c:pt idx="1">
                        <c:v>Q3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CCD3-4E63-8E7C-4F0743DE9D9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CCD3-4E63-8E7C-4F0743DE9D9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CCD3-4E63-8E7C-4F0743DE9D9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CCD3-4E63-8E7C-4F0743DE9D9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Sheet1!$A$31:$A$34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Sheet1!$D$31:$D$34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19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CCD3-4E63-8E7C-4F0743DE9D90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Sheet1!$E$29:$E$30</c15:sqref>
                        </c15:formulaRef>
                      </c:ext>
                    </c:extLst>
                    <c:strCache>
                      <c:ptCount val="2"/>
                      <c:pt idx="0">
                        <c:v>2020</c:v>
                      </c:pt>
                      <c:pt idx="1">
                        <c:v>Q4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CCD3-4E63-8E7C-4F0743DE9D9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CCD3-4E63-8E7C-4F0743DE9D9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CCD3-4E63-8E7C-4F0743DE9D9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CCD3-4E63-8E7C-4F0743DE9D9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Sheet1!$A$31:$A$34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Sheet1!$E$31:$E$34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CCD3-4E63-8E7C-4F0743DE9D90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Sheet1!$F$29:$F$30</c15:sqref>
                        </c15:formulaRef>
                      </c:ext>
                    </c:extLst>
                    <c:strCache>
                      <c:ptCount val="2"/>
                      <c:pt idx="0">
                        <c:v>2021</c:v>
                      </c:pt>
                      <c:pt idx="1">
                        <c:v>Q1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CCD3-4E63-8E7C-4F0743DE9D9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CCD3-4E63-8E7C-4F0743DE9D9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CCD3-4E63-8E7C-4F0743DE9D9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CCD3-4E63-8E7C-4F0743DE9D9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K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Sheet1!$A$31:$A$34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Sheet1!$F$31:$F$34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11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CCD3-4E63-8E7C-4F0743DE9D90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128587</xdr:rowOff>
    </xdr:from>
    <xdr:to>
      <xdr:col>7</xdr:col>
      <xdr:colOff>514349</xdr:colOff>
      <xdr:row>28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DE9E8-4CD6-0829-F6EB-5297A0839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7</xdr:row>
      <xdr:rowOff>19050</xdr:rowOff>
    </xdr:from>
    <xdr:to>
      <xdr:col>4</xdr:col>
      <xdr:colOff>247650</xdr:colOff>
      <xdr:row>17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18E2EF-8558-696B-4D54-7C012AD44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7</xdr:row>
      <xdr:rowOff>38100</xdr:rowOff>
    </xdr:from>
    <xdr:to>
      <xdr:col>9</xdr:col>
      <xdr:colOff>371476</xdr:colOff>
      <xdr:row>17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12F44-18E0-4101-AA90-38E857B8B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4.321259259261" createdVersion="8" refreshedVersion="8" minRefreshableVersion="3" recordCount="907" xr:uid="{59D7BCC8-2AA8-4966-B271-0C63062FFCD3}">
  <cacheSource type="worksheet">
    <worksheetSource ref="A1:G908" sheet="Client Vol"/>
  </cacheSource>
  <cacheFields count="7">
    <cacheField name="CLID" numFmtId="0">
      <sharedItems/>
    </cacheField>
    <cacheField name="Date" numFmtId="164">
      <sharedItems containsSemiMixedTypes="0" containsNonDate="0" containsDate="1" containsString="0" minDate="2020-01-31T00:00:00" maxDate="2021-07-01T00:00:00"/>
    </cacheField>
    <cacheField name="Month" numFmtId="164">
      <sharedItems/>
    </cacheField>
    <cacheField name="Quarter" numFmtId="164">
      <sharedItems/>
    </cacheField>
    <cacheField name="Year" numFmtId="164">
      <sharedItems/>
    </cacheField>
    <cacheField name="Vol" numFmtId="0">
      <sharedItems containsSemiMixedTypes="0" containsString="0" containsNumber="1" containsInteger="1" minValue="26" maxValue="41598"/>
    </cacheField>
    <cacheField name="GeoID" numFmtId="0">
      <sharedItems count="4">
        <s v="GEO1004"/>
        <s v="GEO1001"/>
        <s v="GEO1003"/>
        <s v="GEO1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4.33704189815" createdVersion="8" refreshedVersion="8" minRefreshableVersion="3" recordCount="907" xr:uid="{01DF7CEF-8692-42FA-8ED9-F6831B38E765}">
  <cacheSource type="worksheet">
    <worksheetSource ref="A1:H908" sheet="Client Vol"/>
  </cacheSource>
  <cacheFields count="11">
    <cacheField name="CLID" numFmtId="0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6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/>
    </cacheField>
    <cacheField name="Month" numFmtId="164">
      <sharedItems/>
    </cacheField>
    <cacheField name="Quarter" numFmtId="164">
      <sharedItems count="4">
        <s v="Q 1"/>
        <s v="Q 2"/>
        <s v="Q 3"/>
        <s v="Q 4"/>
      </sharedItems>
    </cacheField>
    <cacheField name="Year" numFmtId="164">
      <sharedItems count="2">
        <s v="2020"/>
        <s v="2021"/>
      </sharedItems>
    </cacheField>
    <cacheField name="Vol" numFmtId="0">
      <sharedItems containsSemiMixedTypes="0" containsString="0" containsNumber="1" containsInteger="1" minValue="26" maxValue="41598"/>
    </cacheField>
    <cacheField name="GeoID" numFmtId="0">
      <sharedItems/>
    </cacheField>
    <cacheField name="GEONAME" numFmtId="0">
      <sharedItems count="4">
        <s v="LATAM"/>
        <s v="NAM"/>
        <s v="EMEA"/>
        <s v="APAC"/>
      </sharedItems>
    </cacheField>
    <cacheField name="Months (Date)" numFmtId="0" databaseField="0">
      <fieldGroup base="1">
        <rangePr groupBy="months" startDate="2020-01-31T00:00:00" endDate="2021-07-01T00:00:00"/>
        <groupItems count="14">
          <s v="&lt;3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1"/>
        </groupItems>
      </fieldGroup>
    </cacheField>
    <cacheField name="Quarters (Date)" numFmtId="0" databaseField="0">
      <fieldGroup base="1">
        <rangePr groupBy="quarters" startDate="2020-01-31T00:00:00" endDate="2021-07-01T00:00:00"/>
        <groupItems count="6">
          <s v="&lt;31/01/2020"/>
          <s v="Qtr1"/>
          <s v="Qtr2"/>
          <s v="Qtr3"/>
          <s v="Qtr4"/>
          <s v="&gt;01/07/2021"/>
        </groupItems>
      </fieldGroup>
    </cacheField>
    <cacheField name="Years (Date)" numFmtId="0" databaseField="0">
      <fieldGroup base="1">
        <rangePr groupBy="years" startDate="2020-01-31T00:00:00" endDate="2021-07-01T00:00:00"/>
        <groupItems count="4">
          <s v="&lt;31/01/2020"/>
          <s v="2020"/>
          <s v="2021"/>
          <s v="&gt;01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s v="CL11420"/>
    <d v="2020-03-31T00:00:00"/>
    <s v="Mar"/>
    <s v="Q 1"/>
    <s v="2020"/>
    <n v="884"/>
    <x v="0"/>
  </r>
  <r>
    <s v="CL11420"/>
    <d v="2020-04-30T00:00:00"/>
    <s v="Apr"/>
    <s v="Q 2"/>
    <s v="2020"/>
    <n v="886"/>
    <x v="0"/>
  </r>
  <r>
    <s v="CL11420"/>
    <d v="2020-05-31T00:00:00"/>
    <s v="May"/>
    <s v="Q 2"/>
    <s v="2020"/>
    <n v="968"/>
    <x v="0"/>
  </r>
  <r>
    <s v="CL11420"/>
    <d v="2020-06-30T00:00:00"/>
    <s v="Jun"/>
    <s v="Q 2"/>
    <s v="2020"/>
    <n v="564"/>
    <x v="0"/>
  </r>
  <r>
    <s v="CL11420"/>
    <d v="2020-07-31T00:00:00"/>
    <s v="Jul"/>
    <s v="Q 3"/>
    <s v="2020"/>
    <n v="648"/>
    <x v="0"/>
  </r>
  <r>
    <s v="CL11420"/>
    <d v="2020-08-31T00:00:00"/>
    <s v="Aug"/>
    <s v="Q 3"/>
    <s v="2020"/>
    <n v="406"/>
    <x v="0"/>
  </r>
  <r>
    <s v="CL11420"/>
    <d v="2020-09-30T00:00:00"/>
    <s v="Sep"/>
    <s v="Q 3"/>
    <s v="2020"/>
    <n v="569"/>
    <x v="0"/>
  </r>
  <r>
    <s v="CL11420"/>
    <d v="2020-10-31T00:00:00"/>
    <s v="Oct"/>
    <s v="Q 4"/>
    <s v="2020"/>
    <n v="487"/>
    <x v="0"/>
  </r>
  <r>
    <s v="CL11420"/>
    <d v="2020-11-30T00:00:00"/>
    <s v="Nov"/>
    <s v="Q 4"/>
    <s v="2020"/>
    <n v="729"/>
    <x v="0"/>
  </r>
  <r>
    <s v="CL11420"/>
    <d v="2020-12-31T00:00:00"/>
    <s v="Dec"/>
    <s v="Q 4"/>
    <s v="2020"/>
    <n v="565"/>
    <x v="0"/>
  </r>
  <r>
    <s v="CL11420"/>
    <d v="2021-06-30T00:00:00"/>
    <s v="Jun"/>
    <s v="Q 2"/>
    <s v="2021"/>
    <n v="561"/>
    <x v="0"/>
  </r>
  <r>
    <s v="CL11420"/>
    <d v="2021-05-31T00:00:00"/>
    <s v="May"/>
    <s v="Q 2"/>
    <s v="2021"/>
    <n v="1014"/>
    <x v="0"/>
  </r>
  <r>
    <s v="CL11420"/>
    <d v="2021-04-30T00:00:00"/>
    <s v="Apr"/>
    <s v="Q 2"/>
    <s v="2021"/>
    <n v="878"/>
    <x v="0"/>
  </r>
  <r>
    <s v="CL11420"/>
    <d v="2021-03-31T00:00:00"/>
    <s v="Mar"/>
    <s v="Q 1"/>
    <s v="2021"/>
    <n v="922"/>
    <x v="0"/>
  </r>
  <r>
    <s v="CL11420"/>
    <d v="2021-02-28T00:00:00"/>
    <s v="Feb"/>
    <s v="Q 1"/>
    <s v="2021"/>
    <n v="668"/>
    <x v="0"/>
  </r>
  <r>
    <s v="CL11420"/>
    <d v="2021-01-31T00:00:00"/>
    <s v="Jan"/>
    <s v="Q 1"/>
    <s v="2021"/>
    <n v="725"/>
    <x v="0"/>
  </r>
  <r>
    <s v="CL13213"/>
    <d v="2020-01-31T00:00:00"/>
    <s v="Jan"/>
    <s v="Q 1"/>
    <s v="2020"/>
    <n v="1194"/>
    <x v="1"/>
  </r>
  <r>
    <s v="CL13213"/>
    <d v="2020-02-29T00:00:00"/>
    <s v="Feb"/>
    <s v="Q 1"/>
    <s v="2020"/>
    <n v="942"/>
    <x v="1"/>
  </r>
  <r>
    <s v="CL13213"/>
    <d v="2020-03-31T00:00:00"/>
    <s v="Mar"/>
    <s v="Q 1"/>
    <s v="2020"/>
    <n v="1448"/>
    <x v="1"/>
  </r>
  <r>
    <s v="CL13213"/>
    <d v="2020-04-30T00:00:00"/>
    <s v="Apr"/>
    <s v="Q 2"/>
    <s v="2020"/>
    <n v="1323"/>
    <x v="1"/>
  </r>
  <r>
    <s v="CL13213"/>
    <d v="2020-05-31T00:00:00"/>
    <s v="May"/>
    <s v="Q 2"/>
    <s v="2020"/>
    <n v="1573"/>
    <x v="1"/>
  </r>
  <r>
    <s v="CL13213"/>
    <d v="2020-06-30T00:00:00"/>
    <s v="Jun"/>
    <s v="Q 2"/>
    <s v="2020"/>
    <n v="820"/>
    <x v="1"/>
  </r>
  <r>
    <s v="CL13213"/>
    <d v="2020-07-31T00:00:00"/>
    <s v="Jul"/>
    <s v="Q 3"/>
    <s v="2020"/>
    <n v="1069"/>
    <x v="1"/>
  </r>
  <r>
    <s v="CL13213"/>
    <d v="2020-08-31T00:00:00"/>
    <s v="Aug"/>
    <s v="Q 3"/>
    <s v="2020"/>
    <n v="571"/>
    <x v="1"/>
  </r>
  <r>
    <s v="CL13213"/>
    <d v="2020-09-30T00:00:00"/>
    <s v="Sep"/>
    <s v="Q 3"/>
    <s v="2020"/>
    <n v="947"/>
    <x v="1"/>
  </r>
  <r>
    <s v="CL13213"/>
    <d v="2020-10-31T00:00:00"/>
    <s v="Oct"/>
    <s v="Q 4"/>
    <s v="2020"/>
    <n v="694"/>
    <x v="1"/>
  </r>
  <r>
    <s v="CL13213"/>
    <d v="2020-11-30T00:00:00"/>
    <s v="Nov"/>
    <s v="Q 4"/>
    <s v="2020"/>
    <n v="1197"/>
    <x v="1"/>
  </r>
  <r>
    <s v="CL13213"/>
    <d v="2020-12-31T00:00:00"/>
    <s v="Dec"/>
    <s v="Q 4"/>
    <s v="2020"/>
    <n v="822"/>
    <x v="1"/>
  </r>
  <r>
    <s v="CL13213"/>
    <d v="2021-06-30T00:00:00"/>
    <s v="Jun"/>
    <s v="Q 2"/>
    <s v="2021"/>
    <n v="846"/>
    <x v="1"/>
  </r>
  <r>
    <s v="CL13213"/>
    <d v="2021-05-31T00:00:00"/>
    <s v="May"/>
    <s v="Q 2"/>
    <s v="2021"/>
    <n v="1553"/>
    <x v="1"/>
  </r>
  <r>
    <s v="CL13213"/>
    <d v="2021-04-30T00:00:00"/>
    <s v="Apr"/>
    <s v="Q 2"/>
    <s v="2021"/>
    <n v="1344"/>
    <x v="1"/>
  </r>
  <r>
    <s v="CL13213"/>
    <d v="2021-03-31T00:00:00"/>
    <s v="Mar"/>
    <s v="Q 1"/>
    <s v="2021"/>
    <n v="1436"/>
    <x v="1"/>
  </r>
  <r>
    <s v="CL13213"/>
    <d v="2021-02-28T00:00:00"/>
    <s v="Feb"/>
    <s v="Q 1"/>
    <s v="2021"/>
    <n v="970"/>
    <x v="1"/>
  </r>
  <r>
    <s v="CL13213"/>
    <d v="2021-01-31T00:00:00"/>
    <s v="Jan"/>
    <s v="Q 1"/>
    <s v="2021"/>
    <n v="1207"/>
    <x v="1"/>
  </r>
  <r>
    <s v="CL13257"/>
    <d v="2020-01-31T00:00:00"/>
    <s v="Jan"/>
    <s v="Q 1"/>
    <s v="2020"/>
    <n v="532"/>
    <x v="2"/>
  </r>
  <r>
    <s v="CL13257"/>
    <d v="2020-02-29T00:00:00"/>
    <s v="Feb"/>
    <s v="Q 1"/>
    <s v="2020"/>
    <n v="760"/>
    <x v="2"/>
  </r>
  <r>
    <s v="CL13257"/>
    <d v="2020-03-31T00:00:00"/>
    <s v="Mar"/>
    <s v="Q 1"/>
    <s v="2020"/>
    <n v="682"/>
    <x v="2"/>
  </r>
  <r>
    <s v="CL13257"/>
    <d v="2020-04-30T00:00:00"/>
    <s v="Apr"/>
    <s v="Q 2"/>
    <s v="2020"/>
    <n v="984"/>
    <x v="2"/>
  </r>
  <r>
    <s v="CL13257"/>
    <d v="2020-05-31T00:00:00"/>
    <s v="May"/>
    <s v="Q 2"/>
    <s v="2020"/>
    <n v="760"/>
    <x v="2"/>
  </r>
  <r>
    <s v="CL13257"/>
    <d v="2020-06-30T00:00:00"/>
    <s v="Jun"/>
    <s v="Q 2"/>
    <s v="2020"/>
    <n v="681"/>
    <x v="2"/>
  </r>
  <r>
    <s v="CL13257"/>
    <d v="2020-07-31T00:00:00"/>
    <s v="Jul"/>
    <s v="Q 3"/>
    <s v="2020"/>
    <n v="457"/>
    <x v="2"/>
  </r>
  <r>
    <s v="CL13257"/>
    <d v="2020-08-31T00:00:00"/>
    <s v="Aug"/>
    <s v="Q 3"/>
    <s v="2020"/>
    <n v="528"/>
    <x v="2"/>
  </r>
  <r>
    <s v="CL13257"/>
    <d v="2020-09-30T00:00:00"/>
    <s v="Sep"/>
    <s v="Q 3"/>
    <s v="2020"/>
    <n v="377"/>
    <x v="2"/>
  </r>
  <r>
    <s v="CL13257"/>
    <d v="2020-10-31T00:00:00"/>
    <s v="Oct"/>
    <s v="Q 4"/>
    <s v="2020"/>
    <n v="606"/>
    <x v="2"/>
  </r>
  <r>
    <s v="CL13257"/>
    <d v="2020-11-30T00:00:00"/>
    <s v="Nov"/>
    <s v="Q 4"/>
    <s v="2020"/>
    <n v="534"/>
    <x v="2"/>
  </r>
  <r>
    <s v="CL13257"/>
    <d v="2020-12-31T00:00:00"/>
    <s v="Dec"/>
    <s v="Q 4"/>
    <s v="2020"/>
    <n v="681"/>
    <x v="2"/>
  </r>
  <r>
    <s v="CL13257"/>
    <d v="2021-05-31T00:00:00"/>
    <s v="May"/>
    <s v="Q 2"/>
    <s v="2021"/>
    <n v="764"/>
    <x v="2"/>
  </r>
  <r>
    <s v="CL13257"/>
    <d v="2021-04-30T00:00:00"/>
    <s v="Apr"/>
    <s v="Q 2"/>
    <s v="2021"/>
    <n v="973"/>
    <x v="2"/>
  </r>
  <r>
    <s v="CL13257"/>
    <d v="2021-03-31T00:00:00"/>
    <s v="Mar"/>
    <s v="Q 1"/>
    <s v="2021"/>
    <n v="688"/>
    <x v="2"/>
  </r>
  <r>
    <s v="CL13257"/>
    <d v="2021-02-28T00:00:00"/>
    <s v="Feb"/>
    <s v="Q 1"/>
    <s v="2021"/>
    <n v="750"/>
    <x v="2"/>
  </r>
  <r>
    <s v="CL13257"/>
    <d v="2021-01-31T00:00:00"/>
    <s v="Jan"/>
    <s v="Q 1"/>
    <s v="2021"/>
    <n v="554"/>
    <x v="2"/>
  </r>
  <r>
    <s v="CL17270"/>
    <d v="2020-06-30T00:00:00"/>
    <s v="Jun"/>
    <s v="Q 2"/>
    <s v="2020"/>
    <n v="1342"/>
    <x v="1"/>
  </r>
  <r>
    <s v="CL17270"/>
    <d v="2020-07-31T00:00:00"/>
    <s v="Jul"/>
    <s v="Q 3"/>
    <s v="2020"/>
    <n v="1526"/>
    <x v="1"/>
  </r>
  <r>
    <s v="CL17270"/>
    <d v="2020-08-31T00:00:00"/>
    <s v="Aug"/>
    <s v="Q 3"/>
    <s v="2020"/>
    <n v="958"/>
    <x v="1"/>
  </r>
  <r>
    <s v="CL17270"/>
    <d v="2020-09-30T00:00:00"/>
    <s v="Sep"/>
    <s v="Q 3"/>
    <s v="2020"/>
    <n v="1340"/>
    <x v="1"/>
  </r>
  <r>
    <s v="CL17270"/>
    <d v="2020-10-31T00:00:00"/>
    <s v="Oct"/>
    <s v="Q 4"/>
    <s v="2020"/>
    <n v="1150"/>
    <x v="1"/>
  </r>
  <r>
    <s v="CL17270"/>
    <d v="2020-11-30T00:00:00"/>
    <s v="Nov"/>
    <s v="Q 4"/>
    <s v="2020"/>
    <n v="1721"/>
    <x v="1"/>
  </r>
  <r>
    <s v="CL17270"/>
    <d v="2020-12-31T00:00:00"/>
    <s v="Dec"/>
    <s v="Q 4"/>
    <s v="2020"/>
    <n v="1342"/>
    <x v="1"/>
  </r>
  <r>
    <s v="CL17270"/>
    <d v="2021-06-30T00:00:00"/>
    <s v="Jun"/>
    <s v="Q 2"/>
    <s v="2021"/>
    <n v="1325"/>
    <x v="1"/>
  </r>
  <r>
    <s v="CL17270"/>
    <d v="2021-05-31T00:00:00"/>
    <s v="May"/>
    <s v="Q 2"/>
    <s v="2021"/>
    <n v="2403"/>
    <x v="1"/>
  </r>
  <r>
    <s v="CL17270"/>
    <d v="2021-04-30T00:00:00"/>
    <s v="Apr"/>
    <s v="Q 2"/>
    <s v="2021"/>
    <n v="2089"/>
    <x v="1"/>
  </r>
  <r>
    <s v="CL17270"/>
    <d v="2021-03-31T00:00:00"/>
    <s v="Mar"/>
    <s v="Q 1"/>
    <s v="2021"/>
    <n v="2185"/>
    <x v="1"/>
  </r>
  <r>
    <s v="CL17270"/>
    <d v="2021-02-28T00:00:00"/>
    <s v="Feb"/>
    <s v="Q 1"/>
    <s v="2021"/>
    <n v="1542"/>
    <x v="1"/>
  </r>
  <r>
    <s v="CL17270"/>
    <d v="2021-01-31T00:00:00"/>
    <s v="Jan"/>
    <s v="Q 1"/>
    <s v="2021"/>
    <n v="1804"/>
    <x v="1"/>
  </r>
  <r>
    <s v="CL22140"/>
    <d v="2020-01-31T00:00:00"/>
    <s v="Jan"/>
    <s v="Q 1"/>
    <s v="2020"/>
    <n v="12887"/>
    <x v="1"/>
  </r>
  <r>
    <s v="CL22140"/>
    <d v="2020-02-29T00:00:00"/>
    <s v="Feb"/>
    <s v="Q 1"/>
    <s v="2020"/>
    <n v="18411"/>
    <x v="1"/>
  </r>
  <r>
    <s v="CL22140"/>
    <d v="2020-03-31T00:00:00"/>
    <s v="Mar"/>
    <s v="Q 1"/>
    <s v="2020"/>
    <n v="16571"/>
    <x v="1"/>
  </r>
  <r>
    <s v="CL22140"/>
    <d v="2020-04-30T00:00:00"/>
    <s v="Apr"/>
    <s v="Q 2"/>
    <s v="2020"/>
    <n v="23929"/>
    <x v="1"/>
  </r>
  <r>
    <s v="CL22140"/>
    <d v="2020-05-31T00:00:00"/>
    <s v="May"/>
    <s v="Q 2"/>
    <s v="2020"/>
    <n v="18409"/>
    <x v="1"/>
  </r>
  <r>
    <s v="CL22140"/>
    <d v="2020-06-30T00:00:00"/>
    <s v="Jun"/>
    <s v="Q 2"/>
    <s v="2020"/>
    <n v="16572"/>
    <x v="1"/>
  </r>
  <r>
    <s v="CL22140"/>
    <d v="2020-07-31T00:00:00"/>
    <s v="Jul"/>
    <s v="Q 3"/>
    <s v="2020"/>
    <n v="11044"/>
    <x v="1"/>
  </r>
  <r>
    <s v="CL22140"/>
    <d v="2020-08-31T00:00:00"/>
    <s v="Aug"/>
    <s v="Q 3"/>
    <s v="2020"/>
    <n v="12885"/>
    <x v="1"/>
  </r>
  <r>
    <s v="CL22140"/>
    <d v="2020-09-30T00:00:00"/>
    <s v="Sep"/>
    <s v="Q 3"/>
    <s v="2020"/>
    <n v="9208"/>
    <x v="1"/>
  </r>
  <r>
    <s v="CL22140"/>
    <d v="2020-10-31T00:00:00"/>
    <s v="Oct"/>
    <s v="Q 4"/>
    <s v="2020"/>
    <n v="14725"/>
    <x v="1"/>
  </r>
  <r>
    <s v="CL22140"/>
    <d v="2020-11-30T00:00:00"/>
    <s v="Nov"/>
    <s v="Q 4"/>
    <s v="2020"/>
    <n v="12888"/>
    <x v="1"/>
  </r>
  <r>
    <s v="CL22140"/>
    <d v="2020-12-31T00:00:00"/>
    <s v="Dec"/>
    <s v="Q 4"/>
    <s v="2020"/>
    <n v="16571"/>
    <x v="1"/>
  </r>
  <r>
    <s v="CL22140"/>
    <d v="2021-06-30T00:00:00"/>
    <s v="Jun"/>
    <s v="Q 2"/>
    <s v="2021"/>
    <n v="17235"/>
    <x v="1"/>
  </r>
  <r>
    <s v="CL22140"/>
    <d v="2021-05-31T00:00:00"/>
    <s v="May"/>
    <s v="Q 2"/>
    <s v="2021"/>
    <n v="19146"/>
    <x v="1"/>
  </r>
  <r>
    <s v="CL22140"/>
    <d v="2021-04-30T00:00:00"/>
    <s v="Apr"/>
    <s v="Q 2"/>
    <s v="2021"/>
    <n v="23690"/>
    <x v="1"/>
  </r>
  <r>
    <s v="CL22140"/>
    <d v="2021-03-31T00:00:00"/>
    <s v="Mar"/>
    <s v="Q 1"/>
    <s v="2021"/>
    <n v="17229"/>
    <x v="1"/>
  </r>
  <r>
    <s v="CL22140"/>
    <d v="2021-02-28T00:00:00"/>
    <s v="Feb"/>
    <s v="Q 1"/>
    <s v="2021"/>
    <n v="19330"/>
    <x v="1"/>
  </r>
  <r>
    <s v="CL22140"/>
    <d v="2021-01-31T00:00:00"/>
    <s v="Jan"/>
    <s v="Q 1"/>
    <s v="2021"/>
    <n v="12826"/>
    <x v="1"/>
  </r>
  <r>
    <s v="CL22675"/>
    <d v="2020-09-30T00:00:00"/>
    <s v="Sep"/>
    <s v="Q 3"/>
    <s v="2020"/>
    <n v="1249"/>
    <x v="0"/>
  </r>
  <r>
    <s v="CL22675"/>
    <d v="2020-10-31T00:00:00"/>
    <s v="Oct"/>
    <s v="Q 4"/>
    <s v="2020"/>
    <n v="913"/>
    <x v="0"/>
  </r>
  <r>
    <s v="CL22675"/>
    <d v="2020-11-30T00:00:00"/>
    <s v="Nov"/>
    <s v="Q 4"/>
    <s v="2020"/>
    <n v="1574"/>
    <x v="0"/>
  </r>
  <r>
    <s v="CL22675"/>
    <d v="2020-12-31T00:00:00"/>
    <s v="Dec"/>
    <s v="Q 4"/>
    <s v="2020"/>
    <n v="1082"/>
    <x v="0"/>
  </r>
  <r>
    <s v="CL22675"/>
    <d v="2021-03-31T00:00:00"/>
    <s v="Mar"/>
    <s v="Q 1"/>
    <s v="2021"/>
    <n v="1945"/>
    <x v="0"/>
  </r>
  <r>
    <s v="CL22675"/>
    <d v="2021-02-28T00:00:00"/>
    <s v="Feb"/>
    <s v="Q 1"/>
    <s v="2021"/>
    <n v="1296"/>
    <x v="0"/>
  </r>
  <r>
    <s v="CL22675"/>
    <d v="2021-01-31T00:00:00"/>
    <s v="Jan"/>
    <s v="Q 1"/>
    <s v="2021"/>
    <n v="1568"/>
    <x v="0"/>
  </r>
  <r>
    <s v="CL23634"/>
    <d v="2020-01-31T00:00:00"/>
    <s v="Jan"/>
    <s v="Q 1"/>
    <s v="2020"/>
    <n v="756"/>
    <x v="0"/>
  </r>
  <r>
    <s v="CL23634"/>
    <d v="2020-02-29T00:00:00"/>
    <s v="Feb"/>
    <s v="Q 1"/>
    <s v="2020"/>
    <n v="954"/>
    <x v="0"/>
  </r>
  <r>
    <s v="CL23634"/>
    <d v="2020-03-31T00:00:00"/>
    <s v="Mar"/>
    <s v="Q 1"/>
    <s v="2020"/>
    <n v="955"/>
    <x v="0"/>
  </r>
  <r>
    <s v="CL23634"/>
    <d v="2020-04-30T00:00:00"/>
    <s v="Apr"/>
    <s v="Q 2"/>
    <s v="2020"/>
    <n v="1261"/>
    <x v="0"/>
  </r>
  <r>
    <s v="CL23634"/>
    <d v="2020-05-31T00:00:00"/>
    <s v="May"/>
    <s v="Q 2"/>
    <s v="2020"/>
    <n v="1058"/>
    <x v="0"/>
  </r>
  <r>
    <s v="CL23634"/>
    <d v="2020-06-30T00:00:00"/>
    <s v="Jun"/>
    <s v="Q 2"/>
    <s v="2020"/>
    <n v="855"/>
    <x v="0"/>
  </r>
  <r>
    <s v="CL23634"/>
    <d v="2020-07-31T00:00:00"/>
    <s v="Jul"/>
    <s v="Q 3"/>
    <s v="2020"/>
    <n v="654"/>
    <x v="0"/>
  </r>
  <r>
    <s v="CL23634"/>
    <d v="2020-08-31T00:00:00"/>
    <s v="Aug"/>
    <s v="Q 3"/>
    <s v="2020"/>
    <n v="656"/>
    <x v="0"/>
  </r>
  <r>
    <s v="CL23634"/>
    <d v="2020-09-30T00:00:00"/>
    <s v="Sep"/>
    <s v="Q 3"/>
    <s v="2020"/>
    <n v="554"/>
    <x v="0"/>
  </r>
  <r>
    <s v="CL23634"/>
    <d v="2020-10-31T00:00:00"/>
    <s v="Oct"/>
    <s v="Q 4"/>
    <s v="2020"/>
    <n v="760"/>
    <x v="0"/>
  </r>
  <r>
    <s v="CL23634"/>
    <d v="2020-11-30T00:00:00"/>
    <s v="Nov"/>
    <s v="Q 4"/>
    <s v="2020"/>
    <n v="759"/>
    <x v="0"/>
  </r>
  <r>
    <s v="CL23634"/>
    <d v="2020-12-31T00:00:00"/>
    <s v="Dec"/>
    <s v="Q 4"/>
    <s v="2020"/>
    <n v="857"/>
    <x v="0"/>
  </r>
  <r>
    <s v="CL23634"/>
    <d v="2021-06-30T00:00:00"/>
    <s v="Jun"/>
    <s v="Q 2"/>
    <s v="2021"/>
    <n v="865"/>
    <x v="0"/>
  </r>
  <r>
    <s v="CL23634"/>
    <d v="2021-05-31T00:00:00"/>
    <s v="May"/>
    <s v="Q 2"/>
    <s v="2021"/>
    <n v="1078"/>
    <x v="0"/>
  </r>
  <r>
    <s v="CL23634"/>
    <d v="2021-04-30T00:00:00"/>
    <s v="Apr"/>
    <s v="Q 2"/>
    <s v="2021"/>
    <n v="1305"/>
    <x v="0"/>
  </r>
  <r>
    <s v="CL23634"/>
    <d v="2021-03-31T00:00:00"/>
    <s v="Mar"/>
    <s v="Q 1"/>
    <s v="2021"/>
    <n v="950"/>
    <x v="0"/>
  </r>
  <r>
    <s v="CL23634"/>
    <d v="2021-02-28T00:00:00"/>
    <s v="Feb"/>
    <s v="Q 1"/>
    <s v="2021"/>
    <n v="968"/>
    <x v="0"/>
  </r>
  <r>
    <s v="CL23634"/>
    <d v="2021-01-31T00:00:00"/>
    <s v="Jan"/>
    <s v="Q 1"/>
    <s v="2021"/>
    <n v="749"/>
    <x v="0"/>
  </r>
  <r>
    <s v="CL24510"/>
    <d v="2020-01-31T00:00:00"/>
    <s v="Jan"/>
    <s v="Q 1"/>
    <s v="2020"/>
    <n v="945"/>
    <x v="3"/>
  </r>
  <r>
    <s v="CL24510"/>
    <d v="2020-02-29T00:00:00"/>
    <s v="Feb"/>
    <s v="Q 1"/>
    <s v="2020"/>
    <n v="941"/>
    <x v="3"/>
  </r>
  <r>
    <s v="CL24510"/>
    <d v="2020-03-31T00:00:00"/>
    <s v="Mar"/>
    <s v="Q 1"/>
    <s v="2020"/>
    <n v="1164"/>
    <x v="3"/>
  </r>
  <r>
    <s v="CL24510"/>
    <d v="2020-04-30T00:00:00"/>
    <s v="Apr"/>
    <s v="Q 2"/>
    <s v="2020"/>
    <n v="1276"/>
    <x v="3"/>
  </r>
  <r>
    <s v="CL24510"/>
    <d v="2020-05-31T00:00:00"/>
    <s v="May"/>
    <s v="Q 2"/>
    <s v="2020"/>
    <n v="1275"/>
    <x v="3"/>
  </r>
  <r>
    <s v="CL24510"/>
    <d v="2020-06-30T00:00:00"/>
    <s v="Jun"/>
    <s v="Q 2"/>
    <s v="2020"/>
    <n v="834"/>
    <x v="3"/>
  </r>
  <r>
    <s v="CL24510"/>
    <d v="2020-07-31T00:00:00"/>
    <s v="Jul"/>
    <s v="Q 3"/>
    <s v="2020"/>
    <n v="833"/>
    <x v="3"/>
  </r>
  <r>
    <s v="CL24510"/>
    <d v="2020-08-31T00:00:00"/>
    <s v="Aug"/>
    <s v="Q 3"/>
    <s v="2020"/>
    <n v="610"/>
    <x v="3"/>
  </r>
  <r>
    <s v="CL24510"/>
    <d v="2020-09-30T00:00:00"/>
    <s v="Sep"/>
    <s v="Q 3"/>
    <s v="2020"/>
    <n v="722"/>
    <x v="3"/>
  </r>
  <r>
    <s v="CL24510"/>
    <d v="2020-10-31T00:00:00"/>
    <s v="Oct"/>
    <s v="Q 4"/>
    <s v="2020"/>
    <n v="722"/>
    <x v="3"/>
  </r>
  <r>
    <s v="CL24510"/>
    <d v="2020-11-30T00:00:00"/>
    <s v="Nov"/>
    <s v="Q 4"/>
    <s v="2020"/>
    <n v="939"/>
    <x v="3"/>
  </r>
  <r>
    <s v="CL24510"/>
    <d v="2020-12-31T00:00:00"/>
    <s v="Dec"/>
    <s v="Q 4"/>
    <s v="2020"/>
    <n v="829"/>
    <x v="3"/>
  </r>
  <r>
    <s v="CL24510"/>
    <d v="2021-06-30T00:00:00"/>
    <s v="Jun"/>
    <s v="Q 2"/>
    <s v="2021"/>
    <n v="848"/>
    <x v="3"/>
  </r>
  <r>
    <s v="CL24510"/>
    <d v="2021-05-31T00:00:00"/>
    <s v="May"/>
    <s v="Q 2"/>
    <s v="2021"/>
    <n v="1326"/>
    <x v="3"/>
  </r>
  <r>
    <s v="CL24510"/>
    <d v="2021-04-30T00:00:00"/>
    <s v="Apr"/>
    <s v="Q 2"/>
    <s v="2021"/>
    <n v="1309"/>
    <x v="3"/>
  </r>
  <r>
    <s v="CL24510"/>
    <d v="2021-03-31T00:00:00"/>
    <s v="Mar"/>
    <s v="Q 1"/>
    <s v="2021"/>
    <n v="1173"/>
    <x v="3"/>
  </r>
  <r>
    <s v="CL24510"/>
    <d v="2021-02-28T00:00:00"/>
    <s v="Feb"/>
    <s v="Q 1"/>
    <s v="2021"/>
    <n v="935"/>
    <x v="3"/>
  </r>
  <r>
    <s v="CL24510"/>
    <d v="2021-01-31T00:00:00"/>
    <s v="Jan"/>
    <s v="Q 1"/>
    <s v="2021"/>
    <n v="973"/>
    <x v="3"/>
  </r>
  <r>
    <s v="CL28683"/>
    <d v="2020-01-31T00:00:00"/>
    <s v="Jan"/>
    <s v="Q 1"/>
    <s v="2020"/>
    <n v="188"/>
    <x v="0"/>
  </r>
  <r>
    <s v="CL28683"/>
    <d v="2020-02-29T00:00:00"/>
    <s v="Feb"/>
    <s v="Q 1"/>
    <s v="2020"/>
    <n v="168"/>
    <x v="0"/>
  </r>
  <r>
    <s v="CL28683"/>
    <d v="2020-03-31T00:00:00"/>
    <s v="Mar"/>
    <s v="Q 1"/>
    <s v="2020"/>
    <n v="226"/>
    <x v="0"/>
  </r>
  <r>
    <s v="CL28683"/>
    <d v="2020-04-30T00:00:00"/>
    <s v="Apr"/>
    <s v="Q 2"/>
    <s v="2020"/>
    <n v="223"/>
    <x v="0"/>
  </r>
  <r>
    <s v="CL28683"/>
    <d v="2020-05-31T00:00:00"/>
    <s v="May"/>
    <s v="Q 2"/>
    <s v="2020"/>
    <n v="247"/>
    <x v="0"/>
  </r>
  <r>
    <s v="CL28683"/>
    <d v="2020-06-30T00:00:00"/>
    <s v="Jun"/>
    <s v="Q 2"/>
    <s v="2020"/>
    <n v="142"/>
    <x v="0"/>
  </r>
  <r>
    <s v="CL28683"/>
    <d v="2020-07-31T00:00:00"/>
    <s v="Jul"/>
    <s v="Q 3"/>
    <s v="2020"/>
    <n v="163"/>
    <x v="0"/>
  </r>
  <r>
    <s v="CL28683"/>
    <d v="2020-08-31T00:00:00"/>
    <s v="Aug"/>
    <s v="Q 3"/>
    <s v="2020"/>
    <n v="101"/>
    <x v="0"/>
  </r>
  <r>
    <s v="CL28683"/>
    <d v="2020-09-30T00:00:00"/>
    <s v="Sep"/>
    <s v="Q 3"/>
    <s v="2020"/>
    <n v="142"/>
    <x v="0"/>
  </r>
  <r>
    <s v="CL28683"/>
    <d v="2020-10-31T00:00:00"/>
    <s v="Oct"/>
    <s v="Q 4"/>
    <s v="2020"/>
    <n v="123"/>
    <x v="0"/>
  </r>
  <r>
    <s v="CL28683"/>
    <d v="2020-11-30T00:00:00"/>
    <s v="Nov"/>
    <s v="Q 4"/>
    <s v="2020"/>
    <n v="183"/>
    <x v="0"/>
  </r>
  <r>
    <s v="CL28683"/>
    <d v="2020-12-31T00:00:00"/>
    <s v="Dec"/>
    <s v="Q 4"/>
    <s v="2020"/>
    <n v="144"/>
    <x v="0"/>
  </r>
  <r>
    <s v="CL28683"/>
    <d v="2021-06-30T00:00:00"/>
    <s v="Jun"/>
    <s v="Q 2"/>
    <s v="2021"/>
    <n v="145"/>
    <x v="0"/>
  </r>
  <r>
    <s v="CL28683"/>
    <d v="2021-05-31T00:00:00"/>
    <s v="May"/>
    <s v="Q 2"/>
    <s v="2021"/>
    <n v="244"/>
    <x v="0"/>
  </r>
  <r>
    <s v="CL28683"/>
    <d v="2021-04-30T00:00:00"/>
    <s v="Apr"/>
    <s v="Q 2"/>
    <s v="2021"/>
    <n v="226"/>
    <x v="0"/>
  </r>
  <r>
    <s v="CL28683"/>
    <d v="2021-03-31T00:00:00"/>
    <s v="Mar"/>
    <s v="Q 1"/>
    <s v="2021"/>
    <n v="227"/>
    <x v="0"/>
  </r>
  <r>
    <s v="CL28683"/>
    <d v="2021-02-28T00:00:00"/>
    <s v="Feb"/>
    <s v="Q 1"/>
    <s v="2021"/>
    <n v="172"/>
    <x v="0"/>
  </r>
  <r>
    <s v="CL28683"/>
    <d v="2021-01-31T00:00:00"/>
    <s v="Jan"/>
    <s v="Q 1"/>
    <s v="2021"/>
    <n v="190"/>
    <x v="0"/>
  </r>
  <r>
    <s v="CL29380"/>
    <d v="2020-01-31T00:00:00"/>
    <s v="Jan"/>
    <s v="Q 1"/>
    <s v="2020"/>
    <n v="391"/>
    <x v="2"/>
  </r>
  <r>
    <s v="CL29380"/>
    <d v="2020-02-29T00:00:00"/>
    <s v="Feb"/>
    <s v="Q 1"/>
    <s v="2020"/>
    <n v="553"/>
    <x v="2"/>
  </r>
  <r>
    <s v="CL29380"/>
    <d v="2020-03-31T00:00:00"/>
    <s v="Mar"/>
    <s v="Q 1"/>
    <s v="2020"/>
    <n v="498"/>
    <x v="2"/>
  </r>
  <r>
    <s v="CL29380"/>
    <d v="2020-04-30T00:00:00"/>
    <s v="Apr"/>
    <s v="Q 2"/>
    <s v="2020"/>
    <n v="719"/>
    <x v="2"/>
  </r>
  <r>
    <s v="CL29380"/>
    <d v="2020-05-31T00:00:00"/>
    <s v="May"/>
    <s v="Q 2"/>
    <s v="2020"/>
    <n v="555"/>
    <x v="2"/>
  </r>
  <r>
    <s v="CL29380"/>
    <d v="2020-06-30T00:00:00"/>
    <s v="Jun"/>
    <s v="Q 2"/>
    <s v="2020"/>
    <n v="499"/>
    <x v="2"/>
  </r>
  <r>
    <s v="CL29380"/>
    <d v="2020-07-31T00:00:00"/>
    <s v="Jul"/>
    <s v="Q 3"/>
    <s v="2020"/>
    <n v="338"/>
    <x v="2"/>
  </r>
  <r>
    <s v="CL29380"/>
    <d v="2020-08-31T00:00:00"/>
    <s v="Aug"/>
    <s v="Q 3"/>
    <s v="2020"/>
    <n v="391"/>
    <x v="2"/>
  </r>
  <r>
    <s v="CL29380"/>
    <d v="2020-09-30T00:00:00"/>
    <s v="Sep"/>
    <s v="Q 3"/>
    <s v="2020"/>
    <n v="279"/>
    <x v="2"/>
  </r>
  <r>
    <s v="CL29380"/>
    <d v="2020-10-31T00:00:00"/>
    <s v="Oct"/>
    <s v="Q 4"/>
    <s v="2020"/>
    <n v="447"/>
    <x v="2"/>
  </r>
  <r>
    <s v="CL29380"/>
    <d v="2020-11-30T00:00:00"/>
    <s v="Nov"/>
    <s v="Q 4"/>
    <s v="2020"/>
    <n v="390"/>
    <x v="2"/>
  </r>
  <r>
    <s v="CL29380"/>
    <d v="2020-12-31T00:00:00"/>
    <s v="Dec"/>
    <s v="Q 4"/>
    <s v="2020"/>
    <n v="500"/>
    <x v="2"/>
  </r>
  <r>
    <s v="CL29380"/>
    <d v="2021-06-30T00:00:00"/>
    <s v="Jun"/>
    <s v="Q 2"/>
    <s v="2021"/>
    <n v="505"/>
    <x v="2"/>
  </r>
  <r>
    <s v="CL29380"/>
    <d v="2021-05-31T00:00:00"/>
    <s v="May"/>
    <s v="Q 2"/>
    <s v="2021"/>
    <n v="574"/>
    <x v="2"/>
  </r>
  <r>
    <s v="CL29380"/>
    <d v="2021-04-30T00:00:00"/>
    <s v="Apr"/>
    <s v="Q 2"/>
    <s v="2021"/>
    <n v="747"/>
    <x v="2"/>
  </r>
  <r>
    <s v="CL29380"/>
    <d v="2021-03-31T00:00:00"/>
    <s v="Mar"/>
    <s v="Q 1"/>
    <s v="2021"/>
    <n v="515"/>
    <x v="2"/>
  </r>
  <r>
    <s v="CL29380"/>
    <d v="2021-02-28T00:00:00"/>
    <s v="Feb"/>
    <s v="Q 1"/>
    <s v="2021"/>
    <n v="564"/>
    <x v="2"/>
  </r>
  <r>
    <s v="CL29380"/>
    <d v="2021-01-31T00:00:00"/>
    <s v="Jan"/>
    <s v="Q 1"/>
    <s v="2021"/>
    <n v="404"/>
    <x v="2"/>
  </r>
  <r>
    <s v="CL31601"/>
    <d v="2020-01-31T00:00:00"/>
    <s v="Jan"/>
    <s v="Q 1"/>
    <s v="2020"/>
    <n v="16996"/>
    <x v="1"/>
  </r>
  <r>
    <s v="CL31601"/>
    <d v="2020-02-29T00:00:00"/>
    <s v="Feb"/>
    <s v="Q 1"/>
    <s v="2020"/>
    <n v="19114"/>
    <x v="1"/>
  </r>
  <r>
    <s v="CL31601"/>
    <d v="2020-03-31T00:00:00"/>
    <s v="Mar"/>
    <s v="Q 1"/>
    <s v="2020"/>
    <n v="21243"/>
    <x v="1"/>
  </r>
  <r>
    <s v="CL31601"/>
    <d v="2020-04-30T00:00:00"/>
    <s v="Apr"/>
    <s v="Q 2"/>
    <s v="2020"/>
    <n v="25486"/>
    <x v="1"/>
  </r>
  <r>
    <s v="CL31601"/>
    <d v="2020-05-31T00:00:00"/>
    <s v="May"/>
    <s v="Q 2"/>
    <s v="2020"/>
    <n v="23366"/>
    <x v="1"/>
  </r>
  <r>
    <s v="CL31601"/>
    <d v="2020-06-30T00:00:00"/>
    <s v="Jun"/>
    <s v="Q 2"/>
    <s v="2020"/>
    <n v="16995"/>
    <x v="1"/>
  </r>
  <r>
    <s v="CL31601"/>
    <d v="2020-07-31T00:00:00"/>
    <s v="Jul"/>
    <s v="Q 3"/>
    <s v="2020"/>
    <n v="14870"/>
    <x v="1"/>
  </r>
  <r>
    <s v="CL31601"/>
    <d v="2020-08-31T00:00:00"/>
    <s v="Aug"/>
    <s v="Q 3"/>
    <s v="2020"/>
    <n v="12746"/>
    <x v="1"/>
  </r>
  <r>
    <s v="CL31601"/>
    <d v="2020-09-30T00:00:00"/>
    <s v="Sep"/>
    <s v="Q 3"/>
    <s v="2020"/>
    <n v="12748"/>
    <x v="1"/>
  </r>
  <r>
    <s v="CL31601"/>
    <d v="2020-10-31T00:00:00"/>
    <s v="Oct"/>
    <s v="Q 4"/>
    <s v="2020"/>
    <n v="14871"/>
    <x v="1"/>
  </r>
  <r>
    <s v="CL31601"/>
    <d v="2020-11-30T00:00:00"/>
    <s v="Nov"/>
    <s v="Q 4"/>
    <s v="2020"/>
    <n v="16997"/>
    <x v="1"/>
  </r>
  <r>
    <s v="CL31601"/>
    <d v="2020-12-31T00:00:00"/>
    <s v="Dec"/>
    <s v="Q 4"/>
    <s v="2020"/>
    <n v="16997"/>
    <x v="1"/>
  </r>
  <r>
    <s v="CL31601"/>
    <d v="2021-06-30T00:00:00"/>
    <s v="Jun"/>
    <s v="Q 2"/>
    <s v="2021"/>
    <n v="17844"/>
    <x v="1"/>
  </r>
  <r>
    <s v="CL31601"/>
    <d v="2021-05-31T00:00:00"/>
    <s v="May"/>
    <s v="Q 2"/>
    <s v="2021"/>
    <n v="23129"/>
    <x v="1"/>
  </r>
  <r>
    <s v="CL31601"/>
    <d v="2021-04-30T00:00:00"/>
    <s v="Apr"/>
    <s v="Q 2"/>
    <s v="2021"/>
    <n v="26253"/>
    <x v="1"/>
  </r>
  <r>
    <s v="CL31601"/>
    <d v="2021-03-31T00:00:00"/>
    <s v="Mar"/>
    <s v="Q 1"/>
    <s v="2021"/>
    <n v="21877"/>
    <x v="1"/>
  </r>
  <r>
    <s v="CL31601"/>
    <d v="2021-02-28T00:00:00"/>
    <s v="Feb"/>
    <s v="Q 1"/>
    <s v="2021"/>
    <n v="19020"/>
    <x v="1"/>
  </r>
  <r>
    <s v="CL31601"/>
    <d v="2021-01-31T00:00:00"/>
    <s v="Jan"/>
    <s v="Q 1"/>
    <s v="2021"/>
    <n v="17843"/>
    <x v="1"/>
  </r>
  <r>
    <s v="CL33189"/>
    <d v="2020-01-31T00:00:00"/>
    <s v="Jan"/>
    <s v="Q 1"/>
    <s v="2020"/>
    <n v="13879"/>
    <x v="1"/>
  </r>
  <r>
    <s v="CL33189"/>
    <d v="2020-02-29T00:00:00"/>
    <s v="Feb"/>
    <s v="Q 1"/>
    <s v="2020"/>
    <n v="19822"/>
    <x v="1"/>
  </r>
  <r>
    <s v="CL33189"/>
    <d v="2020-03-31T00:00:00"/>
    <s v="Mar"/>
    <s v="Q 1"/>
    <s v="2020"/>
    <n v="17842"/>
    <x v="1"/>
  </r>
  <r>
    <s v="CL33189"/>
    <d v="2020-04-30T00:00:00"/>
    <s v="Apr"/>
    <s v="Q 2"/>
    <s v="2020"/>
    <n v="25770"/>
    <x v="1"/>
  </r>
  <r>
    <s v="CL33189"/>
    <d v="2020-05-31T00:00:00"/>
    <s v="May"/>
    <s v="Q 2"/>
    <s v="2020"/>
    <n v="19823"/>
    <x v="1"/>
  </r>
  <r>
    <s v="CL33189"/>
    <d v="2020-06-30T00:00:00"/>
    <s v="Jun"/>
    <s v="Q 2"/>
    <s v="2020"/>
    <n v="17845"/>
    <x v="1"/>
  </r>
  <r>
    <s v="CL33189"/>
    <d v="2020-07-31T00:00:00"/>
    <s v="Jul"/>
    <s v="Q 3"/>
    <s v="2020"/>
    <n v="11899"/>
    <x v="1"/>
  </r>
  <r>
    <s v="CL33189"/>
    <d v="2020-08-31T00:00:00"/>
    <s v="Aug"/>
    <s v="Q 3"/>
    <s v="2020"/>
    <n v="13879"/>
    <x v="1"/>
  </r>
  <r>
    <s v="CL33189"/>
    <d v="2020-09-30T00:00:00"/>
    <s v="Sep"/>
    <s v="Q 3"/>
    <s v="2020"/>
    <n v="9913"/>
    <x v="1"/>
  </r>
  <r>
    <s v="CL33189"/>
    <d v="2020-10-31T00:00:00"/>
    <s v="Oct"/>
    <s v="Q 4"/>
    <s v="2020"/>
    <n v="15858"/>
    <x v="1"/>
  </r>
  <r>
    <s v="CL33189"/>
    <d v="2020-11-30T00:00:00"/>
    <s v="Nov"/>
    <s v="Q 4"/>
    <s v="2020"/>
    <n v="13882"/>
    <x v="1"/>
  </r>
  <r>
    <s v="CL33189"/>
    <d v="2020-12-31T00:00:00"/>
    <s v="Dec"/>
    <s v="Q 4"/>
    <s v="2020"/>
    <n v="17841"/>
    <x v="1"/>
  </r>
  <r>
    <s v="CL33189"/>
    <d v="2021-06-30T00:00:00"/>
    <s v="Jun"/>
    <s v="Q 2"/>
    <s v="2021"/>
    <n v="18554"/>
    <x v="1"/>
  </r>
  <r>
    <s v="CL33189"/>
    <d v="2021-05-31T00:00:00"/>
    <s v="May"/>
    <s v="Q 2"/>
    <s v="2021"/>
    <n v="20218"/>
    <x v="1"/>
  </r>
  <r>
    <s v="CL33189"/>
    <d v="2021-04-30T00:00:00"/>
    <s v="Apr"/>
    <s v="Q 2"/>
    <s v="2021"/>
    <n v="27062"/>
    <x v="1"/>
  </r>
  <r>
    <s v="CL33189"/>
    <d v="2021-03-31T00:00:00"/>
    <s v="Mar"/>
    <s v="Q 1"/>
    <s v="2021"/>
    <n v="18378"/>
    <x v="1"/>
  </r>
  <r>
    <s v="CL33189"/>
    <d v="2021-02-28T00:00:00"/>
    <s v="Feb"/>
    <s v="Q 1"/>
    <s v="2021"/>
    <n v="19729"/>
    <x v="1"/>
  </r>
  <r>
    <s v="CL33189"/>
    <d v="2021-01-31T00:00:00"/>
    <s v="Jan"/>
    <s v="Q 1"/>
    <s v="2021"/>
    <n v="14159"/>
    <x v="1"/>
  </r>
  <r>
    <s v="CL35993"/>
    <d v="2020-02-29T00:00:00"/>
    <s v="Feb"/>
    <s v="Q 1"/>
    <s v="2020"/>
    <n v="815"/>
    <x v="3"/>
  </r>
  <r>
    <s v="CL35993"/>
    <d v="2020-03-31T00:00:00"/>
    <s v="Mar"/>
    <s v="Q 1"/>
    <s v="2020"/>
    <n v="910"/>
    <x v="3"/>
  </r>
  <r>
    <s v="CL35993"/>
    <d v="2020-04-30T00:00:00"/>
    <s v="Apr"/>
    <s v="Q 2"/>
    <s v="2020"/>
    <n v="1091"/>
    <x v="3"/>
  </r>
  <r>
    <s v="CL35993"/>
    <d v="2020-05-31T00:00:00"/>
    <s v="May"/>
    <s v="Q 2"/>
    <s v="2020"/>
    <n v="995"/>
    <x v="3"/>
  </r>
  <r>
    <s v="CL35993"/>
    <d v="2020-06-30T00:00:00"/>
    <s v="Jun"/>
    <s v="Q 2"/>
    <s v="2020"/>
    <n v="727"/>
    <x v="3"/>
  </r>
  <r>
    <s v="CL35993"/>
    <d v="2020-07-31T00:00:00"/>
    <s v="Jul"/>
    <s v="Q 3"/>
    <s v="2020"/>
    <n v="635"/>
    <x v="3"/>
  </r>
  <r>
    <s v="CL35993"/>
    <d v="2020-08-31T00:00:00"/>
    <s v="Aug"/>
    <s v="Q 3"/>
    <s v="2020"/>
    <n v="544"/>
    <x v="3"/>
  </r>
  <r>
    <s v="CL35993"/>
    <d v="2020-09-30T00:00:00"/>
    <s v="Sep"/>
    <s v="Q 3"/>
    <s v="2020"/>
    <n v="545"/>
    <x v="3"/>
  </r>
  <r>
    <s v="CL35993"/>
    <d v="2020-10-31T00:00:00"/>
    <s v="Oct"/>
    <s v="Q 4"/>
    <s v="2020"/>
    <n v="637"/>
    <x v="3"/>
  </r>
  <r>
    <s v="CL35993"/>
    <d v="2020-11-30T00:00:00"/>
    <s v="Nov"/>
    <s v="Q 4"/>
    <s v="2020"/>
    <n v="723"/>
    <x v="3"/>
  </r>
  <r>
    <s v="CL35993"/>
    <d v="2020-12-31T00:00:00"/>
    <s v="Dec"/>
    <s v="Q 4"/>
    <s v="2020"/>
    <n v="727"/>
    <x v="3"/>
  </r>
  <r>
    <s v="CL35993"/>
    <d v="2021-06-30T00:00:00"/>
    <s v="Jun"/>
    <s v="Q 2"/>
    <s v="2021"/>
    <n v="722"/>
    <x v="3"/>
  </r>
  <r>
    <s v="CL35993"/>
    <d v="2021-05-31T00:00:00"/>
    <s v="May"/>
    <s v="Q 2"/>
    <s v="2021"/>
    <n v="1039"/>
    <x v="3"/>
  </r>
  <r>
    <s v="CL35993"/>
    <d v="2021-04-30T00:00:00"/>
    <s v="Apr"/>
    <s v="Q 2"/>
    <s v="2021"/>
    <n v="1124"/>
    <x v="3"/>
  </r>
  <r>
    <s v="CL35993"/>
    <d v="2021-03-31T00:00:00"/>
    <s v="Mar"/>
    <s v="Q 1"/>
    <s v="2021"/>
    <n v="895"/>
    <x v="3"/>
  </r>
  <r>
    <s v="CL35993"/>
    <d v="2021-02-28T00:00:00"/>
    <s v="Feb"/>
    <s v="Q 1"/>
    <s v="2021"/>
    <n v="851"/>
    <x v="3"/>
  </r>
  <r>
    <s v="CL35993"/>
    <d v="2021-01-31T00:00:00"/>
    <s v="Jan"/>
    <s v="Q 1"/>
    <s v="2021"/>
    <n v="741"/>
    <x v="3"/>
  </r>
  <r>
    <s v="CL36191"/>
    <d v="2020-01-31T00:00:00"/>
    <s v="Jan"/>
    <s v="Q 1"/>
    <s v="2020"/>
    <n v="1172"/>
    <x v="0"/>
  </r>
  <r>
    <s v="CL36191"/>
    <d v="2020-02-29T00:00:00"/>
    <s v="Feb"/>
    <s v="Q 1"/>
    <s v="2020"/>
    <n v="1483"/>
    <x v="0"/>
  </r>
  <r>
    <s v="CL36191"/>
    <d v="2020-03-31T00:00:00"/>
    <s v="Mar"/>
    <s v="Q 1"/>
    <s v="2020"/>
    <n v="1484"/>
    <x v="0"/>
  </r>
  <r>
    <s v="CL36191"/>
    <d v="2020-04-30T00:00:00"/>
    <s v="Apr"/>
    <s v="Q 2"/>
    <s v="2020"/>
    <n v="1949"/>
    <x v="0"/>
  </r>
  <r>
    <s v="CL36191"/>
    <d v="2020-05-31T00:00:00"/>
    <s v="May"/>
    <s v="Q 2"/>
    <s v="2020"/>
    <n v="1635"/>
    <x v="0"/>
  </r>
  <r>
    <s v="CL36191"/>
    <d v="2020-06-30T00:00:00"/>
    <s v="Jun"/>
    <s v="Q 2"/>
    <s v="2020"/>
    <n v="1326"/>
    <x v="0"/>
  </r>
  <r>
    <s v="CL36191"/>
    <d v="2020-07-31T00:00:00"/>
    <s v="Jul"/>
    <s v="Q 3"/>
    <s v="2020"/>
    <n v="1012"/>
    <x v="0"/>
  </r>
  <r>
    <s v="CL36191"/>
    <d v="2020-08-31T00:00:00"/>
    <s v="Aug"/>
    <s v="Q 3"/>
    <s v="2020"/>
    <n v="1018"/>
    <x v="0"/>
  </r>
  <r>
    <s v="CL36191"/>
    <d v="2020-09-30T00:00:00"/>
    <s v="Sep"/>
    <s v="Q 3"/>
    <s v="2020"/>
    <n v="861"/>
    <x v="0"/>
  </r>
  <r>
    <s v="CL36191"/>
    <d v="2020-10-31T00:00:00"/>
    <s v="Oct"/>
    <s v="Q 4"/>
    <s v="2020"/>
    <n v="1173"/>
    <x v="0"/>
  </r>
  <r>
    <s v="CL36191"/>
    <d v="2020-11-30T00:00:00"/>
    <s v="Nov"/>
    <s v="Q 4"/>
    <s v="2020"/>
    <n v="1169"/>
    <x v="0"/>
  </r>
  <r>
    <s v="CL36191"/>
    <d v="2020-12-31T00:00:00"/>
    <s v="Dec"/>
    <s v="Q 4"/>
    <s v="2020"/>
    <n v="1323"/>
    <x v="0"/>
  </r>
  <r>
    <s v="CL36191"/>
    <d v="2021-06-30T00:00:00"/>
    <s v="Jun"/>
    <s v="Q 2"/>
    <s v="2021"/>
    <n v="1318"/>
    <x v="0"/>
  </r>
  <r>
    <s v="CL36191"/>
    <d v="2021-05-31T00:00:00"/>
    <s v="May"/>
    <s v="Q 2"/>
    <s v="2021"/>
    <n v="1656"/>
    <x v="0"/>
  </r>
  <r>
    <s v="CL36191"/>
    <d v="2021-04-30T00:00:00"/>
    <s v="Apr"/>
    <s v="Q 2"/>
    <s v="2021"/>
    <n v="1987"/>
    <x v="0"/>
  </r>
  <r>
    <s v="CL36191"/>
    <d v="2021-03-31T00:00:00"/>
    <s v="Mar"/>
    <s v="Q 1"/>
    <s v="2021"/>
    <n v="1528"/>
    <x v="0"/>
  </r>
  <r>
    <s v="CL36191"/>
    <d v="2021-02-28T00:00:00"/>
    <s v="Feb"/>
    <s v="Q 1"/>
    <s v="2021"/>
    <n v="1557"/>
    <x v="0"/>
  </r>
  <r>
    <s v="CL36191"/>
    <d v="2021-01-31T00:00:00"/>
    <s v="Jan"/>
    <s v="Q 1"/>
    <s v="2021"/>
    <n v="1183"/>
    <x v="0"/>
  </r>
  <r>
    <s v="CL37714"/>
    <d v="2020-01-31T00:00:00"/>
    <s v="Jan"/>
    <s v="Q 1"/>
    <s v="2020"/>
    <n v="11332"/>
    <x v="1"/>
  </r>
  <r>
    <s v="CL37714"/>
    <d v="2020-02-29T00:00:00"/>
    <s v="Feb"/>
    <s v="Q 1"/>
    <s v="2020"/>
    <n v="12748"/>
    <x v="1"/>
  </r>
  <r>
    <s v="CL37714"/>
    <d v="2020-03-31T00:00:00"/>
    <s v="Mar"/>
    <s v="Q 1"/>
    <s v="2020"/>
    <n v="14162"/>
    <x v="1"/>
  </r>
  <r>
    <s v="CL37714"/>
    <d v="2020-04-30T00:00:00"/>
    <s v="Apr"/>
    <s v="Q 2"/>
    <s v="2020"/>
    <n v="16992"/>
    <x v="1"/>
  </r>
  <r>
    <s v="CL37714"/>
    <d v="2020-05-31T00:00:00"/>
    <s v="May"/>
    <s v="Q 2"/>
    <s v="2020"/>
    <n v="15578"/>
    <x v="1"/>
  </r>
  <r>
    <s v="CL37714"/>
    <d v="2020-06-30T00:00:00"/>
    <s v="Jun"/>
    <s v="Q 2"/>
    <s v="2020"/>
    <n v="11330"/>
    <x v="1"/>
  </r>
  <r>
    <s v="CL37714"/>
    <d v="2020-07-31T00:00:00"/>
    <s v="Jul"/>
    <s v="Q 3"/>
    <s v="2020"/>
    <n v="9912"/>
    <x v="1"/>
  </r>
  <r>
    <s v="CL37714"/>
    <d v="2020-08-31T00:00:00"/>
    <s v="Aug"/>
    <s v="Q 3"/>
    <s v="2020"/>
    <n v="8496"/>
    <x v="1"/>
  </r>
  <r>
    <s v="CL37714"/>
    <d v="2020-09-30T00:00:00"/>
    <s v="Sep"/>
    <s v="Q 3"/>
    <s v="2020"/>
    <n v="8502"/>
    <x v="1"/>
  </r>
  <r>
    <s v="CL37714"/>
    <d v="2020-10-31T00:00:00"/>
    <s v="Oct"/>
    <s v="Q 4"/>
    <s v="2020"/>
    <n v="9917"/>
    <x v="1"/>
  </r>
  <r>
    <s v="CL37714"/>
    <d v="2020-11-30T00:00:00"/>
    <s v="Nov"/>
    <s v="Q 4"/>
    <s v="2020"/>
    <n v="11330"/>
    <x v="1"/>
  </r>
  <r>
    <s v="CL37714"/>
    <d v="2020-12-31T00:00:00"/>
    <s v="Dec"/>
    <s v="Q 4"/>
    <s v="2020"/>
    <n v="11328"/>
    <x v="1"/>
  </r>
  <r>
    <s v="CL37714"/>
    <d v="2021-06-30T00:00:00"/>
    <s v="Jun"/>
    <s v="Q 2"/>
    <s v="2021"/>
    <n v="11781"/>
    <x v="1"/>
  </r>
  <r>
    <s v="CL37714"/>
    <d v="2021-05-31T00:00:00"/>
    <s v="May"/>
    <s v="Q 2"/>
    <s v="2021"/>
    <n v="15424"/>
    <x v="1"/>
  </r>
  <r>
    <s v="CL37714"/>
    <d v="2021-04-30T00:00:00"/>
    <s v="Apr"/>
    <s v="Q 2"/>
    <s v="2021"/>
    <n v="16906"/>
    <x v="1"/>
  </r>
  <r>
    <s v="CL37714"/>
    <d v="2021-03-31T00:00:00"/>
    <s v="Mar"/>
    <s v="Q 1"/>
    <s v="2021"/>
    <n v="14020"/>
    <x v="1"/>
  </r>
  <r>
    <s v="CL37714"/>
    <d v="2021-02-28T00:00:00"/>
    <s v="Feb"/>
    <s v="Q 1"/>
    <s v="2021"/>
    <n v="13386"/>
    <x v="1"/>
  </r>
  <r>
    <s v="CL37714"/>
    <d v="2021-01-31T00:00:00"/>
    <s v="Jan"/>
    <s v="Q 1"/>
    <s v="2021"/>
    <n v="11896"/>
    <x v="1"/>
  </r>
  <r>
    <s v="CL37879"/>
    <d v="2020-01-31T00:00:00"/>
    <s v="Jan"/>
    <s v="Q 1"/>
    <s v="2020"/>
    <n v="358"/>
    <x v="0"/>
  </r>
  <r>
    <s v="CL37879"/>
    <d v="2020-02-29T00:00:00"/>
    <s v="Feb"/>
    <s v="Q 1"/>
    <s v="2020"/>
    <n v="508"/>
    <x v="0"/>
  </r>
  <r>
    <s v="CL37879"/>
    <d v="2020-03-31T00:00:00"/>
    <s v="Mar"/>
    <s v="Q 1"/>
    <s v="2020"/>
    <n v="458"/>
    <x v="0"/>
  </r>
  <r>
    <s v="CL37879"/>
    <d v="2020-04-30T00:00:00"/>
    <s v="Apr"/>
    <s v="Q 2"/>
    <s v="2020"/>
    <n v="655"/>
    <x v="0"/>
  </r>
  <r>
    <s v="CL37879"/>
    <d v="2020-05-31T00:00:00"/>
    <s v="May"/>
    <s v="Q 2"/>
    <s v="2020"/>
    <n v="506"/>
    <x v="0"/>
  </r>
  <r>
    <s v="CL37879"/>
    <d v="2020-06-30T00:00:00"/>
    <s v="Jun"/>
    <s v="Q 2"/>
    <s v="2020"/>
    <n v="458"/>
    <x v="0"/>
  </r>
  <r>
    <s v="CL37879"/>
    <d v="2020-07-31T00:00:00"/>
    <s v="Jul"/>
    <s v="Q 3"/>
    <s v="2020"/>
    <n v="308"/>
    <x v="0"/>
  </r>
  <r>
    <s v="CL37879"/>
    <d v="2020-08-31T00:00:00"/>
    <s v="Aug"/>
    <s v="Q 3"/>
    <s v="2020"/>
    <n v="353"/>
    <x v="0"/>
  </r>
  <r>
    <s v="CL37879"/>
    <d v="2020-09-30T00:00:00"/>
    <s v="Sep"/>
    <s v="Q 3"/>
    <s v="2020"/>
    <n v="252"/>
    <x v="0"/>
  </r>
  <r>
    <s v="CL37879"/>
    <d v="2020-10-31T00:00:00"/>
    <s v="Oct"/>
    <s v="Q 4"/>
    <s v="2020"/>
    <n v="402"/>
    <x v="0"/>
  </r>
  <r>
    <s v="CL37879"/>
    <d v="2020-11-30T00:00:00"/>
    <s v="Nov"/>
    <s v="Q 4"/>
    <s v="2020"/>
    <n v="352"/>
    <x v="0"/>
  </r>
  <r>
    <s v="CL37879"/>
    <d v="2020-12-31T00:00:00"/>
    <s v="Dec"/>
    <s v="Q 4"/>
    <s v="2020"/>
    <n v="457"/>
    <x v="0"/>
  </r>
  <r>
    <s v="CL37879"/>
    <d v="2021-06-30T00:00:00"/>
    <s v="Jun"/>
    <s v="Q 2"/>
    <s v="2021"/>
    <n v="472"/>
    <x v="0"/>
  </r>
  <r>
    <s v="CL37879"/>
    <d v="2021-05-31T00:00:00"/>
    <s v="May"/>
    <s v="Q 2"/>
    <s v="2021"/>
    <n v="499"/>
    <x v="0"/>
  </r>
  <r>
    <s v="CL37879"/>
    <d v="2021-04-30T00:00:00"/>
    <s v="Apr"/>
    <s v="Q 2"/>
    <s v="2021"/>
    <n v="665"/>
    <x v="0"/>
  </r>
  <r>
    <s v="CL37879"/>
    <d v="2021-03-31T00:00:00"/>
    <s v="Mar"/>
    <s v="Q 1"/>
    <s v="2021"/>
    <n v="459"/>
    <x v="0"/>
  </r>
  <r>
    <s v="CL37879"/>
    <d v="2021-02-28T00:00:00"/>
    <s v="Feb"/>
    <s v="Q 1"/>
    <s v="2021"/>
    <n v="519"/>
    <x v="0"/>
  </r>
  <r>
    <s v="CL37879"/>
    <d v="2021-01-31T00:00:00"/>
    <s v="Jan"/>
    <s v="Q 1"/>
    <s v="2021"/>
    <n v="358"/>
    <x v="0"/>
  </r>
  <r>
    <s v="CL38496"/>
    <d v="2020-01-31T00:00:00"/>
    <s v="Jan"/>
    <s v="Q 1"/>
    <s v="2020"/>
    <n v="20394"/>
    <x v="1"/>
  </r>
  <r>
    <s v="CL38496"/>
    <d v="2020-02-29T00:00:00"/>
    <s v="Feb"/>
    <s v="Q 1"/>
    <s v="2020"/>
    <n v="22941"/>
    <x v="1"/>
  </r>
  <r>
    <s v="CL38496"/>
    <d v="2020-03-31T00:00:00"/>
    <s v="Mar"/>
    <s v="Q 1"/>
    <s v="2020"/>
    <n v="25487"/>
    <x v="1"/>
  </r>
  <r>
    <s v="CL38496"/>
    <d v="2020-04-30T00:00:00"/>
    <s v="Apr"/>
    <s v="Q 2"/>
    <s v="2020"/>
    <n v="30586"/>
    <x v="1"/>
  </r>
  <r>
    <s v="CL38496"/>
    <d v="2020-05-31T00:00:00"/>
    <s v="May"/>
    <s v="Q 2"/>
    <s v="2020"/>
    <n v="28040"/>
    <x v="1"/>
  </r>
  <r>
    <s v="CL38496"/>
    <d v="2020-06-30T00:00:00"/>
    <s v="Jun"/>
    <s v="Q 2"/>
    <s v="2020"/>
    <n v="20393"/>
    <x v="1"/>
  </r>
  <r>
    <s v="CL38496"/>
    <d v="2020-07-31T00:00:00"/>
    <s v="Jul"/>
    <s v="Q 3"/>
    <s v="2020"/>
    <n v="17841"/>
    <x v="1"/>
  </r>
  <r>
    <s v="CL38496"/>
    <d v="2020-08-31T00:00:00"/>
    <s v="Aug"/>
    <s v="Q 3"/>
    <s v="2020"/>
    <n v="15298"/>
    <x v="1"/>
  </r>
  <r>
    <s v="CL38496"/>
    <d v="2020-09-30T00:00:00"/>
    <s v="Sep"/>
    <s v="Q 3"/>
    <s v="2020"/>
    <n v="15295"/>
    <x v="1"/>
  </r>
  <r>
    <s v="CL38496"/>
    <d v="2020-10-31T00:00:00"/>
    <s v="Oct"/>
    <s v="Q 4"/>
    <s v="2020"/>
    <n v="17846"/>
    <x v="1"/>
  </r>
  <r>
    <s v="CL38496"/>
    <d v="2020-11-30T00:00:00"/>
    <s v="Nov"/>
    <s v="Q 4"/>
    <s v="2020"/>
    <n v="20388"/>
    <x v="1"/>
  </r>
  <r>
    <s v="CL38496"/>
    <d v="2020-12-31T00:00:00"/>
    <s v="Dec"/>
    <s v="Q 4"/>
    <s v="2020"/>
    <n v="20391"/>
    <x v="1"/>
  </r>
  <r>
    <s v="CL38496"/>
    <d v="2021-06-30T00:00:00"/>
    <s v="Jun"/>
    <s v="Q 2"/>
    <s v="2021"/>
    <n v="20289"/>
    <x v="1"/>
  </r>
  <r>
    <s v="CL38496"/>
    <d v="2021-05-31T00:00:00"/>
    <s v="May"/>
    <s v="Q 2"/>
    <s v="2021"/>
    <n v="29437"/>
    <x v="1"/>
  </r>
  <r>
    <s v="CL38496"/>
    <d v="2021-04-30T00:00:00"/>
    <s v="Apr"/>
    <s v="Q 2"/>
    <s v="2021"/>
    <n v="32113"/>
    <x v="1"/>
  </r>
  <r>
    <s v="CL38496"/>
    <d v="2021-03-31T00:00:00"/>
    <s v="Mar"/>
    <s v="Q 1"/>
    <s v="2021"/>
    <n v="26762"/>
    <x v="1"/>
  </r>
  <r>
    <s v="CL38496"/>
    <d v="2021-02-28T00:00:00"/>
    <s v="Feb"/>
    <s v="Q 1"/>
    <s v="2021"/>
    <n v="22713"/>
    <x v="1"/>
  </r>
  <r>
    <s v="CL38496"/>
    <d v="2021-01-31T00:00:00"/>
    <s v="Jan"/>
    <s v="Q 1"/>
    <s v="2021"/>
    <n v="20286"/>
    <x v="1"/>
  </r>
  <r>
    <s v="CL43946"/>
    <d v="2020-01-31T00:00:00"/>
    <s v="Jan"/>
    <s v="Q 1"/>
    <s v="2020"/>
    <n v="11682"/>
    <x v="0"/>
  </r>
  <r>
    <s v="CL43946"/>
    <d v="2020-02-29T00:00:00"/>
    <s v="Feb"/>
    <s v="Q 1"/>
    <s v="2020"/>
    <n v="14802"/>
    <x v="0"/>
  </r>
  <r>
    <s v="CL43946"/>
    <d v="2020-03-31T00:00:00"/>
    <s v="Mar"/>
    <s v="Q 1"/>
    <s v="2020"/>
    <n v="14798"/>
    <x v="0"/>
  </r>
  <r>
    <s v="CL43946"/>
    <d v="2020-04-30T00:00:00"/>
    <s v="Apr"/>
    <s v="Q 2"/>
    <s v="2020"/>
    <n v="19470"/>
    <x v="0"/>
  </r>
  <r>
    <s v="CL43946"/>
    <d v="2020-05-31T00:00:00"/>
    <s v="May"/>
    <s v="Q 2"/>
    <s v="2020"/>
    <n v="16356"/>
    <x v="0"/>
  </r>
  <r>
    <s v="CL43946"/>
    <d v="2020-06-30T00:00:00"/>
    <s v="Jun"/>
    <s v="Q 2"/>
    <s v="2020"/>
    <n v="13245"/>
    <x v="0"/>
  </r>
  <r>
    <s v="CL43946"/>
    <d v="2020-07-31T00:00:00"/>
    <s v="Jul"/>
    <s v="Q 3"/>
    <s v="2020"/>
    <n v="10130"/>
    <x v="0"/>
  </r>
  <r>
    <s v="CL43946"/>
    <d v="2020-08-31T00:00:00"/>
    <s v="Aug"/>
    <s v="Q 3"/>
    <s v="2020"/>
    <n v="10124"/>
    <x v="0"/>
  </r>
  <r>
    <s v="CL43946"/>
    <d v="2020-09-30T00:00:00"/>
    <s v="Sep"/>
    <s v="Q 3"/>
    <s v="2020"/>
    <n v="8573"/>
    <x v="0"/>
  </r>
  <r>
    <s v="CL43946"/>
    <d v="2020-10-31T00:00:00"/>
    <s v="Oct"/>
    <s v="Q 4"/>
    <s v="2020"/>
    <n v="11682"/>
    <x v="0"/>
  </r>
  <r>
    <s v="CL43946"/>
    <d v="2020-11-30T00:00:00"/>
    <s v="Nov"/>
    <s v="Q 4"/>
    <s v="2020"/>
    <n v="11686"/>
    <x v="0"/>
  </r>
  <r>
    <s v="CL43946"/>
    <d v="2020-12-31T00:00:00"/>
    <s v="Dec"/>
    <s v="Q 4"/>
    <s v="2020"/>
    <n v="13239"/>
    <x v="0"/>
  </r>
  <r>
    <s v="CL43946"/>
    <d v="2021-06-30T00:00:00"/>
    <s v="Jun"/>
    <s v="Q 2"/>
    <s v="2021"/>
    <n v="13905"/>
    <x v="0"/>
  </r>
  <r>
    <s v="CL43946"/>
    <d v="2021-05-31T00:00:00"/>
    <s v="May"/>
    <s v="Q 2"/>
    <s v="2021"/>
    <n v="16273"/>
    <x v="0"/>
  </r>
  <r>
    <s v="CL43946"/>
    <d v="2021-04-30T00:00:00"/>
    <s v="Apr"/>
    <s v="Q 2"/>
    <s v="2021"/>
    <n v="20251"/>
    <x v="0"/>
  </r>
  <r>
    <s v="CL43946"/>
    <d v="2021-03-31T00:00:00"/>
    <s v="Mar"/>
    <s v="Q 1"/>
    <s v="2021"/>
    <n v="15092"/>
    <x v="0"/>
  </r>
  <r>
    <s v="CL43946"/>
    <d v="2021-02-28T00:00:00"/>
    <s v="Feb"/>
    <s v="Q 1"/>
    <s v="2021"/>
    <n v="15094"/>
    <x v="0"/>
  </r>
  <r>
    <s v="CL43946"/>
    <d v="2021-01-31T00:00:00"/>
    <s v="Jan"/>
    <s v="Q 1"/>
    <s v="2021"/>
    <n v="11799"/>
    <x v="0"/>
  </r>
  <r>
    <s v="CL44634"/>
    <d v="2020-07-31T00:00:00"/>
    <s v="Jul"/>
    <s v="Q 3"/>
    <s v="2020"/>
    <n v="326"/>
    <x v="3"/>
  </r>
  <r>
    <s v="CL44634"/>
    <d v="2020-08-31T00:00:00"/>
    <s v="Aug"/>
    <s v="Q 3"/>
    <s v="2020"/>
    <n v="202"/>
    <x v="3"/>
  </r>
  <r>
    <s v="CL44634"/>
    <d v="2020-09-30T00:00:00"/>
    <s v="Sep"/>
    <s v="Q 3"/>
    <s v="2020"/>
    <n v="283"/>
    <x v="3"/>
  </r>
  <r>
    <s v="CL44634"/>
    <d v="2020-10-31T00:00:00"/>
    <s v="Oct"/>
    <s v="Q 4"/>
    <s v="2020"/>
    <n v="243"/>
    <x v="3"/>
  </r>
  <r>
    <s v="CL44634"/>
    <d v="2020-11-30T00:00:00"/>
    <s v="Nov"/>
    <s v="Q 4"/>
    <s v="2020"/>
    <n v="368"/>
    <x v="3"/>
  </r>
  <r>
    <s v="CL44634"/>
    <d v="2020-12-31T00:00:00"/>
    <s v="Dec"/>
    <s v="Q 4"/>
    <s v="2020"/>
    <n v="285"/>
    <x v="3"/>
  </r>
  <r>
    <s v="CL44634"/>
    <d v="2021-06-30T00:00:00"/>
    <s v="Jun"/>
    <s v="Q 2"/>
    <s v="2021"/>
    <n v="292"/>
    <x v="3"/>
  </r>
  <r>
    <s v="CL44634"/>
    <d v="2021-05-31T00:00:00"/>
    <s v="May"/>
    <s v="Q 2"/>
    <s v="2021"/>
    <n v="495"/>
    <x v="3"/>
  </r>
  <r>
    <s v="CL44634"/>
    <d v="2021-04-30T00:00:00"/>
    <s v="Apr"/>
    <s v="Q 2"/>
    <s v="2021"/>
    <n v="467"/>
    <x v="3"/>
  </r>
  <r>
    <s v="CL44634"/>
    <d v="2021-03-31T00:00:00"/>
    <s v="Mar"/>
    <s v="Q 1"/>
    <s v="2021"/>
    <n v="451"/>
    <x v="3"/>
  </r>
  <r>
    <s v="CL44634"/>
    <d v="2021-02-28T00:00:00"/>
    <s v="Feb"/>
    <s v="Q 1"/>
    <s v="2021"/>
    <n v="320"/>
    <x v="3"/>
  </r>
  <r>
    <s v="CL44634"/>
    <d v="2021-01-31T00:00:00"/>
    <s v="Jan"/>
    <s v="Q 1"/>
    <s v="2021"/>
    <n v="361"/>
    <x v="3"/>
  </r>
  <r>
    <s v="CL46663"/>
    <d v="2020-01-31T00:00:00"/>
    <s v="Jan"/>
    <s v="Q 1"/>
    <s v="2020"/>
    <n v="2691"/>
    <x v="1"/>
  </r>
  <r>
    <s v="CL46663"/>
    <d v="2020-02-29T00:00:00"/>
    <s v="Feb"/>
    <s v="Q 1"/>
    <s v="2020"/>
    <n v="2129"/>
    <x v="1"/>
  </r>
  <r>
    <s v="CL46663"/>
    <d v="2020-03-31T00:00:00"/>
    <s v="Mar"/>
    <s v="Q 1"/>
    <s v="2020"/>
    <n v="3258"/>
    <x v="1"/>
  </r>
  <r>
    <s v="CL46663"/>
    <d v="2020-04-30T00:00:00"/>
    <s v="Apr"/>
    <s v="Q 2"/>
    <s v="2020"/>
    <n v="2978"/>
    <x v="1"/>
  </r>
  <r>
    <s v="CL46663"/>
    <d v="2020-05-31T00:00:00"/>
    <s v="May"/>
    <s v="Q 2"/>
    <s v="2020"/>
    <n v="3544"/>
    <x v="1"/>
  </r>
  <r>
    <s v="CL46663"/>
    <d v="2020-06-30T00:00:00"/>
    <s v="Jun"/>
    <s v="Q 2"/>
    <s v="2020"/>
    <n v="1845"/>
    <x v="1"/>
  </r>
  <r>
    <s v="CL46663"/>
    <d v="2020-07-31T00:00:00"/>
    <s v="Jul"/>
    <s v="Q 3"/>
    <s v="2020"/>
    <n v="2414"/>
    <x v="1"/>
  </r>
  <r>
    <s v="CL46663"/>
    <d v="2020-08-31T00:00:00"/>
    <s v="Aug"/>
    <s v="Q 3"/>
    <s v="2020"/>
    <n v="1281"/>
    <x v="1"/>
  </r>
  <r>
    <s v="CL46663"/>
    <d v="2020-09-30T00:00:00"/>
    <s v="Sep"/>
    <s v="Q 3"/>
    <s v="2020"/>
    <n v="2131"/>
    <x v="1"/>
  </r>
  <r>
    <s v="CL46663"/>
    <d v="2020-10-31T00:00:00"/>
    <s v="Oct"/>
    <s v="Q 4"/>
    <s v="2020"/>
    <n v="1560"/>
    <x v="1"/>
  </r>
  <r>
    <s v="CL46663"/>
    <d v="2020-11-30T00:00:00"/>
    <s v="Nov"/>
    <s v="Q 4"/>
    <s v="2020"/>
    <n v="2691"/>
    <x v="1"/>
  </r>
  <r>
    <s v="CL46663"/>
    <d v="2020-12-31T00:00:00"/>
    <s v="Dec"/>
    <s v="Q 4"/>
    <s v="2020"/>
    <n v="1843"/>
    <x v="1"/>
  </r>
  <r>
    <s v="CL46663"/>
    <d v="2021-06-30T00:00:00"/>
    <s v="Jun"/>
    <s v="Q 2"/>
    <s v="2021"/>
    <n v="1864"/>
    <x v="1"/>
  </r>
  <r>
    <s v="CL46663"/>
    <d v="2021-05-31T00:00:00"/>
    <s v="May"/>
    <s v="Q 2"/>
    <s v="2021"/>
    <n v="3527"/>
    <x v="1"/>
  </r>
  <r>
    <s v="CL46663"/>
    <d v="2021-04-30T00:00:00"/>
    <s v="Apr"/>
    <s v="Q 2"/>
    <s v="2021"/>
    <n v="3010"/>
    <x v="1"/>
  </r>
  <r>
    <s v="CL46663"/>
    <d v="2021-03-31T00:00:00"/>
    <s v="Mar"/>
    <s v="Q 1"/>
    <s v="2021"/>
    <n v="3387"/>
    <x v="1"/>
  </r>
  <r>
    <s v="CL46663"/>
    <d v="2021-02-28T00:00:00"/>
    <s v="Feb"/>
    <s v="Q 1"/>
    <s v="2021"/>
    <n v="2190"/>
    <x v="1"/>
  </r>
  <r>
    <s v="CL46663"/>
    <d v="2021-01-31T00:00:00"/>
    <s v="Jan"/>
    <s v="Q 1"/>
    <s v="2021"/>
    <n v="2719"/>
    <x v="1"/>
  </r>
  <r>
    <s v="CL49900"/>
    <d v="2020-01-31T00:00:00"/>
    <s v="Jan"/>
    <s v="Q 1"/>
    <s v="2020"/>
    <n v="484"/>
    <x v="0"/>
  </r>
  <r>
    <s v="CL49900"/>
    <d v="2020-02-29T00:00:00"/>
    <s v="Feb"/>
    <s v="Q 1"/>
    <s v="2020"/>
    <n v="546"/>
    <x v="0"/>
  </r>
  <r>
    <s v="CL49900"/>
    <d v="2020-03-31T00:00:00"/>
    <s v="Mar"/>
    <s v="Q 1"/>
    <s v="2020"/>
    <n v="609"/>
    <x v="0"/>
  </r>
  <r>
    <s v="CL49900"/>
    <d v="2020-04-30T00:00:00"/>
    <s v="Apr"/>
    <s v="Q 2"/>
    <s v="2020"/>
    <n v="727"/>
    <x v="0"/>
  </r>
  <r>
    <s v="CL49900"/>
    <d v="2020-05-31T00:00:00"/>
    <s v="May"/>
    <s v="Q 2"/>
    <s v="2020"/>
    <n v="663"/>
    <x v="0"/>
  </r>
  <r>
    <s v="CL49900"/>
    <d v="2020-06-30T00:00:00"/>
    <s v="Jun"/>
    <s v="Q 2"/>
    <s v="2020"/>
    <n v="489"/>
    <x v="0"/>
  </r>
  <r>
    <s v="CL49900"/>
    <d v="2020-07-31T00:00:00"/>
    <s v="Jul"/>
    <s v="Q 3"/>
    <s v="2020"/>
    <n v="422"/>
    <x v="0"/>
  </r>
  <r>
    <s v="CL49900"/>
    <d v="2020-08-31T00:00:00"/>
    <s v="Aug"/>
    <s v="Q 3"/>
    <s v="2020"/>
    <n v="366"/>
    <x v="0"/>
  </r>
  <r>
    <s v="CL49900"/>
    <d v="2020-09-30T00:00:00"/>
    <s v="Sep"/>
    <s v="Q 3"/>
    <s v="2020"/>
    <n v="365"/>
    <x v="0"/>
  </r>
  <r>
    <s v="CL49900"/>
    <d v="2020-10-31T00:00:00"/>
    <s v="Oct"/>
    <s v="Q 4"/>
    <s v="2020"/>
    <n v="428"/>
    <x v="0"/>
  </r>
  <r>
    <s v="CL49900"/>
    <d v="2020-11-30T00:00:00"/>
    <s v="Nov"/>
    <s v="Q 4"/>
    <s v="2020"/>
    <n v="486"/>
    <x v="0"/>
  </r>
  <r>
    <s v="CL49900"/>
    <d v="2020-12-31T00:00:00"/>
    <s v="Dec"/>
    <s v="Q 4"/>
    <s v="2020"/>
    <n v="488"/>
    <x v="0"/>
  </r>
  <r>
    <s v="CL49900"/>
    <d v="2021-01-31T00:00:00"/>
    <s v="Jan"/>
    <s v="Q 1"/>
    <s v="2021"/>
    <n v="483"/>
    <x v="0"/>
  </r>
  <r>
    <s v="CL49960"/>
    <d v="2020-01-31T00:00:00"/>
    <s v="Jan"/>
    <s v="Q 1"/>
    <s v="2020"/>
    <n v="13597"/>
    <x v="3"/>
  </r>
  <r>
    <s v="CL49960"/>
    <d v="2020-02-29T00:00:00"/>
    <s v="Feb"/>
    <s v="Q 1"/>
    <s v="2020"/>
    <n v="15298"/>
    <x v="3"/>
  </r>
  <r>
    <s v="CL49960"/>
    <d v="2020-03-31T00:00:00"/>
    <s v="Mar"/>
    <s v="Q 1"/>
    <s v="2020"/>
    <n v="16992"/>
    <x v="3"/>
  </r>
  <r>
    <s v="CL49960"/>
    <d v="2020-04-30T00:00:00"/>
    <s v="Apr"/>
    <s v="Q 2"/>
    <s v="2020"/>
    <n v="20394"/>
    <x v="3"/>
  </r>
  <r>
    <s v="CL49960"/>
    <d v="2020-05-31T00:00:00"/>
    <s v="May"/>
    <s v="Q 2"/>
    <s v="2020"/>
    <n v="18695"/>
    <x v="3"/>
  </r>
  <r>
    <s v="CL49960"/>
    <d v="2020-06-30T00:00:00"/>
    <s v="Jun"/>
    <s v="Q 2"/>
    <s v="2020"/>
    <n v="13597"/>
    <x v="3"/>
  </r>
  <r>
    <s v="CL49960"/>
    <d v="2020-07-31T00:00:00"/>
    <s v="Jul"/>
    <s v="Q 3"/>
    <s v="2020"/>
    <n v="11899"/>
    <x v="3"/>
  </r>
  <r>
    <s v="CL49960"/>
    <d v="2020-08-31T00:00:00"/>
    <s v="Aug"/>
    <s v="Q 3"/>
    <s v="2020"/>
    <n v="10197"/>
    <x v="3"/>
  </r>
  <r>
    <s v="CL49960"/>
    <d v="2020-09-30T00:00:00"/>
    <s v="Sep"/>
    <s v="Q 3"/>
    <s v="2020"/>
    <n v="10196"/>
    <x v="3"/>
  </r>
  <r>
    <s v="CL49960"/>
    <d v="2020-10-31T00:00:00"/>
    <s v="Oct"/>
    <s v="Q 4"/>
    <s v="2020"/>
    <n v="11895"/>
    <x v="3"/>
  </r>
  <r>
    <s v="CL49960"/>
    <d v="2020-11-30T00:00:00"/>
    <s v="Nov"/>
    <s v="Q 4"/>
    <s v="2020"/>
    <n v="13596"/>
    <x v="3"/>
  </r>
  <r>
    <s v="CL49960"/>
    <d v="2020-12-31T00:00:00"/>
    <s v="Dec"/>
    <s v="Q 4"/>
    <s v="2020"/>
    <n v="13595"/>
    <x v="3"/>
  </r>
  <r>
    <s v="CL49960"/>
    <d v="2021-06-30T00:00:00"/>
    <s v="Jun"/>
    <s v="Q 2"/>
    <s v="2021"/>
    <n v="13732"/>
    <x v="3"/>
  </r>
  <r>
    <s v="CL49960"/>
    <d v="2021-05-31T00:00:00"/>
    <s v="May"/>
    <s v="Q 2"/>
    <s v="2021"/>
    <n v="19253"/>
    <x v="3"/>
  </r>
  <r>
    <s v="CL49960"/>
    <d v="2021-04-30T00:00:00"/>
    <s v="Apr"/>
    <s v="Q 2"/>
    <s v="2021"/>
    <n v="20185"/>
    <x v="3"/>
  </r>
  <r>
    <s v="CL49960"/>
    <d v="2021-03-31T00:00:00"/>
    <s v="Mar"/>
    <s v="Q 1"/>
    <s v="2021"/>
    <n v="17502"/>
    <x v="3"/>
  </r>
  <r>
    <s v="CL49960"/>
    <d v="2021-02-28T00:00:00"/>
    <s v="Feb"/>
    <s v="Q 1"/>
    <s v="2021"/>
    <n v="16057"/>
    <x v="3"/>
  </r>
  <r>
    <s v="CL49960"/>
    <d v="2021-01-31T00:00:00"/>
    <s v="Jan"/>
    <s v="Q 1"/>
    <s v="2021"/>
    <n v="14276"/>
    <x v="3"/>
  </r>
  <r>
    <s v="CL50297"/>
    <d v="2020-01-31T00:00:00"/>
    <s v="Jan"/>
    <s v="Q 1"/>
    <s v="2020"/>
    <n v="864"/>
    <x v="1"/>
  </r>
  <r>
    <s v="CL50297"/>
    <d v="2020-02-29T00:00:00"/>
    <s v="Feb"/>
    <s v="Q 1"/>
    <s v="2020"/>
    <n v="765"/>
    <x v="1"/>
  </r>
  <r>
    <s v="CL50297"/>
    <d v="2020-03-31T00:00:00"/>
    <s v="Mar"/>
    <s v="Q 1"/>
    <s v="2020"/>
    <n v="1051"/>
    <x v="1"/>
  </r>
  <r>
    <s v="CL50297"/>
    <d v="2020-04-30T00:00:00"/>
    <s v="Apr"/>
    <s v="Q 2"/>
    <s v="2020"/>
    <n v="1053"/>
    <x v="1"/>
  </r>
  <r>
    <s v="CL50297"/>
    <d v="2020-05-31T00:00:00"/>
    <s v="May"/>
    <s v="Q 2"/>
    <s v="2020"/>
    <n v="1146"/>
    <x v="1"/>
  </r>
  <r>
    <s v="CL50297"/>
    <d v="2020-06-30T00:00:00"/>
    <s v="Jun"/>
    <s v="Q 2"/>
    <s v="2020"/>
    <n v="674"/>
    <x v="1"/>
  </r>
  <r>
    <s v="CL50297"/>
    <d v="2020-07-31T00:00:00"/>
    <s v="Jul"/>
    <s v="Q 3"/>
    <s v="2020"/>
    <n v="764"/>
    <x v="1"/>
  </r>
  <r>
    <s v="CL50297"/>
    <d v="2020-08-31T00:00:00"/>
    <s v="Aug"/>
    <s v="Q 3"/>
    <s v="2020"/>
    <n v="482"/>
    <x v="1"/>
  </r>
  <r>
    <s v="CL50297"/>
    <d v="2020-09-30T00:00:00"/>
    <s v="Sep"/>
    <s v="Q 3"/>
    <s v="2020"/>
    <n v="673"/>
    <x v="1"/>
  </r>
  <r>
    <s v="CL50297"/>
    <d v="2020-10-31T00:00:00"/>
    <s v="Oct"/>
    <s v="Q 4"/>
    <s v="2020"/>
    <n v="575"/>
    <x v="1"/>
  </r>
  <r>
    <s v="CL50297"/>
    <d v="2020-11-30T00:00:00"/>
    <s v="Nov"/>
    <s v="Q 4"/>
    <s v="2020"/>
    <n v="865"/>
    <x v="1"/>
  </r>
  <r>
    <s v="CL50297"/>
    <d v="2020-12-31T00:00:00"/>
    <s v="Dec"/>
    <s v="Q 4"/>
    <s v="2020"/>
    <n v="674"/>
    <x v="1"/>
  </r>
  <r>
    <s v="CL50297"/>
    <d v="2021-06-30T00:00:00"/>
    <s v="Jun"/>
    <s v="Q 2"/>
    <s v="2021"/>
    <n v="681"/>
    <x v="1"/>
  </r>
  <r>
    <s v="CL50297"/>
    <d v="2021-05-31T00:00:00"/>
    <s v="May"/>
    <s v="Q 2"/>
    <s v="2021"/>
    <n v="1136"/>
    <x v="1"/>
  </r>
  <r>
    <s v="CL50297"/>
    <d v="2021-04-30T00:00:00"/>
    <s v="Apr"/>
    <s v="Q 2"/>
    <s v="2021"/>
    <n v="1095"/>
    <x v="1"/>
  </r>
  <r>
    <s v="CL50297"/>
    <d v="2021-03-31T00:00:00"/>
    <s v="Mar"/>
    <s v="Q 1"/>
    <s v="2021"/>
    <n v="1043"/>
    <x v="1"/>
  </r>
  <r>
    <s v="CL50297"/>
    <d v="2021-02-28T00:00:00"/>
    <s v="Feb"/>
    <s v="Q 1"/>
    <s v="2021"/>
    <n v="797"/>
    <x v="1"/>
  </r>
  <r>
    <s v="CL50297"/>
    <d v="2021-01-31T00:00:00"/>
    <s v="Jan"/>
    <s v="Q 1"/>
    <s v="2021"/>
    <n v="859"/>
    <x v="1"/>
  </r>
  <r>
    <s v="CL50651"/>
    <d v="2020-11-30T00:00:00"/>
    <s v="Nov"/>
    <s v="Q 4"/>
    <s v="2020"/>
    <n v="916"/>
    <x v="1"/>
  </r>
  <r>
    <s v="CL50651"/>
    <d v="2020-12-31T00:00:00"/>
    <s v="Dec"/>
    <s v="Q 4"/>
    <s v="2020"/>
    <n v="1176"/>
    <x v="1"/>
  </r>
  <r>
    <s v="CL50651"/>
    <d v="2021-06-30T00:00:00"/>
    <s v="Jun"/>
    <s v="Q 2"/>
    <s v="2021"/>
    <n v="1193"/>
    <x v="1"/>
  </r>
  <r>
    <s v="CL50651"/>
    <d v="2021-05-31T00:00:00"/>
    <s v="May"/>
    <s v="Q 2"/>
    <s v="2021"/>
    <n v="1360"/>
    <x v="1"/>
  </r>
  <r>
    <s v="CL50651"/>
    <d v="2021-04-30T00:00:00"/>
    <s v="Apr"/>
    <s v="Q 2"/>
    <s v="2021"/>
    <n v="1768"/>
    <x v="1"/>
  </r>
  <r>
    <s v="CL50651"/>
    <d v="2021-03-31T00:00:00"/>
    <s v="Mar"/>
    <s v="Q 1"/>
    <s v="2021"/>
    <n v="1192"/>
    <x v="1"/>
  </r>
  <r>
    <s v="CL50651"/>
    <d v="2021-02-28T00:00:00"/>
    <s v="Feb"/>
    <s v="Q 1"/>
    <s v="2021"/>
    <n v="1332"/>
    <x v="1"/>
  </r>
  <r>
    <s v="CL50651"/>
    <d v="2021-01-31T00:00:00"/>
    <s v="Jan"/>
    <s v="Q 1"/>
    <s v="2021"/>
    <n v="941"/>
    <x v="1"/>
  </r>
  <r>
    <s v="CL52426"/>
    <d v="2020-01-31T00:00:00"/>
    <s v="Jan"/>
    <s v="Q 1"/>
    <s v="2020"/>
    <n v="1131"/>
    <x v="1"/>
  </r>
  <r>
    <s v="CL52426"/>
    <d v="2020-02-29T00:00:00"/>
    <s v="Feb"/>
    <s v="Q 1"/>
    <s v="2020"/>
    <n v="1268"/>
    <x v="1"/>
  </r>
  <r>
    <s v="CL52426"/>
    <d v="2020-03-31T00:00:00"/>
    <s v="Mar"/>
    <s v="Q 1"/>
    <s v="2020"/>
    <n v="1410"/>
    <x v="1"/>
  </r>
  <r>
    <s v="CL52426"/>
    <d v="2020-04-30T00:00:00"/>
    <s v="Apr"/>
    <s v="Q 2"/>
    <s v="2020"/>
    <n v="1688"/>
    <x v="1"/>
  </r>
  <r>
    <s v="CL52426"/>
    <d v="2020-05-31T00:00:00"/>
    <s v="May"/>
    <s v="Q 2"/>
    <s v="2020"/>
    <n v="1548"/>
    <x v="1"/>
  </r>
  <r>
    <s v="CL52426"/>
    <d v="2020-06-30T00:00:00"/>
    <s v="Jun"/>
    <s v="Q 2"/>
    <s v="2020"/>
    <n v="1127"/>
    <x v="1"/>
  </r>
  <r>
    <s v="CL52426"/>
    <d v="2020-07-31T00:00:00"/>
    <s v="Jul"/>
    <s v="Q 3"/>
    <s v="2020"/>
    <n v="984"/>
    <x v="1"/>
  </r>
  <r>
    <s v="CL52426"/>
    <d v="2020-08-31T00:00:00"/>
    <s v="Aug"/>
    <s v="Q 3"/>
    <s v="2020"/>
    <n v="850"/>
    <x v="1"/>
  </r>
  <r>
    <s v="CL52426"/>
    <d v="2020-09-30T00:00:00"/>
    <s v="Sep"/>
    <s v="Q 3"/>
    <s v="2020"/>
    <n v="850"/>
    <x v="1"/>
  </r>
  <r>
    <s v="CL52426"/>
    <d v="2020-10-31T00:00:00"/>
    <s v="Oct"/>
    <s v="Q 4"/>
    <s v="2020"/>
    <n v="986"/>
    <x v="1"/>
  </r>
  <r>
    <s v="CL52426"/>
    <d v="2020-11-30T00:00:00"/>
    <s v="Nov"/>
    <s v="Q 4"/>
    <s v="2020"/>
    <n v="1129"/>
    <x v="1"/>
  </r>
  <r>
    <s v="CL52426"/>
    <d v="2020-12-31T00:00:00"/>
    <s v="Dec"/>
    <s v="Q 4"/>
    <s v="2020"/>
    <n v="1131"/>
    <x v="1"/>
  </r>
  <r>
    <s v="CL52426"/>
    <d v="2021-06-30T00:00:00"/>
    <s v="Jun"/>
    <s v="Q 2"/>
    <s v="2021"/>
    <n v="1119"/>
    <x v="1"/>
  </r>
  <r>
    <s v="CL52426"/>
    <d v="2021-05-31T00:00:00"/>
    <s v="May"/>
    <s v="Q 2"/>
    <s v="2021"/>
    <n v="1598"/>
    <x v="1"/>
  </r>
  <r>
    <s v="CL52426"/>
    <d v="2021-04-30T00:00:00"/>
    <s v="Apr"/>
    <s v="Q 2"/>
    <s v="2021"/>
    <n v="1707"/>
    <x v="1"/>
  </r>
  <r>
    <s v="CL52426"/>
    <d v="2021-03-31T00:00:00"/>
    <s v="Mar"/>
    <s v="Q 1"/>
    <s v="2021"/>
    <n v="1404"/>
    <x v="1"/>
  </r>
  <r>
    <s v="CL52426"/>
    <d v="2021-02-28T00:00:00"/>
    <s v="Feb"/>
    <s v="Q 1"/>
    <s v="2021"/>
    <n v="1252"/>
    <x v="1"/>
  </r>
  <r>
    <s v="CL52426"/>
    <d v="2021-01-31T00:00:00"/>
    <s v="Jan"/>
    <s v="Q 1"/>
    <s v="2021"/>
    <n v="1119"/>
    <x v="1"/>
  </r>
  <r>
    <s v="CL55399"/>
    <d v="2020-01-31T00:00:00"/>
    <s v="Jan"/>
    <s v="Q 1"/>
    <s v="2020"/>
    <n v="318"/>
    <x v="3"/>
  </r>
  <r>
    <s v="CL55399"/>
    <d v="2020-02-29T00:00:00"/>
    <s v="Feb"/>
    <s v="Q 1"/>
    <s v="2020"/>
    <n v="453"/>
    <x v="3"/>
  </r>
  <r>
    <s v="CL55399"/>
    <d v="2020-03-31T00:00:00"/>
    <s v="Mar"/>
    <s v="Q 1"/>
    <s v="2020"/>
    <n v="411"/>
    <x v="3"/>
  </r>
  <r>
    <s v="CL55399"/>
    <d v="2020-04-30T00:00:00"/>
    <s v="Apr"/>
    <s v="Q 2"/>
    <s v="2020"/>
    <n v="588"/>
    <x v="3"/>
  </r>
  <r>
    <s v="CL55399"/>
    <d v="2020-05-31T00:00:00"/>
    <s v="May"/>
    <s v="Q 2"/>
    <s v="2020"/>
    <n v="457"/>
    <x v="3"/>
  </r>
  <r>
    <s v="CL55399"/>
    <d v="2020-06-30T00:00:00"/>
    <s v="Jun"/>
    <s v="Q 2"/>
    <s v="2020"/>
    <n v="410"/>
    <x v="3"/>
  </r>
  <r>
    <s v="CL55399"/>
    <d v="2020-07-31T00:00:00"/>
    <s v="Jul"/>
    <s v="Q 3"/>
    <s v="2020"/>
    <n v="273"/>
    <x v="3"/>
  </r>
  <r>
    <s v="CL55399"/>
    <d v="2020-08-31T00:00:00"/>
    <s v="Aug"/>
    <s v="Q 3"/>
    <s v="2020"/>
    <n v="317"/>
    <x v="3"/>
  </r>
  <r>
    <s v="CL55399"/>
    <d v="2020-09-30T00:00:00"/>
    <s v="Sep"/>
    <s v="Q 3"/>
    <s v="2020"/>
    <n v="233"/>
    <x v="3"/>
  </r>
  <r>
    <s v="CL55399"/>
    <d v="2020-10-31T00:00:00"/>
    <s v="Oct"/>
    <s v="Q 4"/>
    <s v="2020"/>
    <n v="367"/>
    <x v="3"/>
  </r>
  <r>
    <s v="CL55399"/>
    <d v="2020-11-30T00:00:00"/>
    <s v="Nov"/>
    <s v="Q 4"/>
    <s v="2020"/>
    <n v="322"/>
    <x v="3"/>
  </r>
  <r>
    <s v="CL55399"/>
    <d v="2020-12-31T00:00:00"/>
    <s v="Dec"/>
    <s v="Q 4"/>
    <s v="2020"/>
    <n v="407"/>
    <x v="3"/>
  </r>
  <r>
    <s v="CL55399"/>
    <d v="2021-06-30T00:00:00"/>
    <s v="Jun"/>
    <s v="Q 2"/>
    <s v="2021"/>
    <n v="409"/>
    <x v="3"/>
  </r>
  <r>
    <s v="CL55399"/>
    <d v="2021-05-31T00:00:00"/>
    <s v="May"/>
    <s v="Q 2"/>
    <s v="2021"/>
    <n v="459"/>
    <x v="3"/>
  </r>
  <r>
    <s v="CL55399"/>
    <d v="2021-04-30T00:00:00"/>
    <s v="Apr"/>
    <s v="Q 2"/>
    <s v="2021"/>
    <n v="591"/>
    <x v="3"/>
  </r>
  <r>
    <s v="CL55399"/>
    <d v="2021-03-31T00:00:00"/>
    <s v="Mar"/>
    <s v="Q 1"/>
    <s v="2021"/>
    <n v="421"/>
    <x v="3"/>
  </r>
  <r>
    <s v="CL55399"/>
    <d v="2021-02-28T00:00:00"/>
    <s v="Feb"/>
    <s v="Q 1"/>
    <s v="2021"/>
    <n v="456"/>
    <x v="3"/>
  </r>
  <r>
    <s v="CL55399"/>
    <d v="2021-01-31T00:00:00"/>
    <s v="Jan"/>
    <s v="Q 1"/>
    <s v="2021"/>
    <n v="316"/>
    <x v="3"/>
  </r>
  <r>
    <s v="CL57593"/>
    <d v="2020-01-31T00:00:00"/>
    <s v="Jan"/>
    <s v="Q 1"/>
    <s v="2020"/>
    <n v="1488"/>
    <x v="1"/>
  </r>
  <r>
    <s v="CL57593"/>
    <d v="2020-02-29T00:00:00"/>
    <s v="Feb"/>
    <s v="Q 1"/>
    <s v="2020"/>
    <n v="1674"/>
    <x v="1"/>
  </r>
  <r>
    <s v="CL57593"/>
    <d v="2020-03-31T00:00:00"/>
    <s v="Mar"/>
    <s v="Q 1"/>
    <s v="2020"/>
    <n v="1862"/>
    <x v="1"/>
  </r>
  <r>
    <s v="CL57593"/>
    <d v="2020-04-30T00:00:00"/>
    <s v="Apr"/>
    <s v="Q 2"/>
    <s v="2020"/>
    <n v="2231"/>
    <x v="1"/>
  </r>
  <r>
    <s v="CL57593"/>
    <d v="2020-05-31T00:00:00"/>
    <s v="May"/>
    <s v="Q 2"/>
    <s v="2020"/>
    <n v="2049"/>
    <x v="1"/>
  </r>
  <r>
    <s v="CL57593"/>
    <d v="2020-06-30T00:00:00"/>
    <s v="Jun"/>
    <s v="Q 2"/>
    <s v="2020"/>
    <n v="1489"/>
    <x v="1"/>
  </r>
  <r>
    <s v="CL57593"/>
    <d v="2020-07-31T00:00:00"/>
    <s v="Jul"/>
    <s v="Q 3"/>
    <s v="2020"/>
    <n v="1301"/>
    <x v="1"/>
  </r>
  <r>
    <s v="CL57593"/>
    <d v="2020-08-31T00:00:00"/>
    <s v="Aug"/>
    <s v="Q 3"/>
    <s v="2020"/>
    <n v="1118"/>
    <x v="1"/>
  </r>
  <r>
    <s v="CL57593"/>
    <d v="2020-09-30T00:00:00"/>
    <s v="Sep"/>
    <s v="Q 3"/>
    <s v="2020"/>
    <n v="1117"/>
    <x v="1"/>
  </r>
  <r>
    <s v="CL57593"/>
    <d v="2020-10-31T00:00:00"/>
    <s v="Oct"/>
    <s v="Q 4"/>
    <s v="2020"/>
    <n v="1301"/>
    <x v="1"/>
  </r>
  <r>
    <s v="CL57593"/>
    <d v="2020-11-30T00:00:00"/>
    <s v="Nov"/>
    <s v="Q 4"/>
    <s v="2020"/>
    <n v="1488"/>
    <x v="1"/>
  </r>
  <r>
    <s v="CL57593"/>
    <d v="2020-12-31T00:00:00"/>
    <s v="Dec"/>
    <s v="Q 4"/>
    <s v="2020"/>
    <n v="1489"/>
    <x v="1"/>
  </r>
  <r>
    <s v="CL57593"/>
    <d v="2021-06-30T00:00:00"/>
    <s v="Jun"/>
    <s v="Q 2"/>
    <s v="2021"/>
    <n v="1551"/>
    <x v="1"/>
  </r>
  <r>
    <s v="CL57593"/>
    <d v="2021-05-31T00:00:00"/>
    <s v="May"/>
    <s v="Q 2"/>
    <s v="2021"/>
    <n v="2067"/>
    <x v="1"/>
  </r>
  <r>
    <s v="CL57593"/>
    <d v="2021-04-30T00:00:00"/>
    <s v="Apr"/>
    <s v="Q 2"/>
    <s v="2021"/>
    <n v="2277"/>
    <x v="1"/>
  </r>
  <r>
    <s v="CL57593"/>
    <d v="2021-03-31T00:00:00"/>
    <s v="Mar"/>
    <s v="Q 1"/>
    <s v="2021"/>
    <n v="1854"/>
    <x v="1"/>
  </r>
  <r>
    <s v="CL57593"/>
    <d v="2021-02-28T00:00:00"/>
    <s v="Feb"/>
    <s v="Q 1"/>
    <s v="2021"/>
    <n v="1665"/>
    <x v="1"/>
  </r>
  <r>
    <s v="CL57593"/>
    <d v="2021-01-31T00:00:00"/>
    <s v="Jan"/>
    <s v="Q 1"/>
    <s v="2021"/>
    <n v="1516"/>
    <x v="1"/>
  </r>
  <r>
    <s v="CL60563"/>
    <d v="2020-01-31T00:00:00"/>
    <s v="Jan"/>
    <s v="Q 1"/>
    <s v="2020"/>
    <n v="644"/>
    <x v="3"/>
  </r>
  <r>
    <s v="CL60563"/>
    <d v="2020-02-29T00:00:00"/>
    <s v="Feb"/>
    <s v="Q 1"/>
    <s v="2020"/>
    <n v="814"/>
    <x v="3"/>
  </r>
  <r>
    <s v="CL60563"/>
    <d v="2020-03-31T00:00:00"/>
    <s v="Mar"/>
    <s v="Q 1"/>
    <s v="2020"/>
    <n v="814"/>
    <x v="3"/>
  </r>
  <r>
    <s v="CL60563"/>
    <d v="2020-04-30T00:00:00"/>
    <s v="Apr"/>
    <s v="Q 2"/>
    <s v="2020"/>
    <n v="1068"/>
    <x v="3"/>
  </r>
  <r>
    <s v="CL60563"/>
    <d v="2020-05-31T00:00:00"/>
    <s v="May"/>
    <s v="Q 2"/>
    <s v="2020"/>
    <n v="899"/>
    <x v="3"/>
  </r>
  <r>
    <s v="CL60563"/>
    <d v="2020-06-30T00:00:00"/>
    <s v="Jun"/>
    <s v="Q 2"/>
    <s v="2020"/>
    <n v="732"/>
    <x v="3"/>
  </r>
  <r>
    <s v="CL60563"/>
    <d v="2020-07-31T00:00:00"/>
    <s v="Jul"/>
    <s v="Q 3"/>
    <s v="2020"/>
    <n v="560"/>
    <x v="3"/>
  </r>
  <r>
    <s v="CL60563"/>
    <d v="2020-08-31T00:00:00"/>
    <s v="Aug"/>
    <s v="Q 3"/>
    <s v="2020"/>
    <n v="557"/>
    <x v="3"/>
  </r>
  <r>
    <s v="CL60563"/>
    <d v="2020-09-30T00:00:00"/>
    <s v="Sep"/>
    <s v="Q 3"/>
    <s v="2020"/>
    <n v="473"/>
    <x v="3"/>
  </r>
  <r>
    <s v="CL60563"/>
    <d v="2020-10-31T00:00:00"/>
    <s v="Oct"/>
    <s v="Q 4"/>
    <s v="2020"/>
    <n v="645"/>
    <x v="3"/>
  </r>
  <r>
    <s v="CL60563"/>
    <d v="2020-11-30T00:00:00"/>
    <s v="Nov"/>
    <s v="Q 4"/>
    <s v="2020"/>
    <n v="643"/>
    <x v="3"/>
  </r>
  <r>
    <s v="CL60563"/>
    <d v="2020-12-31T00:00:00"/>
    <s v="Dec"/>
    <s v="Q 4"/>
    <s v="2020"/>
    <n v="726"/>
    <x v="3"/>
  </r>
  <r>
    <s v="CL60563"/>
    <d v="2021-06-30T00:00:00"/>
    <s v="Jun"/>
    <s v="Q 2"/>
    <s v="2021"/>
    <n v="755"/>
    <x v="3"/>
  </r>
  <r>
    <s v="CL60563"/>
    <d v="2021-05-31T00:00:00"/>
    <s v="May"/>
    <s v="Q 2"/>
    <s v="2021"/>
    <n v="892"/>
    <x v="3"/>
  </r>
  <r>
    <s v="CL60563"/>
    <d v="2021-04-30T00:00:00"/>
    <s v="Apr"/>
    <s v="Q 2"/>
    <s v="2021"/>
    <n v="1125"/>
    <x v="3"/>
  </r>
  <r>
    <s v="CL60563"/>
    <d v="2021-03-31T00:00:00"/>
    <s v="Mar"/>
    <s v="Q 1"/>
    <s v="2021"/>
    <n v="828"/>
    <x v="3"/>
  </r>
  <r>
    <s v="CL60563"/>
    <d v="2021-02-28T00:00:00"/>
    <s v="Feb"/>
    <s v="Q 1"/>
    <s v="2021"/>
    <n v="855"/>
    <x v="3"/>
  </r>
  <r>
    <s v="CL60563"/>
    <d v="2021-01-31T00:00:00"/>
    <s v="Jan"/>
    <s v="Q 1"/>
    <s v="2021"/>
    <n v="668"/>
    <x v="3"/>
  </r>
  <r>
    <s v="CL61534"/>
    <d v="2020-01-31T00:00:00"/>
    <s v="Jan"/>
    <s v="Q 1"/>
    <s v="2020"/>
    <n v="6731"/>
    <x v="1"/>
  </r>
  <r>
    <s v="CL61534"/>
    <d v="2020-02-29T00:00:00"/>
    <s v="Feb"/>
    <s v="Q 1"/>
    <s v="2020"/>
    <n v="5312"/>
    <x v="1"/>
  </r>
  <r>
    <s v="CL61534"/>
    <d v="2020-03-31T00:00:00"/>
    <s v="Mar"/>
    <s v="Q 1"/>
    <s v="2020"/>
    <n v="8146"/>
    <x v="1"/>
  </r>
  <r>
    <s v="CL61534"/>
    <d v="2020-04-30T00:00:00"/>
    <s v="Apr"/>
    <s v="Q 2"/>
    <s v="2020"/>
    <n v="7438"/>
    <x v="1"/>
  </r>
  <r>
    <s v="CL61534"/>
    <d v="2020-05-31T00:00:00"/>
    <s v="May"/>
    <s v="Q 2"/>
    <s v="2020"/>
    <n v="8850"/>
    <x v="1"/>
  </r>
  <r>
    <s v="CL61534"/>
    <d v="2020-06-30T00:00:00"/>
    <s v="Jun"/>
    <s v="Q 2"/>
    <s v="2020"/>
    <n v="4608"/>
    <x v="1"/>
  </r>
  <r>
    <s v="CL61534"/>
    <d v="2020-07-31T00:00:00"/>
    <s v="Jul"/>
    <s v="Q 3"/>
    <s v="2020"/>
    <n v="6024"/>
    <x v="1"/>
  </r>
  <r>
    <s v="CL61534"/>
    <d v="2020-08-31T00:00:00"/>
    <s v="Aug"/>
    <s v="Q 3"/>
    <s v="2020"/>
    <n v="3188"/>
    <x v="1"/>
  </r>
  <r>
    <s v="CL61534"/>
    <d v="2020-09-30T00:00:00"/>
    <s v="Sep"/>
    <s v="Q 3"/>
    <s v="2020"/>
    <n v="5313"/>
    <x v="1"/>
  </r>
  <r>
    <s v="CL61534"/>
    <d v="2020-10-31T00:00:00"/>
    <s v="Oct"/>
    <s v="Q 4"/>
    <s v="2020"/>
    <n v="3897"/>
    <x v="1"/>
  </r>
  <r>
    <s v="CL61534"/>
    <d v="2020-11-30T00:00:00"/>
    <s v="Nov"/>
    <s v="Q 4"/>
    <s v="2020"/>
    <n v="6730"/>
    <x v="1"/>
  </r>
  <r>
    <s v="CL61534"/>
    <d v="2020-12-31T00:00:00"/>
    <s v="Dec"/>
    <s v="Q 4"/>
    <s v="2020"/>
    <n v="4607"/>
    <x v="1"/>
  </r>
  <r>
    <s v="CL61534"/>
    <d v="2021-06-30T00:00:00"/>
    <s v="Jun"/>
    <s v="Q 2"/>
    <s v="2021"/>
    <n v="4556"/>
    <x v="1"/>
  </r>
  <r>
    <s v="CL61534"/>
    <d v="2021-05-31T00:00:00"/>
    <s v="May"/>
    <s v="Q 2"/>
    <s v="2021"/>
    <n v="8806"/>
    <x v="1"/>
  </r>
  <r>
    <s v="CL61534"/>
    <d v="2021-04-30T00:00:00"/>
    <s v="Apr"/>
    <s v="Q 2"/>
    <s v="2021"/>
    <n v="7735"/>
    <x v="1"/>
  </r>
  <r>
    <s v="CL61534"/>
    <d v="2021-03-31T00:00:00"/>
    <s v="Mar"/>
    <s v="Q 1"/>
    <s v="2021"/>
    <n v="8064"/>
    <x v="1"/>
  </r>
  <r>
    <s v="CL61534"/>
    <d v="2021-02-28T00:00:00"/>
    <s v="Feb"/>
    <s v="Q 1"/>
    <s v="2021"/>
    <n v="5257"/>
    <x v="1"/>
  </r>
  <r>
    <s v="CL61534"/>
    <d v="2021-01-31T00:00:00"/>
    <s v="Jan"/>
    <s v="Q 1"/>
    <s v="2021"/>
    <n v="6996"/>
    <x v="1"/>
  </r>
  <r>
    <s v="CL64939"/>
    <d v="2020-01-31T00:00:00"/>
    <s v="Jan"/>
    <s v="Q 1"/>
    <s v="2020"/>
    <n v="1087"/>
    <x v="1"/>
  </r>
  <r>
    <s v="CL64939"/>
    <d v="2020-02-29T00:00:00"/>
    <s v="Feb"/>
    <s v="Q 1"/>
    <s v="2020"/>
    <n v="1224"/>
    <x v="1"/>
  </r>
  <r>
    <s v="CL64939"/>
    <d v="2020-03-31T00:00:00"/>
    <s v="Mar"/>
    <s v="Q 1"/>
    <s v="2020"/>
    <n v="1362"/>
    <x v="1"/>
  </r>
  <r>
    <s v="CL64939"/>
    <d v="2020-04-30T00:00:00"/>
    <s v="Apr"/>
    <s v="Q 2"/>
    <s v="2020"/>
    <n v="1633"/>
    <x v="1"/>
  </r>
  <r>
    <s v="CL64939"/>
    <d v="2020-05-31T00:00:00"/>
    <s v="May"/>
    <s v="Q 2"/>
    <s v="2020"/>
    <n v="1492"/>
    <x v="1"/>
  </r>
  <r>
    <s v="CL64939"/>
    <d v="2020-06-30T00:00:00"/>
    <s v="Jun"/>
    <s v="Q 2"/>
    <s v="2020"/>
    <n v="1091"/>
    <x v="1"/>
  </r>
  <r>
    <s v="CL64939"/>
    <d v="2020-07-31T00:00:00"/>
    <s v="Jul"/>
    <s v="Q 3"/>
    <s v="2020"/>
    <n v="950"/>
    <x v="1"/>
  </r>
  <r>
    <s v="CL64939"/>
    <d v="2020-08-31T00:00:00"/>
    <s v="Aug"/>
    <s v="Q 3"/>
    <s v="2020"/>
    <n v="818"/>
    <x v="1"/>
  </r>
  <r>
    <s v="CL64939"/>
    <d v="2020-09-30T00:00:00"/>
    <s v="Sep"/>
    <s v="Q 3"/>
    <s v="2020"/>
    <n v="820"/>
    <x v="1"/>
  </r>
  <r>
    <s v="CL64939"/>
    <d v="2020-10-31T00:00:00"/>
    <s v="Oct"/>
    <s v="Q 4"/>
    <s v="2020"/>
    <n v="954"/>
    <x v="1"/>
  </r>
  <r>
    <s v="CL64939"/>
    <d v="2020-11-30T00:00:00"/>
    <s v="Nov"/>
    <s v="Q 4"/>
    <s v="2020"/>
    <n v="1086"/>
    <x v="1"/>
  </r>
  <r>
    <s v="CL64939"/>
    <d v="2020-12-31T00:00:00"/>
    <s v="Dec"/>
    <s v="Q 4"/>
    <s v="2020"/>
    <n v="1091"/>
    <x v="1"/>
  </r>
  <r>
    <s v="CL64939"/>
    <d v="2021-04-30T00:00:00"/>
    <s v="Apr"/>
    <s v="Q 2"/>
    <s v="2021"/>
    <n v="1614"/>
    <x v="1"/>
  </r>
  <r>
    <s v="CL64939"/>
    <d v="2021-03-31T00:00:00"/>
    <s v="Mar"/>
    <s v="Q 1"/>
    <s v="2021"/>
    <n v="1426"/>
    <x v="1"/>
  </r>
  <r>
    <s v="CL64939"/>
    <d v="2021-02-28T00:00:00"/>
    <s v="Feb"/>
    <s v="Q 1"/>
    <s v="2021"/>
    <n v="1220"/>
    <x v="1"/>
  </r>
  <r>
    <s v="CL64939"/>
    <d v="2021-01-31T00:00:00"/>
    <s v="Jan"/>
    <s v="Q 1"/>
    <s v="2021"/>
    <n v="1113"/>
    <x v="1"/>
  </r>
  <r>
    <s v="CL67438"/>
    <d v="2020-01-31T00:00:00"/>
    <s v="Jan"/>
    <s v="Q 1"/>
    <s v="2020"/>
    <n v="303"/>
    <x v="0"/>
  </r>
  <r>
    <s v="CL67438"/>
    <d v="2020-02-29T00:00:00"/>
    <s v="Feb"/>
    <s v="Q 1"/>
    <s v="2020"/>
    <n v="304"/>
    <x v="0"/>
  </r>
  <r>
    <s v="CL67438"/>
    <d v="2020-03-31T00:00:00"/>
    <s v="Mar"/>
    <s v="Q 1"/>
    <s v="2020"/>
    <n v="375"/>
    <x v="0"/>
  </r>
  <r>
    <s v="CL67438"/>
    <d v="2020-04-30T00:00:00"/>
    <s v="Apr"/>
    <s v="Q 2"/>
    <s v="2020"/>
    <n v="407"/>
    <x v="0"/>
  </r>
  <r>
    <s v="CL67438"/>
    <d v="2020-05-31T00:00:00"/>
    <s v="May"/>
    <s v="Q 2"/>
    <s v="2020"/>
    <n v="405"/>
    <x v="0"/>
  </r>
  <r>
    <s v="CL67438"/>
    <d v="2020-06-30T00:00:00"/>
    <s v="Jun"/>
    <s v="Q 2"/>
    <s v="2020"/>
    <n v="267"/>
    <x v="0"/>
  </r>
  <r>
    <s v="CL67438"/>
    <d v="2020-07-31T00:00:00"/>
    <s v="Jul"/>
    <s v="Q 3"/>
    <s v="2020"/>
    <n v="264"/>
    <x v="0"/>
  </r>
  <r>
    <s v="CL67438"/>
    <d v="2020-08-31T00:00:00"/>
    <s v="Aug"/>
    <s v="Q 3"/>
    <s v="2020"/>
    <n v="195"/>
    <x v="0"/>
  </r>
  <r>
    <s v="CL67438"/>
    <d v="2020-09-30T00:00:00"/>
    <s v="Sep"/>
    <s v="Q 3"/>
    <s v="2020"/>
    <n v="232"/>
    <x v="0"/>
  </r>
  <r>
    <s v="CL67438"/>
    <d v="2020-10-31T00:00:00"/>
    <s v="Oct"/>
    <s v="Q 4"/>
    <s v="2020"/>
    <n v="233"/>
    <x v="0"/>
  </r>
  <r>
    <s v="CL67438"/>
    <d v="2020-11-30T00:00:00"/>
    <s v="Nov"/>
    <s v="Q 4"/>
    <s v="2020"/>
    <n v="306"/>
    <x v="0"/>
  </r>
  <r>
    <s v="CL67438"/>
    <d v="2020-12-31T00:00:00"/>
    <s v="Dec"/>
    <s v="Q 4"/>
    <s v="2020"/>
    <n v="267"/>
    <x v="0"/>
  </r>
  <r>
    <s v="CL67438"/>
    <d v="2021-06-30T00:00:00"/>
    <s v="Jun"/>
    <s v="Q 2"/>
    <s v="2021"/>
    <n v="261"/>
    <x v="0"/>
  </r>
  <r>
    <s v="CL67438"/>
    <d v="2021-05-31T00:00:00"/>
    <s v="May"/>
    <s v="Q 2"/>
    <s v="2021"/>
    <n v="405"/>
    <x v="0"/>
  </r>
  <r>
    <s v="CL67438"/>
    <d v="2021-04-30T00:00:00"/>
    <s v="Apr"/>
    <s v="Q 2"/>
    <s v="2021"/>
    <n v="422"/>
    <x v="0"/>
  </r>
  <r>
    <s v="CL67438"/>
    <d v="2021-03-31T00:00:00"/>
    <s v="Mar"/>
    <s v="Q 1"/>
    <s v="2021"/>
    <n v="390"/>
    <x v="0"/>
  </r>
  <r>
    <s v="CL67438"/>
    <d v="2021-02-28T00:00:00"/>
    <s v="Feb"/>
    <s v="Q 1"/>
    <s v="2021"/>
    <n v="304"/>
    <x v="0"/>
  </r>
  <r>
    <s v="CL67438"/>
    <d v="2021-01-31T00:00:00"/>
    <s v="Jan"/>
    <s v="Q 1"/>
    <s v="2021"/>
    <n v="302"/>
    <x v="0"/>
  </r>
  <r>
    <s v="CL69323"/>
    <d v="2020-01-31T00:00:00"/>
    <s v="Jan"/>
    <s v="Q 1"/>
    <s v="2020"/>
    <n v="30584"/>
    <x v="1"/>
  </r>
  <r>
    <s v="CL69323"/>
    <d v="2020-02-29T00:00:00"/>
    <s v="Feb"/>
    <s v="Q 1"/>
    <s v="2020"/>
    <n v="27186"/>
    <x v="1"/>
  </r>
  <r>
    <s v="CL69323"/>
    <d v="2020-03-31T00:00:00"/>
    <s v="Mar"/>
    <s v="Q 1"/>
    <s v="2020"/>
    <n v="37383"/>
    <x v="1"/>
  </r>
  <r>
    <s v="CL69323"/>
    <d v="2020-04-30T00:00:00"/>
    <s v="Apr"/>
    <s v="Q 2"/>
    <s v="2020"/>
    <n v="37379"/>
    <x v="1"/>
  </r>
  <r>
    <s v="CL69323"/>
    <d v="2020-05-31T00:00:00"/>
    <s v="May"/>
    <s v="Q 2"/>
    <s v="2020"/>
    <n v="40779"/>
    <x v="1"/>
  </r>
  <r>
    <s v="CL69323"/>
    <d v="2020-06-30T00:00:00"/>
    <s v="Jun"/>
    <s v="Q 2"/>
    <s v="2020"/>
    <n v="23788"/>
    <x v="1"/>
  </r>
  <r>
    <s v="CL69323"/>
    <d v="2020-07-31T00:00:00"/>
    <s v="Jul"/>
    <s v="Q 3"/>
    <s v="2020"/>
    <n v="27188"/>
    <x v="1"/>
  </r>
  <r>
    <s v="CL69323"/>
    <d v="2020-08-31T00:00:00"/>
    <s v="Aug"/>
    <s v="Q 3"/>
    <s v="2020"/>
    <n v="16996"/>
    <x v="1"/>
  </r>
  <r>
    <s v="CL69323"/>
    <d v="2020-09-30T00:00:00"/>
    <s v="Sep"/>
    <s v="Q 3"/>
    <s v="2020"/>
    <n v="23792"/>
    <x v="1"/>
  </r>
  <r>
    <s v="CL69323"/>
    <d v="2020-10-31T00:00:00"/>
    <s v="Oct"/>
    <s v="Q 4"/>
    <s v="2020"/>
    <n v="20390"/>
    <x v="1"/>
  </r>
  <r>
    <s v="CL69323"/>
    <d v="2020-11-30T00:00:00"/>
    <s v="Nov"/>
    <s v="Q 4"/>
    <s v="2020"/>
    <n v="30586"/>
    <x v="1"/>
  </r>
  <r>
    <s v="CL69323"/>
    <d v="2020-12-31T00:00:00"/>
    <s v="Dec"/>
    <s v="Q 4"/>
    <s v="2020"/>
    <n v="23787"/>
    <x v="1"/>
  </r>
  <r>
    <s v="CL69323"/>
    <d v="2021-06-30T00:00:00"/>
    <s v="Jun"/>
    <s v="Q 2"/>
    <s v="2021"/>
    <n v="24737"/>
    <x v="1"/>
  </r>
  <r>
    <s v="CL69323"/>
    <d v="2021-05-31T00:00:00"/>
    <s v="May"/>
    <s v="Q 2"/>
    <s v="2021"/>
    <n v="41598"/>
    <x v="1"/>
  </r>
  <r>
    <s v="CL69323"/>
    <d v="2021-04-30T00:00:00"/>
    <s v="Apr"/>
    <s v="Q 2"/>
    <s v="2021"/>
    <n v="38878"/>
    <x v="1"/>
  </r>
  <r>
    <s v="CL69323"/>
    <d v="2021-03-31T00:00:00"/>
    <s v="Mar"/>
    <s v="Q 1"/>
    <s v="2021"/>
    <n v="39253"/>
    <x v="1"/>
  </r>
  <r>
    <s v="CL69323"/>
    <d v="2021-02-28T00:00:00"/>
    <s v="Feb"/>
    <s v="Q 1"/>
    <s v="2021"/>
    <n v="27048"/>
    <x v="1"/>
  </r>
  <r>
    <s v="CL69323"/>
    <d v="2021-01-31T00:00:00"/>
    <s v="Jan"/>
    <s v="Q 1"/>
    <s v="2021"/>
    <n v="32111"/>
    <x v="1"/>
  </r>
  <r>
    <s v="CL71409"/>
    <d v="2020-01-31T00:00:00"/>
    <s v="Jan"/>
    <s v="Q 1"/>
    <s v="2020"/>
    <n v="866"/>
    <x v="2"/>
  </r>
  <r>
    <s v="CL71409"/>
    <d v="2020-02-29T00:00:00"/>
    <s v="Feb"/>
    <s v="Q 1"/>
    <s v="2020"/>
    <n v="1101"/>
    <x v="2"/>
  </r>
  <r>
    <s v="CL71409"/>
    <d v="2020-03-31T00:00:00"/>
    <s v="Mar"/>
    <s v="Q 1"/>
    <s v="2020"/>
    <n v="1103"/>
    <x v="2"/>
  </r>
  <r>
    <s v="CL71409"/>
    <d v="2020-04-30T00:00:00"/>
    <s v="Apr"/>
    <s v="Q 2"/>
    <s v="2020"/>
    <n v="1447"/>
    <x v="2"/>
  </r>
  <r>
    <s v="CL71409"/>
    <d v="2020-05-31T00:00:00"/>
    <s v="May"/>
    <s v="Q 2"/>
    <s v="2020"/>
    <n v="1213"/>
    <x v="2"/>
  </r>
  <r>
    <s v="CL71409"/>
    <d v="2020-06-30T00:00:00"/>
    <s v="Jun"/>
    <s v="Q 2"/>
    <s v="2020"/>
    <n v="988"/>
    <x v="2"/>
  </r>
  <r>
    <s v="CL71409"/>
    <d v="2020-07-31T00:00:00"/>
    <s v="Jul"/>
    <s v="Q 3"/>
    <s v="2020"/>
    <n v="752"/>
    <x v="2"/>
  </r>
  <r>
    <s v="CL71409"/>
    <d v="2020-08-31T00:00:00"/>
    <s v="Aug"/>
    <s v="Q 3"/>
    <s v="2020"/>
    <n v="756"/>
    <x v="2"/>
  </r>
  <r>
    <s v="CL71409"/>
    <d v="2020-09-30T00:00:00"/>
    <s v="Sep"/>
    <s v="Q 3"/>
    <s v="2020"/>
    <n v="641"/>
    <x v="2"/>
  </r>
  <r>
    <s v="CL71409"/>
    <d v="2020-10-31T00:00:00"/>
    <s v="Oct"/>
    <s v="Q 4"/>
    <s v="2020"/>
    <n v="867"/>
    <x v="2"/>
  </r>
  <r>
    <s v="CL71409"/>
    <d v="2020-11-30T00:00:00"/>
    <s v="Nov"/>
    <s v="Q 4"/>
    <s v="2020"/>
    <n v="866"/>
    <x v="2"/>
  </r>
  <r>
    <s v="CL71409"/>
    <d v="2020-12-31T00:00:00"/>
    <s v="Dec"/>
    <s v="Q 4"/>
    <s v="2020"/>
    <n v="986"/>
    <x v="2"/>
  </r>
  <r>
    <s v="CL71409"/>
    <d v="2021-06-30T00:00:00"/>
    <s v="Jun"/>
    <s v="Q 2"/>
    <s v="2021"/>
    <n v="997"/>
    <x v="2"/>
  </r>
  <r>
    <s v="CL71409"/>
    <d v="2021-05-31T00:00:00"/>
    <s v="May"/>
    <s v="Q 2"/>
    <s v="2021"/>
    <n v="1206"/>
    <x v="2"/>
  </r>
  <r>
    <s v="CL71409"/>
    <d v="2021-04-30T00:00:00"/>
    <s v="Apr"/>
    <s v="Q 2"/>
    <s v="2021"/>
    <n v="1519"/>
    <x v="2"/>
  </r>
  <r>
    <s v="CL71409"/>
    <d v="2021-03-31T00:00:00"/>
    <s v="Mar"/>
    <s v="Q 1"/>
    <s v="2021"/>
    <n v="1096"/>
    <x v="2"/>
  </r>
  <r>
    <s v="CL71409"/>
    <d v="2021-02-28T00:00:00"/>
    <s v="Feb"/>
    <s v="Q 1"/>
    <s v="2021"/>
    <n v="1110"/>
    <x v="2"/>
  </r>
  <r>
    <s v="CL71409"/>
    <d v="2021-01-31T00:00:00"/>
    <s v="Jan"/>
    <s v="Q 1"/>
    <s v="2021"/>
    <n v="880"/>
    <x v="2"/>
  </r>
  <r>
    <s v="CL75274"/>
    <d v="2020-01-31T00:00:00"/>
    <s v="Jan"/>
    <s v="Q 1"/>
    <s v="2020"/>
    <n v="9422"/>
    <x v="3"/>
  </r>
  <r>
    <s v="CL75274"/>
    <d v="2020-02-29T00:00:00"/>
    <s v="Feb"/>
    <s v="Q 1"/>
    <s v="2020"/>
    <n v="7438"/>
    <x v="3"/>
  </r>
  <r>
    <s v="CL75274"/>
    <d v="2020-03-31T00:00:00"/>
    <s v="Mar"/>
    <s v="Q 1"/>
    <s v="2020"/>
    <n v="11403"/>
    <x v="3"/>
  </r>
  <r>
    <s v="CL75274"/>
    <d v="2020-04-30T00:00:00"/>
    <s v="Apr"/>
    <s v="Q 2"/>
    <s v="2020"/>
    <n v="10408"/>
    <x v="3"/>
  </r>
  <r>
    <s v="CL75274"/>
    <d v="2020-05-31T00:00:00"/>
    <s v="May"/>
    <s v="Q 2"/>
    <s v="2020"/>
    <n v="12392"/>
    <x v="3"/>
  </r>
  <r>
    <s v="CL75274"/>
    <d v="2020-06-30T00:00:00"/>
    <s v="Jun"/>
    <s v="Q 2"/>
    <s v="2020"/>
    <n v="6449"/>
    <x v="3"/>
  </r>
  <r>
    <s v="CL75274"/>
    <d v="2020-07-31T00:00:00"/>
    <s v="Jul"/>
    <s v="Q 3"/>
    <s v="2020"/>
    <n v="8425"/>
    <x v="3"/>
  </r>
  <r>
    <s v="CL75274"/>
    <d v="2020-08-31T00:00:00"/>
    <s v="Aug"/>
    <s v="Q 3"/>
    <s v="2020"/>
    <n v="4464"/>
    <x v="3"/>
  </r>
  <r>
    <s v="CL75274"/>
    <d v="2020-09-30T00:00:00"/>
    <s v="Sep"/>
    <s v="Q 3"/>
    <s v="2020"/>
    <n v="7440"/>
    <x v="3"/>
  </r>
  <r>
    <s v="CL75274"/>
    <d v="2020-10-31T00:00:00"/>
    <s v="Oct"/>
    <s v="Q 4"/>
    <s v="2020"/>
    <n v="5452"/>
    <x v="3"/>
  </r>
  <r>
    <s v="CL75274"/>
    <d v="2020-11-30T00:00:00"/>
    <s v="Nov"/>
    <s v="Q 4"/>
    <s v="2020"/>
    <n v="9422"/>
    <x v="3"/>
  </r>
  <r>
    <s v="CL75274"/>
    <d v="2020-12-31T00:00:00"/>
    <s v="Dec"/>
    <s v="Q 4"/>
    <s v="2020"/>
    <n v="6445"/>
    <x v="3"/>
  </r>
  <r>
    <s v="CL75274"/>
    <d v="2021-06-30T00:00:00"/>
    <s v="Jun"/>
    <s v="Q 2"/>
    <s v="2021"/>
    <n v="6576"/>
    <x v="3"/>
  </r>
  <r>
    <s v="CL75274"/>
    <d v="2021-05-31T00:00:00"/>
    <s v="May"/>
    <s v="Q 2"/>
    <s v="2021"/>
    <n v="13012"/>
    <x v="3"/>
  </r>
  <r>
    <s v="CL75274"/>
    <d v="2021-04-30T00:00:00"/>
    <s v="Apr"/>
    <s v="Q 2"/>
    <s v="2021"/>
    <n v="10308"/>
    <x v="3"/>
  </r>
  <r>
    <s v="CL75274"/>
    <d v="2021-03-31T00:00:00"/>
    <s v="Mar"/>
    <s v="Q 1"/>
    <s v="2021"/>
    <n v="11287"/>
    <x v="3"/>
  </r>
  <r>
    <s v="CL75274"/>
    <d v="2021-02-28T00:00:00"/>
    <s v="Feb"/>
    <s v="Q 1"/>
    <s v="2021"/>
    <n v="7361"/>
    <x v="3"/>
  </r>
  <r>
    <s v="CL75274"/>
    <d v="2021-01-31T00:00:00"/>
    <s v="Jan"/>
    <s v="Q 1"/>
    <s v="2021"/>
    <n v="9604"/>
    <x v="3"/>
  </r>
  <r>
    <s v="CL75562"/>
    <d v="2020-01-31T00:00:00"/>
    <s v="Jan"/>
    <s v="Q 1"/>
    <s v="2020"/>
    <n v="19257"/>
    <x v="2"/>
  </r>
  <r>
    <s v="CL75562"/>
    <d v="2020-02-29T00:00:00"/>
    <s v="Feb"/>
    <s v="Q 1"/>
    <s v="2020"/>
    <n v="19258"/>
    <x v="2"/>
  </r>
  <r>
    <s v="CL75562"/>
    <d v="2020-03-31T00:00:00"/>
    <s v="Mar"/>
    <s v="Q 1"/>
    <s v="2020"/>
    <n v="23787"/>
    <x v="2"/>
  </r>
  <r>
    <s v="CL75562"/>
    <d v="2020-04-30T00:00:00"/>
    <s v="Apr"/>
    <s v="Q 2"/>
    <s v="2020"/>
    <n v="26053"/>
    <x v="2"/>
  </r>
  <r>
    <s v="CL75562"/>
    <d v="2020-05-31T00:00:00"/>
    <s v="May"/>
    <s v="Q 2"/>
    <s v="2020"/>
    <n v="26056"/>
    <x v="2"/>
  </r>
  <r>
    <s v="CL75562"/>
    <d v="2020-06-30T00:00:00"/>
    <s v="Jun"/>
    <s v="Q 2"/>
    <s v="2020"/>
    <n v="16993"/>
    <x v="2"/>
  </r>
  <r>
    <s v="CL75562"/>
    <d v="2020-07-31T00:00:00"/>
    <s v="Jul"/>
    <s v="Q 3"/>
    <s v="2020"/>
    <n v="16994"/>
    <x v="2"/>
  </r>
  <r>
    <s v="CL75562"/>
    <d v="2020-08-31T00:00:00"/>
    <s v="Aug"/>
    <s v="Q 3"/>
    <s v="2020"/>
    <n v="12464"/>
    <x v="2"/>
  </r>
  <r>
    <s v="CL75562"/>
    <d v="2020-09-30T00:00:00"/>
    <s v="Sep"/>
    <s v="Q 3"/>
    <s v="2020"/>
    <n v="14726"/>
    <x v="2"/>
  </r>
  <r>
    <s v="CL75562"/>
    <d v="2020-10-31T00:00:00"/>
    <s v="Oct"/>
    <s v="Q 4"/>
    <s v="2020"/>
    <n v="14726"/>
    <x v="2"/>
  </r>
  <r>
    <s v="CL75562"/>
    <d v="2020-11-30T00:00:00"/>
    <s v="Nov"/>
    <s v="Q 4"/>
    <s v="2020"/>
    <n v="19258"/>
    <x v="2"/>
  </r>
  <r>
    <s v="CL75562"/>
    <d v="2020-12-31T00:00:00"/>
    <s v="Dec"/>
    <s v="Q 4"/>
    <s v="2020"/>
    <n v="16992"/>
    <x v="2"/>
  </r>
  <r>
    <s v="CL75562"/>
    <d v="2021-06-30T00:00:00"/>
    <s v="Jun"/>
    <s v="Q 2"/>
    <s v="2021"/>
    <n v="17501"/>
    <x v="2"/>
  </r>
  <r>
    <s v="CL75562"/>
    <d v="2021-05-31T00:00:00"/>
    <s v="May"/>
    <s v="Q 2"/>
    <s v="2021"/>
    <n v="26834"/>
    <x v="2"/>
  </r>
  <r>
    <s v="CL75562"/>
    <d v="2021-04-30T00:00:00"/>
    <s v="Apr"/>
    <s v="Q 2"/>
    <s v="2021"/>
    <n v="26840"/>
    <x v="2"/>
  </r>
  <r>
    <s v="CL75562"/>
    <d v="2021-03-31T00:00:00"/>
    <s v="Mar"/>
    <s v="Q 1"/>
    <s v="2021"/>
    <n v="23553"/>
    <x v="2"/>
  </r>
  <r>
    <s v="CL75562"/>
    <d v="2021-02-28T00:00:00"/>
    <s v="Feb"/>
    <s v="Q 1"/>
    <s v="2021"/>
    <n v="19839"/>
    <x v="2"/>
  </r>
  <r>
    <s v="CL75562"/>
    <d v="2021-01-31T00:00:00"/>
    <s v="Jan"/>
    <s v="Q 1"/>
    <s v="2021"/>
    <n v="20221"/>
    <x v="2"/>
  </r>
  <r>
    <s v="CL79103"/>
    <d v="2020-01-31T00:00:00"/>
    <s v="Jan"/>
    <s v="Q 1"/>
    <s v="2020"/>
    <n v="277"/>
    <x v="3"/>
  </r>
  <r>
    <s v="CL79103"/>
    <d v="2020-02-29T00:00:00"/>
    <s v="Feb"/>
    <s v="Q 1"/>
    <s v="2020"/>
    <n v="244"/>
    <x v="3"/>
  </r>
  <r>
    <s v="CL79103"/>
    <d v="2020-03-31T00:00:00"/>
    <s v="Mar"/>
    <s v="Q 1"/>
    <s v="2020"/>
    <n v="337"/>
    <x v="3"/>
  </r>
  <r>
    <s v="CL79103"/>
    <d v="2020-04-30T00:00:00"/>
    <s v="Apr"/>
    <s v="Q 2"/>
    <s v="2020"/>
    <n v="332"/>
    <x v="3"/>
  </r>
  <r>
    <s v="CL79103"/>
    <d v="2020-05-31T00:00:00"/>
    <s v="May"/>
    <s v="Q 2"/>
    <s v="2020"/>
    <n v="362"/>
    <x v="3"/>
  </r>
  <r>
    <s v="CL79103"/>
    <d v="2020-06-30T00:00:00"/>
    <s v="Jun"/>
    <s v="Q 2"/>
    <s v="2020"/>
    <n v="213"/>
    <x v="3"/>
  </r>
  <r>
    <s v="CL79103"/>
    <d v="2020-07-31T00:00:00"/>
    <s v="Jul"/>
    <s v="Q 3"/>
    <s v="2020"/>
    <n v="248"/>
    <x v="3"/>
  </r>
  <r>
    <s v="CL79103"/>
    <d v="2020-08-31T00:00:00"/>
    <s v="Aug"/>
    <s v="Q 3"/>
    <s v="2020"/>
    <n v="156"/>
    <x v="3"/>
  </r>
  <r>
    <s v="CL79103"/>
    <d v="2020-09-30T00:00:00"/>
    <s v="Sep"/>
    <s v="Q 3"/>
    <s v="2020"/>
    <n v="218"/>
    <x v="3"/>
  </r>
  <r>
    <s v="CL79103"/>
    <d v="2020-10-31T00:00:00"/>
    <s v="Oct"/>
    <s v="Q 4"/>
    <s v="2020"/>
    <n v="182"/>
    <x v="3"/>
  </r>
  <r>
    <s v="CL79103"/>
    <d v="2020-11-30T00:00:00"/>
    <s v="Nov"/>
    <s v="Q 4"/>
    <s v="2020"/>
    <n v="276"/>
    <x v="3"/>
  </r>
  <r>
    <s v="CL79103"/>
    <d v="2020-12-31T00:00:00"/>
    <s v="Dec"/>
    <s v="Q 4"/>
    <s v="2020"/>
    <n v="218"/>
    <x v="3"/>
  </r>
  <r>
    <s v="CL79103"/>
    <d v="2021-06-30T00:00:00"/>
    <s v="Jun"/>
    <s v="Q 2"/>
    <s v="2021"/>
    <n v="220"/>
    <x v="3"/>
  </r>
  <r>
    <s v="CL79103"/>
    <d v="2021-05-31T00:00:00"/>
    <s v="May"/>
    <s v="Q 2"/>
    <s v="2021"/>
    <n v="370"/>
    <x v="3"/>
  </r>
  <r>
    <s v="CL79103"/>
    <d v="2021-04-30T00:00:00"/>
    <s v="Apr"/>
    <s v="Q 2"/>
    <s v="2021"/>
    <n v="331"/>
    <x v="3"/>
  </r>
  <r>
    <s v="CL79103"/>
    <d v="2021-03-31T00:00:00"/>
    <s v="Mar"/>
    <s v="Q 1"/>
    <s v="2021"/>
    <n v="332"/>
    <x v="3"/>
  </r>
  <r>
    <s v="CL79103"/>
    <d v="2021-02-28T00:00:00"/>
    <s v="Feb"/>
    <s v="Q 1"/>
    <s v="2021"/>
    <n v="250"/>
    <x v="3"/>
  </r>
  <r>
    <s v="CL79103"/>
    <d v="2021-01-31T00:00:00"/>
    <s v="Jan"/>
    <s v="Q 1"/>
    <s v="2021"/>
    <n v="289"/>
    <x v="3"/>
  </r>
  <r>
    <s v="CL79204"/>
    <d v="2020-01-31T00:00:00"/>
    <s v="Jan"/>
    <s v="Q 1"/>
    <s v="2020"/>
    <n v="1586"/>
    <x v="1"/>
  </r>
  <r>
    <s v="CL79204"/>
    <d v="2020-02-29T00:00:00"/>
    <s v="Feb"/>
    <s v="Q 1"/>
    <s v="2020"/>
    <n v="1412"/>
    <x v="1"/>
  </r>
  <r>
    <s v="CL79204"/>
    <d v="2020-03-31T00:00:00"/>
    <s v="Mar"/>
    <s v="Q 1"/>
    <s v="2020"/>
    <n v="1936"/>
    <x v="1"/>
  </r>
  <r>
    <s v="CL79204"/>
    <d v="2020-04-30T00:00:00"/>
    <s v="Apr"/>
    <s v="Q 2"/>
    <s v="2020"/>
    <n v="1939"/>
    <x v="1"/>
  </r>
  <r>
    <s v="CL79204"/>
    <d v="2020-05-31T00:00:00"/>
    <s v="May"/>
    <s v="Q 2"/>
    <s v="2020"/>
    <n v="2112"/>
    <x v="1"/>
  </r>
  <r>
    <s v="CL79204"/>
    <d v="2020-06-30T00:00:00"/>
    <s v="Jun"/>
    <s v="Q 2"/>
    <s v="2020"/>
    <n v="1230"/>
    <x v="1"/>
  </r>
  <r>
    <s v="CL79204"/>
    <d v="2020-07-31T00:00:00"/>
    <s v="Jul"/>
    <s v="Q 3"/>
    <s v="2020"/>
    <n v="1407"/>
    <x v="1"/>
  </r>
  <r>
    <s v="CL79204"/>
    <d v="2020-08-31T00:00:00"/>
    <s v="Aug"/>
    <s v="Q 3"/>
    <s v="2020"/>
    <n v="880"/>
    <x v="1"/>
  </r>
  <r>
    <s v="CL79204"/>
    <d v="2020-09-30T00:00:00"/>
    <s v="Sep"/>
    <s v="Q 3"/>
    <s v="2020"/>
    <n v="1233"/>
    <x v="1"/>
  </r>
  <r>
    <s v="CL79204"/>
    <d v="2020-10-31T00:00:00"/>
    <s v="Oct"/>
    <s v="Q 4"/>
    <s v="2020"/>
    <n v="1059"/>
    <x v="1"/>
  </r>
  <r>
    <s v="CL79204"/>
    <d v="2020-11-30T00:00:00"/>
    <s v="Nov"/>
    <s v="Q 4"/>
    <s v="2020"/>
    <n v="1586"/>
    <x v="1"/>
  </r>
  <r>
    <s v="CL79204"/>
    <d v="2020-12-31T00:00:00"/>
    <s v="Dec"/>
    <s v="Q 4"/>
    <s v="2020"/>
    <n v="1230"/>
    <x v="1"/>
  </r>
  <r>
    <s v="CL79204"/>
    <d v="2021-06-30T00:00:00"/>
    <s v="Jun"/>
    <s v="Q 2"/>
    <s v="2021"/>
    <n v="1291"/>
    <x v="1"/>
  </r>
  <r>
    <s v="CL79204"/>
    <d v="2021-05-31T00:00:00"/>
    <s v="May"/>
    <s v="Q 2"/>
    <s v="2021"/>
    <n v="2150"/>
    <x v="1"/>
  </r>
  <r>
    <s v="CL79204"/>
    <d v="2021-04-30T00:00:00"/>
    <s v="Apr"/>
    <s v="Q 2"/>
    <s v="2021"/>
    <n v="1991"/>
    <x v="1"/>
  </r>
  <r>
    <s v="CL79204"/>
    <d v="2021-03-31T00:00:00"/>
    <s v="Mar"/>
    <s v="Q 1"/>
    <s v="2021"/>
    <n v="2032"/>
    <x v="1"/>
  </r>
  <r>
    <s v="CL79204"/>
    <d v="2021-02-28T00:00:00"/>
    <s v="Feb"/>
    <s v="Q 1"/>
    <s v="2021"/>
    <n v="1438"/>
    <x v="1"/>
  </r>
  <r>
    <s v="CL79204"/>
    <d v="2021-01-31T00:00:00"/>
    <s v="Jan"/>
    <s v="Q 1"/>
    <s v="2021"/>
    <n v="1569"/>
    <x v="1"/>
  </r>
  <r>
    <s v="CL81431"/>
    <d v="2020-01-31T00:00:00"/>
    <s v="Jan"/>
    <s v="Q 1"/>
    <s v="2020"/>
    <n v="1211"/>
    <x v="0"/>
  </r>
  <r>
    <s v="CL81431"/>
    <d v="2020-02-29T00:00:00"/>
    <s v="Feb"/>
    <s v="Q 1"/>
    <s v="2020"/>
    <n v="1358"/>
    <x v="0"/>
  </r>
  <r>
    <s v="CL81431"/>
    <d v="2020-03-31T00:00:00"/>
    <s v="Mar"/>
    <s v="Q 1"/>
    <s v="2020"/>
    <n v="1507"/>
    <x v="0"/>
  </r>
  <r>
    <s v="CL81431"/>
    <d v="2020-04-30T00:00:00"/>
    <s v="Apr"/>
    <s v="Q 2"/>
    <s v="2020"/>
    <n v="1812"/>
    <x v="0"/>
  </r>
  <r>
    <s v="CL81431"/>
    <d v="2020-05-31T00:00:00"/>
    <s v="May"/>
    <s v="Q 2"/>
    <s v="2020"/>
    <n v="1663"/>
    <x v="0"/>
  </r>
  <r>
    <s v="CL81431"/>
    <d v="2020-06-30T00:00:00"/>
    <s v="Jun"/>
    <s v="Q 2"/>
    <s v="2020"/>
    <n v="1205"/>
    <x v="0"/>
  </r>
  <r>
    <s v="CL81431"/>
    <d v="2020-07-31T00:00:00"/>
    <s v="Jul"/>
    <s v="Q 3"/>
    <s v="2020"/>
    <n v="1059"/>
    <x v="0"/>
  </r>
  <r>
    <s v="CL81431"/>
    <d v="2020-08-31T00:00:00"/>
    <s v="Aug"/>
    <s v="Q 3"/>
    <s v="2020"/>
    <n v="910"/>
    <x v="0"/>
  </r>
  <r>
    <s v="CL81431"/>
    <d v="2020-09-30T00:00:00"/>
    <s v="Sep"/>
    <s v="Q 3"/>
    <s v="2020"/>
    <n v="910"/>
    <x v="0"/>
  </r>
  <r>
    <s v="CL81431"/>
    <d v="2020-10-31T00:00:00"/>
    <s v="Oct"/>
    <s v="Q 4"/>
    <s v="2020"/>
    <n v="1060"/>
    <x v="0"/>
  </r>
  <r>
    <s v="CL81431"/>
    <d v="2020-11-30T00:00:00"/>
    <s v="Nov"/>
    <s v="Q 4"/>
    <s v="2020"/>
    <n v="1205"/>
    <x v="0"/>
  </r>
  <r>
    <s v="CL81431"/>
    <d v="2020-12-31T00:00:00"/>
    <s v="Dec"/>
    <s v="Q 4"/>
    <s v="2020"/>
    <n v="1211"/>
    <x v="0"/>
  </r>
  <r>
    <s v="CL81431"/>
    <d v="2021-06-30T00:00:00"/>
    <s v="Jun"/>
    <s v="Q 2"/>
    <s v="2021"/>
    <n v="1193"/>
    <x v="0"/>
  </r>
  <r>
    <s v="CL81431"/>
    <d v="2021-05-31T00:00:00"/>
    <s v="May"/>
    <s v="Q 2"/>
    <s v="2021"/>
    <n v="1694"/>
    <x v="0"/>
  </r>
  <r>
    <s v="CL81431"/>
    <d v="2021-04-30T00:00:00"/>
    <s v="Apr"/>
    <s v="Q 2"/>
    <s v="2021"/>
    <n v="1791"/>
    <x v="0"/>
  </r>
  <r>
    <s v="CL81431"/>
    <d v="2021-03-31T00:00:00"/>
    <s v="Mar"/>
    <s v="Q 1"/>
    <s v="2021"/>
    <n v="1568"/>
    <x v="0"/>
  </r>
  <r>
    <s v="CL81431"/>
    <d v="2021-02-28T00:00:00"/>
    <s v="Feb"/>
    <s v="Q 1"/>
    <s v="2021"/>
    <n v="1399"/>
    <x v="0"/>
  </r>
  <r>
    <s v="CL81431"/>
    <d v="2021-01-31T00:00:00"/>
    <s v="Jan"/>
    <s v="Q 1"/>
    <s v="2021"/>
    <n v="1255"/>
    <x v="0"/>
  </r>
  <r>
    <s v="CL82440"/>
    <d v="2020-01-31T00:00:00"/>
    <s v="Jan"/>
    <s v="Q 1"/>
    <s v="2020"/>
    <n v="53"/>
    <x v="3"/>
  </r>
  <r>
    <s v="CL82440"/>
    <d v="2020-02-29T00:00:00"/>
    <s v="Feb"/>
    <s v="Q 1"/>
    <s v="2020"/>
    <n v="40"/>
    <x v="3"/>
  </r>
  <r>
    <s v="CL82440"/>
    <d v="2020-03-31T00:00:00"/>
    <s v="Mar"/>
    <s v="Q 1"/>
    <s v="2020"/>
    <n v="65"/>
    <x v="3"/>
  </r>
  <r>
    <s v="CL82440"/>
    <d v="2020-04-30T00:00:00"/>
    <s v="Apr"/>
    <s v="Q 2"/>
    <s v="2020"/>
    <n v="56"/>
    <x v="3"/>
  </r>
  <r>
    <s v="CL82440"/>
    <d v="2020-05-31T00:00:00"/>
    <s v="May"/>
    <s v="Q 2"/>
    <s v="2020"/>
    <n v="65"/>
    <x v="3"/>
  </r>
  <r>
    <s v="CL82440"/>
    <d v="2020-06-30T00:00:00"/>
    <s v="Jun"/>
    <s v="Q 2"/>
    <s v="2020"/>
    <n v="34"/>
    <x v="3"/>
  </r>
  <r>
    <s v="CL82440"/>
    <d v="2020-07-31T00:00:00"/>
    <s v="Jul"/>
    <s v="Q 3"/>
    <s v="2020"/>
    <n v="50"/>
    <x v="3"/>
  </r>
  <r>
    <s v="CL82440"/>
    <d v="2020-08-31T00:00:00"/>
    <s v="Aug"/>
    <s v="Q 3"/>
    <s v="2020"/>
    <n v="26"/>
    <x v="3"/>
  </r>
  <r>
    <s v="CL82440"/>
    <d v="2020-09-30T00:00:00"/>
    <s v="Sep"/>
    <s v="Q 3"/>
    <s v="2020"/>
    <n v="43"/>
    <x v="3"/>
  </r>
  <r>
    <s v="CL82440"/>
    <d v="2020-10-31T00:00:00"/>
    <s v="Oct"/>
    <s v="Q 4"/>
    <s v="2020"/>
    <n v="32"/>
    <x v="3"/>
  </r>
  <r>
    <s v="CL82440"/>
    <d v="2020-11-30T00:00:00"/>
    <s v="Nov"/>
    <s v="Q 4"/>
    <s v="2020"/>
    <n v="54"/>
    <x v="3"/>
  </r>
  <r>
    <s v="CL82440"/>
    <d v="2020-12-31T00:00:00"/>
    <s v="Dec"/>
    <s v="Q 4"/>
    <s v="2020"/>
    <n v="38"/>
    <x v="3"/>
  </r>
  <r>
    <s v="CL82440"/>
    <d v="2021-06-30T00:00:00"/>
    <s v="Jun"/>
    <s v="Q 2"/>
    <s v="2021"/>
    <n v="38"/>
    <x v="3"/>
  </r>
  <r>
    <s v="CL82440"/>
    <d v="2021-05-31T00:00:00"/>
    <s v="May"/>
    <s v="Q 2"/>
    <s v="2021"/>
    <n v="71"/>
    <x v="3"/>
  </r>
  <r>
    <s v="CL82440"/>
    <d v="2021-04-30T00:00:00"/>
    <s v="Apr"/>
    <s v="Q 2"/>
    <s v="2021"/>
    <n v="60"/>
    <x v="3"/>
  </r>
  <r>
    <s v="CL82440"/>
    <d v="2021-03-31T00:00:00"/>
    <s v="Mar"/>
    <s v="Q 1"/>
    <s v="2021"/>
    <n v="65"/>
    <x v="3"/>
  </r>
  <r>
    <s v="CL82440"/>
    <d v="2021-02-28T00:00:00"/>
    <s v="Feb"/>
    <s v="Q 1"/>
    <s v="2021"/>
    <n v="45"/>
    <x v="3"/>
  </r>
  <r>
    <s v="CL82440"/>
    <d v="2021-01-31T00:00:00"/>
    <s v="Jan"/>
    <s v="Q 1"/>
    <s v="2021"/>
    <n v="56"/>
    <x v="3"/>
  </r>
  <r>
    <s v="CL83029"/>
    <d v="2020-01-31T00:00:00"/>
    <s v="Jan"/>
    <s v="Q 1"/>
    <s v="2020"/>
    <n v="1283"/>
    <x v="1"/>
  </r>
  <r>
    <s v="CL83029"/>
    <d v="2020-02-29T00:00:00"/>
    <s v="Feb"/>
    <s v="Q 1"/>
    <s v="2020"/>
    <n v="1622"/>
    <x v="1"/>
  </r>
  <r>
    <s v="CL83029"/>
    <d v="2020-03-31T00:00:00"/>
    <s v="Mar"/>
    <s v="Q 1"/>
    <s v="2020"/>
    <n v="1628"/>
    <x v="1"/>
  </r>
  <r>
    <s v="CL83029"/>
    <d v="2020-04-30T00:00:00"/>
    <s v="Apr"/>
    <s v="Q 2"/>
    <s v="2020"/>
    <n v="2137"/>
    <x v="1"/>
  </r>
  <r>
    <s v="CL83029"/>
    <d v="2020-05-31T00:00:00"/>
    <s v="May"/>
    <s v="Q 2"/>
    <s v="2020"/>
    <n v="1795"/>
    <x v="1"/>
  </r>
  <r>
    <s v="CL83029"/>
    <d v="2020-06-30T00:00:00"/>
    <s v="Jun"/>
    <s v="Q 2"/>
    <s v="2020"/>
    <n v="1456"/>
    <x v="1"/>
  </r>
  <r>
    <s v="CL83029"/>
    <d v="2020-07-31T00:00:00"/>
    <s v="Jul"/>
    <s v="Q 3"/>
    <s v="2020"/>
    <n v="1112"/>
    <x v="1"/>
  </r>
  <r>
    <s v="CL83029"/>
    <d v="2020-08-31T00:00:00"/>
    <s v="Aug"/>
    <s v="Q 3"/>
    <s v="2020"/>
    <n v="1116"/>
    <x v="1"/>
  </r>
  <r>
    <s v="CL83029"/>
    <d v="2020-09-30T00:00:00"/>
    <s v="Sep"/>
    <s v="Q 3"/>
    <s v="2020"/>
    <n v="939"/>
    <x v="1"/>
  </r>
  <r>
    <s v="CL83029"/>
    <d v="2020-10-31T00:00:00"/>
    <s v="Oct"/>
    <s v="Q 4"/>
    <s v="2020"/>
    <n v="1282"/>
    <x v="1"/>
  </r>
  <r>
    <s v="CL83029"/>
    <d v="2020-11-30T00:00:00"/>
    <s v="Nov"/>
    <s v="Q 4"/>
    <s v="2020"/>
    <n v="1285"/>
    <x v="1"/>
  </r>
  <r>
    <s v="CL83029"/>
    <d v="2020-12-31T00:00:00"/>
    <s v="Dec"/>
    <s v="Q 4"/>
    <s v="2020"/>
    <n v="1452"/>
    <x v="1"/>
  </r>
  <r>
    <s v="CL83029"/>
    <d v="2021-06-30T00:00:00"/>
    <s v="Jun"/>
    <s v="Q 2"/>
    <s v="2021"/>
    <n v="1480"/>
    <x v="1"/>
  </r>
  <r>
    <s v="CL83029"/>
    <d v="2021-05-31T00:00:00"/>
    <s v="May"/>
    <s v="Q 2"/>
    <s v="2021"/>
    <n v="1869"/>
    <x v="1"/>
  </r>
  <r>
    <s v="CL83029"/>
    <d v="2021-04-30T00:00:00"/>
    <s v="Apr"/>
    <s v="Q 2"/>
    <s v="2021"/>
    <n v="2242"/>
    <x v="1"/>
  </r>
  <r>
    <s v="CL83029"/>
    <d v="2021-03-31T00:00:00"/>
    <s v="Mar"/>
    <s v="Q 1"/>
    <s v="2021"/>
    <n v="1655"/>
    <x v="1"/>
  </r>
  <r>
    <s v="CL83029"/>
    <d v="2021-02-28T00:00:00"/>
    <s v="Feb"/>
    <s v="Q 1"/>
    <s v="2021"/>
    <n v="1693"/>
    <x v="1"/>
  </r>
  <r>
    <s v="CL83029"/>
    <d v="2021-01-31T00:00:00"/>
    <s v="Jan"/>
    <s v="Q 1"/>
    <s v="2021"/>
    <n v="1275"/>
    <x v="1"/>
  </r>
  <r>
    <s v="CL83083"/>
    <d v="2020-01-31T00:00:00"/>
    <s v="Jan"/>
    <s v="Q 1"/>
    <s v="2020"/>
    <n v="1207"/>
    <x v="3"/>
  </r>
  <r>
    <s v="CL83083"/>
    <d v="2020-02-29T00:00:00"/>
    <s v="Feb"/>
    <s v="Q 1"/>
    <s v="2020"/>
    <n v="1530"/>
    <x v="3"/>
  </r>
  <r>
    <s v="CL83083"/>
    <d v="2020-03-31T00:00:00"/>
    <s v="Mar"/>
    <s v="Q 1"/>
    <s v="2020"/>
    <n v="1532"/>
    <x v="3"/>
  </r>
  <r>
    <s v="CL83083"/>
    <d v="2020-04-30T00:00:00"/>
    <s v="Apr"/>
    <s v="Q 2"/>
    <s v="2020"/>
    <n v="2014"/>
    <x v="3"/>
  </r>
  <r>
    <s v="CL83083"/>
    <d v="2020-05-31T00:00:00"/>
    <s v="May"/>
    <s v="Q 2"/>
    <s v="2020"/>
    <n v="1688"/>
    <x v="3"/>
  </r>
  <r>
    <s v="CL83083"/>
    <d v="2020-06-30T00:00:00"/>
    <s v="Jun"/>
    <s v="Q 2"/>
    <s v="2020"/>
    <n v="1368"/>
    <x v="3"/>
  </r>
  <r>
    <s v="CL83083"/>
    <d v="2020-07-31T00:00:00"/>
    <s v="Jul"/>
    <s v="Q 3"/>
    <s v="2020"/>
    <n v="1047"/>
    <x v="3"/>
  </r>
  <r>
    <s v="CL83083"/>
    <d v="2020-08-31T00:00:00"/>
    <s v="Aug"/>
    <s v="Q 3"/>
    <s v="2020"/>
    <n v="1050"/>
    <x v="3"/>
  </r>
  <r>
    <s v="CL83083"/>
    <d v="2020-09-30T00:00:00"/>
    <s v="Sep"/>
    <s v="Q 3"/>
    <s v="2020"/>
    <n v="890"/>
    <x v="3"/>
  </r>
  <r>
    <s v="CL83083"/>
    <d v="2020-10-31T00:00:00"/>
    <s v="Oct"/>
    <s v="Q 4"/>
    <s v="2020"/>
    <n v="1208"/>
    <x v="3"/>
  </r>
  <r>
    <s v="CL83083"/>
    <d v="2020-11-30T00:00:00"/>
    <s v="Nov"/>
    <s v="Q 4"/>
    <s v="2020"/>
    <n v="1205"/>
    <x v="3"/>
  </r>
  <r>
    <s v="CL83083"/>
    <d v="2020-12-31T00:00:00"/>
    <s v="Dec"/>
    <s v="Q 4"/>
    <s v="2020"/>
    <n v="1366"/>
    <x v="3"/>
  </r>
  <r>
    <s v="CL83083"/>
    <d v="2021-06-30T00:00:00"/>
    <s v="Jun"/>
    <s v="Q 2"/>
    <s v="2021"/>
    <n v="1397"/>
    <x v="3"/>
  </r>
  <r>
    <s v="CL83083"/>
    <d v="2021-05-31T00:00:00"/>
    <s v="May"/>
    <s v="Q 2"/>
    <s v="2021"/>
    <n v="1757"/>
    <x v="3"/>
  </r>
  <r>
    <s v="CL83083"/>
    <d v="2021-04-30T00:00:00"/>
    <s v="Apr"/>
    <s v="Q 2"/>
    <s v="2021"/>
    <n v="2092"/>
    <x v="3"/>
  </r>
  <r>
    <s v="CL83083"/>
    <d v="2021-03-31T00:00:00"/>
    <s v="Mar"/>
    <s v="Q 1"/>
    <s v="2021"/>
    <n v="1544"/>
    <x v="3"/>
  </r>
  <r>
    <s v="CL83083"/>
    <d v="2021-02-28T00:00:00"/>
    <s v="Feb"/>
    <s v="Q 1"/>
    <s v="2021"/>
    <n v="1547"/>
    <x v="3"/>
  </r>
  <r>
    <s v="CL83083"/>
    <d v="2021-01-31T00:00:00"/>
    <s v="Jan"/>
    <s v="Q 1"/>
    <s v="2021"/>
    <n v="1265"/>
    <x v="3"/>
  </r>
  <r>
    <s v="CL85641"/>
    <d v="2020-01-31T00:00:00"/>
    <s v="Jan"/>
    <s v="Q 1"/>
    <s v="2020"/>
    <n v="3405"/>
    <x v="0"/>
  </r>
  <r>
    <s v="CL85641"/>
    <d v="2020-02-29T00:00:00"/>
    <s v="Feb"/>
    <s v="Q 1"/>
    <s v="2020"/>
    <n v="3827"/>
    <x v="0"/>
  </r>
  <r>
    <s v="CL85641"/>
    <d v="2020-03-31T00:00:00"/>
    <s v="Mar"/>
    <s v="Q 1"/>
    <s v="2020"/>
    <n v="4248"/>
    <x v="0"/>
  </r>
  <r>
    <s v="CL85641"/>
    <d v="2020-04-30T00:00:00"/>
    <s v="Apr"/>
    <s v="Q 2"/>
    <s v="2020"/>
    <n v="5101"/>
    <x v="0"/>
  </r>
  <r>
    <s v="CL85641"/>
    <d v="2020-05-31T00:00:00"/>
    <s v="May"/>
    <s v="Q 2"/>
    <s v="2020"/>
    <n v="4675"/>
    <x v="0"/>
  </r>
  <r>
    <s v="CL85641"/>
    <d v="2020-06-30T00:00:00"/>
    <s v="Jun"/>
    <s v="Q 2"/>
    <s v="2020"/>
    <n v="3400"/>
    <x v="0"/>
  </r>
  <r>
    <s v="CL85641"/>
    <d v="2020-07-31T00:00:00"/>
    <s v="Jul"/>
    <s v="Q 3"/>
    <s v="2020"/>
    <n v="2976"/>
    <x v="0"/>
  </r>
  <r>
    <s v="CL85641"/>
    <d v="2020-08-31T00:00:00"/>
    <s v="Aug"/>
    <s v="Q 3"/>
    <s v="2020"/>
    <n v="2552"/>
    <x v="0"/>
  </r>
  <r>
    <s v="CL85641"/>
    <d v="2020-09-30T00:00:00"/>
    <s v="Sep"/>
    <s v="Q 3"/>
    <s v="2020"/>
    <n v="2550"/>
    <x v="0"/>
  </r>
  <r>
    <s v="CL85641"/>
    <d v="2020-10-31T00:00:00"/>
    <s v="Oct"/>
    <s v="Q 4"/>
    <s v="2020"/>
    <n v="2975"/>
    <x v="0"/>
  </r>
  <r>
    <s v="CL85641"/>
    <d v="2020-11-30T00:00:00"/>
    <s v="Nov"/>
    <s v="Q 4"/>
    <s v="2020"/>
    <n v="3399"/>
    <x v="0"/>
  </r>
  <r>
    <s v="CL85641"/>
    <d v="2020-12-31T00:00:00"/>
    <s v="Dec"/>
    <s v="Q 4"/>
    <s v="2020"/>
    <n v="3404"/>
    <x v="0"/>
  </r>
  <r>
    <s v="CL85641"/>
    <d v="2021-06-30T00:00:00"/>
    <s v="Jun"/>
    <s v="Q 2"/>
    <s v="2021"/>
    <n v="3501"/>
    <x v="0"/>
  </r>
  <r>
    <s v="CL85641"/>
    <d v="2021-05-31T00:00:00"/>
    <s v="May"/>
    <s v="Q 2"/>
    <s v="2021"/>
    <n v="4768"/>
    <x v="0"/>
  </r>
  <r>
    <s v="CL85641"/>
    <d v="2021-04-30T00:00:00"/>
    <s v="Apr"/>
    <s v="Q 2"/>
    <s v="2021"/>
    <n v="5254"/>
    <x v="0"/>
  </r>
  <r>
    <s v="CL85641"/>
    <d v="2021-03-31T00:00:00"/>
    <s v="Mar"/>
    <s v="Q 1"/>
    <s v="2021"/>
    <n v="4212"/>
    <x v="0"/>
  </r>
  <r>
    <s v="CL85641"/>
    <d v="2021-02-28T00:00:00"/>
    <s v="Feb"/>
    <s v="Q 1"/>
    <s v="2021"/>
    <n v="3808"/>
    <x v="0"/>
  </r>
  <r>
    <s v="CL85641"/>
    <d v="2021-01-31T00:00:00"/>
    <s v="Jan"/>
    <s v="Q 1"/>
    <s v="2021"/>
    <n v="3575"/>
    <x v="0"/>
  </r>
  <r>
    <s v="CL87149"/>
    <d v="2020-01-31T00:00:00"/>
    <s v="Jan"/>
    <s v="Q 1"/>
    <s v="2020"/>
    <n v="627"/>
    <x v="2"/>
  </r>
  <r>
    <s v="CL87149"/>
    <d v="2020-02-29T00:00:00"/>
    <s v="Feb"/>
    <s v="Q 1"/>
    <s v="2020"/>
    <n v="495"/>
    <x v="2"/>
  </r>
  <r>
    <s v="CL87149"/>
    <d v="2020-03-31T00:00:00"/>
    <s v="Mar"/>
    <s v="Q 1"/>
    <s v="2020"/>
    <n v="755"/>
    <x v="2"/>
  </r>
  <r>
    <s v="CL87149"/>
    <d v="2020-04-30T00:00:00"/>
    <s v="Apr"/>
    <s v="Q 2"/>
    <s v="2020"/>
    <n v="689"/>
    <x v="2"/>
  </r>
  <r>
    <s v="CL87149"/>
    <d v="2020-05-31T00:00:00"/>
    <s v="May"/>
    <s v="Q 2"/>
    <s v="2020"/>
    <n v="817"/>
    <x v="2"/>
  </r>
  <r>
    <s v="CL87149"/>
    <d v="2020-06-30T00:00:00"/>
    <s v="Jun"/>
    <s v="Q 2"/>
    <s v="2020"/>
    <n v="426"/>
    <x v="2"/>
  </r>
  <r>
    <s v="CL87149"/>
    <d v="2020-07-31T00:00:00"/>
    <s v="Jul"/>
    <s v="Q 3"/>
    <s v="2020"/>
    <n v="559"/>
    <x v="2"/>
  </r>
  <r>
    <s v="CL87149"/>
    <d v="2020-08-31T00:00:00"/>
    <s v="Aug"/>
    <s v="Q 3"/>
    <s v="2020"/>
    <n v="300"/>
    <x v="2"/>
  </r>
  <r>
    <s v="CL87149"/>
    <d v="2020-09-30T00:00:00"/>
    <s v="Sep"/>
    <s v="Q 3"/>
    <s v="2020"/>
    <n v="493"/>
    <x v="2"/>
  </r>
  <r>
    <s v="CL87149"/>
    <d v="2020-10-31T00:00:00"/>
    <s v="Oct"/>
    <s v="Q 4"/>
    <s v="2020"/>
    <n v="364"/>
    <x v="2"/>
  </r>
  <r>
    <s v="CL87149"/>
    <d v="2020-11-30T00:00:00"/>
    <s v="Nov"/>
    <s v="Q 4"/>
    <s v="2020"/>
    <n v="627"/>
    <x v="2"/>
  </r>
  <r>
    <s v="CL87149"/>
    <d v="2020-12-31T00:00:00"/>
    <s v="Dec"/>
    <s v="Q 4"/>
    <s v="2020"/>
    <n v="429"/>
    <x v="2"/>
  </r>
  <r>
    <s v="CL87149"/>
    <d v="2021-06-30T00:00:00"/>
    <s v="Jun"/>
    <s v="Q 2"/>
    <s v="2021"/>
    <n v="441"/>
    <x v="2"/>
  </r>
  <r>
    <s v="CL87149"/>
    <d v="2021-05-31T00:00:00"/>
    <s v="May"/>
    <s v="Q 2"/>
    <s v="2021"/>
    <n v="813"/>
    <x v="2"/>
  </r>
  <r>
    <s v="CL87149"/>
    <d v="2021-04-30T00:00:00"/>
    <s v="Apr"/>
    <s v="Q 2"/>
    <s v="2021"/>
    <n v="689"/>
    <x v="2"/>
  </r>
  <r>
    <s v="CL87149"/>
    <d v="2021-03-31T00:00:00"/>
    <s v="Mar"/>
    <s v="Q 1"/>
    <s v="2021"/>
    <n v="769"/>
    <x v="2"/>
  </r>
  <r>
    <s v="CL87149"/>
    <d v="2021-02-28T00:00:00"/>
    <s v="Feb"/>
    <s v="Q 1"/>
    <s v="2021"/>
    <n v="504"/>
    <x v="2"/>
  </r>
  <r>
    <s v="CL87149"/>
    <d v="2021-01-31T00:00:00"/>
    <s v="Jan"/>
    <s v="Q 1"/>
    <s v="2021"/>
    <n v="618"/>
    <x v="2"/>
  </r>
  <r>
    <s v="CL87299"/>
    <d v="2020-01-31T00:00:00"/>
    <s v="Jan"/>
    <s v="Q 1"/>
    <s v="2020"/>
    <n v="19825"/>
    <x v="2"/>
  </r>
  <r>
    <s v="CL87299"/>
    <d v="2020-02-29T00:00:00"/>
    <s v="Feb"/>
    <s v="Q 1"/>
    <s v="2020"/>
    <n v="28323"/>
    <x v="2"/>
  </r>
  <r>
    <s v="CL87299"/>
    <d v="2020-03-31T00:00:00"/>
    <s v="Mar"/>
    <s v="Q 1"/>
    <s v="2020"/>
    <n v="25490"/>
    <x v="2"/>
  </r>
  <r>
    <s v="CL87299"/>
    <d v="2020-04-30T00:00:00"/>
    <s v="Apr"/>
    <s v="Q 2"/>
    <s v="2020"/>
    <n v="36816"/>
    <x v="2"/>
  </r>
  <r>
    <s v="CL87299"/>
    <d v="2020-05-31T00:00:00"/>
    <s v="May"/>
    <s v="Q 2"/>
    <s v="2020"/>
    <n v="28322"/>
    <x v="2"/>
  </r>
  <r>
    <s v="CL87299"/>
    <d v="2020-06-30T00:00:00"/>
    <s v="Jun"/>
    <s v="Q 2"/>
    <s v="2020"/>
    <n v="25486"/>
    <x v="2"/>
  </r>
  <r>
    <s v="CL87299"/>
    <d v="2020-07-31T00:00:00"/>
    <s v="Jul"/>
    <s v="Q 3"/>
    <s v="2020"/>
    <n v="16995"/>
    <x v="2"/>
  </r>
  <r>
    <s v="CL87299"/>
    <d v="2020-08-31T00:00:00"/>
    <s v="Aug"/>
    <s v="Q 3"/>
    <s v="2020"/>
    <n v="19826"/>
    <x v="2"/>
  </r>
  <r>
    <s v="CL87299"/>
    <d v="2020-09-30T00:00:00"/>
    <s v="Sep"/>
    <s v="Q 3"/>
    <s v="2020"/>
    <n v="14163"/>
    <x v="2"/>
  </r>
  <r>
    <s v="CL87299"/>
    <d v="2020-10-31T00:00:00"/>
    <s v="Oct"/>
    <s v="Q 4"/>
    <s v="2020"/>
    <n v="22655"/>
    <x v="2"/>
  </r>
  <r>
    <s v="CL87299"/>
    <d v="2020-11-30T00:00:00"/>
    <s v="Nov"/>
    <s v="Q 4"/>
    <s v="2020"/>
    <n v="19822"/>
    <x v="2"/>
  </r>
  <r>
    <s v="CL87299"/>
    <d v="2020-12-31T00:00:00"/>
    <s v="Dec"/>
    <s v="Q 4"/>
    <s v="2020"/>
    <n v="25485"/>
    <x v="2"/>
  </r>
  <r>
    <s v="CL87299"/>
    <d v="2021-06-30T00:00:00"/>
    <s v="Jun"/>
    <s v="Q 2"/>
    <s v="2021"/>
    <n v="26509"/>
    <x v="2"/>
  </r>
  <r>
    <s v="CL87299"/>
    <d v="2021-05-31T00:00:00"/>
    <s v="May"/>
    <s v="Q 2"/>
    <s v="2021"/>
    <n v="28176"/>
    <x v="2"/>
  </r>
  <r>
    <s v="CL87299"/>
    <d v="2021-04-30T00:00:00"/>
    <s v="Apr"/>
    <s v="Q 2"/>
    <s v="2021"/>
    <n v="37182"/>
    <x v="2"/>
  </r>
  <r>
    <s v="CL87299"/>
    <d v="2021-03-31T00:00:00"/>
    <s v="Mar"/>
    <s v="Q 1"/>
    <s v="2021"/>
    <n v="25741"/>
    <x v="2"/>
  </r>
  <r>
    <s v="CL87299"/>
    <d v="2021-02-28T00:00:00"/>
    <s v="Feb"/>
    <s v="Q 1"/>
    <s v="2021"/>
    <n v="28605"/>
    <x v="2"/>
  </r>
  <r>
    <s v="CL87299"/>
    <d v="2021-01-31T00:00:00"/>
    <s v="Jan"/>
    <s v="Q 1"/>
    <s v="2021"/>
    <n v="20218"/>
    <x v="2"/>
  </r>
  <r>
    <s v="CL90358"/>
    <d v="2020-01-31T00:00:00"/>
    <s v="Jan"/>
    <s v="Q 1"/>
    <s v="2020"/>
    <n v="967"/>
    <x v="2"/>
  </r>
  <r>
    <s v="CL90358"/>
    <d v="2020-02-29T00:00:00"/>
    <s v="Feb"/>
    <s v="Q 1"/>
    <s v="2020"/>
    <n v="1088"/>
    <x v="2"/>
  </r>
  <r>
    <s v="CL90358"/>
    <d v="2020-03-31T00:00:00"/>
    <s v="Mar"/>
    <s v="Q 1"/>
    <s v="2020"/>
    <n v="1209"/>
    <x v="2"/>
  </r>
  <r>
    <s v="CL90358"/>
    <d v="2020-04-30T00:00:00"/>
    <s v="Apr"/>
    <s v="Q 2"/>
    <s v="2020"/>
    <n v="1449"/>
    <x v="2"/>
  </r>
  <r>
    <s v="CL90358"/>
    <d v="2020-05-31T00:00:00"/>
    <s v="May"/>
    <s v="Q 2"/>
    <s v="2020"/>
    <n v="1327"/>
    <x v="2"/>
  </r>
  <r>
    <s v="CL90358"/>
    <d v="2020-06-30T00:00:00"/>
    <s v="Jun"/>
    <s v="Q 2"/>
    <s v="2020"/>
    <n v="964"/>
    <x v="2"/>
  </r>
  <r>
    <s v="CL90358"/>
    <d v="2020-07-31T00:00:00"/>
    <s v="Jul"/>
    <s v="Q 3"/>
    <s v="2020"/>
    <n v="844"/>
    <x v="2"/>
  </r>
  <r>
    <s v="CL90358"/>
    <d v="2020-08-31T00:00:00"/>
    <s v="Aug"/>
    <s v="Q 3"/>
    <s v="2020"/>
    <n v="728"/>
    <x v="2"/>
  </r>
  <r>
    <s v="CL90358"/>
    <d v="2020-09-30T00:00:00"/>
    <s v="Sep"/>
    <s v="Q 3"/>
    <s v="2020"/>
    <n v="729"/>
    <x v="2"/>
  </r>
  <r>
    <s v="CL90358"/>
    <d v="2020-10-31T00:00:00"/>
    <s v="Oct"/>
    <s v="Q 4"/>
    <s v="2020"/>
    <n v="849"/>
    <x v="2"/>
  </r>
  <r>
    <s v="CL90358"/>
    <d v="2020-11-30T00:00:00"/>
    <s v="Nov"/>
    <s v="Q 4"/>
    <s v="2020"/>
    <n v="970"/>
    <x v="2"/>
  </r>
  <r>
    <s v="CL90358"/>
    <d v="2020-12-31T00:00:00"/>
    <s v="Dec"/>
    <s v="Q 4"/>
    <s v="2020"/>
    <n v="965"/>
    <x v="2"/>
  </r>
  <r>
    <s v="CL90358"/>
    <d v="2021-06-30T00:00:00"/>
    <s v="Jun"/>
    <s v="Q 2"/>
    <s v="2021"/>
    <n v="985"/>
    <x v="2"/>
  </r>
  <r>
    <s v="CL90358"/>
    <d v="2021-05-31T00:00:00"/>
    <s v="May"/>
    <s v="Q 2"/>
    <s v="2021"/>
    <n v="1318"/>
    <x v="2"/>
  </r>
  <r>
    <s v="CL90358"/>
    <d v="2021-04-30T00:00:00"/>
    <s v="Apr"/>
    <s v="Q 2"/>
    <s v="2021"/>
    <n v="1435"/>
    <x v="2"/>
  </r>
  <r>
    <s v="CL90358"/>
    <d v="2021-03-31T00:00:00"/>
    <s v="Mar"/>
    <s v="Q 1"/>
    <s v="2021"/>
    <n v="1221"/>
    <x v="2"/>
  </r>
  <r>
    <s v="CL90358"/>
    <d v="2021-02-28T00:00:00"/>
    <s v="Feb"/>
    <s v="Q 1"/>
    <s v="2021"/>
    <n v="1076"/>
    <x v="2"/>
  </r>
  <r>
    <s v="CL90358"/>
    <d v="2021-01-31T00:00:00"/>
    <s v="Jan"/>
    <s v="Q 1"/>
    <s v="2021"/>
    <n v="998"/>
    <x v="2"/>
  </r>
  <r>
    <s v="CL92654"/>
    <d v="2020-01-31T00:00:00"/>
    <s v="Jan"/>
    <s v="Q 1"/>
    <s v="2020"/>
    <n v="82"/>
    <x v="2"/>
  </r>
  <r>
    <s v="CL92654"/>
    <d v="2020-02-29T00:00:00"/>
    <s v="Feb"/>
    <s v="Q 1"/>
    <s v="2020"/>
    <n v="101"/>
    <x v="2"/>
  </r>
  <r>
    <s v="CL92654"/>
    <d v="2020-03-31T00:00:00"/>
    <s v="Mar"/>
    <s v="Q 1"/>
    <s v="2020"/>
    <n v="102"/>
    <x v="2"/>
  </r>
  <r>
    <s v="CL92654"/>
    <d v="2020-04-30T00:00:00"/>
    <s v="Apr"/>
    <s v="Q 2"/>
    <s v="2020"/>
    <n v="126"/>
    <x v="2"/>
  </r>
  <r>
    <s v="CL92654"/>
    <d v="2020-05-31T00:00:00"/>
    <s v="May"/>
    <s v="Q 2"/>
    <s v="2020"/>
    <n v="108"/>
    <x v="2"/>
  </r>
  <r>
    <s v="CL92654"/>
    <d v="2020-06-30T00:00:00"/>
    <s v="Jun"/>
    <s v="Q 2"/>
    <s v="2020"/>
    <n v="88"/>
    <x v="2"/>
  </r>
  <r>
    <s v="CL92654"/>
    <d v="2020-07-31T00:00:00"/>
    <s v="Jul"/>
    <s v="Q 3"/>
    <s v="2020"/>
    <n v="68"/>
    <x v="2"/>
  </r>
  <r>
    <s v="CL92654"/>
    <d v="2020-08-31T00:00:00"/>
    <s v="Aug"/>
    <s v="Q 3"/>
    <s v="2020"/>
    <n v="70"/>
    <x v="2"/>
  </r>
  <r>
    <s v="CL92654"/>
    <d v="2020-09-30T00:00:00"/>
    <s v="Sep"/>
    <s v="Q 3"/>
    <s v="2020"/>
    <n v="58"/>
    <x v="2"/>
  </r>
  <r>
    <s v="CL92654"/>
    <d v="2020-10-31T00:00:00"/>
    <s v="Oct"/>
    <s v="Q 4"/>
    <s v="2020"/>
    <n v="76"/>
    <x v="2"/>
  </r>
  <r>
    <s v="CL92654"/>
    <d v="2020-11-30T00:00:00"/>
    <s v="Nov"/>
    <s v="Q 4"/>
    <s v="2020"/>
    <n v="81"/>
    <x v="2"/>
  </r>
  <r>
    <s v="CL92654"/>
    <d v="2020-12-31T00:00:00"/>
    <s v="Dec"/>
    <s v="Q 4"/>
    <s v="2020"/>
    <n v="88"/>
    <x v="2"/>
  </r>
  <r>
    <s v="CL92654"/>
    <d v="2021-06-30T00:00:00"/>
    <s v="Jun"/>
    <s v="Q 2"/>
    <s v="2021"/>
    <n v="91"/>
    <x v="2"/>
  </r>
  <r>
    <s v="CL92654"/>
    <d v="2021-05-31T00:00:00"/>
    <s v="May"/>
    <s v="Q 2"/>
    <s v="2021"/>
    <n v="109"/>
    <x v="2"/>
  </r>
  <r>
    <s v="CL92654"/>
    <d v="2021-04-30T00:00:00"/>
    <s v="Apr"/>
    <s v="Q 2"/>
    <s v="2021"/>
    <n v="130"/>
    <x v="2"/>
  </r>
  <r>
    <s v="CL92654"/>
    <d v="2021-03-31T00:00:00"/>
    <s v="Mar"/>
    <s v="Q 1"/>
    <s v="2021"/>
    <n v="105"/>
    <x v="2"/>
  </r>
  <r>
    <s v="CL92654"/>
    <d v="2021-02-28T00:00:00"/>
    <s v="Feb"/>
    <s v="Q 1"/>
    <s v="2021"/>
    <n v="98"/>
    <x v="2"/>
  </r>
  <r>
    <s v="CL92654"/>
    <d v="2021-01-31T00:00:00"/>
    <s v="Jan"/>
    <s v="Q 1"/>
    <s v="2021"/>
    <n v="77"/>
    <x v="2"/>
  </r>
  <r>
    <s v="CL94846"/>
    <d v="2020-01-31T00:00:00"/>
    <s v="Jan"/>
    <s v="Q 1"/>
    <s v="2020"/>
    <n v="568"/>
    <x v="1"/>
  </r>
  <r>
    <s v="CL94846"/>
    <d v="2020-02-29T00:00:00"/>
    <s v="Feb"/>
    <s v="Q 1"/>
    <s v="2020"/>
    <n v="636"/>
    <x v="1"/>
  </r>
  <r>
    <s v="CL94846"/>
    <d v="2020-03-31T00:00:00"/>
    <s v="Mar"/>
    <s v="Q 1"/>
    <s v="2020"/>
    <n v="707"/>
    <x v="1"/>
  </r>
  <r>
    <s v="CL94846"/>
    <d v="2020-04-30T00:00:00"/>
    <s v="Apr"/>
    <s v="Q 2"/>
    <s v="2020"/>
    <n v="849"/>
    <x v="1"/>
  </r>
  <r>
    <s v="CL94846"/>
    <d v="2020-05-31T00:00:00"/>
    <s v="May"/>
    <s v="Q 2"/>
    <s v="2020"/>
    <n v="779"/>
    <x v="1"/>
  </r>
  <r>
    <s v="CL94846"/>
    <d v="2020-06-30T00:00:00"/>
    <s v="Jun"/>
    <s v="Q 2"/>
    <s v="2020"/>
    <n v="566"/>
    <x v="1"/>
  </r>
  <r>
    <s v="CL94846"/>
    <d v="2020-07-31T00:00:00"/>
    <s v="Jul"/>
    <s v="Q 3"/>
    <s v="2020"/>
    <n v="498"/>
    <x v="1"/>
  </r>
  <r>
    <s v="CL94846"/>
    <d v="2020-08-31T00:00:00"/>
    <s v="Aug"/>
    <s v="Q 3"/>
    <s v="2020"/>
    <n v="426"/>
    <x v="1"/>
  </r>
  <r>
    <s v="CL94846"/>
    <d v="2020-09-30T00:00:00"/>
    <s v="Sep"/>
    <s v="Q 3"/>
    <s v="2020"/>
    <n v="423"/>
    <x v="1"/>
  </r>
  <r>
    <s v="CL94846"/>
    <d v="2020-10-31T00:00:00"/>
    <s v="Oct"/>
    <s v="Q 4"/>
    <s v="2020"/>
    <n v="495"/>
    <x v="1"/>
  </r>
  <r>
    <s v="CL94846"/>
    <d v="2020-11-30T00:00:00"/>
    <s v="Nov"/>
    <s v="Q 4"/>
    <s v="2020"/>
    <n v="569"/>
    <x v="1"/>
  </r>
  <r>
    <s v="CL94846"/>
    <d v="2020-12-31T00:00:00"/>
    <s v="Dec"/>
    <s v="Q 4"/>
    <s v="2020"/>
    <n v="567"/>
    <x v="1"/>
  </r>
  <r>
    <s v="CL94846"/>
    <d v="2021-06-30T00:00:00"/>
    <s v="Jun"/>
    <s v="Q 2"/>
    <s v="2021"/>
    <n v="563"/>
    <x v="1"/>
  </r>
  <r>
    <s v="CL94846"/>
    <d v="2021-05-31T00:00:00"/>
    <s v="May"/>
    <s v="Q 2"/>
    <s v="2021"/>
    <n v="789"/>
    <x v="1"/>
  </r>
  <r>
    <s v="CL94846"/>
    <d v="2021-04-30T00:00:00"/>
    <s v="Apr"/>
    <s v="Q 2"/>
    <s v="2021"/>
    <n v="862"/>
    <x v="1"/>
  </r>
  <r>
    <s v="CL94846"/>
    <d v="2021-03-31T00:00:00"/>
    <s v="Mar"/>
    <s v="Q 1"/>
    <s v="2021"/>
    <n v="702"/>
    <x v="1"/>
  </r>
  <r>
    <s v="CL94846"/>
    <d v="2021-02-28T00:00:00"/>
    <s v="Feb"/>
    <s v="Q 1"/>
    <s v="2021"/>
    <n v="652"/>
    <x v="1"/>
  </r>
  <r>
    <s v="CL94846"/>
    <d v="2021-01-31T00:00:00"/>
    <s v="Jan"/>
    <s v="Q 1"/>
    <s v="2021"/>
    <n v="557"/>
    <x v="1"/>
  </r>
  <r>
    <s v="CL95487"/>
    <d v="2020-01-31T00:00:00"/>
    <s v="Jan"/>
    <s v="Q 1"/>
    <s v="2020"/>
    <n v="902"/>
    <x v="3"/>
  </r>
  <r>
    <s v="CL95487"/>
    <d v="2020-02-29T00:00:00"/>
    <s v="Feb"/>
    <s v="Q 1"/>
    <s v="2020"/>
    <n v="897"/>
    <x v="3"/>
  </r>
  <r>
    <s v="CL95487"/>
    <d v="2020-03-31T00:00:00"/>
    <s v="Mar"/>
    <s v="Q 1"/>
    <s v="2020"/>
    <n v="1112"/>
    <x v="3"/>
  </r>
  <r>
    <s v="CL95487"/>
    <d v="2020-04-30T00:00:00"/>
    <s v="Apr"/>
    <s v="Q 2"/>
    <s v="2020"/>
    <n v="1214"/>
    <x v="3"/>
  </r>
  <r>
    <s v="CL95487"/>
    <d v="2020-05-31T00:00:00"/>
    <s v="May"/>
    <s v="Q 2"/>
    <s v="2020"/>
    <n v="1219"/>
    <x v="3"/>
  </r>
  <r>
    <s v="CL95487"/>
    <d v="2020-06-30T00:00:00"/>
    <s v="Jun"/>
    <s v="Q 2"/>
    <s v="2020"/>
    <n v="795"/>
    <x v="3"/>
  </r>
  <r>
    <s v="CL95487"/>
    <d v="2020-07-31T00:00:00"/>
    <s v="Jul"/>
    <s v="Q 3"/>
    <s v="2020"/>
    <n v="794"/>
    <x v="3"/>
  </r>
  <r>
    <s v="CL95487"/>
    <d v="2020-08-31T00:00:00"/>
    <s v="Aug"/>
    <s v="Q 3"/>
    <s v="2020"/>
    <n v="581"/>
    <x v="3"/>
  </r>
  <r>
    <s v="CL95487"/>
    <d v="2020-09-30T00:00:00"/>
    <s v="Sep"/>
    <s v="Q 3"/>
    <s v="2020"/>
    <n v="690"/>
    <x v="3"/>
  </r>
  <r>
    <s v="CL95487"/>
    <d v="2020-10-31T00:00:00"/>
    <s v="Oct"/>
    <s v="Q 4"/>
    <s v="2020"/>
    <n v="690"/>
    <x v="3"/>
  </r>
  <r>
    <s v="CL95487"/>
    <d v="2020-11-30T00:00:00"/>
    <s v="Nov"/>
    <s v="Q 4"/>
    <s v="2020"/>
    <n v="899"/>
    <x v="3"/>
  </r>
  <r>
    <s v="CL95487"/>
    <d v="2020-12-31T00:00:00"/>
    <s v="Dec"/>
    <s v="Q 4"/>
    <s v="2020"/>
    <n v="793"/>
    <x v="3"/>
  </r>
  <r>
    <s v="CL95487"/>
    <d v="2021-06-30T00:00:00"/>
    <s v="Jun"/>
    <s v="Q 2"/>
    <s v="2021"/>
    <n v="820"/>
    <x v="3"/>
  </r>
  <r>
    <s v="CL95487"/>
    <d v="2021-05-31T00:00:00"/>
    <s v="May"/>
    <s v="Q 2"/>
    <s v="2021"/>
    <n v="1231"/>
    <x v="3"/>
  </r>
  <r>
    <s v="CL95487"/>
    <d v="2021-04-30T00:00:00"/>
    <s v="Apr"/>
    <s v="Q 2"/>
    <s v="2021"/>
    <n v="1204"/>
    <x v="3"/>
  </r>
  <r>
    <s v="CL95487"/>
    <d v="2021-03-31T00:00:00"/>
    <s v="Mar"/>
    <s v="Q 1"/>
    <s v="2021"/>
    <n v="1120"/>
    <x v="3"/>
  </r>
  <r>
    <s v="CL95487"/>
    <d v="2021-02-28T00:00:00"/>
    <s v="Feb"/>
    <s v="Q 1"/>
    <s v="2021"/>
    <n v="945"/>
    <x v="3"/>
  </r>
  <r>
    <s v="CL95487"/>
    <d v="2021-01-31T00:00:00"/>
    <s v="Jan"/>
    <s v="Q 1"/>
    <s v="2021"/>
    <n v="936"/>
    <x v="3"/>
  </r>
  <r>
    <s v="CL96487"/>
    <d v="2020-01-31T00:00:00"/>
    <s v="Jan"/>
    <s v="Q 1"/>
    <s v="2020"/>
    <n v="1244"/>
    <x v="3"/>
  </r>
  <r>
    <s v="CL96487"/>
    <d v="2020-02-29T00:00:00"/>
    <s v="Feb"/>
    <s v="Q 1"/>
    <s v="2020"/>
    <n v="1240"/>
    <x v="3"/>
  </r>
  <r>
    <s v="CL96487"/>
    <d v="2020-03-31T00:00:00"/>
    <s v="Mar"/>
    <s v="Q 1"/>
    <s v="2020"/>
    <n v="1534"/>
    <x v="3"/>
  </r>
  <r>
    <s v="CL96487"/>
    <d v="2020-04-30T00:00:00"/>
    <s v="Apr"/>
    <s v="Q 2"/>
    <s v="2020"/>
    <n v="1675"/>
    <x v="3"/>
  </r>
  <r>
    <s v="CL96487"/>
    <d v="2020-05-31T00:00:00"/>
    <s v="May"/>
    <s v="Q 2"/>
    <s v="2020"/>
    <n v="1680"/>
    <x v="3"/>
  </r>
  <r>
    <s v="CL96487"/>
    <d v="2020-06-30T00:00:00"/>
    <s v="Jun"/>
    <s v="Q 2"/>
    <s v="2020"/>
    <n v="1094"/>
    <x v="3"/>
  </r>
  <r>
    <s v="CL96487"/>
    <d v="2020-07-31T00:00:00"/>
    <s v="Jul"/>
    <s v="Q 3"/>
    <s v="2020"/>
    <n v="1095"/>
    <x v="3"/>
  </r>
  <r>
    <s v="CL96487"/>
    <d v="2020-08-31T00:00:00"/>
    <s v="Aug"/>
    <s v="Q 3"/>
    <s v="2020"/>
    <n v="807"/>
    <x v="3"/>
  </r>
  <r>
    <s v="CL96487"/>
    <d v="2020-09-30T00:00:00"/>
    <s v="Sep"/>
    <s v="Q 3"/>
    <s v="2020"/>
    <n v="950"/>
    <x v="3"/>
  </r>
  <r>
    <s v="CL96487"/>
    <d v="2020-10-31T00:00:00"/>
    <s v="Oct"/>
    <s v="Q 4"/>
    <s v="2020"/>
    <n v="947"/>
    <x v="3"/>
  </r>
  <r>
    <s v="CL96487"/>
    <d v="2020-11-30T00:00:00"/>
    <s v="Nov"/>
    <s v="Q 4"/>
    <s v="2020"/>
    <n v="1239"/>
    <x v="3"/>
  </r>
  <r>
    <s v="CL96487"/>
    <d v="2020-12-31T00:00:00"/>
    <s v="Dec"/>
    <s v="Q 4"/>
    <s v="2020"/>
    <n v="1092"/>
    <x v="3"/>
  </r>
  <r>
    <s v="CL96487"/>
    <d v="2021-06-30T00:00:00"/>
    <s v="Jun"/>
    <s v="Q 2"/>
    <s v="2021"/>
    <n v="1153"/>
    <x v="3"/>
  </r>
  <r>
    <s v="CL96487"/>
    <d v="2021-05-31T00:00:00"/>
    <s v="May"/>
    <s v="Q 2"/>
    <s v="2021"/>
    <n v="1659"/>
    <x v="3"/>
  </r>
  <r>
    <s v="CL96487"/>
    <d v="2021-04-30T00:00:00"/>
    <s v="Apr"/>
    <s v="Q 2"/>
    <s v="2021"/>
    <n v="1710"/>
    <x v="3"/>
  </r>
  <r>
    <s v="CL96487"/>
    <d v="2021-03-31T00:00:00"/>
    <s v="Mar"/>
    <s v="Q 1"/>
    <s v="2021"/>
    <n v="1546"/>
    <x v="3"/>
  </r>
  <r>
    <s v="CL96487"/>
    <d v="2021-02-28T00:00:00"/>
    <s v="Feb"/>
    <s v="Q 1"/>
    <s v="2021"/>
    <n v="1289"/>
    <x v="3"/>
  </r>
  <r>
    <s v="CL96487"/>
    <d v="2021-01-31T00:00:00"/>
    <s v="Jan"/>
    <s v="Q 1"/>
    <s v="2021"/>
    <n v="1236"/>
    <x v="3"/>
  </r>
  <r>
    <s v="CL96680"/>
    <d v="2020-01-31T00:00:00"/>
    <s v="Jan"/>
    <s v="Q 1"/>
    <s v="2020"/>
    <n v="1362"/>
    <x v="1"/>
  </r>
  <r>
    <s v="CL96680"/>
    <d v="2020-02-29T00:00:00"/>
    <s v="Feb"/>
    <s v="Q 1"/>
    <s v="2020"/>
    <n v="1719"/>
    <x v="1"/>
  </r>
  <r>
    <s v="CL96680"/>
    <d v="2020-03-31T00:00:00"/>
    <s v="Mar"/>
    <s v="Q 1"/>
    <s v="2020"/>
    <n v="1717"/>
    <x v="1"/>
  </r>
  <r>
    <s v="CL96680"/>
    <d v="2020-04-30T00:00:00"/>
    <s v="Apr"/>
    <s v="Q 2"/>
    <s v="2020"/>
    <n v="2259"/>
    <x v="1"/>
  </r>
  <r>
    <s v="CL96680"/>
    <d v="2020-05-31T00:00:00"/>
    <s v="May"/>
    <s v="Q 2"/>
    <s v="2020"/>
    <n v="1898"/>
    <x v="1"/>
  </r>
  <r>
    <s v="CL96680"/>
    <d v="2020-06-30T00:00:00"/>
    <s v="Jun"/>
    <s v="Q 2"/>
    <s v="2020"/>
    <n v="1539"/>
    <x v="1"/>
  </r>
  <r>
    <s v="CL96680"/>
    <d v="2020-07-31T00:00:00"/>
    <s v="Jul"/>
    <s v="Q 3"/>
    <s v="2020"/>
    <n v="1180"/>
    <x v="1"/>
  </r>
  <r>
    <s v="CL96680"/>
    <d v="2020-08-31T00:00:00"/>
    <s v="Aug"/>
    <s v="Q 3"/>
    <s v="2020"/>
    <n v="1175"/>
    <x v="1"/>
  </r>
  <r>
    <s v="CL96680"/>
    <d v="2020-09-30T00:00:00"/>
    <s v="Sep"/>
    <s v="Q 3"/>
    <s v="2020"/>
    <n v="999"/>
    <x v="1"/>
  </r>
  <r>
    <s v="CL96680"/>
    <d v="2020-10-31T00:00:00"/>
    <s v="Oct"/>
    <s v="Q 4"/>
    <s v="2020"/>
    <n v="1361"/>
    <x v="1"/>
  </r>
  <r>
    <s v="CL96680"/>
    <d v="2020-11-30T00:00:00"/>
    <s v="Nov"/>
    <s v="Q 4"/>
    <s v="2020"/>
    <n v="1358"/>
    <x v="1"/>
  </r>
  <r>
    <s v="CL96680"/>
    <d v="2020-12-31T00:00:00"/>
    <s v="Dec"/>
    <s v="Q 4"/>
    <s v="2020"/>
    <n v="1542"/>
    <x v="1"/>
  </r>
  <r>
    <s v="CL96680"/>
    <d v="2021-06-30T00:00:00"/>
    <s v="Jun"/>
    <s v="Q 2"/>
    <s v="2021"/>
    <n v="1553"/>
    <x v="1"/>
  </r>
  <r>
    <s v="CL96680"/>
    <d v="2021-05-31T00:00:00"/>
    <s v="May"/>
    <s v="Q 2"/>
    <s v="2021"/>
    <n v="1998"/>
    <x v="1"/>
  </r>
  <r>
    <s v="CL96680"/>
    <d v="2021-04-30T00:00:00"/>
    <s v="Apr"/>
    <s v="Q 2"/>
    <s v="2021"/>
    <n v="2309"/>
    <x v="1"/>
  </r>
  <r>
    <s v="CL96680"/>
    <d v="2021-03-31T00:00:00"/>
    <s v="Mar"/>
    <s v="Q 1"/>
    <s v="2021"/>
    <n v="1701"/>
    <x v="1"/>
  </r>
  <r>
    <s v="CL96680"/>
    <d v="2021-02-28T00:00:00"/>
    <s v="Feb"/>
    <s v="Q 1"/>
    <s v="2021"/>
    <n v="1790"/>
    <x v="1"/>
  </r>
  <r>
    <s v="CL96680"/>
    <d v="2021-01-31T00:00:00"/>
    <s v="Jan"/>
    <s v="Q 1"/>
    <s v="2021"/>
    <n v="1353"/>
    <x v="1"/>
  </r>
  <r>
    <s v="CL97995"/>
    <d v="2020-01-31T00:00:00"/>
    <s v="Jan"/>
    <s v="Q 1"/>
    <s v="2020"/>
    <n v="28034"/>
    <x v="1"/>
  </r>
  <r>
    <s v="CL97995"/>
    <d v="2020-02-29T00:00:00"/>
    <s v="Feb"/>
    <s v="Q 1"/>
    <s v="2020"/>
    <n v="24922"/>
    <x v="1"/>
  </r>
  <r>
    <s v="CL97995"/>
    <d v="2020-03-31T00:00:00"/>
    <s v="Mar"/>
    <s v="Q 1"/>
    <s v="2020"/>
    <n v="34268"/>
    <x v="1"/>
  </r>
  <r>
    <s v="CL97995"/>
    <d v="2020-04-30T00:00:00"/>
    <s v="Apr"/>
    <s v="Q 2"/>
    <s v="2020"/>
    <n v="34268"/>
    <x v="1"/>
  </r>
  <r>
    <s v="CL97995"/>
    <d v="2020-05-31T00:00:00"/>
    <s v="May"/>
    <s v="Q 2"/>
    <s v="2020"/>
    <n v="37380"/>
    <x v="1"/>
  </r>
  <r>
    <s v="CL97995"/>
    <d v="2020-06-30T00:00:00"/>
    <s v="Jun"/>
    <s v="Q 2"/>
    <s v="2020"/>
    <n v="21809"/>
    <x v="1"/>
  </r>
  <r>
    <s v="CL97995"/>
    <d v="2020-07-31T00:00:00"/>
    <s v="Jul"/>
    <s v="Q 3"/>
    <s v="2020"/>
    <n v="24920"/>
    <x v="1"/>
  </r>
  <r>
    <s v="CL97995"/>
    <d v="2020-08-31T00:00:00"/>
    <s v="Aug"/>
    <s v="Q 3"/>
    <s v="2020"/>
    <n v="15576"/>
    <x v="1"/>
  </r>
  <r>
    <s v="CL97995"/>
    <d v="2020-09-30T00:00:00"/>
    <s v="Sep"/>
    <s v="Q 3"/>
    <s v="2020"/>
    <n v="21809"/>
    <x v="1"/>
  </r>
  <r>
    <s v="CL97995"/>
    <d v="2020-10-31T00:00:00"/>
    <s v="Oct"/>
    <s v="Q 4"/>
    <s v="2020"/>
    <n v="18694"/>
    <x v="1"/>
  </r>
  <r>
    <s v="CL97995"/>
    <d v="2020-11-30T00:00:00"/>
    <s v="Nov"/>
    <s v="Q 4"/>
    <s v="2020"/>
    <n v="28037"/>
    <x v="1"/>
  </r>
  <r>
    <s v="CL97995"/>
    <d v="2020-12-31T00:00:00"/>
    <s v="Dec"/>
    <s v="Q 4"/>
    <s v="2020"/>
    <n v="21809"/>
    <x v="1"/>
  </r>
  <r>
    <s v="CL97995"/>
    <d v="2021-06-30T00:00:00"/>
    <s v="Jun"/>
    <s v="Q 2"/>
    <s v="2021"/>
    <n v="22463"/>
    <x v="1"/>
  </r>
  <r>
    <s v="CL97995"/>
    <d v="2021-05-31T00:00:00"/>
    <s v="May"/>
    <s v="Q 2"/>
    <s v="2021"/>
    <n v="38501"/>
    <x v="1"/>
  </r>
  <r>
    <s v="CL97995"/>
    <d v="2021-04-30T00:00:00"/>
    <s v="Apr"/>
    <s v="Q 2"/>
    <s v="2021"/>
    <n v="33923"/>
    <x v="1"/>
  </r>
  <r>
    <s v="CL97995"/>
    <d v="2021-03-31T00:00:00"/>
    <s v="Mar"/>
    <s v="Q 1"/>
    <s v="2021"/>
    <n v="35291"/>
    <x v="1"/>
  </r>
  <r>
    <s v="CL97995"/>
    <d v="2021-02-28T00:00:00"/>
    <s v="Feb"/>
    <s v="Q 1"/>
    <s v="2021"/>
    <n v="24798"/>
    <x v="1"/>
  </r>
  <r>
    <s v="CL97995"/>
    <d v="2021-01-31T00:00:00"/>
    <s v="Jan"/>
    <s v="Q 1"/>
    <s v="2021"/>
    <n v="29157"/>
    <x v="1"/>
  </r>
  <r>
    <s v="CL99496"/>
    <d v="2020-01-31T00:00:00"/>
    <s v="Jan"/>
    <s v="Q 1"/>
    <s v="2020"/>
    <n v="142"/>
    <x v="3"/>
  </r>
  <r>
    <s v="CL99496"/>
    <d v="2020-02-29T00:00:00"/>
    <s v="Feb"/>
    <s v="Q 1"/>
    <s v="2020"/>
    <n v="125"/>
    <x v="3"/>
  </r>
  <r>
    <s v="CL99496"/>
    <d v="2020-03-31T00:00:00"/>
    <s v="Mar"/>
    <s v="Q 1"/>
    <s v="2020"/>
    <n v="171"/>
    <x v="3"/>
  </r>
  <r>
    <s v="CL99496"/>
    <d v="2020-04-30T00:00:00"/>
    <s v="Apr"/>
    <s v="Q 2"/>
    <s v="2020"/>
    <n v="168"/>
    <x v="3"/>
  </r>
  <r>
    <s v="CL99496"/>
    <d v="2020-05-31T00:00:00"/>
    <s v="May"/>
    <s v="Q 2"/>
    <s v="2020"/>
    <n v="183"/>
    <x v="3"/>
  </r>
  <r>
    <s v="CL99496"/>
    <d v="2020-06-30T00:00:00"/>
    <s v="Jun"/>
    <s v="Q 2"/>
    <s v="2020"/>
    <n v="109"/>
    <x v="3"/>
  </r>
  <r>
    <s v="CL99496"/>
    <d v="2020-07-31T00:00:00"/>
    <s v="Jul"/>
    <s v="Q 3"/>
    <s v="2020"/>
    <n v="125"/>
    <x v="3"/>
  </r>
  <r>
    <s v="CL99496"/>
    <d v="2020-08-31T00:00:00"/>
    <s v="Aug"/>
    <s v="Q 3"/>
    <s v="2020"/>
    <n v="80"/>
    <x v="3"/>
  </r>
  <r>
    <s v="CL99496"/>
    <d v="2020-09-30T00:00:00"/>
    <s v="Sep"/>
    <s v="Q 3"/>
    <s v="2020"/>
    <n v="111"/>
    <x v="3"/>
  </r>
  <r>
    <s v="CL99496"/>
    <d v="2020-10-31T00:00:00"/>
    <s v="Oct"/>
    <s v="Q 4"/>
    <s v="2020"/>
    <n v="96"/>
    <x v="3"/>
  </r>
  <r>
    <s v="CL99496"/>
    <d v="2020-11-30T00:00:00"/>
    <s v="Nov"/>
    <s v="Q 4"/>
    <s v="2020"/>
    <n v="136"/>
    <x v="3"/>
  </r>
  <r>
    <s v="CL99496"/>
    <d v="2020-12-31T00:00:00"/>
    <s v="Dec"/>
    <s v="Q 4"/>
    <s v="2020"/>
    <n v="107"/>
    <x v="3"/>
  </r>
  <r>
    <s v="CL99496"/>
    <d v="2021-02-28T00:00:00"/>
    <s v="Feb"/>
    <s v="Q 1"/>
    <s v="2021"/>
    <n v="126"/>
    <x v="3"/>
  </r>
  <r>
    <s v="CL99496"/>
    <d v="2021-01-31T00:00:00"/>
    <s v="Jan"/>
    <s v="Q 1"/>
    <s v="2021"/>
    <n v="140"/>
    <x v="3"/>
  </r>
  <r>
    <s v="CL99768"/>
    <d v="2020-01-31T00:00:00"/>
    <s v="Jan"/>
    <s v="Q 1"/>
    <s v="2020"/>
    <n v="220"/>
    <x v="3"/>
  </r>
  <r>
    <s v="CL99768"/>
    <d v="2020-02-29T00:00:00"/>
    <s v="Feb"/>
    <s v="Q 1"/>
    <s v="2020"/>
    <n v="219"/>
    <x v="3"/>
  </r>
  <r>
    <s v="CL99768"/>
    <d v="2020-03-31T00:00:00"/>
    <s v="Mar"/>
    <s v="Q 1"/>
    <s v="2020"/>
    <n v="266"/>
    <x v="3"/>
  </r>
  <r>
    <s v="CL99768"/>
    <d v="2020-04-30T00:00:00"/>
    <s v="Apr"/>
    <s v="Q 2"/>
    <s v="2020"/>
    <n v="294"/>
    <x v="3"/>
  </r>
  <r>
    <s v="CL99768"/>
    <d v="2020-05-31T00:00:00"/>
    <s v="May"/>
    <s v="Q 2"/>
    <s v="2020"/>
    <n v="295"/>
    <x v="3"/>
  </r>
  <r>
    <s v="CL99768"/>
    <d v="2020-06-30T00:00:00"/>
    <s v="Jun"/>
    <s v="Q 2"/>
    <s v="2020"/>
    <n v="193"/>
    <x v="3"/>
  </r>
  <r>
    <s v="CL99768"/>
    <d v="2020-07-31T00:00:00"/>
    <s v="Jul"/>
    <s v="Q 3"/>
    <s v="2020"/>
    <n v="190"/>
    <x v="3"/>
  </r>
  <r>
    <s v="CL99768"/>
    <d v="2020-08-31T00:00:00"/>
    <s v="Aug"/>
    <s v="Q 3"/>
    <s v="2020"/>
    <n v="143"/>
    <x v="3"/>
  </r>
  <r>
    <s v="CL99768"/>
    <d v="2020-09-30T00:00:00"/>
    <s v="Sep"/>
    <s v="Q 3"/>
    <s v="2020"/>
    <n v="170"/>
    <x v="3"/>
  </r>
  <r>
    <s v="CL99768"/>
    <d v="2020-10-31T00:00:00"/>
    <s v="Oct"/>
    <s v="Q 4"/>
    <s v="2020"/>
    <n v="170"/>
    <x v="3"/>
  </r>
  <r>
    <s v="CL99768"/>
    <d v="2020-11-30T00:00:00"/>
    <s v="Nov"/>
    <s v="Q 4"/>
    <s v="2020"/>
    <n v="214"/>
    <x v="3"/>
  </r>
  <r>
    <s v="CL99768"/>
    <d v="2020-12-31T00:00:00"/>
    <s v="Dec"/>
    <s v="Q 4"/>
    <s v="2020"/>
    <n v="194"/>
    <x v="3"/>
  </r>
  <r>
    <s v="CL99768"/>
    <d v="2021-06-30T00:00:00"/>
    <s v="Jun"/>
    <s v="Q 2"/>
    <s v="2021"/>
    <n v="195"/>
    <x v="3"/>
  </r>
  <r>
    <s v="CL99768"/>
    <d v="2021-05-31T00:00:00"/>
    <s v="May"/>
    <s v="Q 2"/>
    <s v="2021"/>
    <n v="290"/>
    <x v="3"/>
  </r>
  <r>
    <s v="CL99768"/>
    <d v="2021-04-30T00:00:00"/>
    <s v="Apr"/>
    <s v="Q 2"/>
    <s v="2021"/>
    <n v="294"/>
    <x v="3"/>
  </r>
  <r>
    <s v="CL99768"/>
    <d v="2021-03-31T00:00:00"/>
    <s v="Mar"/>
    <s v="Q 1"/>
    <s v="2021"/>
    <n v="270"/>
    <x v="3"/>
  </r>
  <r>
    <s v="CL99768"/>
    <d v="2021-02-28T00:00:00"/>
    <s v="Feb"/>
    <s v="Q 1"/>
    <s v="2021"/>
    <n v="224"/>
    <x v="3"/>
  </r>
  <r>
    <s v="CL99768"/>
    <d v="2021-01-31T00:00:00"/>
    <s v="Jan"/>
    <s v="Q 1"/>
    <s v="2021"/>
    <n v="22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s v="Mar"/>
    <x v="0"/>
    <x v="0"/>
    <n v="884"/>
    <s v="GEO1004"/>
    <x v="0"/>
  </r>
  <r>
    <x v="0"/>
    <x v="1"/>
    <s v="Apr"/>
    <x v="1"/>
    <x v="0"/>
    <n v="886"/>
    <s v="GEO1004"/>
    <x v="0"/>
  </r>
  <r>
    <x v="0"/>
    <x v="2"/>
    <s v="May"/>
    <x v="1"/>
    <x v="0"/>
    <n v="968"/>
    <s v="GEO1004"/>
    <x v="0"/>
  </r>
  <r>
    <x v="0"/>
    <x v="3"/>
    <s v="Jun"/>
    <x v="1"/>
    <x v="0"/>
    <n v="564"/>
    <s v="GEO1004"/>
    <x v="0"/>
  </r>
  <r>
    <x v="0"/>
    <x v="4"/>
    <s v="Jul"/>
    <x v="2"/>
    <x v="0"/>
    <n v="648"/>
    <s v="GEO1004"/>
    <x v="0"/>
  </r>
  <r>
    <x v="0"/>
    <x v="5"/>
    <s v="Aug"/>
    <x v="2"/>
    <x v="0"/>
    <n v="406"/>
    <s v="GEO1004"/>
    <x v="0"/>
  </r>
  <r>
    <x v="0"/>
    <x v="6"/>
    <s v="Sep"/>
    <x v="2"/>
    <x v="0"/>
    <n v="569"/>
    <s v="GEO1004"/>
    <x v="0"/>
  </r>
  <r>
    <x v="0"/>
    <x v="7"/>
    <s v="Oct"/>
    <x v="3"/>
    <x v="0"/>
    <n v="487"/>
    <s v="GEO1004"/>
    <x v="0"/>
  </r>
  <r>
    <x v="0"/>
    <x v="8"/>
    <s v="Nov"/>
    <x v="3"/>
    <x v="0"/>
    <n v="729"/>
    <s v="GEO1004"/>
    <x v="0"/>
  </r>
  <r>
    <x v="0"/>
    <x v="9"/>
    <s v="Dec"/>
    <x v="3"/>
    <x v="0"/>
    <n v="565"/>
    <s v="GEO1004"/>
    <x v="0"/>
  </r>
  <r>
    <x v="0"/>
    <x v="10"/>
    <s v="Jun"/>
    <x v="1"/>
    <x v="1"/>
    <n v="561"/>
    <s v="GEO1004"/>
    <x v="0"/>
  </r>
  <r>
    <x v="0"/>
    <x v="11"/>
    <s v="May"/>
    <x v="1"/>
    <x v="1"/>
    <n v="1014"/>
    <s v="GEO1004"/>
    <x v="0"/>
  </r>
  <r>
    <x v="0"/>
    <x v="12"/>
    <s v="Apr"/>
    <x v="1"/>
    <x v="1"/>
    <n v="878"/>
    <s v="GEO1004"/>
    <x v="0"/>
  </r>
  <r>
    <x v="0"/>
    <x v="13"/>
    <s v="Mar"/>
    <x v="0"/>
    <x v="1"/>
    <n v="922"/>
    <s v="GEO1004"/>
    <x v="0"/>
  </r>
  <r>
    <x v="0"/>
    <x v="14"/>
    <s v="Feb"/>
    <x v="0"/>
    <x v="1"/>
    <n v="668"/>
    <s v="GEO1004"/>
    <x v="0"/>
  </r>
  <r>
    <x v="0"/>
    <x v="15"/>
    <s v="Jan"/>
    <x v="0"/>
    <x v="1"/>
    <n v="725"/>
    <s v="GEO1004"/>
    <x v="0"/>
  </r>
  <r>
    <x v="1"/>
    <x v="16"/>
    <s v="Jan"/>
    <x v="0"/>
    <x v="0"/>
    <n v="1194"/>
    <s v="GEO1001"/>
    <x v="1"/>
  </r>
  <r>
    <x v="1"/>
    <x v="17"/>
    <s v="Feb"/>
    <x v="0"/>
    <x v="0"/>
    <n v="942"/>
    <s v="GEO1001"/>
    <x v="1"/>
  </r>
  <r>
    <x v="1"/>
    <x v="0"/>
    <s v="Mar"/>
    <x v="0"/>
    <x v="0"/>
    <n v="1448"/>
    <s v="GEO1001"/>
    <x v="1"/>
  </r>
  <r>
    <x v="1"/>
    <x v="1"/>
    <s v="Apr"/>
    <x v="1"/>
    <x v="0"/>
    <n v="1323"/>
    <s v="GEO1001"/>
    <x v="1"/>
  </r>
  <r>
    <x v="1"/>
    <x v="2"/>
    <s v="May"/>
    <x v="1"/>
    <x v="0"/>
    <n v="1573"/>
    <s v="GEO1001"/>
    <x v="1"/>
  </r>
  <r>
    <x v="1"/>
    <x v="3"/>
    <s v="Jun"/>
    <x v="1"/>
    <x v="0"/>
    <n v="820"/>
    <s v="GEO1001"/>
    <x v="1"/>
  </r>
  <r>
    <x v="1"/>
    <x v="4"/>
    <s v="Jul"/>
    <x v="2"/>
    <x v="0"/>
    <n v="1069"/>
    <s v="GEO1001"/>
    <x v="1"/>
  </r>
  <r>
    <x v="1"/>
    <x v="5"/>
    <s v="Aug"/>
    <x v="2"/>
    <x v="0"/>
    <n v="571"/>
    <s v="GEO1001"/>
    <x v="1"/>
  </r>
  <r>
    <x v="1"/>
    <x v="6"/>
    <s v="Sep"/>
    <x v="2"/>
    <x v="0"/>
    <n v="947"/>
    <s v="GEO1001"/>
    <x v="1"/>
  </r>
  <r>
    <x v="1"/>
    <x v="7"/>
    <s v="Oct"/>
    <x v="3"/>
    <x v="0"/>
    <n v="694"/>
    <s v="GEO1001"/>
    <x v="1"/>
  </r>
  <r>
    <x v="1"/>
    <x v="8"/>
    <s v="Nov"/>
    <x v="3"/>
    <x v="0"/>
    <n v="1197"/>
    <s v="GEO1001"/>
    <x v="1"/>
  </r>
  <r>
    <x v="1"/>
    <x v="9"/>
    <s v="Dec"/>
    <x v="3"/>
    <x v="0"/>
    <n v="822"/>
    <s v="GEO1001"/>
    <x v="1"/>
  </r>
  <r>
    <x v="1"/>
    <x v="10"/>
    <s v="Jun"/>
    <x v="1"/>
    <x v="1"/>
    <n v="846"/>
    <s v="GEO1001"/>
    <x v="1"/>
  </r>
  <r>
    <x v="1"/>
    <x v="11"/>
    <s v="May"/>
    <x v="1"/>
    <x v="1"/>
    <n v="1553"/>
    <s v="GEO1001"/>
    <x v="1"/>
  </r>
  <r>
    <x v="1"/>
    <x v="12"/>
    <s v="Apr"/>
    <x v="1"/>
    <x v="1"/>
    <n v="1344"/>
    <s v="GEO1001"/>
    <x v="1"/>
  </r>
  <r>
    <x v="1"/>
    <x v="13"/>
    <s v="Mar"/>
    <x v="0"/>
    <x v="1"/>
    <n v="1436"/>
    <s v="GEO1001"/>
    <x v="1"/>
  </r>
  <r>
    <x v="1"/>
    <x v="14"/>
    <s v="Feb"/>
    <x v="0"/>
    <x v="1"/>
    <n v="970"/>
    <s v="GEO1001"/>
    <x v="1"/>
  </r>
  <r>
    <x v="1"/>
    <x v="15"/>
    <s v="Jan"/>
    <x v="0"/>
    <x v="1"/>
    <n v="1207"/>
    <s v="GEO1001"/>
    <x v="1"/>
  </r>
  <r>
    <x v="2"/>
    <x v="16"/>
    <s v="Jan"/>
    <x v="0"/>
    <x v="0"/>
    <n v="532"/>
    <s v="GEO1003"/>
    <x v="2"/>
  </r>
  <r>
    <x v="2"/>
    <x v="17"/>
    <s v="Feb"/>
    <x v="0"/>
    <x v="0"/>
    <n v="760"/>
    <s v="GEO1003"/>
    <x v="2"/>
  </r>
  <r>
    <x v="2"/>
    <x v="0"/>
    <s v="Mar"/>
    <x v="0"/>
    <x v="0"/>
    <n v="682"/>
    <s v="GEO1003"/>
    <x v="2"/>
  </r>
  <r>
    <x v="2"/>
    <x v="1"/>
    <s v="Apr"/>
    <x v="1"/>
    <x v="0"/>
    <n v="984"/>
    <s v="GEO1003"/>
    <x v="2"/>
  </r>
  <r>
    <x v="2"/>
    <x v="2"/>
    <s v="May"/>
    <x v="1"/>
    <x v="0"/>
    <n v="760"/>
    <s v="GEO1003"/>
    <x v="2"/>
  </r>
  <r>
    <x v="2"/>
    <x v="3"/>
    <s v="Jun"/>
    <x v="1"/>
    <x v="0"/>
    <n v="681"/>
    <s v="GEO1003"/>
    <x v="2"/>
  </r>
  <r>
    <x v="2"/>
    <x v="4"/>
    <s v="Jul"/>
    <x v="2"/>
    <x v="0"/>
    <n v="457"/>
    <s v="GEO1003"/>
    <x v="2"/>
  </r>
  <r>
    <x v="2"/>
    <x v="5"/>
    <s v="Aug"/>
    <x v="2"/>
    <x v="0"/>
    <n v="528"/>
    <s v="GEO1003"/>
    <x v="2"/>
  </r>
  <r>
    <x v="2"/>
    <x v="6"/>
    <s v="Sep"/>
    <x v="2"/>
    <x v="0"/>
    <n v="377"/>
    <s v="GEO1003"/>
    <x v="2"/>
  </r>
  <r>
    <x v="2"/>
    <x v="7"/>
    <s v="Oct"/>
    <x v="3"/>
    <x v="0"/>
    <n v="606"/>
    <s v="GEO1003"/>
    <x v="2"/>
  </r>
  <r>
    <x v="2"/>
    <x v="8"/>
    <s v="Nov"/>
    <x v="3"/>
    <x v="0"/>
    <n v="534"/>
    <s v="GEO1003"/>
    <x v="2"/>
  </r>
  <r>
    <x v="2"/>
    <x v="9"/>
    <s v="Dec"/>
    <x v="3"/>
    <x v="0"/>
    <n v="681"/>
    <s v="GEO1003"/>
    <x v="2"/>
  </r>
  <r>
    <x v="2"/>
    <x v="11"/>
    <s v="May"/>
    <x v="1"/>
    <x v="1"/>
    <n v="764"/>
    <s v="GEO1003"/>
    <x v="2"/>
  </r>
  <r>
    <x v="2"/>
    <x v="12"/>
    <s v="Apr"/>
    <x v="1"/>
    <x v="1"/>
    <n v="973"/>
    <s v="GEO1003"/>
    <x v="2"/>
  </r>
  <r>
    <x v="2"/>
    <x v="13"/>
    <s v="Mar"/>
    <x v="0"/>
    <x v="1"/>
    <n v="688"/>
    <s v="GEO1003"/>
    <x v="2"/>
  </r>
  <r>
    <x v="2"/>
    <x v="14"/>
    <s v="Feb"/>
    <x v="0"/>
    <x v="1"/>
    <n v="750"/>
    <s v="GEO1003"/>
    <x v="2"/>
  </r>
  <r>
    <x v="2"/>
    <x v="15"/>
    <s v="Jan"/>
    <x v="0"/>
    <x v="1"/>
    <n v="554"/>
    <s v="GEO1003"/>
    <x v="2"/>
  </r>
  <r>
    <x v="3"/>
    <x v="3"/>
    <s v="Jun"/>
    <x v="1"/>
    <x v="0"/>
    <n v="1342"/>
    <s v="GEO1001"/>
    <x v="1"/>
  </r>
  <r>
    <x v="3"/>
    <x v="4"/>
    <s v="Jul"/>
    <x v="2"/>
    <x v="0"/>
    <n v="1526"/>
    <s v="GEO1001"/>
    <x v="1"/>
  </r>
  <r>
    <x v="3"/>
    <x v="5"/>
    <s v="Aug"/>
    <x v="2"/>
    <x v="0"/>
    <n v="958"/>
    <s v="GEO1001"/>
    <x v="1"/>
  </r>
  <r>
    <x v="3"/>
    <x v="6"/>
    <s v="Sep"/>
    <x v="2"/>
    <x v="0"/>
    <n v="1340"/>
    <s v="GEO1001"/>
    <x v="1"/>
  </r>
  <r>
    <x v="3"/>
    <x v="7"/>
    <s v="Oct"/>
    <x v="3"/>
    <x v="0"/>
    <n v="1150"/>
    <s v="GEO1001"/>
    <x v="1"/>
  </r>
  <r>
    <x v="3"/>
    <x v="8"/>
    <s v="Nov"/>
    <x v="3"/>
    <x v="0"/>
    <n v="1721"/>
    <s v="GEO1001"/>
    <x v="1"/>
  </r>
  <r>
    <x v="3"/>
    <x v="9"/>
    <s v="Dec"/>
    <x v="3"/>
    <x v="0"/>
    <n v="1342"/>
    <s v="GEO1001"/>
    <x v="1"/>
  </r>
  <r>
    <x v="3"/>
    <x v="10"/>
    <s v="Jun"/>
    <x v="1"/>
    <x v="1"/>
    <n v="1325"/>
    <s v="GEO1001"/>
    <x v="1"/>
  </r>
  <r>
    <x v="3"/>
    <x v="11"/>
    <s v="May"/>
    <x v="1"/>
    <x v="1"/>
    <n v="2403"/>
    <s v="GEO1001"/>
    <x v="1"/>
  </r>
  <r>
    <x v="3"/>
    <x v="12"/>
    <s v="Apr"/>
    <x v="1"/>
    <x v="1"/>
    <n v="2089"/>
    <s v="GEO1001"/>
    <x v="1"/>
  </r>
  <r>
    <x v="3"/>
    <x v="13"/>
    <s v="Mar"/>
    <x v="0"/>
    <x v="1"/>
    <n v="2185"/>
    <s v="GEO1001"/>
    <x v="1"/>
  </r>
  <r>
    <x v="3"/>
    <x v="14"/>
    <s v="Feb"/>
    <x v="0"/>
    <x v="1"/>
    <n v="1542"/>
    <s v="GEO1001"/>
    <x v="1"/>
  </r>
  <r>
    <x v="3"/>
    <x v="15"/>
    <s v="Jan"/>
    <x v="0"/>
    <x v="1"/>
    <n v="1804"/>
    <s v="GEO1001"/>
    <x v="1"/>
  </r>
  <r>
    <x v="4"/>
    <x v="16"/>
    <s v="Jan"/>
    <x v="0"/>
    <x v="0"/>
    <n v="12887"/>
    <s v="GEO1001"/>
    <x v="1"/>
  </r>
  <r>
    <x v="4"/>
    <x v="17"/>
    <s v="Feb"/>
    <x v="0"/>
    <x v="0"/>
    <n v="18411"/>
    <s v="GEO1001"/>
    <x v="1"/>
  </r>
  <r>
    <x v="4"/>
    <x v="0"/>
    <s v="Mar"/>
    <x v="0"/>
    <x v="0"/>
    <n v="16571"/>
    <s v="GEO1001"/>
    <x v="1"/>
  </r>
  <r>
    <x v="4"/>
    <x v="1"/>
    <s v="Apr"/>
    <x v="1"/>
    <x v="0"/>
    <n v="23929"/>
    <s v="GEO1001"/>
    <x v="1"/>
  </r>
  <r>
    <x v="4"/>
    <x v="2"/>
    <s v="May"/>
    <x v="1"/>
    <x v="0"/>
    <n v="18409"/>
    <s v="GEO1001"/>
    <x v="1"/>
  </r>
  <r>
    <x v="4"/>
    <x v="3"/>
    <s v="Jun"/>
    <x v="1"/>
    <x v="0"/>
    <n v="16572"/>
    <s v="GEO1001"/>
    <x v="1"/>
  </r>
  <r>
    <x v="4"/>
    <x v="4"/>
    <s v="Jul"/>
    <x v="2"/>
    <x v="0"/>
    <n v="11044"/>
    <s v="GEO1001"/>
    <x v="1"/>
  </r>
  <r>
    <x v="4"/>
    <x v="5"/>
    <s v="Aug"/>
    <x v="2"/>
    <x v="0"/>
    <n v="12885"/>
    <s v="GEO1001"/>
    <x v="1"/>
  </r>
  <r>
    <x v="4"/>
    <x v="6"/>
    <s v="Sep"/>
    <x v="2"/>
    <x v="0"/>
    <n v="9208"/>
    <s v="GEO1001"/>
    <x v="1"/>
  </r>
  <r>
    <x v="4"/>
    <x v="7"/>
    <s v="Oct"/>
    <x v="3"/>
    <x v="0"/>
    <n v="14725"/>
    <s v="GEO1001"/>
    <x v="1"/>
  </r>
  <r>
    <x v="4"/>
    <x v="8"/>
    <s v="Nov"/>
    <x v="3"/>
    <x v="0"/>
    <n v="12888"/>
    <s v="GEO1001"/>
    <x v="1"/>
  </r>
  <r>
    <x v="4"/>
    <x v="9"/>
    <s v="Dec"/>
    <x v="3"/>
    <x v="0"/>
    <n v="16571"/>
    <s v="GEO1001"/>
    <x v="1"/>
  </r>
  <r>
    <x v="4"/>
    <x v="10"/>
    <s v="Jun"/>
    <x v="1"/>
    <x v="1"/>
    <n v="17235"/>
    <s v="GEO1001"/>
    <x v="1"/>
  </r>
  <r>
    <x v="4"/>
    <x v="11"/>
    <s v="May"/>
    <x v="1"/>
    <x v="1"/>
    <n v="19146"/>
    <s v="GEO1001"/>
    <x v="1"/>
  </r>
  <r>
    <x v="4"/>
    <x v="12"/>
    <s v="Apr"/>
    <x v="1"/>
    <x v="1"/>
    <n v="23690"/>
    <s v="GEO1001"/>
    <x v="1"/>
  </r>
  <r>
    <x v="4"/>
    <x v="13"/>
    <s v="Mar"/>
    <x v="0"/>
    <x v="1"/>
    <n v="17229"/>
    <s v="GEO1001"/>
    <x v="1"/>
  </r>
  <r>
    <x v="4"/>
    <x v="14"/>
    <s v="Feb"/>
    <x v="0"/>
    <x v="1"/>
    <n v="19330"/>
    <s v="GEO1001"/>
    <x v="1"/>
  </r>
  <r>
    <x v="4"/>
    <x v="15"/>
    <s v="Jan"/>
    <x v="0"/>
    <x v="1"/>
    <n v="12826"/>
    <s v="GEO1001"/>
    <x v="1"/>
  </r>
  <r>
    <x v="5"/>
    <x v="6"/>
    <s v="Sep"/>
    <x v="2"/>
    <x v="0"/>
    <n v="1249"/>
    <s v="GEO1004"/>
    <x v="0"/>
  </r>
  <r>
    <x v="5"/>
    <x v="7"/>
    <s v="Oct"/>
    <x v="3"/>
    <x v="0"/>
    <n v="913"/>
    <s v="GEO1004"/>
    <x v="0"/>
  </r>
  <r>
    <x v="5"/>
    <x v="8"/>
    <s v="Nov"/>
    <x v="3"/>
    <x v="0"/>
    <n v="1574"/>
    <s v="GEO1004"/>
    <x v="0"/>
  </r>
  <r>
    <x v="5"/>
    <x v="9"/>
    <s v="Dec"/>
    <x v="3"/>
    <x v="0"/>
    <n v="1082"/>
    <s v="GEO1004"/>
    <x v="0"/>
  </r>
  <r>
    <x v="5"/>
    <x v="13"/>
    <s v="Mar"/>
    <x v="0"/>
    <x v="1"/>
    <n v="1945"/>
    <s v="GEO1004"/>
    <x v="0"/>
  </r>
  <r>
    <x v="5"/>
    <x v="14"/>
    <s v="Feb"/>
    <x v="0"/>
    <x v="1"/>
    <n v="1296"/>
    <s v="GEO1004"/>
    <x v="0"/>
  </r>
  <r>
    <x v="5"/>
    <x v="15"/>
    <s v="Jan"/>
    <x v="0"/>
    <x v="1"/>
    <n v="1568"/>
    <s v="GEO1004"/>
    <x v="0"/>
  </r>
  <r>
    <x v="6"/>
    <x v="16"/>
    <s v="Jan"/>
    <x v="0"/>
    <x v="0"/>
    <n v="756"/>
    <s v="GEO1004"/>
    <x v="0"/>
  </r>
  <r>
    <x v="6"/>
    <x v="17"/>
    <s v="Feb"/>
    <x v="0"/>
    <x v="0"/>
    <n v="954"/>
    <s v="GEO1004"/>
    <x v="0"/>
  </r>
  <r>
    <x v="6"/>
    <x v="0"/>
    <s v="Mar"/>
    <x v="0"/>
    <x v="0"/>
    <n v="955"/>
    <s v="GEO1004"/>
    <x v="0"/>
  </r>
  <r>
    <x v="6"/>
    <x v="1"/>
    <s v="Apr"/>
    <x v="1"/>
    <x v="0"/>
    <n v="1261"/>
    <s v="GEO1004"/>
    <x v="0"/>
  </r>
  <r>
    <x v="6"/>
    <x v="2"/>
    <s v="May"/>
    <x v="1"/>
    <x v="0"/>
    <n v="1058"/>
    <s v="GEO1004"/>
    <x v="0"/>
  </r>
  <r>
    <x v="6"/>
    <x v="3"/>
    <s v="Jun"/>
    <x v="1"/>
    <x v="0"/>
    <n v="855"/>
    <s v="GEO1004"/>
    <x v="0"/>
  </r>
  <r>
    <x v="6"/>
    <x v="4"/>
    <s v="Jul"/>
    <x v="2"/>
    <x v="0"/>
    <n v="654"/>
    <s v="GEO1004"/>
    <x v="0"/>
  </r>
  <r>
    <x v="6"/>
    <x v="5"/>
    <s v="Aug"/>
    <x v="2"/>
    <x v="0"/>
    <n v="656"/>
    <s v="GEO1004"/>
    <x v="0"/>
  </r>
  <r>
    <x v="6"/>
    <x v="6"/>
    <s v="Sep"/>
    <x v="2"/>
    <x v="0"/>
    <n v="554"/>
    <s v="GEO1004"/>
    <x v="0"/>
  </r>
  <r>
    <x v="6"/>
    <x v="7"/>
    <s v="Oct"/>
    <x v="3"/>
    <x v="0"/>
    <n v="760"/>
    <s v="GEO1004"/>
    <x v="0"/>
  </r>
  <r>
    <x v="6"/>
    <x v="8"/>
    <s v="Nov"/>
    <x v="3"/>
    <x v="0"/>
    <n v="759"/>
    <s v="GEO1004"/>
    <x v="0"/>
  </r>
  <r>
    <x v="6"/>
    <x v="9"/>
    <s v="Dec"/>
    <x v="3"/>
    <x v="0"/>
    <n v="857"/>
    <s v="GEO1004"/>
    <x v="0"/>
  </r>
  <r>
    <x v="6"/>
    <x v="10"/>
    <s v="Jun"/>
    <x v="1"/>
    <x v="1"/>
    <n v="865"/>
    <s v="GEO1004"/>
    <x v="0"/>
  </r>
  <r>
    <x v="6"/>
    <x v="11"/>
    <s v="May"/>
    <x v="1"/>
    <x v="1"/>
    <n v="1078"/>
    <s v="GEO1004"/>
    <x v="0"/>
  </r>
  <r>
    <x v="6"/>
    <x v="12"/>
    <s v="Apr"/>
    <x v="1"/>
    <x v="1"/>
    <n v="1305"/>
    <s v="GEO1004"/>
    <x v="0"/>
  </r>
  <r>
    <x v="6"/>
    <x v="13"/>
    <s v="Mar"/>
    <x v="0"/>
    <x v="1"/>
    <n v="950"/>
    <s v="GEO1004"/>
    <x v="0"/>
  </r>
  <r>
    <x v="6"/>
    <x v="14"/>
    <s v="Feb"/>
    <x v="0"/>
    <x v="1"/>
    <n v="968"/>
    <s v="GEO1004"/>
    <x v="0"/>
  </r>
  <r>
    <x v="6"/>
    <x v="15"/>
    <s v="Jan"/>
    <x v="0"/>
    <x v="1"/>
    <n v="749"/>
    <s v="GEO1004"/>
    <x v="0"/>
  </r>
  <r>
    <x v="7"/>
    <x v="16"/>
    <s v="Jan"/>
    <x v="0"/>
    <x v="0"/>
    <n v="945"/>
    <s v="GEO1002"/>
    <x v="3"/>
  </r>
  <r>
    <x v="7"/>
    <x v="17"/>
    <s v="Feb"/>
    <x v="0"/>
    <x v="0"/>
    <n v="941"/>
    <s v="GEO1002"/>
    <x v="3"/>
  </r>
  <r>
    <x v="7"/>
    <x v="0"/>
    <s v="Mar"/>
    <x v="0"/>
    <x v="0"/>
    <n v="1164"/>
    <s v="GEO1002"/>
    <x v="3"/>
  </r>
  <r>
    <x v="7"/>
    <x v="1"/>
    <s v="Apr"/>
    <x v="1"/>
    <x v="0"/>
    <n v="1276"/>
    <s v="GEO1002"/>
    <x v="3"/>
  </r>
  <r>
    <x v="7"/>
    <x v="2"/>
    <s v="May"/>
    <x v="1"/>
    <x v="0"/>
    <n v="1275"/>
    <s v="GEO1002"/>
    <x v="3"/>
  </r>
  <r>
    <x v="7"/>
    <x v="3"/>
    <s v="Jun"/>
    <x v="1"/>
    <x v="0"/>
    <n v="834"/>
    <s v="GEO1002"/>
    <x v="3"/>
  </r>
  <r>
    <x v="7"/>
    <x v="4"/>
    <s v="Jul"/>
    <x v="2"/>
    <x v="0"/>
    <n v="833"/>
    <s v="GEO1002"/>
    <x v="3"/>
  </r>
  <r>
    <x v="7"/>
    <x v="5"/>
    <s v="Aug"/>
    <x v="2"/>
    <x v="0"/>
    <n v="610"/>
    <s v="GEO1002"/>
    <x v="3"/>
  </r>
  <r>
    <x v="7"/>
    <x v="6"/>
    <s v="Sep"/>
    <x v="2"/>
    <x v="0"/>
    <n v="722"/>
    <s v="GEO1002"/>
    <x v="3"/>
  </r>
  <r>
    <x v="7"/>
    <x v="7"/>
    <s v="Oct"/>
    <x v="3"/>
    <x v="0"/>
    <n v="722"/>
    <s v="GEO1002"/>
    <x v="3"/>
  </r>
  <r>
    <x v="7"/>
    <x v="8"/>
    <s v="Nov"/>
    <x v="3"/>
    <x v="0"/>
    <n v="939"/>
    <s v="GEO1002"/>
    <x v="3"/>
  </r>
  <r>
    <x v="7"/>
    <x v="9"/>
    <s v="Dec"/>
    <x v="3"/>
    <x v="0"/>
    <n v="829"/>
    <s v="GEO1002"/>
    <x v="3"/>
  </r>
  <r>
    <x v="7"/>
    <x v="10"/>
    <s v="Jun"/>
    <x v="1"/>
    <x v="1"/>
    <n v="848"/>
    <s v="GEO1002"/>
    <x v="3"/>
  </r>
  <r>
    <x v="7"/>
    <x v="11"/>
    <s v="May"/>
    <x v="1"/>
    <x v="1"/>
    <n v="1326"/>
    <s v="GEO1002"/>
    <x v="3"/>
  </r>
  <r>
    <x v="7"/>
    <x v="12"/>
    <s v="Apr"/>
    <x v="1"/>
    <x v="1"/>
    <n v="1309"/>
    <s v="GEO1002"/>
    <x v="3"/>
  </r>
  <r>
    <x v="7"/>
    <x v="13"/>
    <s v="Mar"/>
    <x v="0"/>
    <x v="1"/>
    <n v="1173"/>
    <s v="GEO1002"/>
    <x v="3"/>
  </r>
  <r>
    <x v="7"/>
    <x v="14"/>
    <s v="Feb"/>
    <x v="0"/>
    <x v="1"/>
    <n v="935"/>
    <s v="GEO1002"/>
    <x v="3"/>
  </r>
  <r>
    <x v="7"/>
    <x v="15"/>
    <s v="Jan"/>
    <x v="0"/>
    <x v="1"/>
    <n v="973"/>
    <s v="GEO1002"/>
    <x v="3"/>
  </r>
  <r>
    <x v="8"/>
    <x v="16"/>
    <s v="Jan"/>
    <x v="0"/>
    <x v="0"/>
    <n v="188"/>
    <s v="GEO1004"/>
    <x v="0"/>
  </r>
  <r>
    <x v="8"/>
    <x v="17"/>
    <s v="Feb"/>
    <x v="0"/>
    <x v="0"/>
    <n v="168"/>
    <s v="GEO1004"/>
    <x v="0"/>
  </r>
  <r>
    <x v="8"/>
    <x v="0"/>
    <s v="Mar"/>
    <x v="0"/>
    <x v="0"/>
    <n v="226"/>
    <s v="GEO1004"/>
    <x v="0"/>
  </r>
  <r>
    <x v="8"/>
    <x v="1"/>
    <s v="Apr"/>
    <x v="1"/>
    <x v="0"/>
    <n v="223"/>
    <s v="GEO1004"/>
    <x v="0"/>
  </r>
  <r>
    <x v="8"/>
    <x v="2"/>
    <s v="May"/>
    <x v="1"/>
    <x v="0"/>
    <n v="247"/>
    <s v="GEO1004"/>
    <x v="0"/>
  </r>
  <r>
    <x v="8"/>
    <x v="3"/>
    <s v="Jun"/>
    <x v="1"/>
    <x v="0"/>
    <n v="142"/>
    <s v="GEO1004"/>
    <x v="0"/>
  </r>
  <r>
    <x v="8"/>
    <x v="4"/>
    <s v="Jul"/>
    <x v="2"/>
    <x v="0"/>
    <n v="163"/>
    <s v="GEO1004"/>
    <x v="0"/>
  </r>
  <r>
    <x v="8"/>
    <x v="5"/>
    <s v="Aug"/>
    <x v="2"/>
    <x v="0"/>
    <n v="101"/>
    <s v="GEO1004"/>
    <x v="0"/>
  </r>
  <r>
    <x v="8"/>
    <x v="6"/>
    <s v="Sep"/>
    <x v="2"/>
    <x v="0"/>
    <n v="142"/>
    <s v="GEO1004"/>
    <x v="0"/>
  </r>
  <r>
    <x v="8"/>
    <x v="7"/>
    <s v="Oct"/>
    <x v="3"/>
    <x v="0"/>
    <n v="123"/>
    <s v="GEO1004"/>
    <x v="0"/>
  </r>
  <r>
    <x v="8"/>
    <x v="8"/>
    <s v="Nov"/>
    <x v="3"/>
    <x v="0"/>
    <n v="183"/>
    <s v="GEO1004"/>
    <x v="0"/>
  </r>
  <r>
    <x v="8"/>
    <x v="9"/>
    <s v="Dec"/>
    <x v="3"/>
    <x v="0"/>
    <n v="144"/>
    <s v="GEO1004"/>
    <x v="0"/>
  </r>
  <r>
    <x v="8"/>
    <x v="10"/>
    <s v="Jun"/>
    <x v="1"/>
    <x v="1"/>
    <n v="145"/>
    <s v="GEO1004"/>
    <x v="0"/>
  </r>
  <r>
    <x v="8"/>
    <x v="11"/>
    <s v="May"/>
    <x v="1"/>
    <x v="1"/>
    <n v="244"/>
    <s v="GEO1004"/>
    <x v="0"/>
  </r>
  <r>
    <x v="8"/>
    <x v="12"/>
    <s v="Apr"/>
    <x v="1"/>
    <x v="1"/>
    <n v="226"/>
    <s v="GEO1004"/>
    <x v="0"/>
  </r>
  <r>
    <x v="8"/>
    <x v="13"/>
    <s v="Mar"/>
    <x v="0"/>
    <x v="1"/>
    <n v="227"/>
    <s v="GEO1004"/>
    <x v="0"/>
  </r>
  <r>
    <x v="8"/>
    <x v="14"/>
    <s v="Feb"/>
    <x v="0"/>
    <x v="1"/>
    <n v="172"/>
    <s v="GEO1004"/>
    <x v="0"/>
  </r>
  <r>
    <x v="8"/>
    <x v="15"/>
    <s v="Jan"/>
    <x v="0"/>
    <x v="1"/>
    <n v="190"/>
    <s v="GEO1004"/>
    <x v="0"/>
  </r>
  <r>
    <x v="9"/>
    <x v="16"/>
    <s v="Jan"/>
    <x v="0"/>
    <x v="0"/>
    <n v="391"/>
    <s v="GEO1003"/>
    <x v="2"/>
  </r>
  <r>
    <x v="9"/>
    <x v="17"/>
    <s v="Feb"/>
    <x v="0"/>
    <x v="0"/>
    <n v="553"/>
    <s v="GEO1003"/>
    <x v="2"/>
  </r>
  <r>
    <x v="9"/>
    <x v="0"/>
    <s v="Mar"/>
    <x v="0"/>
    <x v="0"/>
    <n v="498"/>
    <s v="GEO1003"/>
    <x v="2"/>
  </r>
  <r>
    <x v="9"/>
    <x v="1"/>
    <s v="Apr"/>
    <x v="1"/>
    <x v="0"/>
    <n v="719"/>
    <s v="GEO1003"/>
    <x v="2"/>
  </r>
  <r>
    <x v="9"/>
    <x v="2"/>
    <s v="May"/>
    <x v="1"/>
    <x v="0"/>
    <n v="555"/>
    <s v="GEO1003"/>
    <x v="2"/>
  </r>
  <r>
    <x v="9"/>
    <x v="3"/>
    <s v="Jun"/>
    <x v="1"/>
    <x v="0"/>
    <n v="499"/>
    <s v="GEO1003"/>
    <x v="2"/>
  </r>
  <r>
    <x v="9"/>
    <x v="4"/>
    <s v="Jul"/>
    <x v="2"/>
    <x v="0"/>
    <n v="338"/>
    <s v="GEO1003"/>
    <x v="2"/>
  </r>
  <r>
    <x v="9"/>
    <x v="5"/>
    <s v="Aug"/>
    <x v="2"/>
    <x v="0"/>
    <n v="391"/>
    <s v="GEO1003"/>
    <x v="2"/>
  </r>
  <r>
    <x v="9"/>
    <x v="6"/>
    <s v="Sep"/>
    <x v="2"/>
    <x v="0"/>
    <n v="279"/>
    <s v="GEO1003"/>
    <x v="2"/>
  </r>
  <r>
    <x v="9"/>
    <x v="7"/>
    <s v="Oct"/>
    <x v="3"/>
    <x v="0"/>
    <n v="447"/>
    <s v="GEO1003"/>
    <x v="2"/>
  </r>
  <r>
    <x v="9"/>
    <x v="8"/>
    <s v="Nov"/>
    <x v="3"/>
    <x v="0"/>
    <n v="390"/>
    <s v="GEO1003"/>
    <x v="2"/>
  </r>
  <r>
    <x v="9"/>
    <x v="9"/>
    <s v="Dec"/>
    <x v="3"/>
    <x v="0"/>
    <n v="500"/>
    <s v="GEO1003"/>
    <x v="2"/>
  </r>
  <r>
    <x v="9"/>
    <x v="10"/>
    <s v="Jun"/>
    <x v="1"/>
    <x v="1"/>
    <n v="505"/>
    <s v="GEO1003"/>
    <x v="2"/>
  </r>
  <r>
    <x v="9"/>
    <x v="11"/>
    <s v="May"/>
    <x v="1"/>
    <x v="1"/>
    <n v="574"/>
    <s v="GEO1003"/>
    <x v="2"/>
  </r>
  <r>
    <x v="9"/>
    <x v="12"/>
    <s v="Apr"/>
    <x v="1"/>
    <x v="1"/>
    <n v="747"/>
    <s v="GEO1003"/>
    <x v="2"/>
  </r>
  <r>
    <x v="9"/>
    <x v="13"/>
    <s v="Mar"/>
    <x v="0"/>
    <x v="1"/>
    <n v="515"/>
    <s v="GEO1003"/>
    <x v="2"/>
  </r>
  <r>
    <x v="9"/>
    <x v="14"/>
    <s v="Feb"/>
    <x v="0"/>
    <x v="1"/>
    <n v="564"/>
    <s v="GEO1003"/>
    <x v="2"/>
  </r>
  <r>
    <x v="9"/>
    <x v="15"/>
    <s v="Jan"/>
    <x v="0"/>
    <x v="1"/>
    <n v="404"/>
    <s v="GEO1003"/>
    <x v="2"/>
  </r>
  <r>
    <x v="10"/>
    <x v="16"/>
    <s v="Jan"/>
    <x v="0"/>
    <x v="0"/>
    <n v="16996"/>
    <s v="GEO1001"/>
    <x v="1"/>
  </r>
  <r>
    <x v="10"/>
    <x v="17"/>
    <s v="Feb"/>
    <x v="0"/>
    <x v="0"/>
    <n v="19114"/>
    <s v="GEO1001"/>
    <x v="1"/>
  </r>
  <r>
    <x v="10"/>
    <x v="0"/>
    <s v="Mar"/>
    <x v="0"/>
    <x v="0"/>
    <n v="21243"/>
    <s v="GEO1001"/>
    <x v="1"/>
  </r>
  <r>
    <x v="10"/>
    <x v="1"/>
    <s v="Apr"/>
    <x v="1"/>
    <x v="0"/>
    <n v="25486"/>
    <s v="GEO1001"/>
    <x v="1"/>
  </r>
  <r>
    <x v="10"/>
    <x v="2"/>
    <s v="May"/>
    <x v="1"/>
    <x v="0"/>
    <n v="23366"/>
    <s v="GEO1001"/>
    <x v="1"/>
  </r>
  <r>
    <x v="10"/>
    <x v="3"/>
    <s v="Jun"/>
    <x v="1"/>
    <x v="0"/>
    <n v="16995"/>
    <s v="GEO1001"/>
    <x v="1"/>
  </r>
  <r>
    <x v="10"/>
    <x v="4"/>
    <s v="Jul"/>
    <x v="2"/>
    <x v="0"/>
    <n v="14870"/>
    <s v="GEO1001"/>
    <x v="1"/>
  </r>
  <r>
    <x v="10"/>
    <x v="5"/>
    <s v="Aug"/>
    <x v="2"/>
    <x v="0"/>
    <n v="12746"/>
    <s v="GEO1001"/>
    <x v="1"/>
  </r>
  <r>
    <x v="10"/>
    <x v="6"/>
    <s v="Sep"/>
    <x v="2"/>
    <x v="0"/>
    <n v="12748"/>
    <s v="GEO1001"/>
    <x v="1"/>
  </r>
  <r>
    <x v="10"/>
    <x v="7"/>
    <s v="Oct"/>
    <x v="3"/>
    <x v="0"/>
    <n v="14871"/>
    <s v="GEO1001"/>
    <x v="1"/>
  </r>
  <r>
    <x v="10"/>
    <x v="8"/>
    <s v="Nov"/>
    <x v="3"/>
    <x v="0"/>
    <n v="16997"/>
    <s v="GEO1001"/>
    <x v="1"/>
  </r>
  <r>
    <x v="10"/>
    <x v="9"/>
    <s v="Dec"/>
    <x v="3"/>
    <x v="0"/>
    <n v="16997"/>
    <s v="GEO1001"/>
    <x v="1"/>
  </r>
  <r>
    <x v="10"/>
    <x v="10"/>
    <s v="Jun"/>
    <x v="1"/>
    <x v="1"/>
    <n v="17844"/>
    <s v="GEO1001"/>
    <x v="1"/>
  </r>
  <r>
    <x v="10"/>
    <x v="11"/>
    <s v="May"/>
    <x v="1"/>
    <x v="1"/>
    <n v="23129"/>
    <s v="GEO1001"/>
    <x v="1"/>
  </r>
  <r>
    <x v="10"/>
    <x v="12"/>
    <s v="Apr"/>
    <x v="1"/>
    <x v="1"/>
    <n v="26253"/>
    <s v="GEO1001"/>
    <x v="1"/>
  </r>
  <r>
    <x v="10"/>
    <x v="13"/>
    <s v="Mar"/>
    <x v="0"/>
    <x v="1"/>
    <n v="21877"/>
    <s v="GEO1001"/>
    <x v="1"/>
  </r>
  <r>
    <x v="10"/>
    <x v="14"/>
    <s v="Feb"/>
    <x v="0"/>
    <x v="1"/>
    <n v="19020"/>
    <s v="GEO1001"/>
    <x v="1"/>
  </r>
  <r>
    <x v="10"/>
    <x v="15"/>
    <s v="Jan"/>
    <x v="0"/>
    <x v="1"/>
    <n v="17843"/>
    <s v="GEO1001"/>
    <x v="1"/>
  </r>
  <r>
    <x v="11"/>
    <x v="16"/>
    <s v="Jan"/>
    <x v="0"/>
    <x v="0"/>
    <n v="13879"/>
    <s v="GEO1001"/>
    <x v="1"/>
  </r>
  <r>
    <x v="11"/>
    <x v="17"/>
    <s v="Feb"/>
    <x v="0"/>
    <x v="0"/>
    <n v="19822"/>
    <s v="GEO1001"/>
    <x v="1"/>
  </r>
  <r>
    <x v="11"/>
    <x v="0"/>
    <s v="Mar"/>
    <x v="0"/>
    <x v="0"/>
    <n v="17842"/>
    <s v="GEO1001"/>
    <x v="1"/>
  </r>
  <r>
    <x v="11"/>
    <x v="1"/>
    <s v="Apr"/>
    <x v="1"/>
    <x v="0"/>
    <n v="25770"/>
    <s v="GEO1001"/>
    <x v="1"/>
  </r>
  <r>
    <x v="11"/>
    <x v="2"/>
    <s v="May"/>
    <x v="1"/>
    <x v="0"/>
    <n v="19823"/>
    <s v="GEO1001"/>
    <x v="1"/>
  </r>
  <r>
    <x v="11"/>
    <x v="3"/>
    <s v="Jun"/>
    <x v="1"/>
    <x v="0"/>
    <n v="17845"/>
    <s v="GEO1001"/>
    <x v="1"/>
  </r>
  <r>
    <x v="11"/>
    <x v="4"/>
    <s v="Jul"/>
    <x v="2"/>
    <x v="0"/>
    <n v="11899"/>
    <s v="GEO1001"/>
    <x v="1"/>
  </r>
  <r>
    <x v="11"/>
    <x v="5"/>
    <s v="Aug"/>
    <x v="2"/>
    <x v="0"/>
    <n v="13879"/>
    <s v="GEO1001"/>
    <x v="1"/>
  </r>
  <r>
    <x v="11"/>
    <x v="6"/>
    <s v="Sep"/>
    <x v="2"/>
    <x v="0"/>
    <n v="9913"/>
    <s v="GEO1001"/>
    <x v="1"/>
  </r>
  <r>
    <x v="11"/>
    <x v="7"/>
    <s v="Oct"/>
    <x v="3"/>
    <x v="0"/>
    <n v="15858"/>
    <s v="GEO1001"/>
    <x v="1"/>
  </r>
  <r>
    <x v="11"/>
    <x v="8"/>
    <s v="Nov"/>
    <x v="3"/>
    <x v="0"/>
    <n v="13882"/>
    <s v="GEO1001"/>
    <x v="1"/>
  </r>
  <r>
    <x v="11"/>
    <x v="9"/>
    <s v="Dec"/>
    <x v="3"/>
    <x v="0"/>
    <n v="17841"/>
    <s v="GEO1001"/>
    <x v="1"/>
  </r>
  <r>
    <x v="11"/>
    <x v="10"/>
    <s v="Jun"/>
    <x v="1"/>
    <x v="1"/>
    <n v="18554"/>
    <s v="GEO1001"/>
    <x v="1"/>
  </r>
  <r>
    <x v="11"/>
    <x v="11"/>
    <s v="May"/>
    <x v="1"/>
    <x v="1"/>
    <n v="20218"/>
    <s v="GEO1001"/>
    <x v="1"/>
  </r>
  <r>
    <x v="11"/>
    <x v="12"/>
    <s v="Apr"/>
    <x v="1"/>
    <x v="1"/>
    <n v="27062"/>
    <s v="GEO1001"/>
    <x v="1"/>
  </r>
  <r>
    <x v="11"/>
    <x v="13"/>
    <s v="Mar"/>
    <x v="0"/>
    <x v="1"/>
    <n v="18378"/>
    <s v="GEO1001"/>
    <x v="1"/>
  </r>
  <r>
    <x v="11"/>
    <x v="14"/>
    <s v="Feb"/>
    <x v="0"/>
    <x v="1"/>
    <n v="19729"/>
    <s v="GEO1001"/>
    <x v="1"/>
  </r>
  <r>
    <x v="11"/>
    <x v="15"/>
    <s v="Jan"/>
    <x v="0"/>
    <x v="1"/>
    <n v="14159"/>
    <s v="GEO1001"/>
    <x v="1"/>
  </r>
  <r>
    <x v="12"/>
    <x v="17"/>
    <s v="Feb"/>
    <x v="0"/>
    <x v="0"/>
    <n v="815"/>
    <s v="GEO1002"/>
    <x v="3"/>
  </r>
  <r>
    <x v="12"/>
    <x v="0"/>
    <s v="Mar"/>
    <x v="0"/>
    <x v="0"/>
    <n v="910"/>
    <s v="GEO1002"/>
    <x v="3"/>
  </r>
  <r>
    <x v="12"/>
    <x v="1"/>
    <s v="Apr"/>
    <x v="1"/>
    <x v="0"/>
    <n v="1091"/>
    <s v="GEO1002"/>
    <x v="3"/>
  </r>
  <r>
    <x v="12"/>
    <x v="2"/>
    <s v="May"/>
    <x v="1"/>
    <x v="0"/>
    <n v="995"/>
    <s v="GEO1002"/>
    <x v="3"/>
  </r>
  <r>
    <x v="12"/>
    <x v="3"/>
    <s v="Jun"/>
    <x v="1"/>
    <x v="0"/>
    <n v="727"/>
    <s v="GEO1002"/>
    <x v="3"/>
  </r>
  <r>
    <x v="12"/>
    <x v="4"/>
    <s v="Jul"/>
    <x v="2"/>
    <x v="0"/>
    <n v="635"/>
    <s v="GEO1002"/>
    <x v="3"/>
  </r>
  <r>
    <x v="12"/>
    <x v="5"/>
    <s v="Aug"/>
    <x v="2"/>
    <x v="0"/>
    <n v="544"/>
    <s v="GEO1002"/>
    <x v="3"/>
  </r>
  <r>
    <x v="12"/>
    <x v="6"/>
    <s v="Sep"/>
    <x v="2"/>
    <x v="0"/>
    <n v="545"/>
    <s v="GEO1002"/>
    <x v="3"/>
  </r>
  <r>
    <x v="12"/>
    <x v="7"/>
    <s v="Oct"/>
    <x v="3"/>
    <x v="0"/>
    <n v="637"/>
    <s v="GEO1002"/>
    <x v="3"/>
  </r>
  <r>
    <x v="12"/>
    <x v="8"/>
    <s v="Nov"/>
    <x v="3"/>
    <x v="0"/>
    <n v="723"/>
    <s v="GEO1002"/>
    <x v="3"/>
  </r>
  <r>
    <x v="12"/>
    <x v="9"/>
    <s v="Dec"/>
    <x v="3"/>
    <x v="0"/>
    <n v="727"/>
    <s v="GEO1002"/>
    <x v="3"/>
  </r>
  <r>
    <x v="12"/>
    <x v="10"/>
    <s v="Jun"/>
    <x v="1"/>
    <x v="1"/>
    <n v="722"/>
    <s v="GEO1002"/>
    <x v="3"/>
  </r>
  <r>
    <x v="12"/>
    <x v="11"/>
    <s v="May"/>
    <x v="1"/>
    <x v="1"/>
    <n v="1039"/>
    <s v="GEO1002"/>
    <x v="3"/>
  </r>
  <r>
    <x v="12"/>
    <x v="12"/>
    <s v="Apr"/>
    <x v="1"/>
    <x v="1"/>
    <n v="1124"/>
    <s v="GEO1002"/>
    <x v="3"/>
  </r>
  <r>
    <x v="12"/>
    <x v="13"/>
    <s v="Mar"/>
    <x v="0"/>
    <x v="1"/>
    <n v="895"/>
    <s v="GEO1002"/>
    <x v="3"/>
  </r>
  <r>
    <x v="12"/>
    <x v="14"/>
    <s v="Feb"/>
    <x v="0"/>
    <x v="1"/>
    <n v="851"/>
    <s v="GEO1002"/>
    <x v="3"/>
  </r>
  <r>
    <x v="12"/>
    <x v="15"/>
    <s v="Jan"/>
    <x v="0"/>
    <x v="1"/>
    <n v="741"/>
    <s v="GEO1002"/>
    <x v="3"/>
  </r>
  <r>
    <x v="13"/>
    <x v="16"/>
    <s v="Jan"/>
    <x v="0"/>
    <x v="0"/>
    <n v="1172"/>
    <s v="GEO1004"/>
    <x v="0"/>
  </r>
  <r>
    <x v="13"/>
    <x v="17"/>
    <s v="Feb"/>
    <x v="0"/>
    <x v="0"/>
    <n v="1483"/>
    <s v="GEO1004"/>
    <x v="0"/>
  </r>
  <r>
    <x v="13"/>
    <x v="0"/>
    <s v="Mar"/>
    <x v="0"/>
    <x v="0"/>
    <n v="1484"/>
    <s v="GEO1004"/>
    <x v="0"/>
  </r>
  <r>
    <x v="13"/>
    <x v="1"/>
    <s v="Apr"/>
    <x v="1"/>
    <x v="0"/>
    <n v="1949"/>
    <s v="GEO1004"/>
    <x v="0"/>
  </r>
  <r>
    <x v="13"/>
    <x v="2"/>
    <s v="May"/>
    <x v="1"/>
    <x v="0"/>
    <n v="1635"/>
    <s v="GEO1004"/>
    <x v="0"/>
  </r>
  <r>
    <x v="13"/>
    <x v="3"/>
    <s v="Jun"/>
    <x v="1"/>
    <x v="0"/>
    <n v="1326"/>
    <s v="GEO1004"/>
    <x v="0"/>
  </r>
  <r>
    <x v="13"/>
    <x v="4"/>
    <s v="Jul"/>
    <x v="2"/>
    <x v="0"/>
    <n v="1012"/>
    <s v="GEO1004"/>
    <x v="0"/>
  </r>
  <r>
    <x v="13"/>
    <x v="5"/>
    <s v="Aug"/>
    <x v="2"/>
    <x v="0"/>
    <n v="1018"/>
    <s v="GEO1004"/>
    <x v="0"/>
  </r>
  <r>
    <x v="13"/>
    <x v="6"/>
    <s v="Sep"/>
    <x v="2"/>
    <x v="0"/>
    <n v="861"/>
    <s v="GEO1004"/>
    <x v="0"/>
  </r>
  <r>
    <x v="13"/>
    <x v="7"/>
    <s v="Oct"/>
    <x v="3"/>
    <x v="0"/>
    <n v="1173"/>
    <s v="GEO1004"/>
    <x v="0"/>
  </r>
  <r>
    <x v="13"/>
    <x v="8"/>
    <s v="Nov"/>
    <x v="3"/>
    <x v="0"/>
    <n v="1169"/>
    <s v="GEO1004"/>
    <x v="0"/>
  </r>
  <r>
    <x v="13"/>
    <x v="9"/>
    <s v="Dec"/>
    <x v="3"/>
    <x v="0"/>
    <n v="1323"/>
    <s v="GEO1004"/>
    <x v="0"/>
  </r>
  <r>
    <x v="13"/>
    <x v="10"/>
    <s v="Jun"/>
    <x v="1"/>
    <x v="1"/>
    <n v="1318"/>
    <s v="GEO1004"/>
    <x v="0"/>
  </r>
  <r>
    <x v="13"/>
    <x v="11"/>
    <s v="May"/>
    <x v="1"/>
    <x v="1"/>
    <n v="1656"/>
    <s v="GEO1004"/>
    <x v="0"/>
  </r>
  <r>
    <x v="13"/>
    <x v="12"/>
    <s v="Apr"/>
    <x v="1"/>
    <x v="1"/>
    <n v="1987"/>
    <s v="GEO1004"/>
    <x v="0"/>
  </r>
  <r>
    <x v="13"/>
    <x v="13"/>
    <s v="Mar"/>
    <x v="0"/>
    <x v="1"/>
    <n v="1528"/>
    <s v="GEO1004"/>
    <x v="0"/>
  </r>
  <r>
    <x v="13"/>
    <x v="14"/>
    <s v="Feb"/>
    <x v="0"/>
    <x v="1"/>
    <n v="1557"/>
    <s v="GEO1004"/>
    <x v="0"/>
  </r>
  <r>
    <x v="13"/>
    <x v="15"/>
    <s v="Jan"/>
    <x v="0"/>
    <x v="1"/>
    <n v="1183"/>
    <s v="GEO1004"/>
    <x v="0"/>
  </r>
  <r>
    <x v="14"/>
    <x v="16"/>
    <s v="Jan"/>
    <x v="0"/>
    <x v="0"/>
    <n v="11332"/>
    <s v="GEO1001"/>
    <x v="1"/>
  </r>
  <r>
    <x v="14"/>
    <x v="17"/>
    <s v="Feb"/>
    <x v="0"/>
    <x v="0"/>
    <n v="12748"/>
    <s v="GEO1001"/>
    <x v="1"/>
  </r>
  <r>
    <x v="14"/>
    <x v="0"/>
    <s v="Mar"/>
    <x v="0"/>
    <x v="0"/>
    <n v="14162"/>
    <s v="GEO1001"/>
    <x v="1"/>
  </r>
  <r>
    <x v="14"/>
    <x v="1"/>
    <s v="Apr"/>
    <x v="1"/>
    <x v="0"/>
    <n v="16992"/>
    <s v="GEO1001"/>
    <x v="1"/>
  </r>
  <r>
    <x v="14"/>
    <x v="2"/>
    <s v="May"/>
    <x v="1"/>
    <x v="0"/>
    <n v="15578"/>
    <s v="GEO1001"/>
    <x v="1"/>
  </r>
  <r>
    <x v="14"/>
    <x v="3"/>
    <s v="Jun"/>
    <x v="1"/>
    <x v="0"/>
    <n v="11330"/>
    <s v="GEO1001"/>
    <x v="1"/>
  </r>
  <r>
    <x v="14"/>
    <x v="4"/>
    <s v="Jul"/>
    <x v="2"/>
    <x v="0"/>
    <n v="9912"/>
    <s v="GEO1001"/>
    <x v="1"/>
  </r>
  <r>
    <x v="14"/>
    <x v="5"/>
    <s v="Aug"/>
    <x v="2"/>
    <x v="0"/>
    <n v="8496"/>
    <s v="GEO1001"/>
    <x v="1"/>
  </r>
  <r>
    <x v="14"/>
    <x v="6"/>
    <s v="Sep"/>
    <x v="2"/>
    <x v="0"/>
    <n v="8502"/>
    <s v="GEO1001"/>
    <x v="1"/>
  </r>
  <r>
    <x v="14"/>
    <x v="7"/>
    <s v="Oct"/>
    <x v="3"/>
    <x v="0"/>
    <n v="9917"/>
    <s v="GEO1001"/>
    <x v="1"/>
  </r>
  <r>
    <x v="14"/>
    <x v="8"/>
    <s v="Nov"/>
    <x v="3"/>
    <x v="0"/>
    <n v="11330"/>
    <s v="GEO1001"/>
    <x v="1"/>
  </r>
  <r>
    <x v="14"/>
    <x v="9"/>
    <s v="Dec"/>
    <x v="3"/>
    <x v="0"/>
    <n v="11328"/>
    <s v="GEO1001"/>
    <x v="1"/>
  </r>
  <r>
    <x v="14"/>
    <x v="10"/>
    <s v="Jun"/>
    <x v="1"/>
    <x v="1"/>
    <n v="11781"/>
    <s v="GEO1001"/>
    <x v="1"/>
  </r>
  <r>
    <x v="14"/>
    <x v="11"/>
    <s v="May"/>
    <x v="1"/>
    <x v="1"/>
    <n v="15424"/>
    <s v="GEO1001"/>
    <x v="1"/>
  </r>
  <r>
    <x v="14"/>
    <x v="12"/>
    <s v="Apr"/>
    <x v="1"/>
    <x v="1"/>
    <n v="16906"/>
    <s v="GEO1001"/>
    <x v="1"/>
  </r>
  <r>
    <x v="14"/>
    <x v="13"/>
    <s v="Mar"/>
    <x v="0"/>
    <x v="1"/>
    <n v="14020"/>
    <s v="GEO1001"/>
    <x v="1"/>
  </r>
  <r>
    <x v="14"/>
    <x v="14"/>
    <s v="Feb"/>
    <x v="0"/>
    <x v="1"/>
    <n v="13386"/>
    <s v="GEO1001"/>
    <x v="1"/>
  </r>
  <r>
    <x v="14"/>
    <x v="15"/>
    <s v="Jan"/>
    <x v="0"/>
    <x v="1"/>
    <n v="11896"/>
    <s v="GEO1001"/>
    <x v="1"/>
  </r>
  <r>
    <x v="15"/>
    <x v="16"/>
    <s v="Jan"/>
    <x v="0"/>
    <x v="0"/>
    <n v="358"/>
    <s v="GEO1004"/>
    <x v="0"/>
  </r>
  <r>
    <x v="15"/>
    <x v="17"/>
    <s v="Feb"/>
    <x v="0"/>
    <x v="0"/>
    <n v="508"/>
    <s v="GEO1004"/>
    <x v="0"/>
  </r>
  <r>
    <x v="15"/>
    <x v="0"/>
    <s v="Mar"/>
    <x v="0"/>
    <x v="0"/>
    <n v="458"/>
    <s v="GEO1004"/>
    <x v="0"/>
  </r>
  <r>
    <x v="15"/>
    <x v="1"/>
    <s v="Apr"/>
    <x v="1"/>
    <x v="0"/>
    <n v="655"/>
    <s v="GEO1004"/>
    <x v="0"/>
  </r>
  <r>
    <x v="15"/>
    <x v="2"/>
    <s v="May"/>
    <x v="1"/>
    <x v="0"/>
    <n v="506"/>
    <s v="GEO1004"/>
    <x v="0"/>
  </r>
  <r>
    <x v="15"/>
    <x v="3"/>
    <s v="Jun"/>
    <x v="1"/>
    <x v="0"/>
    <n v="458"/>
    <s v="GEO1004"/>
    <x v="0"/>
  </r>
  <r>
    <x v="15"/>
    <x v="4"/>
    <s v="Jul"/>
    <x v="2"/>
    <x v="0"/>
    <n v="308"/>
    <s v="GEO1004"/>
    <x v="0"/>
  </r>
  <r>
    <x v="15"/>
    <x v="5"/>
    <s v="Aug"/>
    <x v="2"/>
    <x v="0"/>
    <n v="353"/>
    <s v="GEO1004"/>
    <x v="0"/>
  </r>
  <r>
    <x v="15"/>
    <x v="6"/>
    <s v="Sep"/>
    <x v="2"/>
    <x v="0"/>
    <n v="252"/>
    <s v="GEO1004"/>
    <x v="0"/>
  </r>
  <r>
    <x v="15"/>
    <x v="7"/>
    <s v="Oct"/>
    <x v="3"/>
    <x v="0"/>
    <n v="402"/>
    <s v="GEO1004"/>
    <x v="0"/>
  </r>
  <r>
    <x v="15"/>
    <x v="8"/>
    <s v="Nov"/>
    <x v="3"/>
    <x v="0"/>
    <n v="352"/>
    <s v="GEO1004"/>
    <x v="0"/>
  </r>
  <r>
    <x v="15"/>
    <x v="9"/>
    <s v="Dec"/>
    <x v="3"/>
    <x v="0"/>
    <n v="457"/>
    <s v="GEO1004"/>
    <x v="0"/>
  </r>
  <r>
    <x v="15"/>
    <x v="10"/>
    <s v="Jun"/>
    <x v="1"/>
    <x v="1"/>
    <n v="472"/>
    <s v="GEO1004"/>
    <x v="0"/>
  </r>
  <r>
    <x v="15"/>
    <x v="11"/>
    <s v="May"/>
    <x v="1"/>
    <x v="1"/>
    <n v="499"/>
    <s v="GEO1004"/>
    <x v="0"/>
  </r>
  <r>
    <x v="15"/>
    <x v="12"/>
    <s v="Apr"/>
    <x v="1"/>
    <x v="1"/>
    <n v="665"/>
    <s v="GEO1004"/>
    <x v="0"/>
  </r>
  <r>
    <x v="15"/>
    <x v="13"/>
    <s v="Mar"/>
    <x v="0"/>
    <x v="1"/>
    <n v="459"/>
    <s v="GEO1004"/>
    <x v="0"/>
  </r>
  <r>
    <x v="15"/>
    <x v="14"/>
    <s v="Feb"/>
    <x v="0"/>
    <x v="1"/>
    <n v="519"/>
    <s v="GEO1004"/>
    <x v="0"/>
  </r>
  <r>
    <x v="15"/>
    <x v="15"/>
    <s v="Jan"/>
    <x v="0"/>
    <x v="1"/>
    <n v="358"/>
    <s v="GEO1004"/>
    <x v="0"/>
  </r>
  <r>
    <x v="16"/>
    <x v="16"/>
    <s v="Jan"/>
    <x v="0"/>
    <x v="0"/>
    <n v="20394"/>
    <s v="GEO1001"/>
    <x v="1"/>
  </r>
  <r>
    <x v="16"/>
    <x v="17"/>
    <s v="Feb"/>
    <x v="0"/>
    <x v="0"/>
    <n v="22941"/>
    <s v="GEO1001"/>
    <x v="1"/>
  </r>
  <r>
    <x v="16"/>
    <x v="0"/>
    <s v="Mar"/>
    <x v="0"/>
    <x v="0"/>
    <n v="25487"/>
    <s v="GEO1001"/>
    <x v="1"/>
  </r>
  <r>
    <x v="16"/>
    <x v="1"/>
    <s v="Apr"/>
    <x v="1"/>
    <x v="0"/>
    <n v="30586"/>
    <s v="GEO1001"/>
    <x v="1"/>
  </r>
  <r>
    <x v="16"/>
    <x v="2"/>
    <s v="May"/>
    <x v="1"/>
    <x v="0"/>
    <n v="28040"/>
    <s v="GEO1001"/>
    <x v="1"/>
  </r>
  <r>
    <x v="16"/>
    <x v="3"/>
    <s v="Jun"/>
    <x v="1"/>
    <x v="0"/>
    <n v="20393"/>
    <s v="GEO1001"/>
    <x v="1"/>
  </r>
  <r>
    <x v="16"/>
    <x v="4"/>
    <s v="Jul"/>
    <x v="2"/>
    <x v="0"/>
    <n v="17841"/>
    <s v="GEO1001"/>
    <x v="1"/>
  </r>
  <r>
    <x v="16"/>
    <x v="5"/>
    <s v="Aug"/>
    <x v="2"/>
    <x v="0"/>
    <n v="15298"/>
    <s v="GEO1001"/>
    <x v="1"/>
  </r>
  <r>
    <x v="16"/>
    <x v="6"/>
    <s v="Sep"/>
    <x v="2"/>
    <x v="0"/>
    <n v="15295"/>
    <s v="GEO1001"/>
    <x v="1"/>
  </r>
  <r>
    <x v="16"/>
    <x v="7"/>
    <s v="Oct"/>
    <x v="3"/>
    <x v="0"/>
    <n v="17846"/>
    <s v="GEO1001"/>
    <x v="1"/>
  </r>
  <r>
    <x v="16"/>
    <x v="8"/>
    <s v="Nov"/>
    <x v="3"/>
    <x v="0"/>
    <n v="20388"/>
    <s v="GEO1001"/>
    <x v="1"/>
  </r>
  <r>
    <x v="16"/>
    <x v="9"/>
    <s v="Dec"/>
    <x v="3"/>
    <x v="0"/>
    <n v="20391"/>
    <s v="GEO1001"/>
    <x v="1"/>
  </r>
  <r>
    <x v="16"/>
    <x v="10"/>
    <s v="Jun"/>
    <x v="1"/>
    <x v="1"/>
    <n v="20289"/>
    <s v="GEO1001"/>
    <x v="1"/>
  </r>
  <r>
    <x v="16"/>
    <x v="11"/>
    <s v="May"/>
    <x v="1"/>
    <x v="1"/>
    <n v="29437"/>
    <s v="GEO1001"/>
    <x v="1"/>
  </r>
  <r>
    <x v="16"/>
    <x v="12"/>
    <s v="Apr"/>
    <x v="1"/>
    <x v="1"/>
    <n v="32113"/>
    <s v="GEO1001"/>
    <x v="1"/>
  </r>
  <r>
    <x v="16"/>
    <x v="13"/>
    <s v="Mar"/>
    <x v="0"/>
    <x v="1"/>
    <n v="26762"/>
    <s v="GEO1001"/>
    <x v="1"/>
  </r>
  <r>
    <x v="16"/>
    <x v="14"/>
    <s v="Feb"/>
    <x v="0"/>
    <x v="1"/>
    <n v="22713"/>
    <s v="GEO1001"/>
    <x v="1"/>
  </r>
  <r>
    <x v="16"/>
    <x v="15"/>
    <s v="Jan"/>
    <x v="0"/>
    <x v="1"/>
    <n v="20286"/>
    <s v="GEO1001"/>
    <x v="1"/>
  </r>
  <r>
    <x v="17"/>
    <x v="16"/>
    <s v="Jan"/>
    <x v="0"/>
    <x v="0"/>
    <n v="11682"/>
    <s v="GEO1004"/>
    <x v="0"/>
  </r>
  <r>
    <x v="17"/>
    <x v="17"/>
    <s v="Feb"/>
    <x v="0"/>
    <x v="0"/>
    <n v="14802"/>
    <s v="GEO1004"/>
    <x v="0"/>
  </r>
  <r>
    <x v="17"/>
    <x v="0"/>
    <s v="Mar"/>
    <x v="0"/>
    <x v="0"/>
    <n v="14798"/>
    <s v="GEO1004"/>
    <x v="0"/>
  </r>
  <r>
    <x v="17"/>
    <x v="1"/>
    <s v="Apr"/>
    <x v="1"/>
    <x v="0"/>
    <n v="19470"/>
    <s v="GEO1004"/>
    <x v="0"/>
  </r>
  <r>
    <x v="17"/>
    <x v="2"/>
    <s v="May"/>
    <x v="1"/>
    <x v="0"/>
    <n v="16356"/>
    <s v="GEO1004"/>
    <x v="0"/>
  </r>
  <r>
    <x v="17"/>
    <x v="3"/>
    <s v="Jun"/>
    <x v="1"/>
    <x v="0"/>
    <n v="13245"/>
    <s v="GEO1004"/>
    <x v="0"/>
  </r>
  <r>
    <x v="17"/>
    <x v="4"/>
    <s v="Jul"/>
    <x v="2"/>
    <x v="0"/>
    <n v="10130"/>
    <s v="GEO1004"/>
    <x v="0"/>
  </r>
  <r>
    <x v="17"/>
    <x v="5"/>
    <s v="Aug"/>
    <x v="2"/>
    <x v="0"/>
    <n v="10124"/>
    <s v="GEO1004"/>
    <x v="0"/>
  </r>
  <r>
    <x v="17"/>
    <x v="6"/>
    <s v="Sep"/>
    <x v="2"/>
    <x v="0"/>
    <n v="8573"/>
    <s v="GEO1004"/>
    <x v="0"/>
  </r>
  <r>
    <x v="17"/>
    <x v="7"/>
    <s v="Oct"/>
    <x v="3"/>
    <x v="0"/>
    <n v="11682"/>
    <s v="GEO1004"/>
    <x v="0"/>
  </r>
  <r>
    <x v="17"/>
    <x v="8"/>
    <s v="Nov"/>
    <x v="3"/>
    <x v="0"/>
    <n v="11686"/>
    <s v="GEO1004"/>
    <x v="0"/>
  </r>
  <r>
    <x v="17"/>
    <x v="9"/>
    <s v="Dec"/>
    <x v="3"/>
    <x v="0"/>
    <n v="13239"/>
    <s v="GEO1004"/>
    <x v="0"/>
  </r>
  <r>
    <x v="17"/>
    <x v="10"/>
    <s v="Jun"/>
    <x v="1"/>
    <x v="1"/>
    <n v="13905"/>
    <s v="GEO1004"/>
    <x v="0"/>
  </r>
  <r>
    <x v="17"/>
    <x v="11"/>
    <s v="May"/>
    <x v="1"/>
    <x v="1"/>
    <n v="16273"/>
    <s v="GEO1004"/>
    <x v="0"/>
  </r>
  <r>
    <x v="17"/>
    <x v="12"/>
    <s v="Apr"/>
    <x v="1"/>
    <x v="1"/>
    <n v="20251"/>
    <s v="GEO1004"/>
    <x v="0"/>
  </r>
  <r>
    <x v="17"/>
    <x v="13"/>
    <s v="Mar"/>
    <x v="0"/>
    <x v="1"/>
    <n v="15092"/>
    <s v="GEO1004"/>
    <x v="0"/>
  </r>
  <r>
    <x v="17"/>
    <x v="14"/>
    <s v="Feb"/>
    <x v="0"/>
    <x v="1"/>
    <n v="15094"/>
    <s v="GEO1004"/>
    <x v="0"/>
  </r>
  <r>
    <x v="17"/>
    <x v="15"/>
    <s v="Jan"/>
    <x v="0"/>
    <x v="1"/>
    <n v="11799"/>
    <s v="GEO1004"/>
    <x v="0"/>
  </r>
  <r>
    <x v="18"/>
    <x v="4"/>
    <s v="Jul"/>
    <x v="2"/>
    <x v="0"/>
    <n v="326"/>
    <s v="GEO1002"/>
    <x v="3"/>
  </r>
  <r>
    <x v="18"/>
    <x v="5"/>
    <s v="Aug"/>
    <x v="2"/>
    <x v="0"/>
    <n v="202"/>
    <s v="GEO1002"/>
    <x v="3"/>
  </r>
  <r>
    <x v="18"/>
    <x v="6"/>
    <s v="Sep"/>
    <x v="2"/>
    <x v="0"/>
    <n v="283"/>
    <s v="GEO1002"/>
    <x v="3"/>
  </r>
  <r>
    <x v="18"/>
    <x v="7"/>
    <s v="Oct"/>
    <x v="3"/>
    <x v="0"/>
    <n v="243"/>
    <s v="GEO1002"/>
    <x v="3"/>
  </r>
  <r>
    <x v="18"/>
    <x v="8"/>
    <s v="Nov"/>
    <x v="3"/>
    <x v="0"/>
    <n v="368"/>
    <s v="GEO1002"/>
    <x v="3"/>
  </r>
  <r>
    <x v="18"/>
    <x v="9"/>
    <s v="Dec"/>
    <x v="3"/>
    <x v="0"/>
    <n v="285"/>
    <s v="GEO1002"/>
    <x v="3"/>
  </r>
  <r>
    <x v="18"/>
    <x v="10"/>
    <s v="Jun"/>
    <x v="1"/>
    <x v="1"/>
    <n v="292"/>
    <s v="GEO1002"/>
    <x v="3"/>
  </r>
  <r>
    <x v="18"/>
    <x v="11"/>
    <s v="May"/>
    <x v="1"/>
    <x v="1"/>
    <n v="495"/>
    <s v="GEO1002"/>
    <x v="3"/>
  </r>
  <r>
    <x v="18"/>
    <x v="12"/>
    <s v="Apr"/>
    <x v="1"/>
    <x v="1"/>
    <n v="467"/>
    <s v="GEO1002"/>
    <x v="3"/>
  </r>
  <r>
    <x v="18"/>
    <x v="13"/>
    <s v="Mar"/>
    <x v="0"/>
    <x v="1"/>
    <n v="451"/>
    <s v="GEO1002"/>
    <x v="3"/>
  </r>
  <r>
    <x v="18"/>
    <x v="14"/>
    <s v="Feb"/>
    <x v="0"/>
    <x v="1"/>
    <n v="320"/>
    <s v="GEO1002"/>
    <x v="3"/>
  </r>
  <r>
    <x v="18"/>
    <x v="15"/>
    <s v="Jan"/>
    <x v="0"/>
    <x v="1"/>
    <n v="361"/>
    <s v="GEO1002"/>
    <x v="3"/>
  </r>
  <r>
    <x v="19"/>
    <x v="16"/>
    <s v="Jan"/>
    <x v="0"/>
    <x v="0"/>
    <n v="2691"/>
    <s v="GEO1001"/>
    <x v="1"/>
  </r>
  <r>
    <x v="19"/>
    <x v="17"/>
    <s v="Feb"/>
    <x v="0"/>
    <x v="0"/>
    <n v="2129"/>
    <s v="GEO1001"/>
    <x v="1"/>
  </r>
  <r>
    <x v="19"/>
    <x v="0"/>
    <s v="Mar"/>
    <x v="0"/>
    <x v="0"/>
    <n v="3258"/>
    <s v="GEO1001"/>
    <x v="1"/>
  </r>
  <r>
    <x v="19"/>
    <x v="1"/>
    <s v="Apr"/>
    <x v="1"/>
    <x v="0"/>
    <n v="2978"/>
    <s v="GEO1001"/>
    <x v="1"/>
  </r>
  <r>
    <x v="19"/>
    <x v="2"/>
    <s v="May"/>
    <x v="1"/>
    <x v="0"/>
    <n v="3544"/>
    <s v="GEO1001"/>
    <x v="1"/>
  </r>
  <r>
    <x v="19"/>
    <x v="3"/>
    <s v="Jun"/>
    <x v="1"/>
    <x v="0"/>
    <n v="1845"/>
    <s v="GEO1001"/>
    <x v="1"/>
  </r>
  <r>
    <x v="19"/>
    <x v="4"/>
    <s v="Jul"/>
    <x v="2"/>
    <x v="0"/>
    <n v="2414"/>
    <s v="GEO1001"/>
    <x v="1"/>
  </r>
  <r>
    <x v="19"/>
    <x v="5"/>
    <s v="Aug"/>
    <x v="2"/>
    <x v="0"/>
    <n v="1281"/>
    <s v="GEO1001"/>
    <x v="1"/>
  </r>
  <r>
    <x v="19"/>
    <x v="6"/>
    <s v="Sep"/>
    <x v="2"/>
    <x v="0"/>
    <n v="2131"/>
    <s v="GEO1001"/>
    <x v="1"/>
  </r>
  <r>
    <x v="19"/>
    <x v="7"/>
    <s v="Oct"/>
    <x v="3"/>
    <x v="0"/>
    <n v="1560"/>
    <s v="GEO1001"/>
    <x v="1"/>
  </r>
  <r>
    <x v="19"/>
    <x v="8"/>
    <s v="Nov"/>
    <x v="3"/>
    <x v="0"/>
    <n v="2691"/>
    <s v="GEO1001"/>
    <x v="1"/>
  </r>
  <r>
    <x v="19"/>
    <x v="9"/>
    <s v="Dec"/>
    <x v="3"/>
    <x v="0"/>
    <n v="1843"/>
    <s v="GEO1001"/>
    <x v="1"/>
  </r>
  <r>
    <x v="19"/>
    <x v="10"/>
    <s v="Jun"/>
    <x v="1"/>
    <x v="1"/>
    <n v="1864"/>
    <s v="GEO1001"/>
    <x v="1"/>
  </r>
  <r>
    <x v="19"/>
    <x v="11"/>
    <s v="May"/>
    <x v="1"/>
    <x v="1"/>
    <n v="3527"/>
    <s v="GEO1001"/>
    <x v="1"/>
  </r>
  <r>
    <x v="19"/>
    <x v="12"/>
    <s v="Apr"/>
    <x v="1"/>
    <x v="1"/>
    <n v="3010"/>
    <s v="GEO1001"/>
    <x v="1"/>
  </r>
  <r>
    <x v="19"/>
    <x v="13"/>
    <s v="Mar"/>
    <x v="0"/>
    <x v="1"/>
    <n v="3387"/>
    <s v="GEO1001"/>
    <x v="1"/>
  </r>
  <r>
    <x v="19"/>
    <x v="14"/>
    <s v="Feb"/>
    <x v="0"/>
    <x v="1"/>
    <n v="2190"/>
    <s v="GEO1001"/>
    <x v="1"/>
  </r>
  <r>
    <x v="19"/>
    <x v="15"/>
    <s v="Jan"/>
    <x v="0"/>
    <x v="1"/>
    <n v="2719"/>
    <s v="GEO1001"/>
    <x v="1"/>
  </r>
  <r>
    <x v="20"/>
    <x v="16"/>
    <s v="Jan"/>
    <x v="0"/>
    <x v="0"/>
    <n v="484"/>
    <s v="GEO1004"/>
    <x v="0"/>
  </r>
  <r>
    <x v="20"/>
    <x v="17"/>
    <s v="Feb"/>
    <x v="0"/>
    <x v="0"/>
    <n v="546"/>
    <s v="GEO1004"/>
    <x v="0"/>
  </r>
  <r>
    <x v="20"/>
    <x v="0"/>
    <s v="Mar"/>
    <x v="0"/>
    <x v="0"/>
    <n v="609"/>
    <s v="GEO1004"/>
    <x v="0"/>
  </r>
  <r>
    <x v="20"/>
    <x v="1"/>
    <s v="Apr"/>
    <x v="1"/>
    <x v="0"/>
    <n v="727"/>
    <s v="GEO1004"/>
    <x v="0"/>
  </r>
  <r>
    <x v="20"/>
    <x v="2"/>
    <s v="May"/>
    <x v="1"/>
    <x v="0"/>
    <n v="663"/>
    <s v="GEO1004"/>
    <x v="0"/>
  </r>
  <r>
    <x v="20"/>
    <x v="3"/>
    <s v="Jun"/>
    <x v="1"/>
    <x v="0"/>
    <n v="489"/>
    <s v="GEO1004"/>
    <x v="0"/>
  </r>
  <r>
    <x v="20"/>
    <x v="4"/>
    <s v="Jul"/>
    <x v="2"/>
    <x v="0"/>
    <n v="422"/>
    <s v="GEO1004"/>
    <x v="0"/>
  </r>
  <r>
    <x v="20"/>
    <x v="5"/>
    <s v="Aug"/>
    <x v="2"/>
    <x v="0"/>
    <n v="366"/>
    <s v="GEO1004"/>
    <x v="0"/>
  </r>
  <r>
    <x v="20"/>
    <x v="6"/>
    <s v="Sep"/>
    <x v="2"/>
    <x v="0"/>
    <n v="365"/>
    <s v="GEO1004"/>
    <x v="0"/>
  </r>
  <r>
    <x v="20"/>
    <x v="7"/>
    <s v="Oct"/>
    <x v="3"/>
    <x v="0"/>
    <n v="428"/>
    <s v="GEO1004"/>
    <x v="0"/>
  </r>
  <r>
    <x v="20"/>
    <x v="8"/>
    <s v="Nov"/>
    <x v="3"/>
    <x v="0"/>
    <n v="486"/>
    <s v="GEO1004"/>
    <x v="0"/>
  </r>
  <r>
    <x v="20"/>
    <x v="9"/>
    <s v="Dec"/>
    <x v="3"/>
    <x v="0"/>
    <n v="488"/>
    <s v="GEO1004"/>
    <x v="0"/>
  </r>
  <r>
    <x v="20"/>
    <x v="15"/>
    <s v="Jan"/>
    <x v="0"/>
    <x v="1"/>
    <n v="483"/>
    <s v="GEO1004"/>
    <x v="0"/>
  </r>
  <r>
    <x v="21"/>
    <x v="16"/>
    <s v="Jan"/>
    <x v="0"/>
    <x v="0"/>
    <n v="13597"/>
    <s v="GEO1002"/>
    <x v="3"/>
  </r>
  <r>
    <x v="21"/>
    <x v="17"/>
    <s v="Feb"/>
    <x v="0"/>
    <x v="0"/>
    <n v="15298"/>
    <s v="GEO1002"/>
    <x v="3"/>
  </r>
  <r>
    <x v="21"/>
    <x v="0"/>
    <s v="Mar"/>
    <x v="0"/>
    <x v="0"/>
    <n v="16992"/>
    <s v="GEO1002"/>
    <x v="3"/>
  </r>
  <r>
    <x v="21"/>
    <x v="1"/>
    <s v="Apr"/>
    <x v="1"/>
    <x v="0"/>
    <n v="20394"/>
    <s v="GEO1002"/>
    <x v="3"/>
  </r>
  <r>
    <x v="21"/>
    <x v="2"/>
    <s v="May"/>
    <x v="1"/>
    <x v="0"/>
    <n v="18695"/>
    <s v="GEO1002"/>
    <x v="3"/>
  </r>
  <r>
    <x v="21"/>
    <x v="3"/>
    <s v="Jun"/>
    <x v="1"/>
    <x v="0"/>
    <n v="13597"/>
    <s v="GEO1002"/>
    <x v="3"/>
  </r>
  <r>
    <x v="21"/>
    <x v="4"/>
    <s v="Jul"/>
    <x v="2"/>
    <x v="0"/>
    <n v="11899"/>
    <s v="GEO1002"/>
    <x v="3"/>
  </r>
  <r>
    <x v="21"/>
    <x v="5"/>
    <s v="Aug"/>
    <x v="2"/>
    <x v="0"/>
    <n v="10197"/>
    <s v="GEO1002"/>
    <x v="3"/>
  </r>
  <r>
    <x v="21"/>
    <x v="6"/>
    <s v="Sep"/>
    <x v="2"/>
    <x v="0"/>
    <n v="10196"/>
    <s v="GEO1002"/>
    <x v="3"/>
  </r>
  <r>
    <x v="21"/>
    <x v="7"/>
    <s v="Oct"/>
    <x v="3"/>
    <x v="0"/>
    <n v="11895"/>
    <s v="GEO1002"/>
    <x v="3"/>
  </r>
  <r>
    <x v="21"/>
    <x v="8"/>
    <s v="Nov"/>
    <x v="3"/>
    <x v="0"/>
    <n v="13596"/>
    <s v="GEO1002"/>
    <x v="3"/>
  </r>
  <r>
    <x v="21"/>
    <x v="9"/>
    <s v="Dec"/>
    <x v="3"/>
    <x v="0"/>
    <n v="13595"/>
    <s v="GEO1002"/>
    <x v="3"/>
  </r>
  <r>
    <x v="21"/>
    <x v="10"/>
    <s v="Jun"/>
    <x v="1"/>
    <x v="1"/>
    <n v="13732"/>
    <s v="GEO1002"/>
    <x v="3"/>
  </r>
  <r>
    <x v="21"/>
    <x v="11"/>
    <s v="May"/>
    <x v="1"/>
    <x v="1"/>
    <n v="19253"/>
    <s v="GEO1002"/>
    <x v="3"/>
  </r>
  <r>
    <x v="21"/>
    <x v="12"/>
    <s v="Apr"/>
    <x v="1"/>
    <x v="1"/>
    <n v="20185"/>
    <s v="GEO1002"/>
    <x v="3"/>
  </r>
  <r>
    <x v="21"/>
    <x v="13"/>
    <s v="Mar"/>
    <x v="0"/>
    <x v="1"/>
    <n v="17502"/>
    <s v="GEO1002"/>
    <x v="3"/>
  </r>
  <r>
    <x v="21"/>
    <x v="14"/>
    <s v="Feb"/>
    <x v="0"/>
    <x v="1"/>
    <n v="16057"/>
    <s v="GEO1002"/>
    <x v="3"/>
  </r>
  <r>
    <x v="21"/>
    <x v="15"/>
    <s v="Jan"/>
    <x v="0"/>
    <x v="1"/>
    <n v="14276"/>
    <s v="GEO1002"/>
    <x v="3"/>
  </r>
  <r>
    <x v="22"/>
    <x v="16"/>
    <s v="Jan"/>
    <x v="0"/>
    <x v="0"/>
    <n v="864"/>
    <s v="GEO1001"/>
    <x v="1"/>
  </r>
  <r>
    <x v="22"/>
    <x v="17"/>
    <s v="Feb"/>
    <x v="0"/>
    <x v="0"/>
    <n v="765"/>
    <s v="GEO1001"/>
    <x v="1"/>
  </r>
  <r>
    <x v="22"/>
    <x v="0"/>
    <s v="Mar"/>
    <x v="0"/>
    <x v="0"/>
    <n v="1051"/>
    <s v="GEO1001"/>
    <x v="1"/>
  </r>
  <r>
    <x v="22"/>
    <x v="1"/>
    <s v="Apr"/>
    <x v="1"/>
    <x v="0"/>
    <n v="1053"/>
    <s v="GEO1001"/>
    <x v="1"/>
  </r>
  <r>
    <x v="22"/>
    <x v="2"/>
    <s v="May"/>
    <x v="1"/>
    <x v="0"/>
    <n v="1146"/>
    <s v="GEO1001"/>
    <x v="1"/>
  </r>
  <r>
    <x v="22"/>
    <x v="3"/>
    <s v="Jun"/>
    <x v="1"/>
    <x v="0"/>
    <n v="674"/>
    <s v="GEO1001"/>
    <x v="1"/>
  </r>
  <r>
    <x v="22"/>
    <x v="4"/>
    <s v="Jul"/>
    <x v="2"/>
    <x v="0"/>
    <n v="764"/>
    <s v="GEO1001"/>
    <x v="1"/>
  </r>
  <r>
    <x v="22"/>
    <x v="5"/>
    <s v="Aug"/>
    <x v="2"/>
    <x v="0"/>
    <n v="482"/>
    <s v="GEO1001"/>
    <x v="1"/>
  </r>
  <r>
    <x v="22"/>
    <x v="6"/>
    <s v="Sep"/>
    <x v="2"/>
    <x v="0"/>
    <n v="673"/>
    <s v="GEO1001"/>
    <x v="1"/>
  </r>
  <r>
    <x v="22"/>
    <x v="7"/>
    <s v="Oct"/>
    <x v="3"/>
    <x v="0"/>
    <n v="575"/>
    <s v="GEO1001"/>
    <x v="1"/>
  </r>
  <r>
    <x v="22"/>
    <x v="8"/>
    <s v="Nov"/>
    <x v="3"/>
    <x v="0"/>
    <n v="865"/>
    <s v="GEO1001"/>
    <x v="1"/>
  </r>
  <r>
    <x v="22"/>
    <x v="9"/>
    <s v="Dec"/>
    <x v="3"/>
    <x v="0"/>
    <n v="674"/>
    <s v="GEO1001"/>
    <x v="1"/>
  </r>
  <r>
    <x v="22"/>
    <x v="10"/>
    <s v="Jun"/>
    <x v="1"/>
    <x v="1"/>
    <n v="681"/>
    <s v="GEO1001"/>
    <x v="1"/>
  </r>
  <r>
    <x v="22"/>
    <x v="11"/>
    <s v="May"/>
    <x v="1"/>
    <x v="1"/>
    <n v="1136"/>
    <s v="GEO1001"/>
    <x v="1"/>
  </r>
  <r>
    <x v="22"/>
    <x v="12"/>
    <s v="Apr"/>
    <x v="1"/>
    <x v="1"/>
    <n v="1095"/>
    <s v="GEO1001"/>
    <x v="1"/>
  </r>
  <r>
    <x v="22"/>
    <x v="13"/>
    <s v="Mar"/>
    <x v="0"/>
    <x v="1"/>
    <n v="1043"/>
    <s v="GEO1001"/>
    <x v="1"/>
  </r>
  <r>
    <x v="22"/>
    <x v="14"/>
    <s v="Feb"/>
    <x v="0"/>
    <x v="1"/>
    <n v="797"/>
    <s v="GEO1001"/>
    <x v="1"/>
  </r>
  <r>
    <x v="22"/>
    <x v="15"/>
    <s v="Jan"/>
    <x v="0"/>
    <x v="1"/>
    <n v="859"/>
    <s v="GEO1001"/>
    <x v="1"/>
  </r>
  <r>
    <x v="23"/>
    <x v="8"/>
    <s v="Nov"/>
    <x v="3"/>
    <x v="0"/>
    <n v="916"/>
    <s v="GEO1001"/>
    <x v="1"/>
  </r>
  <r>
    <x v="23"/>
    <x v="9"/>
    <s v="Dec"/>
    <x v="3"/>
    <x v="0"/>
    <n v="1176"/>
    <s v="GEO1001"/>
    <x v="1"/>
  </r>
  <r>
    <x v="23"/>
    <x v="10"/>
    <s v="Jun"/>
    <x v="1"/>
    <x v="1"/>
    <n v="1193"/>
    <s v="GEO1001"/>
    <x v="1"/>
  </r>
  <r>
    <x v="23"/>
    <x v="11"/>
    <s v="May"/>
    <x v="1"/>
    <x v="1"/>
    <n v="1360"/>
    <s v="GEO1001"/>
    <x v="1"/>
  </r>
  <r>
    <x v="23"/>
    <x v="12"/>
    <s v="Apr"/>
    <x v="1"/>
    <x v="1"/>
    <n v="1768"/>
    <s v="GEO1001"/>
    <x v="1"/>
  </r>
  <r>
    <x v="23"/>
    <x v="13"/>
    <s v="Mar"/>
    <x v="0"/>
    <x v="1"/>
    <n v="1192"/>
    <s v="GEO1001"/>
    <x v="1"/>
  </r>
  <r>
    <x v="23"/>
    <x v="14"/>
    <s v="Feb"/>
    <x v="0"/>
    <x v="1"/>
    <n v="1332"/>
    <s v="GEO1001"/>
    <x v="1"/>
  </r>
  <r>
    <x v="23"/>
    <x v="15"/>
    <s v="Jan"/>
    <x v="0"/>
    <x v="1"/>
    <n v="941"/>
    <s v="GEO1001"/>
    <x v="1"/>
  </r>
  <r>
    <x v="24"/>
    <x v="16"/>
    <s v="Jan"/>
    <x v="0"/>
    <x v="0"/>
    <n v="1131"/>
    <s v="GEO1001"/>
    <x v="1"/>
  </r>
  <r>
    <x v="24"/>
    <x v="17"/>
    <s v="Feb"/>
    <x v="0"/>
    <x v="0"/>
    <n v="1268"/>
    <s v="GEO1001"/>
    <x v="1"/>
  </r>
  <r>
    <x v="24"/>
    <x v="0"/>
    <s v="Mar"/>
    <x v="0"/>
    <x v="0"/>
    <n v="1410"/>
    <s v="GEO1001"/>
    <x v="1"/>
  </r>
  <r>
    <x v="24"/>
    <x v="1"/>
    <s v="Apr"/>
    <x v="1"/>
    <x v="0"/>
    <n v="1688"/>
    <s v="GEO1001"/>
    <x v="1"/>
  </r>
  <r>
    <x v="24"/>
    <x v="2"/>
    <s v="May"/>
    <x v="1"/>
    <x v="0"/>
    <n v="1548"/>
    <s v="GEO1001"/>
    <x v="1"/>
  </r>
  <r>
    <x v="24"/>
    <x v="3"/>
    <s v="Jun"/>
    <x v="1"/>
    <x v="0"/>
    <n v="1127"/>
    <s v="GEO1001"/>
    <x v="1"/>
  </r>
  <r>
    <x v="24"/>
    <x v="4"/>
    <s v="Jul"/>
    <x v="2"/>
    <x v="0"/>
    <n v="984"/>
    <s v="GEO1001"/>
    <x v="1"/>
  </r>
  <r>
    <x v="24"/>
    <x v="5"/>
    <s v="Aug"/>
    <x v="2"/>
    <x v="0"/>
    <n v="850"/>
    <s v="GEO1001"/>
    <x v="1"/>
  </r>
  <r>
    <x v="24"/>
    <x v="6"/>
    <s v="Sep"/>
    <x v="2"/>
    <x v="0"/>
    <n v="850"/>
    <s v="GEO1001"/>
    <x v="1"/>
  </r>
  <r>
    <x v="24"/>
    <x v="7"/>
    <s v="Oct"/>
    <x v="3"/>
    <x v="0"/>
    <n v="986"/>
    <s v="GEO1001"/>
    <x v="1"/>
  </r>
  <r>
    <x v="24"/>
    <x v="8"/>
    <s v="Nov"/>
    <x v="3"/>
    <x v="0"/>
    <n v="1129"/>
    <s v="GEO1001"/>
    <x v="1"/>
  </r>
  <r>
    <x v="24"/>
    <x v="9"/>
    <s v="Dec"/>
    <x v="3"/>
    <x v="0"/>
    <n v="1131"/>
    <s v="GEO1001"/>
    <x v="1"/>
  </r>
  <r>
    <x v="24"/>
    <x v="10"/>
    <s v="Jun"/>
    <x v="1"/>
    <x v="1"/>
    <n v="1119"/>
    <s v="GEO1001"/>
    <x v="1"/>
  </r>
  <r>
    <x v="24"/>
    <x v="11"/>
    <s v="May"/>
    <x v="1"/>
    <x v="1"/>
    <n v="1598"/>
    <s v="GEO1001"/>
    <x v="1"/>
  </r>
  <r>
    <x v="24"/>
    <x v="12"/>
    <s v="Apr"/>
    <x v="1"/>
    <x v="1"/>
    <n v="1707"/>
    <s v="GEO1001"/>
    <x v="1"/>
  </r>
  <r>
    <x v="24"/>
    <x v="13"/>
    <s v="Mar"/>
    <x v="0"/>
    <x v="1"/>
    <n v="1404"/>
    <s v="GEO1001"/>
    <x v="1"/>
  </r>
  <r>
    <x v="24"/>
    <x v="14"/>
    <s v="Feb"/>
    <x v="0"/>
    <x v="1"/>
    <n v="1252"/>
    <s v="GEO1001"/>
    <x v="1"/>
  </r>
  <r>
    <x v="24"/>
    <x v="15"/>
    <s v="Jan"/>
    <x v="0"/>
    <x v="1"/>
    <n v="1119"/>
    <s v="GEO1001"/>
    <x v="1"/>
  </r>
  <r>
    <x v="25"/>
    <x v="16"/>
    <s v="Jan"/>
    <x v="0"/>
    <x v="0"/>
    <n v="318"/>
    <s v="GEO1002"/>
    <x v="3"/>
  </r>
  <r>
    <x v="25"/>
    <x v="17"/>
    <s v="Feb"/>
    <x v="0"/>
    <x v="0"/>
    <n v="453"/>
    <s v="GEO1002"/>
    <x v="3"/>
  </r>
  <r>
    <x v="25"/>
    <x v="0"/>
    <s v="Mar"/>
    <x v="0"/>
    <x v="0"/>
    <n v="411"/>
    <s v="GEO1002"/>
    <x v="3"/>
  </r>
  <r>
    <x v="25"/>
    <x v="1"/>
    <s v="Apr"/>
    <x v="1"/>
    <x v="0"/>
    <n v="588"/>
    <s v="GEO1002"/>
    <x v="3"/>
  </r>
  <r>
    <x v="25"/>
    <x v="2"/>
    <s v="May"/>
    <x v="1"/>
    <x v="0"/>
    <n v="457"/>
    <s v="GEO1002"/>
    <x v="3"/>
  </r>
  <r>
    <x v="25"/>
    <x v="3"/>
    <s v="Jun"/>
    <x v="1"/>
    <x v="0"/>
    <n v="410"/>
    <s v="GEO1002"/>
    <x v="3"/>
  </r>
  <r>
    <x v="25"/>
    <x v="4"/>
    <s v="Jul"/>
    <x v="2"/>
    <x v="0"/>
    <n v="273"/>
    <s v="GEO1002"/>
    <x v="3"/>
  </r>
  <r>
    <x v="25"/>
    <x v="5"/>
    <s v="Aug"/>
    <x v="2"/>
    <x v="0"/>
    <n v="317"/>
    <s v="GEO1002"/>
    <x v="3"/>
  </r>
  <r>
    <x v="25"/>
    <x v="6"/>
    <s v="Sep"/>
    <x v="2"/>
    <x v="0"/>
    <n v="233"/>
    <s v="GEO1002"/>
    <x v="3"/>
  </r>
  <r>
    <x v="25"/>
    <x v="7"/>
    <s v="Oct"/>
    <x v="3"/>
    <x v="0"/>
    <n v="367"/>
    <s v="GEO1002"/>
    <x v="3"/>
  </r>
  <r>
    <x v="25"/>
    <x v="8"/>
    <s v="Nov"/>
    <x v="3"/>
    <x v="0"/>
    <n v="322"/>
    <s v="GEO1002"/>
    <x v="3"/>
  </r>
  <r>
    <x v="25"/>
    <x v="9"/>
    <s v="Dec"/>
    <x v="3"/>
    <x v="0"/>
    <n v="407"/>
    <s v="GEO1002"/>
    <x v="3"/>
  </r>
  <r>
    <x v="25"/>
    <x v="10"/>
    <s v="Jun"/>
    <x v="1"/>
    <x v="1"/>
    <n v="409"/>
    <s v="GEO1002"/>
    <x v="3"/>
  </r>
  <r>
    <x v="25"/>
    <x v="11"/>
    <s v="May"/>
    <x v="1"/>
    <x v="1"/>
    <n v="459"/>
    <s v="GEO1002"/>
    <x v="3"/>
  </r>
  <r>
    <x v="25"/>
    <x v="12"/>
    <s v="Apr"/>
    <x v="1"/>
    <x v="1"/>
    <n v="591"/>
    <s v="GEO1002"/>
    <x v="3"/>
  </r>
  <r>
    <x v="25"/>
    <x v="13"/>
    <s v="Mar"/>
    <x v="0"/>
    <x v="1"/>
    <n v="421"/>
    <s v="GEO1002"/>
    <x v="3"/>
  </r>
  <r>
    <x v="25"/>
    <x v="14"/>
    <s v="Feb"/>
    <x v="0"/>
    <x v="1"/>
    <n v="456"/>
    <s v="GEO1002"/>
    <x v="3"/>
  </r>
  <r>
    <x v="25"/>
    <x v="15"/>
    <s v="Jan"/>
    <x v="0"/>
    <x v="1"/>
    <n v="316"/>
    <s v="GEO1002"/>
    <x v="3"/>
  </r>
  <r>
    <x v="26"/>
    <x v="16"/>
    <s v="Jan"/>
    <x v="0"/>
    <x v="0"/>
    <n v="1488"/>
    <s v="GEO1001"/>
    <x v="1"/>
  </r>
  <r>
    <x v="26"/>
    <x v="17"/>
    <s v="Feb"/>
    <x v="0"/>
    <x v="0"/>
    <n v="1674"/>
    <s v="GEO1001"/>
    <x v="1"/>
  </r>
  <r>
    <x v="26"/>
    <x v="0"/>
    <s v="Mar"/>
    <x v="0"/>
    <x v="0"/>
    <n v="1862"/>
    <s v="GEO1001"/>
    <x v="1"/>
  </r>
  <r>
    <x v="26"/>
    <x v="1"/>
    <s v="Apr"/>
    <x v="1"/>
    <x v="0"/>
    <n v="2231"/>
    <s v="GEO1001"/>
    <x v="1"/>
  </r>
  <r>
    <x v="26"/>
    <x v="2"/>
    <s v="May"/>
    <x v="1"/>
    <x v="0"/>
    <n v="2049"/>
    <s v="GEO1001"/>
    <x v="1"/>
  </r>
  <r>
    <x v="26"/>
    <x v="3"/>
    <s v="Jun"/>
    <x v="1"/>
    <x v="0"/>
    <n v="1489"/>
    <s v="GEO1001"/>
    <x v="1"/>
  </r>
  <r>
    <x v="26"/>
    <x v="4"/>
    <s v="Jul"/>
    <x v="2"/>
    <x v="0"/>
    <n v="1301"/>
    <s v="GEO1001"/>
    <x v="1"/>
  </r>
  <r>
    <x v="26"/>
    <x v="5"/>
    <s v="Aug"/>
    <x v="2"/>
    <x v="0"/>
    <n v="1118"/>
    <s v="GEO1001"/>
    <x v="1"/>
  </r>
  <r>
    <x v="26"/>
    <x v="6"/>
    <s v="Sep"/>
    <x v="2"/>
    <x v="0"/>
    <n v="1117"/>
    <s v="GEO1001"/>
    <x v="1"/>
  </r>
  <r>
    <x v="26"/>
    <x v="7"/>
    <s v="Oct"/>
    <x v="3"/>
    <x v="0"/>
    <n v="1301"/>
    <s v="GEO1001"/>
    <x v="1"/>
  </r>
  <r>
    <x v="26"/>
    <x v="8"/>
    <s v="Nov"/>
    <x v="3"/>
    <x v="0"/>
    <n v="1488"/>
    <s v="GEO1001"/>
    <x v="1"/>
  </r>
  <r>
    <x v="26"/>
    <x v="9"/>
    <s v="Dec"/>
    <x v="3"/>
    <x v="0"/>
    <n v="1489"/>
    <s v="GEO1001"/>
    <x v="1"/>
  </r>
  <r>
    <x v="26"/>
    <x v="10"/>
    <s v="Jun"/>
    <x v="1"/>
    <x v="1"/>
    <n v="1551"/>
    <s v="GEO1001"/>
    <x v="1"/>
  </r>
  <r>
    <x v="26"/>
    <x v="11"/>
    <s v="May"/>
    <x v="1"/>
    <x v="1"/>
    <n v="2067"/>
    <s v="GEO1001"/>
    <x v="1"/>
  </r>
  <r>
    <x v="26"/>
    <x v="12"/>
    <s v="Apr"/>
    <x v="1"/>
    <x v="1"/>
    <n v="2277"/>
    <s v="GEO1001"/>
    <x v="1"/>
  </r>
  <r>
    <x v="26"/>
    <x v="13"/>
    <s v="Mar"/>
    <x v="0"/>
    <x v="1"/>
    <n v="1854"/>
    <s v="GEO1001"/>
    <x v="1"/>
  </r>
  <r>
    <x v="26"/>
    <x v="14"/>
    <s v="Feb"/>
    <x v="0"/>
    <x v="1"/>
    <n v="1665"/>
    <s v="GEO1001"/>
    <x v="1"/>
  </r>
  <r>
    <x v="26"/>
    <x v="15"/>
    <s v="Jan"/>
    <x v="0"/>
    <x v="1"/>
    <n v="1516"/>
    <s v="GEO1001"/>
    <x v="1"/>
  </r>
  <r>
    <x v="27"/>
    <x v="16"/>
    <s v="Jan"/>
    <x v="0"/>
    <x v="0"/>
    <n v="644"/>
    <s v="GEO1002"/>
    <x v="3"/>
  </r>
  <r>
    <x v="27"/>
    <x v="17"/>
    <s v="Feb"/>
    <x v="0"/>
    <x v="0"/>
    <n v="814"/>
    <s v="GEO1002"/>
    <x v="3"/>
  </r>
  <r>
    <x v="27"/>
    <x v="0"/>
    <s v="Mar"/>
    <x v="0"/>
    <x v="0"/>
    <n v="814"/>
    <s v="GEO1002"/>
    <x v="3"/>
  </r>
  <r>
    <x v="27"/>
    <x v="1"/>
    <s v="Apr"/>
    <x v="1"/>
    <x v="0"/>
    <n v="1068"/>
    <s v="GEO1002"/>
    <x v="3"/>
  </r>
  <r>
    <x v="27"/>
    <x v="2"/>
    <s v="May"/>
    <x v="1"/>
    <x v="0"/>
    <n v="899"/>
    <s v="GEO1002"/>
    <x v="3"/>
  </r>
  <r>
    <x v="27"/>
    <x v="3"/>
    <s v="Jun"/>
    <x v="1"/>
    <x v="0"/>
    <n v="732"/>
    <s v="GEO1002"/>
    <x v="3"/>
  </r>
  <r>
    <x v="27"/>
    <x v="4"/>
    <s v="Jul"/>
    <x v="2"/>
    <x v="0"/>
    <n v="560"/>
    <s v="GEO1002"/>
    <x v="3"/>
  </r>
  <r>
    <x v="27"/>
    <x v="5"/>
    <s v="Aug"/>
    <x v="2"/>
    <x v="0"/>
    <n v="557"/>
    <s v="GEO1002"/>
    <x v="3"/>
  </r>
  <r>
    <x v="27"/>
    <x v="6"/>
    <s v="Sep"/>
    <x v="2"/>
    <x v="0"/>
    <n v="473"/>
    <s v="GEO1002"/>
    <x v="3"/>
  </r>
  <r>
    <x v="27"/>
    <x v="7"/>
    <s v="Oct"/>
    <x v="3"/>
    <x v="0"/>
    <n v="645"/>
    <s v="GEO1002"/>
    <x v="3"/>
  </r>
  <r>
    <x v="27"/>
    <x v="8"/>
    <s v="Nov"/>
    <x v="3"/>
    <x v="0"/>
    <n v="643"/>
    <s v="GEO1002"/>
    <x v="3"/>
  </r>
  <r>
    <x v="27"/>
    <x v="9"/>
    <s v="Dec"/>
    <x v="3"/>
    <x v="0"/>
    <n v="726"/>
    <s v="GEO1002"/>
    <x v="3"/>
  </r>
  <r>
    <x v="27"/>
    <x v="10"/>
    <s v="Jun"/>
    <x v="1"/>
    <x v="1"/>
    <n v="755"/>
    <s v="GEO1002"/>
    <x v="3"/>
  </r>
  <r>
    <x v="27"/>
    <x v="11"/>
    <s v="May"/>
    <x v="1"/>
    <x v="1"/>
    <n v="892"/>
    <s v="GEO1002"/>
    <x v="3"/>
  </r>
  <r>
    <x v="27"/>
    <x v="12"/>
    <s v="Apr"/>
    <x v="1"/>
    <x v="1"/>
    <n v="1125"/>
    <s v="GEO1002"/>
    <x v="3"/>
  </r>
  <r>
    <x v="27"/>
    <x v="13"/>
    <s v="Mar"/>
    <x v="0"/>
    <x v="1"/>
    <n v="828"/>
    <s v="GEO1002"/>
    <x v="3"/>
  </r>
  <r>
    <x v="27"/>
    <x v="14"/>
    <s v="Feb"/>
    <x v="0"/>
    <x v="1"/>
    <n v="855"/>
    <s v="GEO1002"/>
    <x v="3"/>
  </r>
  <r>
    <x v="27"/>
    <x v="15"/>
    <s v="Jan"/>
    <x v="0"/>
    <x v="1"/>
    <n v="668"/>
    <s v="GEO1002"/>
    <x v="3"/>
  </r>
  <r>
    <x v="28"/>
    <x v="16"/>
    <s v="Jan"/>
    <x v="0"/>
    <x v="0"/>
    <n v="6731"/>
    <s v="GEO1001"/>
    <x v="1"/>
  </r>
  <r>
    <x v="28"/>
    <x v="17"/>
    <s v="Feb"/>
    <x v="0"/>
    <x v="0"/>
    <n v="5312"/>
    <s v="GEO1001"/>
    <x v="1"/>
  </r>
  <r>
    <x v="28"/>
    <x v="0"/>
    <s v="Mar"/>
    <x v="0"/>
    <x v="0"/>
    <n v="8146"/>
    <s v="GEO1001"/>
    <x v="1"/>
  </r>
  <r>
    <x v="28"/>
    <x v="1"/>
    <s v="Apr"/>
    <x v="1"/>
    <x v="0"/>
    <n v="7438"/>
    <s v="GEO1001"/>
    <x v="1"/>
  </r>
  <r>
    <x v="28"/>
    <x v="2"/>
    <s v="May"/>
    <x v="1"/>
    <x v="0"/>
    <n v="8850"/>
    <s v="GEO1001"/>
    <x v="1"/>
  </r>
  <r>
    <x v="28"/>
    <x v="3"/>
    <s v="Jun"/>
    <x v="1"/>
    <x v="0"/>
    <n v="4608"/>
    <s v="GEO1001"/>
    <x v="1"/>
  </r>
  <r>
    <x v="28"/>
    <x v="4"/>
    <s v="Jul"/>
    <x v="2"/>
    <x v="0"/>
    <n v="6024"/>
    <s v="GEO1001"/>
    <x v="1"/>
  </r>
  <r>
    <x v="28"/>
    <x v="5"/>
    <s v="Aug"/>
    <x v="2"/>
    <x v="0"/>
    <n v="3188"/>
    <s v="GEO1001"/>
    <x v="1"/>
  </r>
  <r>
    <x v="28"/>
    <x v="6"/>
    <s v="Sep"/>
    <x v="2"/>
    <x v="0"/>
    <n v="5313"/>
    <s v="GEO1001"/>
    <x v="1"/>
  </r>
  <r>
    <x v="28"/>
    <x v="7"/>
    <s v="Oct"/>
    <x v="3"/>
    <x v="0"/>
    <n v="3897"/>
    <s v="GEO1001"/>
    <x v="1"/>
  </r>
  <r>
    <x v="28"/>
    <x v="8"/>
    <s v="Nov"/>
    <x v="3"/>
    <x v="0"/>
    <n v="6730"/>
    <s v="GEO1001"/>
    <x v="1"/>
  </r>
  <r>
    <x v="28"/>
    <x v="9"/>
    <s v="Dec"/>
    <x v="3"/>
    <x v="0"/>
    <n v="4607"/>
    <s v="GEO1001"/>
    <x v="1"/>
  </r>
  <r>
    <x v="28"/>
    <x v="10"/>
    <s v="Jun"/>
    <x v="1"/>
    <x v="1"/>
    <n v="4556"/>
    <s v="GEO1001"/>
    <x v="1"/>
  </r>
  <r>
    <x v="28"/>
    <x v="11"/>
    <s v="May"/>
    <x v="1"/>
    <x v="1"/>
    <n v="8806"/>
    <s v="GEO1001"/>
    <x v="1"/>
  </r>
  <r>
    <x v="28"/>
    <x v="12"/>
    <s v="Apr"/>
    <x v="1"/>
    <x v="1"/>
    <n v="7735"/>
    <s v="GEO1001"/>
    <x v="1"/>
  </r>
  <r>
    <x v="28"/>
    <x v="13"/>
    <s v="Mar"/>
    <x v="0"/>
    <x v="1"/>
    <n v="8064"/>
    <s v="GEO1001"/>
    <x v="1"/>
  </r>
  <r>
    <x v="28"/>
    <x v="14"/>
    <s v="Feb"/>
    <x v="0"/>
    <x v="1"/>
    <n v="5257"/>
    <s v="GEO1001"/>
    <x v="1"/>
  </r>
  <r>
    <x v="28"/>
    <x v="15"/>
    <s v="Jan"/>
    <x v="0"/>
    <x v="1"/>
    <n v="6996"/>
    <s v="GEO1001"/>
    <x v="1"/>
  </r>
  <r>
    <x v="29"/>
    <x v="16"/>
    <s v="Jan"/>
    <x v="0"/>
    <x v="0"/>
    <n v="1087"/>
    <s v="GEO1001"/>
    <x v="1"/>
  </r>
  <r>
    <x v="29"/>
    <x v="17"/>
    <s v="Feb"/>
    <x v="0"/>
    <x v="0"/>
    <n v="1224"/>
    <s v="GEO1001"/>
    <x v="1"/>
  </r>
  <r>
    <x v="29"/>
    <x v="0"/>
    <s v="Mar"/>
    <x v="0"/>
    <x v="0"/>
    <n v="1362"/>
    <s v="GEO1001"/>
    <x v="1"/>
  </r>
  <r>
    <x v="29"/>
    <x v="1"/>
    <s v="Apr"/>
    <x v="1"/>
    <x v="0"/>
    <n v="1633"/>
    <s v="GEO1001"/>
    <x v="1"/>
  </r>
  <r>
    <x v="29"/>
    <x v="2"/>
    <s v="May"/>
    <x v="1"/>
    <x v="0"/>
    <n v="1492"/>
    <s v="GEO1001"/>
    <x v="1"/>
  </r>
  <r>
    <x v="29"/>
    <x v="3"/>
    <s v="Jun"/>
    <x v="1"/>
    <x v="0"/>
    <n v="1091"/>
    <s v="GEO1001"/>
    <x v="1"/>
  </r>
  <r>
    <x v="29"/>
    <x v="4"/>
    <s v="Jul"/>
    <x v="2"/>
    <x v="0"/>
    <n v="950"/>
    <s v="GEO1001"/>
    <x v="1"/>
  </r>
  <r>
    <x v="29"/>
    <x v="5"/>
    <s v="Aug"/>
    <x v="2"/>
    <x v="0"/>
    <n v="818"/>
    <s v="GEO1001"/>
    <x v="1"/>
  </r>
  <r>
    <x v="29"/>
    <x v="6"/>
    <s v="Sep"/>
    <x v="2"/>
    <x v="0"/>
    <n v="820"/>
    <s v="GEO1001"/>
    <x v="1"/>
  </r>
  <r>
    <x v="29"/>
    <x v="7"/>
    <s v="Oct"/>
    <x v="3"/>
    <x v="0"/>
    <n v="954"/>
    <s v="GEO1001"/>
    <x v="1"/>
  </r>
  <r>
    <x v="29"/>
    <x v="8"/>
    <s v="Nov"/>
    <x v="3"/>
    <x v="0"/>
    <n v="1086"/>
    <s v="GEO1001"/>
    <x v="1"/>
  </r>
  <r>
    <x v="29"/>
    <x v="9"/>
    <s v="Dec"/>
    <x v="3"/>
    <x v="0"/>
    <n v="1091"/>
    <s v="GEO1001"/>
    <x v="1"/>
  </r>
  <r>
    <x v="29"/>
    <x v="12"/>
    <s v="Apr"/>
    <x v="1"/>
    <x v="1"/>
    <n v="1614"/>
    <s v="GEO1001"/>
    <x v="1"/>
  </r>
  <r>
    <x v="29"/>
    <x v="13"/>
    <s v="Mar"/>
    <x v="0"/>
    <x v="1"/>
    <n v="1426"/>
    <s v="GEO1001"/>
    <x v="1"/>
  </r>
  <r>
    <x v="29"/>
    <x v="14"/>
    <s v="Feb"/>
    <x v="0"/>
    <x v="1"/>
    <n v="1220"/>
    <s v="GEO1001"/>
    <x v="1"/>
  </r>
  <r>
    <x v="29"/>
    <x v="15"/>
    <s v="Jan"/>
    <x v="0"/>
    <x v="1"/>
    <n v="1113"/>
    <s v="GEO1001"/>
    <x v="1"/>
  </r>
  <r>
    <x v="30"/>
    <x v="16"/>
    <s v="Jan"/>
    <x v="0"/>
    <x v="0"/>
    <n v="303"/>
    <s v="GEO1004"/>
    <x v="0"/>
  </r>
  <r>
    <x v="30"/>
    <x v="17"/>
    <s v="Feb"/>
    <x v="0"/>
    <x v="0"/>
    <n v="304"/>
    <s v="GEO1004"/>
    <x v="0"/>
  </r>
  <r>
    <x v="30"/>
    <x v="0"/>
    <s v="Mar"/>
    <x v="0"/>
    <x v="0"/>
    <n v="375"/>
    <s v="GEO1004"/>
    <x v="0"/>
  </r>
  <r>
    <x v="30"/>
    <x v="1"/>
    <s v="Apr"/>
    <x v="1"/>
    <x v="0"/>
    <n v="407"/>
    <s v="GEO1004"/>
    <x v="0"/>
  </r>
  <r>
    <x v="30"/>
    <x v="2"/>
    <s v="May"/>
    <x v="1"/>
    <x v="0"/>
    <n v="405"/>
    <s v="GEO1004"/>
    <x v="0"/>
  </r>
  <r>
    <x v="30"/>
    <x v="3"/>
    <s v="Jun"/>
    <x v="1"/>
    <x v="0"/>
    <n v="267"/>
    <s v="GEO1004"/>
    <x v="0"/>
  </r>
  <r>
    <x v="30"/>
    <x v="4"/>
    <s v="Jul"/>
    <x v="2"/>
    <x v="0"/>
    <n v="264"/>
    <s v="GEO1004"/>
    <x v="0"/>
  </r>
  <r>
    <x v="30"/>
    <x v="5"/>
    <s v="Aug"/>
    <x v="2"/>
    <x v="0"/>
    <n v="195"/>
    <s v="GEO1004"/>
    <x v="0"/>
  </r>
  <r>
    <x v="30"/>
    <x v="6"/>
    <s v="Sep"/>
    <x v="2"/>
    <x v="0"/>
    <n v="232"/>
    <s v="GEO1004"/>
    <x v="0"/>
  </r>
  <r>
    <x v="30"/>
    <x v="7"/>
    <s v="Oct"/>
    <x v="3"/>
    <x v="0"/>
    <n v="233"/>
    <s v="GEO1004"/>
    <x v="0"/>
  </r>
  <r>
    <x v="30"/>
    <x v="8"/>
    <s v="Nov"/>
    <x v="3"/>
    <x v="0"/>
    <n v="306"/>
    <s v="GEO1004"/>
    <x v="0"/>
  </r>
  <r>
    <x v="30"/>
    <x v="9"/>
    <s v="Dec"/>
    <x v="3"/>
    <x v="0"/>
    <n v="267"/>
    <s v="GEO1004"/>
    <x v="0"/>
  </r>
  <r>
    <x v="30"/>
    <x v="10"/>
    <s v="Jun"/>
    <x v="1"/>
    <x v="1"/>
    <n v="261"/>
    <s v="GEO1004"/>
    <x v="0"/>
  </r>
  <r>
    <x v="30"/>
    <x v="11"/>
    <s v="May"/>
    <x v="1"/>
    <x v="1"/>
    <n v="405"/>
    <s v="GEO1004"/>
    <x v="0"/>
  </r>
  <r>
    <x v="30"/>
    <x v="12"/>
    <s v="Apr"/>
    <x v="1"/>
    <x v="1"/>
    <n v="422"/>
    <s v="GEO1004"/>
    <x v="0"/>
  </r>
  <r>
    <x v="30"/>
    <x v="13"/>
    <s v="Mar"/>
    <x v="0"/>
    <x v="1"/>
    <n v="390"/>
    <s v="GEO1004"/>
    <x v="0"/>
  </r>
  <r>
    <x v="30"/>
    <x v="14"/>
    <s v="Feb"/>
    <x v="0"/>
    <x v="1"/>
    <n v="304"/>
    <s v="GEO1004"/>
    <x v="0"/>
  </r>
  <r>
    <x v="30"/>
    <x v="15"/>
    <s v="Jan"/>
    <x v="0"/>
    <x v="1"/>
    <n v="302"/>
    <s v="GEO1004"/>
    <x v="0"/>
  </r>
  <r>
    <x v="31"/>
    <x v="16"/>
    <s v="Jan"/>
    <x v="0"/>
    <x v="0"/>
    <n v="30584"/>
    <s v="GEO1001"/>
    <x v="1"/>
  </r>
  <r>
    <x v="31"/>
    <x v="17"/>
    <s v="Feb"/>
    <x v="0"/>
    <x v="0"/>
    <n v="27186"/>
    <s v="GEO1001"/>
    <x v="1"/>
  </r>
  <r>
    <x v="31"/>
    <x v="0"/>
    <s v="Mar"/>
    <x v="0"/>
    <x v="0"/>
    <n v="37383"/>
    <s v="GEO1001"/>
    <x v="1"/>
  </r>
  <r>
    <x v="31"/>
    <x v="1"/>
    <s v="Apr"/>
    <x v="1"/>
    <x v="0"/>
    <n v="37379"/>
    <s v="GEO1001"/>
    <x v="1"/>
  </r>
  <r>
    <x v="31"/>
    <x v="2"/>
    <s v="May"/>
    <x v="1"/>
    <x v="0"/>
    <n v="40779"/>
    <s v="GEO1001"/>
    <x v="1"/>
  </r>
  <r>
    <x v="31"/>
    <x v="3"/>
    <s v="Jun"/>
    <x v="1"/>
    <x v="0"/>
    <n v="23788"/>
    <s v="GEO1001"/>
    <x v="1"/>
  </r>
  <r>
    <x v="31"/>
    <x v="4"/>
    <s v="Jul"/>
    <x v="2"/>
    <x v="0"/>
    <n v="27188"/>
    <s v="GEO1001"/>
    <x v="1"/>
  </r>
  <r>
    <x v="31"/>
    <x v="5"/>
    <s v="Aug"/>
    <x v="2"/>
    <x v="0"/>
    <n v="16996"/>
    <s v="GEO1001"/>
    <x v="1"/>
  </r>
  <r>
    <x v="31"/>
    <x v="6"/>
    <s v="Sep"/>
    <x v="2"/>
    <x v="0"/>
    <n v="23792"/>
    <s v="GEO1001"/>
    <x v="1"/>
  </r>
  <r>
    <x v="31"/>
    <x v="7"/>
    <s v="Oct"/>
    <x v="3"/>
    <x v="0"/>
    <n v="20390"/>
    <s v="GEO1001"/>
    <x v="1"/>
  </r>
  <r>
    <x v="31"/>
    <x v="8"/>
    <s v="Nov"/>
    <x v="3"/>
    <x v="0"/>
    <n v="30586"/>
    <s v="GEO1001"/>
    <x v="1"/>
  </r>
  <r>
    <x v="31"/>
    <x v="9"/>
    <s v="Dec"/>
    <x v="3"/>
    <x v="0"/>
    <n v="23787"/>
    <s v="GEO1001"/>
    <x v="1"/>
  </r>
  <r>
    <x v="31"/>
    <x v="10"/>
    <s v="Jun"/>
    <x v="1"/>
    <x v="1"/>
    <n v="24737"/>
    <s v="GEO1001"/>
    <x v="1"/>
  </r>
  <r>
    <x v="31"/>
    <x v="11"/>
    <s v="May"/>
    <x v="1"/>
    <x v="1"/>
    <n v="41598"/>
    <s v="GEO1001"/>
    <x v="1"/>
  </r>
  <r>
    <x v="31"/>
    <x v="12"/>
    <s v="Apr"/>
    <x v="1"/>
    <x v="1"/>
    <n v="38878"/>
    <s v="GEO1001"/>
    <x v="1"/>
  </r>
  <r>
    <x v="31"/>
    <x v="13"/>
    <s v="Mar"/>
    <x v="0"/>
    <x v="1"/>
    <n v="39253"/>
    <s v="GEO1001"/>
    <x v="1"/>
  </r>
  <r>
    <x v="31"/>
    <x v="14"/>
    <s v="Feb"/>
    <x v="0"/>
    <x v="1"/>
    <n v="27048"/>
    <s v="GEO1001"/>
    <x v="1"/>
  </r>
  <r>
    <x v="31"/>
    <x v="15"/>
    <s v="Jan"/>
    <x v="0"/>
    <x v="1"/>
    <n v="32111"/>
    <s v="GEO1001"/>
    <x v="1"/>
  </r>
  <r>
    <x v="32"/>
    <x v="16"/>
    <s v="Jan"/>
    <x v="0"/>
    <x v="0"/>
    <n v="866"/>
    <s v="GEO1003"/>
    <x v="2"/>
  </r>
  <r>
    <x v="32"/>
    <x v="17"/>
    <s v="Feb"/>
    <x v="0"/>
    <x v="0"/>
    <n v="1101"/>
    <s v="GEO1003"/>
    <x v="2"/>
  </r>
  <r>
    <x v="32"/>
    <x v="0"/>
    <s v="Mar"/>
    <x v="0"/>
    <x v="0"/>
    <n v="1103"/>
    <s v="GEO1003"/>
    <x v="2"/>
  </r>
  <r>
    <x v="32"/>
    <x v="1"/>
    <s v="Apr"/>
    <x v="1"/>
    <x v="0"/>
    <n v="1447"/>
    <s v="GEO1003"/>
    <x v="2"/>
  </r>
  <r>
    <x v="32"/>
    <x v="2"/>
    <s v="May"/>
    <x v="1"/>
    <x v="0"/>
    <n v="1213"/>
    <s v="GEO1003"/>
    <x v="2"/>
  </r>
  <r>
    <x v="32"/>
    <x v="3"/>
    <s v="Jun"/>
    <x v="1"/>
    <x v="0"/>
    <n v="988"/>
    <s v="GEO1003"/>
    <x v="2"/>
  </r>
  <r>
    <x v="32"/>
    <x v="4"/>
    <s v="Jul"/>
    <x v="2"/>
    <x v="0"/>
    <n v="752"/>
    <s v="GEO1003"/>
    <x v="2"/>
  </r>
  <r>
    <x v="32"/>
    <x v="5"/>
    <s v="Aug"/>
    <x v="2"/>
    <x v="0"/>
    <n v="756"/>
    <s v="GEO1003"/>
    <x v="2"/>
  </r>
  <r>
    <x v="32"/>
    <x v="6"/>
    <s v="Sep"/>
    <x v="2"/>
    <x v="0"/>
    <n v="641"/>
    <s v="GEO1003"/>
    <x v="2"/>
  </r>
  <r>
    <x v="32"/>
    <x v="7"/>
    <s v="Oct"/>
    <x v="3"/>
    <x v="0"/>
    <n v="867"/>
    <s v="GEO1003"/>
    <x v="2"/>
  </r>
  <r>
    <x v="32"/>
    <x v="8"/>
    <s v="Nov"/>
    <x v="3"/>
    <x v="0"/>
    <n v="866"/>
    <s v="GEO1003"/>
    <x v="2"/>
  </r>
  <r>
    <x v="32"/>
    <x v="9"/>
    <s v="Dec"/>
    <x v="3"/>
    <x v="0"/>
    <n v="986"/>
    <s v="GEO1003"/>
    <x v="2"/>
  </r>
  <r>
    <x v="32"/>
    <x v="10"/>
    <s v="Jun"/>
    <x v="1"/>
    <x v="1"/>
    <n v="997"/>
    <s v="GEO1003"/>
    <x v="2"/>
  </r>
  <r>
    <x v="32"/>
    <x v="11"/>
    <s v="May"/>
    <x v="1"/>
    <x v="1"/>
    <n v="1206"/>
    <s v="GEO1003"/>
    <x v="2"/>
  </r>
  <r>
    <x v="32"/>
    <x v="12"/>
    <s v="Apr"/>
    <x v="1"/>
    <x v="1"/>
    <n v="1519"/>
    <s v="GEO1003"/>
    <x v="2"/>
  </r>
  <r>
    <x v="32"/>
    <x v="13"/>
    <s v="Mar"/>
    <x v="0"/>
    <x v="1"/>
    <n v="1096"/>
    <s v="GEO1003"/>
    <x v="2"/>
  </r>
  <r>
    <x v="32"/>
    <x v="14"/>
    <s v="Feb"/>
    <x v="0"/>
    <x v="1"/>
    <n v="1110"/>
    <s v="GEO1003"/>
    <x v="2"/>
  </r>
  <r>
    <x v="32"/>
    <x v="15"/>
    <s v="Jan"/>
    <x v="0"/>
    <x v="1"/>
    <n v="880"/>
    <s v="GEO1003"/>
    <x v="2"/>
  </r>
  <r>
    <x v="33"/>
    <x v="16"/>
    <s v="Jan"/>
    <x v="0"/>
    <x v="0"/>
    <n v="9422"/>
    <s v="GEO1002"/>
    <x v="3"/>
  </r>
  <r>
    <x v="33"/>
    <x v="17"/>
    <s v="Feb"/>
    <x v="0"/>
    <x v="0"/>
    <n v="7438"/>
    <s v="GEO1002"/>
    <x v="3"/>
  </r>
  <r>
    <x v="33"/>
    <x v="0"/>
    <s v="Mar"/>
    <x v="0"/>
    <x v="0"/>
    <n v="11403"/>
    <s v="GEO1002"/>
    <x v="3"/>
  </r>
  <r>
    <x v="33"/>
    <x v="1"/>
    <s v="Apr"/>
    <x v="1"/>
    <x v="0"/>
    <n v="10408"/>
    <s v="GEO1002"/>
    <x v="3"/>
  </r>
  <r>
    <x v="33"/>
    <x v="2"/>
    <s v="May"/>
    <x v="1"/>
    <x v="0"/>
    <n v="12392"/>
    <s v="GEO1002"/>
    <x v="3"/>
  </r>
  <r>
    <x v="33"/>
    <x v="3"/>
    <s v="Jun"/>
    <x v="1"/>
    <x v="0"/>
    <n v="6449"/>
    <s v="GEO1002"/>
    <x v="3"/>
  </r>
  <r>
    <x v="33"/>
    <x v="4"/>
    <s v="Jul"/>
    <x v="2"/>
    <x v="0"/>
    <n v="8425"/>
    <s v="GEO1002"/>
    <x v="3"/>
  </r>
  <r>
    <x v="33"/>
    <x v="5"/>
    <s v="Aug"/>
    <x v="2"/>
    <x v="0"/>
    <n v="4464"/>
    <s v="GEO1002"/>
    <x v="3"/>
  </r>
  <r>
    <x v="33"/>
    <x v="6"/>
    <s v="Sep"/>
    <x v="2"/>
    <x v="0"/>
    <n v="7440"/>
    <s v="GEO1002"/>
    <x v="3"/>
  </r>
  <r>
    <x v="33"/>
    <x v="7"/>
    <s v="Oct"/>
    <x v="3"/>
    <x v="0"/>
    <n v="5452"/>
    <s v="GEO1002"/>
    <x v="3"/>
  </r>
  <r>
    <x v="33"/>
    <x v="8"/>
    <s v="Nov"/>
    <x v="3"/>
    <x v="0"/>
    <n v="9422"/>
    <s v="GEO1002"/>
    <x v="3"/>
  </r>
  <r>
    <x v="33"/>
    <x v="9"/>
    <s v="Dec"/>
    <x v="3"/>
    <x v="0"/>
    <n v="6445"/>
    <s v="GEO1002"/>
    <x v="3"/>
  </r>
  <r>
    <x v="33"/>
    <x v="10"/>
    <s v="Jun"/>
    <x v="1"/>
    <x v="1"/>
    <n v="6576"/>
    <s v="GEO1002"/>
    <x v="3"/>
  </r>
  <r>
    <x v="33"/>
    <x v="11"/>
    <s v="May"/>
    <x v="1"/>
    <x v="1"/>
    <n v="13012"/>
    <s v="GEO1002"/>
    <x v="3"/>
  </r>
  <r>
    <x v="33"/>
    <x v="12"/>
    <s v="Apr"/>
    <x v="1"/>
    <x v="1"/>
    <n v="10308"/>
    <s v="GEO1002"/>
    <x v="3"/>
  </r>
  <r>
    <x v="33"/>
    <x v="13"/>
    <s v="Mar"/>
    <x v="0"/>
    <x v="1"/>
    <n v="11287"/>
    <s v="GEO1002"/>
    <x v="3"/>
  </r>
  <r>
    <x v="33"/>
    <x v="14"/>
    <s v="Feb"/>
    <x v="0"/>
    <x v="1"/>
    <n v="7361"/>
    <s v="GEO1002"/>
    <x v="3"/>
  </r>
  <r>
    <x v="33"/>
    <x v="15"/>
    <s v="Jan"/>
    <x v="0"/>
    <x v="1"/>
    <n v="9604"/>
    <s v="GEO1002"/>
    <x v="3"/>
  </r>
  <r>
    <x v="34"/>
    <x v="16"/>
    <s v="Jan"/>
    <x v="0"/>
    <x v="0"/>
    <n v="19257"/>
    <s v="GEO1003"/>
    <x v="2"/>
  </r>
  <r>
    <x v="34"/>
    <x v="17"/>
    <s v="Feb"/>
    <x v="0"/>
    <x v="0"/>
    <n v="19258"/>
    <s v="GEO1003"/>
    <x v="2"/>
  </r>
  <r>
    <x v="34"/>
    <x v="0"/>
    <s v="Mar"/>
    <x v="0"/>
    <x v="0"/>
    <n v="23787"/>
    <s v="GEO1003"/>
    <x v="2"/>
  </r>
  <r>
    <x v="34"/>
    <x v="1"/>
    <s v="Apr"/>
    <x v="1"/>
    <x v="0"/>
    <n v="26053"/>
    <s v="GEO1003"/>
    <x v="2"/>
  </r>
  <r>
    <x v="34"/>
    <x v="2"/>
    <s v="May"/>
    <x v="1"/>
    <x v="0"/>
    <n v="26056"/>
    <s v="GEO1003"/>
    <x v="2"/>
  </r>
  <r>
    <x v="34"/>
    <x v="3"/>
    <s v="Jun"/>
    <x v="1"/>
    <x v="0"/>
    <n v="16993"/>
    <s v="GEO1003"/>
    <x v="2"/>
  </r>
  <r>
    <x v="34"/>
    <x v="4"/>
    <s v="Jul"/>
    <x v="2"/>
    <x v="0"/>
    <n v="16994"/>
    <s v="GEO1003"/>
    <x v="2"/>
  </r>
  <r>
    <x v="34"/>
    <x v="5"/>
    <s v="Aug"/>
    <x v="2"/>
    <x v="0"/>
    <n v="12464"/>
    <s v="GEO1003"/>
    <x v="2"/>
  </r>
  <r>
    <x v="34"/>
    <x v="6"/>
    <s v="Sep"/>
    <x v="2"/>
    <x v="0"/>
    <n v="14726"/>
    <s v="GEO1003"/>
    <x v="2"/>
  </r>
  <r>
    <x v="34"/>
    <x v="7"/>
    <s v="Oct"/>
    <x v="3"/>
    <x v="0"/>
    <n v="14726"/>
    <s v="GEO1003"/>
    <x v="2"/>
  </r>
  <r>
    <x v="34"/>
    <x v="8"/>
    <s v="Nov"/>
    <x v="3"/>
    <x v="0"/>
    <n v="19258"/>
    <s v="GEO1003"/>
    <x v="2"/>
  </r>
  <r>
    <x v="34"/>
    <x v="9"/>
    <s v="Dec"/>
    <x v="3"/>
    <x v="0"/>
    <n v="16992"/>
    <s v="GEO1003"/>
    <x v="2"/>
  </r>
  <r>
    <x v="34"/>
    <x v="10"/>
    <s v="Jun"/>
    <x v="1"/>
    <x v="1"/>
    <n v="17501"/>
    <s v="GEO1003"/>
    <x v="2"/>
  </r>
  <r>
    <x v="34"/>
    <x v="11"/>
    <s v="May"/>
    <x v="1"/>
    <x v="1"/>
    <n v="26834"/>
    <s v="GEO1003"/>
    <x v="2"/>
  </r>
  <r>
    <x v="34"/>
    <x v="12"/>
    <s v="Apr"/>
    <x v="1"/>
    <x v="1"/>
    <n v="26840"/>
    <s v="GEO1003"/>
    <x v="2"/>
  </r>
  <r>
    <x v="34"/>
    <x v="13"/>
    <s v="Mar"/>
    <x v="0"/>
    <x v="1"/>
    <n v="23553"/>
    <s v="GEO1003"/>
    <x v="2"/>
  </r>
  <r>
    <x v="34"/>
    <x v="14"/>
    <s v="Feb"/>
    <x v="0"/>
    <x v="1"/>
    <n v="19839"/>
    <s v="GEO1003"/>
    <x v="2"/>
  </r>
  <r>
    <x v="34"/>
    <x v="15"/>
    <s v="Jan"/>
    <x v="0"/>
    <x v="1"/>
    <n v="20221"/>
    <s v="GEO1003"/>
    <x v="2"/>
  </r>
  <r>
    <x v="35"/>
    <x v="16"/>
    <s v="Jan"/>
    <x v="0"/>
    <x v="0"/>
    <n v="277"/>
    <s v="GEO1002"/>
    <x v="3"/>
  </r>
  <r>
    <x v="35"/>
    <x v="17"/>
    <s v="Feb"/>
    <x v="0"/>
    <x v="0"/>
    <n v="244"/>
    <s v="GEO1002"/>
    <x v="3"/>
  </r>
  <r>
    <x v="35"/>
    <x v="0"/>
    <s v="Mar"/>
    <x v="0"/>
    <x v="0"/>
    <n v="337"/>
    <s v="GEO1002"/>
    <x v="3"/>
  </r>
  <r>
    <x v="35"/>
    <x v="1"/>
    <s v="Apr"/>
    <x v="1"/>
    <x v="0"/>
    <n v="332"/>
    <s v="GEO1002"/>
    <x v="3"/>
  </r>
  <r>
    <x v="35"/>
    <x v="2"/>
    <s v="May"/>
    <x v="1"/>
    <x v="0"/>
    <n v="362"/>
    <s v="GEO1002"/>
    <x v="3"/>
  </r>
  <r>
    <x v="35"/>
    <x v="3"/>
    <s v="Jun"/>
    <x v="1"/>
    <x v="0"/>
    <n v="213"/>
    <s v="GEO1002"/>
    <x v="3"/>
  </r>
  <r>
    <x v="35"/>
    <x v="4"/>
    <s v="Jul"/>
    <x v="2"/>
    <x v="0"/>
    <n v="248"/>
    <s v="GEO1002"/>
    <x v="3"/>
  </r>
  <r>
    <x v="35"/>
    <x v="5"/>
    <s v="Aug"/>
    <x v="2"/>
    <x v="0"/>
    <n v="156"/>
    <s v="GEO1002"/>
    <x v="3"/>
  </r>
  <r>
    <x v="35"/>
    <x v="6"/>
    <s v="Sep"/>
    <x v="2"/>
    <x v="0"/>
    <n v="218"/>
    <s v="GEO1002"/>
    <x v="3"/>
  </r>
  <r>
    <x v="35"/>
    <x v="7"/>
    <s v="Oct"/>
    <x v="3"/>
    <x v="0"/>
    <n v="182"/>
    <s v="GEO1002"/>
    <x v="3"/>
  </r>
  <r>
    <x v="35"/>
    <x v="8"/>
    <s v="Nov"/>
    <x v="3"/>
    <x v="0"/>
    <n v="276"/>
    <s v="GEO1002"/>
    <x v="3"/>
  </r>
  <r>
    <x v="35"/>
    <x v="9"/>
    <s v="Dec"/>
    <x v="3"/>
    <x v="0"/>
    <n v="218"/>
    <s v="GEO1002"/>
    <x v="3"/>
  </r>
  <r>
    <x v="35"/>
    <x v="10"/>
    <s v="Jun"/>
    <x v="1"/>
    <x v="1"/>
    <n v="220"/>
    <s v="GEO1002"/>
    <x v="3"/>
  </r>
  <r>
    <x v="35"/>
    <x v="11"/>
    <s v="May"/>
    <x v="1"/>
    <x v="1"/>
    <n v="370"/>
    <s v="GEO1002"/>
    <x v="3"/>
  </r>
  <r>
    <x v="35"/>
    <x v="12"/>
    <s v="Apr"/>
    <x v="1"/>
    <x v="1"/>
    <n v="331"/>
    <s v="GEO1002"/>
    <x v="3"/>
  </r>
  <r>
    <x v="35"/>
    <x v="13"/>
    <s v="Mar"/>
    <x v="0"/>
    <x v="1"/>
    <n v="332"/>
    <s v="GEO1002"/>
    <x v="3"/>
  </r>
  <r>
    <x v="35"/>
    <x v="14"/>
    <s v="Feb"/>
    <x v="0"/>
    <x v="1"/>
    <n v="250"/>
    <s v="GEO1002"/>
    <x v="3"/>
  </r>
  <r>
    <x v="35"/>
    <x v="15"/>
    <s v="Jan"/>
    <x v="0"/>
    <x v="1"/>
    <n v="289"/>
    <s v="GEO1002"/>
    <x v="3"/>
  </r>
  <r>
    <x v="36"/>
    <x v="16"/>
    <s v="Jan"/>
    <x v="0"/>
    <x v="0"/>
    <n v="1586"/>
    <s v="GEO1001"/>
    <x v="1"/>
  </r>
  <r>
    <x v="36"/>
    <x v="17"/>
    <s v="Feb"/>
    <x v="0"/>
    <x v="0"/>
    <n v="1412"/>
    <s v="GEO1001"/>
    <x v="1"/>
  </r>
  <r>
    <x v="36"/>
    <x v="0"/>
    <s v="Mar"/>
    <x v="0"/>
    <x v="0"/>
    <n v="1936"/>
    <s v="GEO1001"/>
    <x v="1"/>
  </r>
  <r>
    <x v="36"/>
    <x v="1"/>
    <s v="Apr"/>
    <x v="1"/>
    <x v="0"/>
    <n v="1939"/>
    <s v="GEO1001"/>
    <x v="1"/>
  </r>
  <r>
    <x v="36"/>
    <x v="2"/>
    <s v="May"/>
    <x v="1"/>
    <x v="0"/>
    <n v="2112"/>
    <s v="GEO1001"/>
    <x v="1"/>
  </r>
  <r>
    <x v="36"/>
    <x v="3"/>
    <s v="Jun"/>
    <x v="1"/>
    <x v="0"/>
    <n v="1230"/>
    <s v="GEO1001"/>
    <x v="1"/>
  </r>
  <r>
    <x v="36"/>
    <x v="4"/>
    <s v="Jul"/>
    <x v="2"/>
    <x v="0"/>
    <n v="1407"/>
    <s v="GEO1001"/>
    <x v="1"/>
  </r>
  <r>
    <x v="36"/>
    <x v="5"/>
    <s v="Aug"/>
    <x v="2"/>
    <x v="0"/>
    <n v="880"/>
    <s v="GEO1001"/>
    <x v="1"/>
  </r>
  <r>
    <x v="36"/>
    <x v="6"/>
    <s v="Sep"/>
    <x v="2"/>
    <x v="0"/>
    <n v="1233"/>
    <s v="GEO1001"/>
    <x v="1"/>
  </r>
  <r>
    <x v="36"/>
    <x v="7"/>
    <s v="Oct"/>
    <x v="3"/>
    <x v="0"/>
    <n v="1059"/>
    <s v="GEO1001"/>
    <x v="1"/>
  </r>
  <r>
    <x v="36"/>
    <x v="8"/>
    <s v="Nov"/>
    <x v="3"/>
    <x v="0"/>
    <n v="1586"/>
    <s v="GEO1001"/>
    <x v="1"/>
  </r>
  <r>
    <x v="36"/>
    <x v="9"/>
    <s v="Dec"/>
    <x v="3"/>
    <x v="0"/>
    <n v="1230"/>
    <s v="GEO1001"/>
    <x v="1"/>
  </r>
  <r>
    <x v="36"/>
    <x v="10"/>
    <s v="Jun"/>
    <x v="1"/>
    <x v="1"/>
    <n v="1291"/>
    <s v="GEO1001"/>
    <x v="1"/>
  </r>
  <r>
    <x v="36"/>
    <x v="11"/>
    <s v="May"/>
    <x v="1"/>
    <x v="1"/>
    <n v="2150"/>
    <s v="GEO1001"/>
    <x v="1"/>
  </r>
  <r>
    <x v="36"/>
    <x v="12"/>
    <s v="Apr"/>
    <x v="1"/>
    <x v="1"/>
    <n v="1991"/>
    <s v="GEO1001"/>
    <x v="1"/>
  </r>
  <r>
    <x v="36"/>
    <x v="13"/>
    <s v="Mar"/>
    <x v="0"/>
    <x v="1"/>
    <n v="2032"/>
    <s v="GEO1001"/>
    <x v="1"/>
  </r>
  <r>
    <x v="36"/>
    <x v="14"/>
    <s v="Feb"/>
    <x v="0"/>
    <x v="1"/>
    <n v="1438"/>
    <s v="GEO1001"/>
    <x v="1"/>
  </r>
  <r>
    <x v="36"/>
    <x v="15"/>
    <s v="Jan"/>
    <x v="0"/>
    <x v="1"/>
    <n v="1569"/>
    <s v="GEO1001"/>
    <x v="1"/>
  </r>
  <r>
    <x v="37"/>
    <x v="16"/>
    <s v="Jan"/>
    <x v="0"/>
    <x v="0"/>
    <n v="1211"/>
    <s v="GEO1004"/>
    <x v="0"/>
  </r>
  <r>
    <x v="37"/>
    <x v="17"/>
    <s v="Feb"/>
    <x v="0"/>
    <x v="0"/>
    <n v="1358"/>
    <s v="GEO1004"/>
    <x v="0"/>
  </r>
  <r>
    <x v="37"/>
    <x v="0"/>
    <s v="Mar"/>
    <x v="0"/>
    <x v="0"/>
    <n v="1507"/>
    <s v="GEO1004"/>
    <x v="0"/>
  </r>
  <r>
    <x v="37"/>
    <x v="1"/>
    <s v="Apr"/>
    <x v="1"/>
    <x v="0"/>
    <n v="1812"/>
    <s v="GEO1004"/>
    <x v="0"/>
  </r>
  <r>
    <x v="37"/>
    <x v="2"/>
    <s v="May"/>
    <x v="1"/>
    <x v="0"/>
    <n v="1663"/>
    <s v="GEO1004"/>
    <x v="0"/>
  </r>
  <r>
    <x v="37"/>
    <x v="3"/>
    <s v="Jun"/>
    <x v="1"/>
    <x v="0"/>
    <n v="1205"/>
    <s v="GEO1004"/>
    <x v="0"/>
  </r>
  <r>
    <x v="37"/>
    <x v="4"/>
    <s v="Jul"/>
    <x v="2"/>
    <x v="0"/>
    <n v="1059"/>
    <s v="GEO1004"/>
    <x v="0"/>
  </r>
  <r>
    <x v="37"/>
    <x v="5"/>
    <s v="Aug"/>
    <x v="2"/>
    <x v="0"/>
    <n v="910"/>
    <s v="GEO1004"/>
    <x v="0"/>
  </r>
  <r>
    <x v="37"/>
    <x v="6"/>
    <s v="Sep"/>
    <x v="2"/>
    <x v="0"/>
    <n v="910"/>
    <s v="GEO1004"/>
    <x v="0"/>
  </r>
  <r>
    <x v="37"/>
    <x v="7"/>
    <s v="Oct"/>
    <x v="3"/>
    <x v="0"/>
    <n v="1060"/>
    <s v="GEO1004"/>
    <x v="0"/>
  </r>
  <r>
    <x v="37"/>
    <x v="8"/>
    <s v="Nov"/>
    <x v="3"/>
    <x v="0"/>
    <n v="1205"/>
    <s v="GEO1004"/>
    <x v="0"/>
  </r>
  <r>
    <x v="37"/>
    <x v="9"/>
    <s v="Dec"/>
    <x v="3"/>
    <x v="0"/>
    <n v="1211"/>
    <s v="GEO1004"/>
    <x v="0"/>
  </r>
  <r>
    <x v="37"/>
    <x v="10"/>
    <s v="Jun"/>
    <x v="1"/>
    <x v="1"/>
    <n v="1193"/>
    <s v="GEO1004"/>
    <x v="0"/>
  </r>
  <r>
    <x v="37"/>
    <x v="11"/>
    <s v="May"/>
    <x v="1"/>
    <x v="1"/>
    <n v="1694"/>
    <s v="GEO1004"/>
    <x v="0"/>
  </r>
  <r>
    <x v="37"/>
    <x v="12"/>
    <s v="Apr"/>
    <x v="1"/>
    <x v="1"/>
    <n v="1791"/>
    <s v="GEO1004"/>
    <x v="0"/>
  </r>
  <r>
    <x v="37"/>
    <x v="13"/>
    <s v="Mar"/>
    <x v="0"/>
    <x v="1"/>
    <n v="1568"/>
    <s v="GEO1004"/>
    <x v="0"/>
  </r>
  <r>
    <x v="37"/>
    <x v="14"/>
    <s v="Feb"/>
    <x v="0"/>
    <x v="1"/>
    <n v="1399"/>
    <s v="GEO1004"/>
    <x v="0"/>
  </r>
  <r>
    <x v="37"/>
    <x v="15"/>
    <s v="Jan"/>
    <x v="0"/>
    <x v="1"/>
    <n v="1255"/>
    <s v="GEO1004"/>
    <x v="0"/>
  </r>
  <r>
    <x v="38"/>
    <x v="16"/>
    <s v="Jan"/>
    <x v="0"/>
    <x v="0"/>
    <n v="53"/>
    <s v="GEO1002"/>
    <x v="3"/>
  </r>
  <r>
    <x v="38"/>
    <x v="17"/>
    <s v="Feb"/>
    <x v="0"/>
    <x v="0"/>
    <n v="40"/>
    <s v="GEO1002"/>
    <x v="3"/>
  </r>
  <r>
    <x v="38"/>
    <x v="0"/>
    <s v="Mar"/>
    <x v="0"/>
    <x v="0"/>
    <n v="65"/>
    <s v="GEO1002"/>
    <x v="3"/>
  </r>
  <r>
    <x v="38"/>
    <x v="1"/>
    <s v="Apr"/>
    <x v="1"/>
    <x v="0"/>
    <n v="56"/>
    <s v="GEO1002"/>
    <x v="3"/>
  </r>
  <r>
    <x v="38"/>
    <x v="2"/>
    <s v="May"/>
    <x v="1"/>
    <x v="0"/>
    <n v="65"/>
    <s v="GEO1002"/>
    <x v="3"/>
  </r>
  <r>
    <x v="38"/>
    <x v="3"/>
    <s v="Jun"/>
    <x v="1"/>
    <x v="0"/>
    <n v="34"/>
    <s v="GEO1002"/>
    <x v="3"/>
  </r>
  <r>
    <x v="38"/>
    <x v="4"/>
    <s v="Jul"/>
    <x v="2"/>
    <x v="0"/>
    <n v="50"/>
    <s v="GEO1002"/>
    <x v="3"/>
  </r>
  <r>
    <x v="38"/>
    <x v="5"/>
    <s v="Aug"/>
    <x v="2"/>
    <x v="0"/>
    <n v="26"/>
    <s v="GEO1002"/>
    <x v="3"/>
  </r>
  <r>
    <x v="38"/>
    <x v="6"/>
    <s v="Sep"/>
    <x v="2"/>
    <x v="0"/>
    <n v="43"/>
    <s v="GEO1002"/>
    <x v="3"/>
  </r>
  <r>
    <x v="38"/>
    <x v="7"/>
    <s v="Oct"/>
    <x v="3"/>
    <x v="0"/>
    <n v="32"/>
    <s v="GEO1002"/>
    <x v="3"/>
  </r>
  <r>
    <x v="38"/>
    <x v="8"/>
    <s v="Nov"/>
    <x v="3"/>
    <x v="0"/>
    <n v="54"/>
    <s v="GEO1002"/>
    <x v="3"/>
  </r>
  <r>
    <x v="38"/>
    <x v="9"/>
    <s v="Dec"/>
    <x v="3"/>
    <x v="0"/>
    <n v="38"/>
    <s v="GEO1002"/>
    <x v="3"/>
  </r>
  <r>
    <x v="38"/>
    <x v="10"/>
    <s v="Jun"/>
    <x v="1"/>
    <x v="1"/>
    <n v="38"/>
    <s v="GEO1002"/>
    <x v="3"/>
  </r>
  <r>
    <x v="38"/>
    <x v="11"/>
    <s v="May"/>
    <x v="1"/>
    <x v="1"/>
    <n v="71"/>
    <s v="GEO1002"/>
    <x v="3"/>
  </r>
  <r>
    <x v="38"/>
    <x v="12"/>
    <s v="Apr"/>
    <x v="1"/>
    <x v="1"/>
    <n v="60"/>
    <s v="GEO1002"/>
    <x v="3"/>
  </r>
  <r>
    <x v="38"/>
    <x v="13"/>
    <s v="Mar"/>
    <x v="0"/>
    <x v="1"/>
    <n v="65"/>
    <s v="GEO1002"/>
    <x v="3"/>
  </r>
  <r>
    <x v="38"/>
    <x v="14"/>
    <s v="Feb"/>
    <x v="0"/>
    <x v="1"/>
    <n v="45"/>
    <s v="GEO1002"/>
    <x v="3"/>
  </r>
  <r>
    <x v="38"/>
    <x v="15"/>
    <s v="Jan"/>
    <x v="0"/>
    <x v="1"/>
    <n v="56"/>
    <s v="GEO1002"/>
    <x v="3"/>
  </r>
  <r>
    <x v="39"/>
    <x v="16"/>
    <s v="Jan"/>
    <x v="0"/>
    <x v="0"/>
    <n v="1283"/>
    <s v="GEO1001"/>
    <x v="1"/>
  </r>
  <r>
    <x v="39"/>
    <x v="17"/>
    <s v="Feb"/>
    <x v="0"/>
    <x v="0"/>
    <n v="1622"/>
    <s v="GEO1001"/>
    <x v="1"/>
  </r>
  <r>
    <x v="39"/>
    <x v="0"/>
    <s v="Mar"/>
    <x v="0"/>
    <x v="0"/>
    <n v="1628"/>
    <s v="GEO1001"/>
    <x v="1"/>
  </r>
  <r>
    <x v="39"/>
    <x v="1"/>
    <s v="Apr"/>
    <x v="1"/>
    <x v="0"/>
    <n v="2137"/>
    <s v="GEO1001"/>
    <x v="1"/>
  </r>
  <r>
    <x v="39"/>
    <x v="2"/>
    <s v="May"/>
    <x v="1"/>
    <x v="0"/>
    <n v="1795"/>
    <s v="GEO1001"/>
    <x v="1"/>
  </r>
  <r>
    <x v="39"/>
    <x v="3"/>
    <s v="Jun"/>
    <x v="1"/>
    <x v="0"/>
    <n v="1456"/>
    <s v="GEO1001"/>
    <x v="1"/>
  </r>
  <r>
    <x v="39"/>
    <x v="4"/>
    <s v="Jul"/>
    <x v="2"/>
    <x v="0"/>
    <n v="1112"/>
    <s v="GEO1001"/>
    <x v="1"/>
  </r>
  <r>
    <x v="39"/>
    <x v="5"/>
    <s v="Aug"/>
    <x v="2"/>
    <x v="0"/>
    <n v="1116"/>
    <s v="GEO1001"/>
    <x v="1"/>
  </r>
  <r>
    <x v="39"/>
    <x v="6"/>
    <s v="Sep"/>
    <x v="2"/>
    <x v="0"/>
    <n v="939"/>
    <s v="GEO1001"/>
    <x v="1"/>
  </r>
  <r>
    <x v="39"/>
    <x v="7"/>
    <s v="Oct"/>
    <x v="3"/>
    <x v="0"/>
    <n v="1282"/>
    <s v="GEO1001"/>
    <x v="1"/>
  </r>
  <r>
    <x v="39"/>
    <x v="8"/>
    <s v="Nov"/>
    <x v="3"/>
    <x v="0"/>
    <n v="1285"/>
    <s v="GEO1001"/>
    <x v="1"/>
  </r>
  <r>
    <x v="39"/>
    <x v="9"/>
    <s v="Dec"/>
    <x v="3"/>
    <x v="0"/>
    <n v="1452"/>
    <s v="GEO1001"/>
    <x v="1"/>
  </r>
  <r>
    <x v="39"/>
    <x v="10"/>
    <s v="Jun"/>
    <x v="1"/>
    <x v="1"/>
    <n v="1480"/>
    <s v="GEO1001"/>
    <x v="1"/>
  </r>
  <r>
    <x v="39"/>
    <x v="11"/>
    <s v="May"/>
    <x v="1"/>
    <x v="1"/>
    <n v="1869"/>
    <s v="GEO1001"/>
    <x v="1"/>
  </r>
  <r>
    <x v="39"/>
    <x v="12"/>
    <s v="Apr"/>
    <x v="1"/>
    <x v="1"/>
    <n v="2242"/>
    <s v="GEO1001"/>
    <x v="1"/>
  </r>
  <r>
    <x v="39"/>
    <x v="13"/>
    <s v="Mar"/>
    <x v="0"/>
    <x v="1"/>
    <n v="1655"/>
    <s v="GEO1001"/>
    <x v="1"/>
  </r>
  <r>
    <x v="39"/>
    <x v="14"/>
    <s v="Feb"/>
    <x v="0"/>
    <x v="1"/>
    <n v="1693"/>
    <s v="GEO1001"/>
    <x v="1"/>
  </r>
  <r>
    <x v="39"/>
    <x v="15"/>
    <s v="Jan"/>
    <x v="0"/>
    <x v="1"/>
    <n v="1275"/>
    <s v="GEO1001"/>
    <x v="1"/>
  </r>
  <r>
    <x v="40"/>
    <x v="16"/>
    <s v="Jan"/>
    <x v="0"/>
    <x v="0"/>
    <n v="1207"/>
    <s v="GEO1002"/>
    <x v="3"/>
  </r>
  <r>
    <x v="40"/>
    <x v="17"/>
    <s v="Feb"/>
    <x v="0"/>
    <x v="0"/>
    <n v="1530"/>
    <s v="GEO1002"/>
    <x v="3"/>
  </r>
  <r>
    <x v="40"/>
    <x v="0"/>
    <s v="Mar"/>
    <x v="0"/>
    <x v="0"/>
    <n v="1532"/>
    <s v="GEO1002"/>
    <x v="3"/>
  </r>
  <r>
    <x v="40"/>
    <x v="1"/>
    <s v="Apr"/>
    <x v="1"/>
    <x v="0"/>
    <n v="2014"/>
    <s v="GEO1002"/>
    <x v="3"/>
  </r>
  <r>
    <x v="40"/>
    <x v="2"/>
    <s v="May"/>
    <x v="1"/>
    <x v="0"/>
    <n v="1688"/>
    <s v="GEO1002"/>
    <x v="3"/>
  </r>
  <r>
    <x v="40"/>
    <x v="3"/>
    <s v="Jun"/>
    <x v="1"/>
    <x v="0"/>
    <n v="1368"/>
    <s v="GEO1002"/>
    <x v="3"/>
  </r>
  <r>
    <x v="40"/>
    <x v="4"/>
    <s v="Jul"/>
    <x v="2"/>
    <x v="0"/>
    <n v="1047"/>
    <s v="GEO1002"/>
    <x v="3"/>
  </r>
  <r>
    <x v="40"/>
    <x v="5"/>
    <s v="Aug"/>
    <x v="2"/>
    <x v="0"/>
    <n v="1050"/>
    <s v="GEO1002"/>
    <x v="3"/>
  </r>
  <r>
    <x v="40"/>
    <x v="6"/>
    <s v="Sep"/>
    <x v="2"/>
    <x v="0"/>
    <n v="890"/>
    <s v="GEO1002"/>
    <x v="3"/>
  </r>
  <r>
    <x v="40"/>
    <x v="7"/>
    <s v="Oct"/>
    <x v="3"/>
    <x v="0"/>
    <n v="1208"/>
    <s v="GEO1002"/>
    <x v="3"/>
  </r>
  <r>
    <x v="40"/>
    <x v="8"/>
    <s v="Nov"/>
    <x v="3"/>
    <x v="0"/>
    <n v="1205"/>
    <s v="GEO1002"/>
    <x v="3"/>
  </r>
  <r>
    <x v="40"/>
    <x v="9"/>
    <s v="Dec"/>
    <x v="3"/>
    <x v="0"/>
    <n v="1366"/>
    <s v="GEO1002"/>
    <x v="3"/>
  </r>
  <r>
    <x v="40"/>
    <x v="10"/>
    <s v="Jun"/>
    <x v="1"/>
    <x v="1"/>
    <n v="1397"/>
    <s v="GEO1002"/>
    <x v="3"/>
  </r>
  <r>
    <x v="40"/>
    <x v="11"/>
    <s v="May"/>
    <x v="1"/>
    <x v="1"/>
    <n v="1757"/>
    <s v="GEO1002"/>
    <x v="3"/>
  </r>
  <r>
    <x v="40"/>
    <x v="12"/>
    <s v="Apr"/>
    <x v="1"/>
    <x v="1"/>
    <n v="2092"/>
    <s v="GEO1002"/>
    <x v="3"/>
  </r>
  <r>
    <x v="40"/>
    <x v="13"/>
    <s v="Mar"/>
    <x v="0"/>
    <x v="1"/>
    <n v="1544"/>
    <s v="GEO1002"/>
    <x v="3"/>
  </r>
  <r>
    <x v="40"/>
    <x v="14"/>
    <s v="Feb"/>
    <x v="0"/>
    <x v="1"/>
    <n v="1547"/>
    <s v="GEO1002"/>
    <x v="3"/>
  </r>
  <r>
    <x v="40"/>
    <x v="15"/>
    <s v="Jan"/>
    <x v="0"/>
    <x v="1"/>
    <n v="1265"/>
    <s v="GEO1002"/>
    <x v="3"/>
  </r>
  <r>
    <x v="41"/>
    <x v="16"/>
    <s v="Jan"/>
    <x v="0"/>
    <x v="0"/>
    <n v="3405"/>
    <s v="GEO1004"/>
    <x v="0"/>
  </r>
  <r>
    <x v="41"/>
    <x v="17"/>
    <s v="Feb"/>
    <x v="0"/>
    <x v="0"/>
    <n v="3827"/>
    <s v="GEO1004"/>
    <x v="0"/>
  </r>
  <r>
    <x v="41"/>
    <x v="0"/>
    <s v="Mar"/>
    <x v="0"/>
    <x v="0"/>
    <n v="4248"/>
    <s v="GEO1004"/>
    <x v="0"/>
  </r>
  <r>
    <x v="41"/>
    <x v="1"/>
    <s v="Apr"/>
    <x v="1"/>
    <x v="0"/>
    <n v="5101"/>
    <s v="GEO1004"/>
    <x v="0"/>
  </r>
  <r>
    <x v="41"/>
    <x v="2"/>
    <s v="May"/>
    <x v="1"/>
    <x v="0"/>
    <n v="4675"/>
    <s v="GEO1004"/>
    <x v="0"/>
  </r>
  <r>
    <x v="41"/>
    <x v="3"/>
    <s v="Jun"/>
    <x v="1"/>
    <x v="0"/>
    <n v="3400"/>
    <s v="GEO1004"/>
    <x v="0"/>
  </r>
  <r>
    <x v="41"/>
    <x v="4"/>
    <s v="Jul"/>
    <x v="2"/>
    <x v="0"/>
    <n v="2976"/>
    <s v="GEO1004"/>
    <x v="0"/>
  </r>
  <r>
    <x v="41"/>
    <x v="5"/>
    <s v="Aug"/>
    <x v="2"/>
    <x v="0"/>
    <n v="2552"/>
    <s v="GEO1004"/>
    <x v="0"/>
  </r>
  <r>
    <x v="41"/>
    <x v="6"/>
    <s v="Sep"/>
    <x v="2"/>
    <x v="0"/>
    <n v="2550"/>
    <s v="GEO1004"/>
    <x v="0"/>
  </r>
  <r>
    <x v="41"/>
    <x v="7"/>
    <s v="Oct"/>
    <x v="3"/>
    <x v="0"/>
    <n v="2975"/>
    <s v="GEO1004"/>
    <x v="0"/>
  </r>
  <r>
    <x v="41"/>
    <x v="8"/>
    <s v="Nov"/>
    <x v="3"/>
    <x v="0"/>
    <n v="3399"/>
    <s v="GEO1004"/>
    <x v="0"/>
  </r>
  <r>
    <x v="41"/>
    <x v="9"/>
    <s v="Dec"/>
    <x v="3"/>
    <x v="0"/>
    <n v="3404"/>
    <s v="GEO1004"/>
    <x v="0"/>
  </r>
  <r>
    <x v="41"/>
    <x v="10"/>
    <s v="Jun"/>
    <x v="1"/>
    <x v="1"/>
    <n v="3501"/>
    <s v="GEO1004"/>
    <x v="0"/>
  </r>
  <r>
    <x v="41"/>
    <x v="11"/>
    <s v="May"/>
    <x v="1"/>
    <x v="1"/>
    <n v="4768"/>
    <s v="GEO1004"/>
    <x v="0"/>
  </r>
  <r>
    <x v="41"/>
    <x v="12"/>
    <s v="Apr"/>
    <x v="1"/>
    <x v="1"/>
    <n v="5254"/>
    <s v="GEO1004"/>
    <x v="0"/>
  </r>
  <r>
    <x v="41"/>
    <x v="13"/>
    <s v="Mar"/>
    <x v="0"/>
    <x v="1"/>
    <n v="4212"/>
    <s v="GEO1004"/>
    <x v="0"/>
  </r>
  <r>
    <x v="41"/>
    <x v="14"/>
    <s v="Feb"/>
    <x v="0"/>
    <x v="1"/>
    <n v="3808"/>
    <s v="GEO1004"/>
    <x v="0"/>
  </r>
  <r>
    <x v="41"/>
    <x v="15"/>
    <s v="Jan"/>
    <x v="0"/>
    <x v="1"/>
    <n v="3575"/>
    <s v="GEO1004"/>
    <x v="0"/>
  </r>
  <r>
    <x v="42"/>
    <x v="16"/>
    <s v="Jan"/>
    <x v="0"/>
    <x v="0"/>
    <n v="627"/>
    <s v="GEO1003"/>
    <x v="2"/>
  </r>
  <r>
    <x v="42"/>
    <x v="17"/>
    <s v="Feb"/>
    <x v="0"/>
    <x v="0"/>
    <n v="495"/>
    <s v="GEO1003"/>
    <x v="2"/>
  </r>
  <r>
    <x v="42"/>
    <x v="0"/>
    <s v="Mar"/>
    <x v="0"/>
    <x v="0"/>
    <n v="755"/>
    <s v="GEO1003"/>
    <x v="2"/>
  </r>
  <r>
    <x v="42"/>
    <x v="1"/>
    <s v="Apr"/>
    <x v="1"/>
    <x v="0"/>
    <n v="689"/>
    <s v="GEO1003"/>
    <x v="2"/>
  </r>
  <r>
    <x v="42"/>
    <x v="2"/>
    <s v="May"/>
    <x v="1"/>
    <x v="0"/>
    <n v="817"/>
    <s v="GEO1003"/>
    <x v="2"/>
  </r>
  <r>
    <x v="42"/>
    <x v="3"/>
    <s v="Jun"/>
    <x v="1"/>
    <x v="0"/>
    <n v="426"/>
    <s v="GEO1003"/>
    <x v="2"/>
  </r>
  <r>
    <x v="42"/>
    <x v="4"/>
    <s v="Jul"/>
    <x v="2"/>
    <x v="0"/>
    <n v="559"/>
    <s v="GEO1003"/>
    <x v="2"/>
  </r>
  <r>
    <x v="42"/>
    <x v="5"/>
    <s v="Aug"/>
    <x v="2"/>
    <x v="0"/>
    <n v="300"/>
    <s v="GEO1003"/>
    <x v="2"/>
  </r>
  <r>
    <x v="42"/>
    <x v="6"/>
    <s v="Sep"/>
    <x v="2"/>
    <x v="0"/>
    <n v="493"/>
    <s v="GEO1003"/>
    <x v="2"/>
  </r>
  <r>
    <x v="42"/>
    <x v="7"/>
    <s v="Oct"/>
    <x v="3"/>
    <x v="0"/>
    <n v="364"/>
    <s v="GEO1003"/>
    <x v="2"/>
  </r>
  <r>
    <x v="42"/>
    <x v="8"/>
    <s v="Nov"/>
    <x v="3"/>
    <x v="0"/>
    <n v="627"/>
    <s v="GEO1003"/>
    <x v="2"/>
  </r>
  <r>
    <x v="42"/>
    <x v="9"/>
    <s v="Dec"/>
    <x v="3"/>
    <x v="0"/>
    <n v="429"/>
    <s v="GEO1003"/>
    <x v="2"/>
  </r>
  <r>
    <x v="42"/>
    <x v="10"/>
    <s v="Jun"/>
    <x v="1"/>
    <x v="1"/>
    <n v="441"/>
    <s v="GEO1003"/>
    <x v="2"/>
  </r>
  <r>
    <x v="42"/>
    <x v="11"/>
    <s v="May"/>
    <x v="1"/>
    <x v="1"/>
    <n v="813"/>
    <s v="GEO1003"/>
    <x v="2"/>
  </r>
  <r>
    <x v="42"/>
    <x v="12"/>
    <s v="Apr"/>
    <x v="1"/>
    <x v="1"/>
    <n v="689"/>
    <s v="GEO1003"/>
    <x v="2"/>
  </r>
  <r>
    <x v="42"/>
    <x v="13"/>
    <s v="Mar"/>
    <x v="0"/>
    <x v="1"/>
    <n v="769"/>
    <s v="GEO1003"/>
    <x v="2"/>
  </r>
  <r>
    <x v="42"/>
    <x v="14"/>
    <s v="Feb"/>
    <x v="0"/>
    <x v="1"/>
    <n v="504"/>
    <s v="GEO1003"/>
    <x v="2"/>
  </r>
  <r>
    <x v="42"/>
    <x v="15"/>
    <s v="Jan"/>
    <x v="0"/>
    <x v="1"/>
    <n v="618"/>
    <s v="GEO1003"/>
    <x v="2"/>
  </r>
  <r>
    <x v="43"/>
    <x v="16"/>
    <s v="Jan"/>
    <x v="0"/>
    <x v="0"/>
    <n v="19825"/>
    <s v="GEO1003"/>
    <x v="2"/>
  </r>
  <r>
    <x v="43"/>
    <x v="17"/>
    <s v="Feb"/>
    <x v="0"/>
    <x v="0"/>
    <n v="28323"/>
    <s v="GEO1003"/>
    <x v="2"/>
  </r>
  <r>
    <x v="43"/>
    <x v="0"/>
    <s v="Mar"/>
    <x v="0"/>
    <x v="0"/>
    <n v="25490"/>
    <s v="GEO1003"/>
    <x v="2"/>
  </r>
  <r>
    <x v="43"/>
    <x v="1"/>
    <s v="Apr"/>
    <x v="1"/>
    <x v="0"/>
    <n v="36816"/>
    <s v="GEO1003"/>
    <x v="2"/>
  </r>
  <r>
    <x v="43"/>
    <x v="2"/>
    <s v="May"/>
    <x v="1"/>
    <x v="0"/>
    <n v="28322"/>
    <s v="GEO1003"/>
    <x v="2"/>
  </r>
  <r>
    <x v="43"/>
    <x v="3"/>
    <s v="Jun"/>
    <x v="1"/>
    <x v="0"/>
    <n v="25486"/>
    <s v="GEO1003"/>
    <x v="2"/>
  </r>
  <r>
    <x v="43"/>
    <x v="4"/>
    <s v="Jul"/>
    <x v="2"/>
    <x v="0"/>
    <n v="16995"/>
    <s v="GEO1003"/>
    <x v="2"/>
  </r>
  <r>
    <x v="43"/>
    <x v="5"/>
    <s v="Aug"/>
    <x v="2"/>
    <x v="0"/>
    <n v="19826"/>
    <s v="GEO1003"/>
    <x v="2"/>
  </r>
  <r>
    <x v="43"/>
    <x v="6"/>
    <s v="Sep"/>
    <x v="2"/>
    <x v="0"/>
    <n v="14163"/>
    <s v="GEO1003"/>
    <x v="2"/>
  </r>
  <r>
    <x v="43"/>
    <x v="7"/>
    <s v="Oct"/>
    <x v="3"/>
    <x v="0"/>
    <n v="22655"/>
    <s v="GEO1003"/>
    <x v="2"/>
  </r>
  <r>
    <x v="43"/>
    <x v="8"/>
    <s v="Nov"/>
    <x v="3"/>
    <x v="0"/>
    <n v="19822"/>
    <s v="GEO1003"/>
    <x v="2"/>
  </r>
  <r>
    <x v="43"/>
    <x v="9"/>
    <s v="Dec"/>
    <x v="3"/>
    <x v="0"/>
    <n v="25485"/>
    <s v="GEO1003"/>
    <x v="2"/>
  </r>
  <r>
    <x v="43"/>
    <x v="10"/>
    <s v="Jun"/>
    <x v="1"/>
    <x v="1"/>
    <n v="26509"/>
    <s v="GEO1003"/>
    <x v="2"/>
  </r>
  <r>
    <x v="43"/>
    <x v="11"/>
    <s v="May"/>
    <x v="1"/>
    <x v="1"/>
    <n v="28176"/>
    <s v="GEO1003"/>
    <x v="2"/>
  </r>
  <r>
    <x v="43"/>
    <x v="12"/>
    <s v="Apr"/>
    <x v="1"/>
    <x v="1"/>
    <n v="37182"/>
    <s v="GEO1003"/>
    <x v="2"/>
  </r>
  <r>
    <x v="43"/>
    <x v="13"/>
    <s v="Mar"/>
    <x v="0"/>
    <x v="1"/>
    <n v="25741"/>
    <s v="GEO1003"/>
    <x v="2"/>
  </r>
  <r>
    <x v="43"/>
    <x v="14"/>
    <s v="Feb"/>
    <x v="0"/>
    <x v="1"/>
    <n v="28605"/>
    <s v="GEO1003"/>
    <x v="2"/>
  </r>
  <r>
    <x v="43"/>
    <x v="15"/>
    <s v="Jan"/>
    <x v="0"/>
    <x v="1"/>
    <n v="20218"/>
    <s v="GEO1003"/>
    <x v="2"/>
  </r>
  <r>
    <x v="44"/>
    <x v="16"/>
    <s v="Jan"/>
    <x v="0"/>
    <x v="0"/>
    <n v="967"/>
    <s v="GEO1003"/>
    <x v="2"/>
  </r>
  <r>
    <x v="44"/>
    <x v="17"/>
    <s v="Feb"/>
    <x v="0"/>
    <x v="0"/>
    <n v="1088"/>
    <s v="GEO1003"/>
    <x v="2"/>
  </r>
  <r>
    <x v="44"/>
    <x v="0"/>
    <s v="Mar"/>
    <x v="0"/>
    <x v="0"/>
    <n v="1209"/>
    <s v="GEO1003"/>
    <x v="2"/>
  </r>
  <r>
    <x v="44"/>
    <x v="1"/>
    <s v="Apr"/>
    <x v="1"/>
    <x v="0"/>
    <n v="1449"/>
    <s v="GEO1003"/>
    <x v="2"/>
  </r>
  <r>
    <x v="44"/>
    <x v="2"/>
    <s v="May"/>
    <x v="1"/>
    <x v="0"/>
    <n v="1327"/>
    <s v="GEO1003"/>
    <x v="2"/>
  </r>
  <r>
    <x v="44"/>
    <x v="3"/>
    <s v="Jun"/>
    <x v="1"/>
    <x v="0"/>
    <n v="964"/>
    <s v="GEO1003"/>
    <x v="2"/>
  </r>
  <r>
    <x v="44"/>
    <x v="4"/>
    <s v="Jul"/>
    <x v="2"/>
    <x v="0"/>
    <n v="844"/>
    <s v="GEO1003"/>
    <x v="2"/>
  </r>
  <r>
    <x v="44"/>
    <x v="5"/>
    <s v="Aug"/>
    <x v="2"/>
    <x v="0"/>
    <n v="728"/>
    <s v="GEO1003"/>
    <x v="2"/>
  </r>
  <r>
    <x v="44"/>
    <x v="6"/>
    <s v="Sep"/>
    <x v="2"/>
    <x v="0"/>
    <n v="729"/>
    <s v="GEO1003"/>
    <x v="2"/>
  </r>
  <r>
    <x v="44"/>
    <x v="7"/>
    <s v="Oct"/>
    <x v="3"/>
    <x v="0"/>
    <n v="849"/>
    <s v="GEO1003"/>
    <x v="2"/>
  </r>
  <r>
    <x v="44"/>
    <x v="8"/>
    <s v="Nov"/>
    <x v="3"/>
    <x v="0"/>
    <n v="970"/>
    <s v="GEO1003"/>
    <x v="2"/>
  </r>
  <r>
    <x v="44"/>
    <x v="9"/>
    <s v="Dec"/>
    <x v="3"/>
    <x v="0"/>
    <n v="965"/>
    <s v="GEO1003"/>
    <x v="2"/>
  </r>
  <r>
    <x v="44"/>
    <x v="10"/>
    <s v="Jun"/>
    <x v="1"/>
    <x v="1"/>
    <n v="985"/>
    <s v="GEO1003"/>
    <x v="2"/>
  </r>
  <r>
    <x v="44"/>
    <x v="11"/>
    <s v="May"/>
    <x v="1"/>
    <x v="1"/>
    <n v="1318"/>
    <s v="GEO1003"/>
    <x v="2"/>
  </r>
  <r>
    <x v="44"/>
    <x v="12"/>
    <s v="Apr"/>
    <x v="1"/>
    <x v="1"/>
    <n v="1435"/>
    <s v="GEO1003"/>
    <x v="2"/>
  </r>
  <r>
    <x v="44"/>
    <x v="13"/>
    <s v="Mar"/>
    <x v="0"/>
    <x v="1"/>
    <n v="1221"/>
    <s v="GEO1003"/>
    <x v="2"/>
  </r>
  <r>
    <x v="44"/>
    <x v="14"/>
    <s v="Feb"/>
    <x v="0"/>
    <x v="1"/>
    <n v="1076"/>
    <s v="GEO1003"/>
    <x v="2"/>
  </r>
  <r>
    <x v="44"/>
    <x v="15"/>
    <s v="Jan"/>
    <x v="0"/>
    <x v="1"/>
    <n v="998"/>
    <s v="GEO1003"/>
    <x v="2"/>
  </r>
  <r>
    <x v="45"/>
    <x v="16"/>
    <s v="Jan"/>
    <x v="0"/>
    <x v="0"/>
    <n v="82"/>
    <s v="GEO1003"/>
    <x v="2"/>
  </r>
  <r>
    <x v="45"/>
    <x v="17"/>
    <s v="Feb"/>
    <x v="0"/>
    <x v="0"/>
    <n v="101"/>
    <s v="GEO1003"/>
    <x v="2"/>
  </r>
  <r>
    <x v="45"/>
    <x v="0"/>
    <s v="Mar"/>
    <x v="0"/>
    <x v="0"/>
    <n v="102"/>
    <s v="GEO1003"/>
    <x v="2"/>
  </r>
  <r>
    <x v="45"/>
    <x v="1"/>
    <s v="Apr"/>
    <x v="1"/>
    <x v="0"/>
    <n v="126"/>
    <s v="GEO1003"/>
    <x v="2"/>
  </r>
  <r>
    <x v="45"/>
    <x v="2"/>
    <s v="May"/>
    <x v="1"/>
    <x v="0"/>
    <n v="108"/>
    <s v="GEO1003"/>
    <x v="2"/>
  </r>
  <r>
    <x v="45"/>
    <x v="3"/>
    <s v="Jun"/>
    <x v="1"/>
    <x v="0"/>
    <n v="88"/>
    <s v="GEO1003"/>
    <x v="2"/>
  </r>
  <r>
    <x v="45"/>
    <x v="4"/>
    <s v="Jul"/>
    <x v="2"/>
    <x v="0"/>
    <n v="68"/>
    <s v="GEO1003"/>
    <x v="2"/>
  </r>
  <r>
    <x v="45"/>
    <x v="5"/>
    <s v="Aug"/>
    <x v="2"/>
    <x v="0"/>
    <n v="70"/>
    <s v="GEO1003"/>
    <x v="2"/>
  </r>
  <r>
    <x v="45"/>
    <x v="6"/>
    <s v="Sep"/>
    <x v="2"/>
    <x v="0"/>
    <n v="58"/>
    <s v="GEO1003"/>
    <x v="2"/>
  </r>
  <r>
    <x v="45"/>
    <x v="7"/>
    <s v="Oct"/>
    <x v="3"/>
    <x v="0"/>
    <n v="76"/>
    <s v="GEO1003"/>
    <x v="2"/>
  </r>
  <r>
    <x v="45"/>
    <x v="8"/>
    <s v="Nov"/>
    <x v="3"/>
    <x v="0"/>
    <n v="81"/>
    <s v="GEO1003"/>
    <x v="2"/>
  </r>
  <r>
    <x v="45"/>
    <x v="9"/>
    <s v="Dec"/>
    <x v="3"/>
    <x v="0"/>
    <n v="88"/>
    <s v="GEO1003"/>
    <x v="2"/>
  </r>
  <r>
    <x v="45"/>
    <x v="10"/>
    <s v="Jun"/>
    <x v="1"/>
    <x v="1"/>
    <n v="91"/>
    <s v="GEO1003"/>
    <x v="2"/>
  </r>
  <r>
    <x v="45"/>
    <x v="11"/>
    <s v="May"/>
    <x v="1"/>
    <x v="1"/>
    <n v="109"/>
    <s v="GEO1003"/>
    <x v="2"/>
  </r>
  <r>
    <x v="45"/>
    <x v="12"/>
    <s v="Apr"/>
    <x v="1"/>
    <x v="1"/>
    <n v="130"/>
    <s v="GEO1003"/>
    <x v="2"/>
  </r>
  <r>
    <x v="45"/>
    <x v="13"/>
    <s v="Mar"/>
    <x v="0"/>
    <x v="1"/>
    <n v="105"/>
    <s v="GEO1003"/>
    <x v="2"/>
  </r>
  <r>
    <x v="45"/>
    <x v="14"/>
    <s v="Feb"/>
    <x v="0"/>
    <x v="1"/>
    <n v="98"/>
    <s v="GEO1003"/>
    <x v="2"/>
  </r>
  <r>
    <x v="45"/>
    <x v="15"/>
    <s v="Jan"/>
    <x v="0"/>
    <x v="1"/>
    <n v="77"/>
    <s v="GEO1003"/>
    <x v="2"/>
  </r>
  <r>
    <x v="46"/>
    <x v="16"/>
    <s v="Jan"/>
    <x v="0"/>
    <x v="0"/>
    <n v="568"/>
    <s v="GEO1001"/>
    <x v="1"/>
  </r>
  <r>
    <x v="46"/>
    <x v="17"/>
    <s v="Feb"/>
    <x v="0"/>
    <x v="0"/>
    <n v="636"/>
    <s v="GEO1001"/>
    <x v="1"/>
  </r>
  <r>
    <x v="46"/>
    <x v="0"/>
    <s v="Mar"/>
    <x v="0"/>
    <x v="0"/>
    <n v="707"/>
    <s v="GEO1001"/>
    <x v="1"/>
  </r>
  <r>
    <x v="46"/>
    <x v="1"/>
    <s v="Apr"/>
    <x v="1"/>
    <x v="0"/>
    <n v="849"/>
    <s v="GEO1001"/>
    <x v="1"/>
  </r>
  <r>
    <x v="46"/>
    <x v="2"/>
    <s v="May"/>
    <x v="1"/>
    <x v="0"/>
    <n v="779"/>
    <s v="GEO1001"/>
    <x v="1"/>
  </r>
  <r>
    <x v="46"/>
    <x v="3"/>
    <s v="Jun"/>
    <x v="1"/>
    <x v="0"/>
    <n v="566"/>
    <s v="GEO1001"/>
    <x v="1"/>
  </r>
  <r>
    <x v="46"/>
    <x v="4"/>
    <s v="Jul"/>
    <x v="2"/>
    <x v="0"/>
    <n v="498"/>
    <s v="GEO1001"/>
    <x v="1"/>
  </r>
  <r>
    <x v="46"/>
    <x v="5"/>
    <s v="Aug"/>
    <x v="2"/>
    <x v="0"/>
    <n v="426"/>
    <s v="GEO1001"/>
    <x v="1"/>
  </r>
  <r>
    <x v="46"/>
    <x v="6"/>
    <s v="Sep"/>
    <x v="2"/>
    <x v="0"/>
    <n v="423"/>
    <s v="GEO1001"/>
    <x v="1"/>
  </r>
  <r>
    <x v="46"/>
    <x v="7"/>
    <s v="Oct"/>
    <x v="3"/>
    <x v="0"/>
    <n v="495"/>
    <s v="GEO1001"/>
    <x v="1"/>
  </r>
  <r>
    <x v="46"/>
    <x v="8"/>
    <s v="Nov"/>
    <x v="3"/>
    <x v="0"/>
    <n v="569"/>
    <s v="GEO1001"/>
    <x v="1"/>
  </r>
  <r>
    <x v="46"/>
    <x v="9"/>
    <s v="Dec"/>
    <x v="3"/>
    <x v="0"/>
    <n v="567"/>
    <s v="GEO1001"/>
    <x v="1"/>
  </r>
  <r>
    <x v="46"/>
    <x v="10"/>
    <s v="Jun"/>
    <x v="1"/>
    <x v="1"/>
    <n v="563"/>
    <s v="GEO1001"/>
    <x v="1"/>
  </r>
  <r>
    <x v="46"/>
    <x v="11"/>
    <s v="May"/>
    <x v="1"/>
    <x v="1"/>
    <n v="789"/>
    <s v="GEO1001"/>
    <x v="1"/>
  </r>
  <r>
    <x v="46"/>
    <x v="12"/>
    <s v="Apr"/>
    <x v="1"/>
    <x v="1"/>
    <n v="862"/>
    <s v="GEO1001"/>
    <x v="1"/>
  </r>
  <r>
    <x v="46"/>
    <x v="13"/>
    <s v="Mar"/>
    <x v="0"/>
    <x v="1"/>
    <n v="702"/>
    <s v="GEO1001"/>
    <x v="1"/>
  </r>
  <r>
    <x v="46"/>
    <x v="14"/>
    <s v="Feb"/>
    <x v="0"/>
    <x v="1"/>
    <n v="652"/>
    <s v="GEO1001"/>
    <x v="1"/>
  </r>
  <r>
    <x v="46"/>
    <x v="15"/>
    <s v="Jan"/>
    <x v="0"/>
    <x v="1"/>
    <n v="557"/>
    <s v="GEO1001"/>
    <x v="1"/>
  </r>
  <r>
    <x v="47"/>
    <x v="16"/>
    <s v="Jan"/>
    <x v="0"/>
    <x v="0"/>
    <n v="902"/>
    <s v="GEO1002"/>
    <x v="3"/>
  </r>
  <r>
    <x v="47"/>
    <x v="17"/>
    <s v="Feb"/>
    <x v="0"/>
    <x v="0"/>
    <n v="897"/>
    <s v="GEO1002"/>
    <x v="3"/>
  </r>
  <r>
    <x v="47"/>
    <x v="0"/>
    <s v="Mar"/>
    <x v="0"/>
    <x v="0"/>
    <n v="1112"/>
    <s v="GEO1002"/>
    <x v="3"/>
  </r>
  <r>
    <x v="47"/>
    <x v="1"/>
    <s v="Apr"/>
    <x v="1"/>
    <x v="0"/>
    <n v="1214"/>
    <s v="GEO1002"/>
    <x v="3"/>
  </r>
  <r>
    <x v="47"/>
    <x v="2"/>
    <s v="May"/>
    <x v="1"/>
    <x v="0"/>
    <n v="1219"/>
    <s v="GEO1002"/>
    <x v="3"/>
  </r>
  <r>
    <x v="47"/>
    <x v="3"/>
    <s v="Jun"/>
    <x v="1"/>
    <x v="0"/>
    <n v="795"/>
    <s v="GEO1002"/>
    <x v="3"/>
  </r>
  <r>
    <x v="47"/>
    <x v="4"/>
    <s v="Jul"/>
    <x v="2"/>
    <x v="0"/>
    <n v="794"/>
    <s v="GEO1002"/>
    <x v="3"/>
  </r>
  <r>
    <x v="47"/>
    <x v="5"/>
    <s v="Aug"/>
    <x v="2"/>
    <x v="0"/>
    <n v="581"/>
    <s v="GEO1002"/>
    <x v="3"/>
  </r>
  <r>
    <x v="47"/>
    <x v="6"/>
    <s v="Sep"/>
    <x v="2"/>
    <x v="0"/>
    <n v="690"/>
    <s v="GEO1002"/>
    <x v="3"/>
  </r>
  <r>
    <x v="47"/>
    <x v="7"/>
    <s v="Oct"/>
    <x v="3"/>
    <x v="0"/>
    <n v="690"/>
    <s v="GEO1002"/>
    <x v="3"/>
  </r>
  <r>
    <x v="47"/>
    <x v="8"/>
    <s v="Nov"/>
    <x v="3"/>
    <x v="0"/>
    <n v="899"/>
    <s v="GEO1002"/>
    <x v="3"/>
  </r>
  <r>
    <x v="47"/>
    <x v="9"/>
    <s v="Dec"/>
    <x v="3"/>
    <x v="0"/>
    <n v="793"/>
    <s v="GEO1002"/>
    <x v="3"/>
  </r>
  <r>
    <x v="47"/>
    <x v="10"/>
    <s v="Jun"/>
    <x v="1"/>
    <x v="1"/>
    <n v="820"/>
    <s v="GEO1002"/>
    <x v="3"/>
  </r>
  <r>
    <x v="47"/>
    <x v="11"/>
    <s v="May"/>
    <x v="1"/>
    <x v="1"/>
    <n v="1231"/>
    <s v="GEO1002"/>
    <x v="3"/>
  </r>
  <r>
    <x v="47"/>
    <x v="12"/>
    <s v="Apr"/>
    <x v="1"/>
    <x v="1"/>
    <n v="1204"/>
    <s v="GEO1002"/>
    <x v="3"/>
  </r>
  <r>
    <x v="47"/>
    <x v="13"/>
    <s v="Mar"/>
    <x v="0"/>
    <x v="1"/>
    <n v="1120"/>
    <s v="GEO1002"/>
    <x v="3"/>
  </r>
  <r>
    <x v="47"/>
    <x v="14"/>
    <s v="Feb"/>
    <x v="0"/>
    <x v="1"/>
    <n v="945"/>
    <s v="GEO1002"/>
    <x v="3"/>
  </r>
  <r>
    <x v="47"/>
    <x v="15"/>
    <s v="Jan"/>
    <x v="0"/>
    <x v="1"/>
    <n v="936"/>
    <s v="GEO1002"/>
    <x v="3"/>
  </r>
  <r>
    <x v="48"/>
    <x v="16"/>
    <s v="Jan"/>
    <x v="0"/>
    <x v="0"/>
    <n v="1244"/>
    <s v="GEO1002"/>
    <x v="3"/>
  </r>
  <r>
    <x v="48"/>
    <x v="17"/>
    <s v="Feb"/>
    <x v="0"/>
    <x v="0"/>
    <n v="1240"/>
    <s v="GEO1002"/>
    <x v="3"/>
  </r>
  <r>
    <x v="48"/>
    <x v="0"/>
    <s v="Mar"/>
    <x v="0"/>
    <x v="0"/>
    <n v="1534"/>
    <s v="GEO1002"/>
    <x v="3"/>
  </r>
  <r>
    <x v="48"/>
    <x v="1"/>
    <s v="Apr"/>
    <x v="1"/>
    <x v="0"/>
    <n v="1675"/>
    <s v="GEO1002"/>
    <x v="3"/>
  </r>
  <r>
    <x v="48"/>
    <x v="2"/>
    <s v="May"/>
    <x v="1"/>
    <x v="0"/>
    <n v="1680"/>
    <s v="GEO1002"/>
    <x v="3"/>
  </r>
  <r>
    <x v="48"/>
    <x v="3"/>
    <s v="Jun"/>
    <x v="1"/>
    <x v="0"/>
    <n v="1094"/>
    <s v="GEO1002"/>
    <x v="3"/>
  </r>
  <r>
    <x v="48"/>
    <x v="4"/>
    <s v="Jul"/>
    <x v="2"/>
    <x v="0"/>
    <n v="1095"/>
    <s v="GEO1002"/>
    <x v="3"/>
  </r>
  <r>
    <x v="48"/>
    <x v="5"/>
    <s v="Aug"/>
    <x v="2"/>
    <x v="0"/>
    <n v="807"/>
    <s v="GEO1002"/>
    <x v="3"/>
  </r>
  <r>
    <x v="48"/>
    <x v="6"/>
    <s v="Sep"/>
    <x v="2"/>
    <x v="0"/>
    <n v="950"/>
    <s v="GEO1002"/>
    <x v="3"/>
  </r>
  <r>
    <x v="48"/>
    <x v="7"/>
    <s v="Oct"/>
    <x v="3"/>
    <x v="0"/>
    <n v="947"/>
    <s v="GEO1002"/>
    <x v="3"/>
  </r>
  <r>
    <x v="48"/>
    <x v="8"/>
    <s v="Nov"/>
    <x v="3"/>
    <x v="0"/>
    <n v="1239"/>
    <s v="GEO1002"/>
    <x v="3"/>
  </r>
  <r>
    <x v="48"/>
    <x v="9"/>
    <s v="Dec"/>
    <x v="3"/>
    <x v="0"/>
    <n v="1092"/>
    <s v="GEO1002"/>
    <x v="3"/>
  </r>
  <r>
    <x v="48"/>
    <x v="10"/>
    <s v="Jun"/>
    <x v="1"/>
    <x v="1"/>
    <n v="1153"/>
    <s v="GEO1002"/>
    <x v="3"/>
  </r>
  <r>
    <x v="48"/>
    <x v="11"/>
    <s v="May"/>
    <x v="1"/>
    <x v="1"/>
    <n v="1659"/>
    <s v="GEO1002"/>
    <x v="3"/>
  </r>
  <r>
    <x v="48"/>
    <x v="12"/>
    <s v="Apr"/>
    <x v="1"/>
    <x v="1"/>
    <n v="1710"/>
    <s v="GEO1002"/>
    <x v="3"/>
  </r>
  <r>
    <x v="48"/>
    <x v="13"/>
    <s v="Mar"/>
    <x v="0"/>
    <x v="1"/>
    <n v="1546"/>
    <s v="GEO1002"/>
    <x v="3"/>
  </r>
  <r>
    <x v="48"/>
    <x v="14"/>
    <s v="Feb"/>
    <x v="0"/>
    <x v="1"/>
    <n v="1289"/>
    <s v="GEO1002"/>
    <x v="3"/>
  </r>
  <r>
    <x v="48"/>
    <x v="15"/>
    <s v="Jan"/>
    <x v="0"/>
    <x v="1"/>
    <n v="1236"/>
    <s v="GEO1002"/>
    <x v="3"/>
  </r>
  <r>
    <x v="49"/>
    <x v="16"/>
    <s v="Jan"/>
    <x v="0"/>
    <x v="0"/>
    <n v="1362"/>
    <s v="GEO1001"/>
    <x v="1"/>
  </r>
  <r>
    <x v="49"/>
    <x v="17"/>
    <s v="Feb"/>
    <x v="0"/>
    <x v="0"/>
    <n v="1719"/>
    <s v="GEO1001"/>
    <x v="1"/>
  </r>
  <r>
    <x v="49"/>
    <x v="0"/>
    <s v="Mar"/>
    <x v="0"/>
    <x v="0"/>
    <n v="1717"/>
    <s v="GEO1001"/>
    <x v="1"/>
  </r>
  <r>
    <x v="49"/>
    <x v="1"/>
    <s v="Apr"/>
    <x v="1"/>
    <x v="0"/>
    <n v="2259"/>
    <s v="GEO1001"/>
    <x v="1"/>
  </r>
  <r>
    <x v="49"/>
    <x v="2"/>
    <s v="May"/>
    <x v="1"/>
    <x v="0"/>
    <n v="1898"/>
    <s v="GEO1001"/>
    <x v="1"/>
  </r>
  <r>
    <x v="49"/>
    <x v="3"/>
    <s v="Jun"/>
    <x v="1"/>
    <x v="0"/>
    <n v="1539"/>
    <s v="GEO1001"/>
    <x v="1"/>
  </r>
  <r>
    <x v="49"/>
    <x v="4"/>
    <s v="Jul"/>
    <x v="2"/>
    <x v="0"/>
    <n v="1180"/>
    <s v="GEO1001"/>
    <x v="1"/>
  </r>
  <r>
    <x v="49"/>
    <x v="5"/>
    <s v="Aug"/>
    <x v="2"/>
    <x v="0"/>
    <n v="1175"/>
    <s v="GEO1001"/>
    <x v="1"/>
  </r>
  <r>
    <x v="49"/>
    <x v="6"/>
    <s v="Sep"/>
    <x v="2"/>
    <x v="0"/>
    <n v="999"/>
    <s v="GEO1001"/>
    <x v="1"/>
  </r>
  <r>
    <x v="49"/>
    <x v="7"/>
    <s v="Oct"/>
    <x v="3"/>
    <x v="0"/>
    <n v="1361"/>
    <s v="GEO1001"/>
    <x v="1"/>
  </r>
  <r>
    <x v="49"/>
    <x v="8"/>
    <s v="Nov"/>
    <x v="3"/>
    <x v="0"/>
    <n v="1358"/>
    <s v="GEO1001"/>
    <x v="1"/>
  </r>
  <r>
    <x v="49"/>
    <x v="9"/>
    <s v="Dec"/>
    <x v="3"/>
    <x v="0"/>
    <n v="1542"/>
    <s v="GEO1001"/>
    <x v="1"/>
  </r>
  <r>
    <x v="49"/>
    <x v="10"/>
    <s v="Jun"/>
    <x v="1"/>
    <x v="1"/>
    <n v="1553"/>
    <s v="GEO1001"/>
    <x v="1"/>
  </r>
  <r>
    <x v="49"/>
    <x v="11"/>
    <s v="May"/>
    <x v="1"/>
    <x v="1"/>
    <n v="1998"/>
    <s v="GEO1001"/>
    <x v="1"/>
  </r>
  <r>
    <x v="49"/>
    <x v="12"/>
    <s v="Apr"/>
    <x v="1"/>
    <x v="1"/>
    <n v="2309"/>
    <s v="GEO1001"/>
    <x v="1"/>
  </r>
  <r>
    <x v="49"/>
    <x v="13"/>
    <s v="Mar"/>
    <x v="0"/>
    <x v="1"/>
    <n v="1701"/>
    <s v="GEO1001"/>
    <x v="1"/>
  </r>
  <r>
    <x v="49"/>
    <x v="14"/>
    <s v="Feb"/>
    <x v="0"/>
    <x v="1"/>
    <n v="1790"/>
    <s v="GEO1001"/>
    <x v="1"/>
  </r>
  <r>
    <x v="49"/>
    <x v="15"/>
    <s v="Jan"/>
    <x v="0"/>
    <x v="1"/>
    <n v="1353"/>
    <s v="GEO1001"/>
    <x v="1"/>
  </r>
  <r>
    <x v="50"/>
    <x v="16"/>
    <s v="Jan"/>
    <x v="0"/>
    <x v="0"/>
    <n v="28034"/>
    <s v="GEO1001"/>
    <x v="1"/>
  </r>
  <r>
    <x v="50"/>
    <x v="17"/>
    <s v="Feb"/>
    <x v="0"/>
    <x v="0"/>
    <n v="24922"/>
    <s v="GEO1001"/>
    <x v="1"/>
  </r>
  <r>
    <x v="50"/>
    <x v="0"/>
    <s v="Mar"/>
    <x v="0"/>
    <x v="0"/>
    <n v="34268"/>
    <s v="GEO1001"/>
    <x v="1"/>
  </r>
  <r>
    <x v="50"/>
    <x v="1"/>
    <s v="Apr"/>
    <x v="1"/>
    <x v="0"/>
    <n v="34268"/>
    <s v="GEO1001"/>
    <x v="1"/>
  </r>
  <r>
    <x v="50"/>
    <x v="2"/>
    <s v="May"/>
    <x v="1"/>
    <x v="0"/>
    <n v="37380"/>
    <s v="GEO1001"/>
    <x v="1"/>
  </r>
  <r>
    <x v="50"/>
    <x v="3"/>
    <s v="Jun"/>
    <x v="1"/>
    <x v="0"/>
    <n v="21809"/>
    <s v="GEO1001"/>
    <x v="1"/>
  </r>
  <r>
    <x v="50"/>
    <x v="4"/>
    <s v="Jul"/>
    <x v="2"/>
    <x v="0"/>
    <n v="24920"/>
    <s v="GEO1001"/>
    <x v="1"/>
  </r>
  <r>
    <x v="50"/>
    <x v="5"/>
    <s v="Aug"/>
    <x v="2"/>
    <x v="0"/>
    <n v="15576"/>
    <s v="GEO1001"/>
    <x v="1"/>
  </r>
  <r>
    <x v="50"/>
    <x v="6"/>
    <s v="Sep"/>
    <x v="2"/>
    <x v="0"/>
    <n v="21809"/>
    <s v="GEO1001"/>
    <x v="1"/>
  </r>
  <r>
    <x v="50"/>
    <x v="7"/>
    <s v="Oct"/>
    <x v="3"/>
    <x v="0"/>
    <n v="18694"/>
    <s v="GEO1001"/>
    <x v="1"/>
  </r>
  <r>
    <x v="50"/>
    <x v="8"/>
    <s v="Nov"/>
    <x v="3"/>
    <x v="0"/>
    <n v="28037"/>
    <s v="GEO1001"/>
    <x v="1"/>
  </r>
  <r>
    <x v="50"/>
    <x v="9"/>
    <s v="Dec"/>
    <x v="3"/>
    <x v="0"/>
    <n v="21809"/>
    <s v="GEO1001"/>
    <x v="1"/>
  </r>
  <r>
    <x v="50"/>
    <x v="10"/>
    <s v="Jun"/>
    <x v="1"/>
    <x v="1"/>
    <n v="22463"/>
    <s v="GEO1001"/>
    <x v="1"/>
  </r>
  <r>
    <x v="50"/>
    <x v="11"/>
    <s v="May"/>
    <x v="1"/>
    <x v="1"/>
    <n v="38501"/>
    <s v="GEO1001"/>
    <x v="1"/>
  </r>
  <r>
    <x v="50"/>
    <x v="12"/>
    <s v="Apr"/>
    <x v="1"/>
    <x v="1"/>
    <n v="33923"/>
    <s v="GEO1001"/>
    <x v="1"/>
  </r>
  <r>
    <x v="50"/>
    <x v="13"/>
    <s v="Mar"/>
    <x v="0"/>
    <x v="1"/>
    <n v="35291"/>
    <s v="GEO1001"/>
    <x v="1"/>
  </r>
  <r>
    <x v="50"/>
    <x v="14"/>
    <s v="Feb"/>
    <x v="0"/>
    <x v="1"/>
    <n v="24798"/>
    <s v="GEO1001"/>
    <x v="1"/>
  </r>
  <r>
    <x v="50"/>
    <x v="15"/>
    <s v="Jan"/>
    <x v="0"/>
    <x v="1"/>
    <n v="29157"/>
    <s v="GEO1001"/>
    <x v="1"/>
  </r>
  <r>
    <x v="51"/>
    <x v="16"/>
    <s v="Jan"/>
    <x v="0"/>
    <x v="0"/>
    <n v="142"/>
    <s v="GEO1002"/>
    <x v="3"/>
  </r>
  <r>
    <x v="51"/>
    <x v="17"/>
    <s v="Feb"/>
    <x v="0"/>
    <x v="0"/>
    <n v="125"/>
    <s v="GEO1002"/>
    <x v="3"/>
  </r>
  <r>
    <x v="51"/>
    <x v="0"/>
    <s v="Mar"/>
    <x v="0"/>
    <x v="0"/>
    <n v="171"/>
    <s v="GEO1002"/>
    <x v="3"/>
  </r>
  <r>
    <x v="51"/>
    <x v="1"/>
    <s v="Apr"/>
    <x v="1"/>
    <x v="0"/>
    <n v="168"/>
    <s v="GEO1002"/>
    <x v="3"/>
  </r>
  <r>
    <x v="51"/>
    <x v="2"/>
    <s v="May"/>
    <x v="1"/>
    <x v="0"/>
    <n v="183"/>
    <s v="GEO1002"/>
    <x v="3"/>
  </r>
  <r>
    <x v="51"/>
    <x v="3"/>
    <s v="Jun"/>
    <x v="1"/>
    <x v="0"/>
    <n v="109"/>
    <s v="GEO1002"/>
    <x v="3"/>
  </r>
  <r>
    <x v="51"/>
    <x v="4"/>
    <s v="Jul"/>
    <x v="2"/>
    <x v="0"/>
    <n v="125"/>
    <s v="GEO1002"/>
    <x v="3"/>
  </r>
  <r>
    <x v="51"/>
    <x v="5"/>
    <s v="Aug"/>
    <x v="2"/>
    <x v="0"/>
    <n v="80"/>
    <s v="GEO1002"/>
    <x v="3"/>
  </r>
  <r>
    <x v="51"/>
    <x v="6"/>
    <s v="Sep"/>
    <x v="2"/>
    <x v="0"/>
    <n v="111"/>
    <s v="GEO1002"/>
    <x v="3"/>
  </r>
  <r>
    <x v="51"/>
    <x v="7"/>
    <s v="Oct"/>
    <x v="3"/>
    <x v="0"/>
    <n v="96"/>
    <s v="GEO1002"/>
    <x v="3"/>
  </r>
  <r>
    <x v="51"/>
    <x v="8"/>
    <s v="Nov"/>
    <x v="3"/>
    <x v="0"/>
    <n v="136"/>
    <s v="GEO1002"/>
    <x v="3"/>
  </r>
  <r>
    <x v="51"/>
    <x v="9"/>
    <s v="Dec"/>
    <x v="3"/>
    <x v="0"/>
    <n v="107"/>
    <s v="GEO1002"/>
    <x v="3"/>
  </r>
  <r>
    <x v="51"/>
    <x v="14"/>
    <s v="Feb"/>
    <x v="0"/>
    <x v="1"/>
    <n v="126"/>
    <s v="GEO1002"/>
    <x v="3"/>
  </r>
  <r>
    <x v="51"/>
    <x v="15"/>
    <s v="Jan"/>
    <x v="0"/>
    <x v="1"/>
    <n v="140"/>
    <s v="GEO1002"/>
    <x v="3"/>
  </r>
  <r>
    <x v="52"/>
    <x v="16"/>
    <s v="Jan"/>
    <x v="0"/>
    <x v="0"/>
    <n v="220"/>
    <s v="GEO1002"/>
    <x v="3"/>
  </r>
  <r>
    <x v="52"/>
    <x v="17"/>
    <s v="Feb"/>
    <x v="0"/>
    <x v="0"/>
    <n v="219"/>
    <s v="GEO1002"/>
    <x v="3"/>
  </r>
  <r>
    <x v="52"/>
    <x v="0"/>
    <s v="Mar"/>
    <x v="0"/>
    <x v="0"/>
    <n v="266"/>
    <s v="GEO1002"/>
    <x v="3"/>
  </r>
  <r>
    <x v="52"/>
    <x v="1"/>
    <s v="Apr"/>
    <x v="1"/>
    <x v="0"/>
    <n v="294"/>
    <s v="GEO1002"/>
    <x v="3"/>
  </r>
  <r>
    <x v="52"/>
    <x v="2"/>
    <s v="May"/>
    <x v="1"/>
    <x v="0"/>
    <n v="295"/>
    <s v="GEO1002"/>
    <x v="3"/>
  </r>
  <r>
    <x v="52"/>
    <x v="3"/>
    <s v="Jun"/>
    <x v="1"/>
    <x v="0"/>
    <n v="193"/>
    <s v="GEO1002"/>
    <x v="3"/>
  </r>
  <r>
    <x v="52"/>
    <x v="4"/>
    <s v="Jul"/>
    <x v="2"/>
    <x v="0"/>
    <n v="190"/>
    <s v="GEO1002"/>
    <x v="3"/>
  </r>
  <r>
    <x v="52"/>
    <x v="5"/>
    <s v="Aug"/>
    <x v="2"/>
    <x v="0"/>
    <n v="143"/>
    <s v="GEO1002"/>
    <x v="3"/>
  </r>
  <r>
    <x v="52"/>
    <x v="6"/>
    <s v="Sep"/>
    <x v="2"/>
    <x v="0"/>
    <n v="170"/>
    <s v="GEO1002"/>
    <x v="3"/>
  </r>
  <r>
    <x v="52"/>
    <x v="7"/>
    <s v="Oct"/>
    <x v="3"/>
    <x v="0"/>
    <n v="170"/>
    <s v="GEO1002"/>
    <x v="3"/>
  </r>
  <r>
    <x v="52"/>
    <x v="8"/>
    <s v="Nov"/>
    <x v="3"/>
    <x v="0"/>
    <n v="214"/>
    <s v="GEO1002"/>
    <x v="3"/>
  </r>
  <r>
    <x v="52"/>
    <x v="9"/>
    <s v="Dec"/>
    <x v="3"/>
    <x v="0"/>
    <n v="194"/>
    <s v="GEO1002"/>
    <x v="3"/>
  </r>
  <r>
    <x v="52"/>
    <x v="10"/>
    <s v="Jun"/>
    <x v="1"/>
    <x v="1"/>
    <n v="195"/>
    <s v="GEO1002"/>
    <x v="3"/>
  </r>
  <r>
    <x v="52"/>
    <x v="11"/>
    <s v="May"/>
    <x v="1"/>
    <x v="1"/>
    <n v="290"/>
    <s v="GEO1002"/>
    <x v="3"/>
  </r>
  <r>
    <x v="52"/>
    <x v="12"/>
    <s v="Apr"/>
    <x v="1"/>
    <x v="1"/>
    <n v="294"/>
    <s v="GEO1002"/>
    <x v="3"/>
  </r>
  <r>
    <x v="52"/>
    <x v="13"/>
    <s v="Mar"/>
    <x v="0"/>
    <x v="1"/>
    <n v="270"/>
    <s v="GEO1002"/>
    <x v="3"/>
  </r>
  <r>
    <x v="52"/>
    <x v="14"/>
    <s v="Feb"/>
    <x v="0"/>
    <x v="1"/>
    <n v="224"/>
    <s v="GEO1002"/>
    <x v="3"/>
  </r>
  <r>
    <x v="52"/>
    <x v="15"/>
    <s v="Jan"/>
    <x v="0"/>
    <x v="1"/>
    <n v="222"/>
    <s v="GEO100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01C64-5327-4371-9756-DE9D85C1DCD1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4:I100" firstHeaderRow="1" firstDataRow="3" firstDataCol="2"/>
  <pivotFields count="11">
    <pivotField axis="axisRow" compact="0" outline="0" showAll="0" sortType="descending" defaultSubtotal="0">
      <items count="53">
        <item x="52"/>
        <item x="51"/>
        <item x="50"/>
        <item x="49"/>
        <item x="48"/>
        <item x="47"/>
        <item x="46"/>
        <item sd="0" x="45"/>
        <item sd="0" x="44"/>
        <item sd="0" x="43"/>
        <item sd="0" x="42"/>
        <item x="41"/>
        <item x="40"/>
        <item x="39"/>
        <item x="38"/>
        <item x="37"/>
        <item x="36"/>
        <item x="35"/>
        <item sd="0" x="34"/>
        <item x="33"/>
        <item sd="0"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sd="0" x="9"/>
        <item x="8"/>
        <item x="7"/>
        <item x="6"/>
        <item x="5"/>
        <item x="4"/>
        <item x="3"/>
        <item sd="0"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0"/>
  </rowFields>
  <rowItems count="54">
    <i>
      <x/>
      <x v="2"/>
    </i>
    <i r="1">
      <x v="3"/>
    </i>
    <i r="1">
      <x v="6"/>
    </i>
    <i r="1">
      <x v="13"/>
    </i>
    <i r="1">
      <x v="16"/>
    </i>
    <i r="1">
      <x v="21"/>
    </i>
    <i r="1">
      <x v="23"/>
    </i>
    <i r="1">
      <x v="24"/>
    </i>
    <i r="1">
      <x v="26"/>
    </i>
    <i r="1">
      <x v="28"/>
    </i>
    <i r="1">
      <x v="29"/>
    </i>
    <i r="1">
      <x v="30"/>
    </i>
    <i r="1">
      <x v="33"/>
    </i>
    <i r="1">
      <x v="36"/>
    </i>
    <i r="1">
      <x v="38"/>
    </i>
    <i r="1">
      <x v="41"/>
    </i>
    <i r="1">
      <x v="42"/>
    </i>
    <i r="1">
      <x v="48"/>
    </i>
    <i r="1">
      <x v="49"/>
    </i>
    <i r="1">
      <x v="51"/>
    </i>
    <i>
      <x v="1"/>
      <x v="11"/>
    </i>
    <i r="1">
      <x v="15"/>
    </i>
    <i r="1">
      <x v="22"/>
    </i>
    <i r="1">
      <x v="32"/>
    </i>
    <i r="1">
      <x v="35"/>
    </i>
    <i r="1">
      <x v="37"/>
    </i>
    <i r="1">
      <x v="39"/>
    </i>
    <i r="1">
      <x v="44"/>
    </i>
    <i r="1">
      <x v="46"/>
    </i>
    <i r="1">
      <x v="47"/>
    </i>
    <i r="1">
      <x v="52"/>
    </i>
    <i>
      <x v="2"/>
      <x v="7"/>
    </i>
    <i r="1">
      <x v="8"/>
    </i>
    <i r="1">
      <x v="9"/>
    </i>
    <i r="1">
      <x v="10"/>
    </i>
    <i r="1">
      <x v="18"/>
    </i>
    <i r="1">
      <x v="20"/>
    </i>
    <i r="1">
      <x v="43"/>
    </i>
    <i r="1">
      <x v="50"/>
    </i>
    <i>
      <x v="3"/>
      <x/>
    </i>
    <i r="1">
      <x v="1"/>
    </i>
    <i r="1">
      <x v="4"/>
    </i>
    <i r="1">
      <x v="5"/>
    </i>
    <i r="1">
      <x v="12"/>
    </i>
    <i r="1">
      <x v="14"/>
    </i>
    <i r="1">
      <x v="17"/>
    </i>
    <i r="1">
      <x v="19"/>
    </i>
    <i r="1">
      <x v="25"/>
    </i>
    <i r="1">
      <x v="27"/>
    </i>
    <i r="1">
      <x v="31"/>
    </i>
    <i r="1">
      <x v="34"/>
    </i>
    <i r="1">
      <x v="40"/>
    </i>
    <i r="1">
      <x v="45"/>
    </i>
    <i t="grand">
      <x/>
    </i>
  </rowItems>
  <colFields count="2">
    <field x="4"/>
    <field x="3"/>
  </colFields>
  <colItems count="7">
    <i>
      <x/>
      <x/>
    </i>
    <i r="1">
      <x v="1"/>
    </i>
    <i r="1">
      <x v="2"/>
    </i>
    <i r="1">
      <x v="3"/>
    </i>
    <i>
      <x v="1"/>
      <x/>
    </i>
    <i r="1">
      <x v="1"/>
    </i>
    <i t="grand">
      <x/>
    </i>
  </colItems>
  <dataFields count="1">
    <dataField name="Sum of Vol" fld="5" baseField="0" baseItem="0"/>
  </dataFields>
  <formats count="2">
    <format dxfId="7">
      <pivotArea dataOnly="0" labelOnly="1" fieldPosition="0">
        <references count="1">
          <reference field="0" count="1">
            <x v="52"/>
          </reference>
        </references>
      </pivotArea>
    </format>
    <format dxfId="6">
      <pivotArea dataOnly="0" labelOnly="1" fieldPosition="0">
        <references count="2">
          <reference field="0" count="1" selected="0">
            <x v="52"/>
          </reference>
          <reference field="7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96C4A-BD80-4F24-9AD1-FC61E1CCA00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3" firstHeaderRow="1" firstDataRow="2" firstDataCol="1"/>
  <pivotFields count="11">
    <pivotField showAll="0"/>
    <pivotField numFmtId="16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  <pivotField axis="axisCol" showAll="0">
      <items count="5">
        <item x="3"/>
        <item x="2"/>
        <item x="0"/>
        <item x="1"/>
        <item t="default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2">
    <field x="4"/>
    <field x="3"/>
  </rowFields>
  <rowItems count="9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" fld="5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EA595-4928-47BA-B632-115BB4B2F8B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H38" firstHeaderRow="1" firstDataRow="3" firstDataCol="1"/>
  <pivotFields count="11">
    <pivotField showAll="0"/>
    <pivotField numFmtId="16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 defaultSubtotal="0">
      <items count="2">
        <item x="0"/>
        <item x="1"/>
      </items>
    </pivotField>
    <pivotField dataField="1" showAll="0"/>
    <pivotField showAll="0"/>
    <pivotField axis="axisRow" showAll="0" sortType="descending">
      <items count="5">
        <item x="1"/>
        <item x="0"/>
        <item x="2"/>
        <item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3"/>
  </colFields>
  <colItems count="7">
    <i>
      <x/>
      <x/>
    </i>
    <i r="1">
      <x v="1"/>
    </i>
    <i r="1">
      <x v="2"/>
    </i>
    <i r="1">
      <x v="3"/>
    </i>
    <i>
      <x v="1"/>
      <x/>
    </i>
    <i r="1">
      <x v="1"/>
    </i>
    <i t="grand">
      <x/>
    </i>
  </colItems>
  <dataFields count="1">
    <dataField name="Sum of Vo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82711-08E9-4DA3-A31C-AB28CFF20CF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2:N17" firstHeaderRow="1" firstDataRow="1" firstDataCol="1"/>
  <pivotFields count="7">
    <pivotField showAll="0"/>
    <pivotField numFmtId="164" showAll="0"/>
    <pivotField showAll="0"/>
    <pivotField showAll="0"/>
    <pivotField showAll="0"/>
    <pivotField dataField="1" showAll="0"/>
    <pivotField axis="axisRow" showAll="0">
      <items count="5">
        <item x="1"/>
        <item x="3"/>
        <item x="2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Vo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A985C-2AEC-4281-9D10-4DE6DB13A40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2:T29" firstHeaderRow="1" firstDataRow="3" firstDataCol="1"/>
  <pivotFields count="11">
    <pivotField showAll="0"/>
    <pivotField numFmtId="16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3"/>
  </colFields>
  <colItems count="9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Sum of Vo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1FCBDF-EE89-4B6B-B21B-4D8209BF6DF3}" name="Geomapping" displayName="Geomapping" ref="M4:N8" totalsRowShown="0">
  <autoFilter ref="M4:N8" xr:uid="{E31FCBDF-EE89-4B6B-B21B-4D8209BF6DF3}"/>
  <tableColumns count="2">
    <tableColumn id="1" xr3:uid="{A943FE3A-42F8-44C9-8C02-E3274E533586}" name="GeoID" dataDxfId="5">
      <calculatedColumnFormula>K5</calculatedColumnFormula>
    </tableColumn>
    <tableColumn id="2" xr3:uid="{EE200B5D-F794-4445-903C-A24893222036}" name="Geo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2F9E5-EA1A-4FE4-9A19-E68D986C930F}" name="Voltable" displayName="Voltable" ref="A1:I908" totalsRowShown="0">
  <autoFilter ref="A1:I908" xr:uid="{BB3D78F9-4A88-46A3-A5EB-9E424F48AA01}"/>
  <tableColumns count="9">
    <tableColumn id="1" xr3:uid="{C2912EB4-0CB6-44BA-9E0F-956385F97822}" name="CLID">
      <calculatedColumnFormula>A1</calculatedColumnFormula>
    </tableColumn>
    <tableColumn id="2" xr3:uid="{E0BE5BA1-5708-495F-9736-3B329D15933F}" name="Date" dataDxfId="4"/>
    <tableColumn id="3" xr3:uid="{9D0BF163-01EC-4B2D-9842-9C3E51C938AE}" name="Month" dataDxfId="3">
      <calculatedColumnFormula>TEXT(B2, "mmm")</calculatedColumnFormula>
    </tableColumn>
    <tableColumn id="4" xr3:uid="{9345DE0C-A873-4615-B6C8-5001447C870E}" name="Quarter" dataDxfId="2">
      <calculatedColumnFormula>"Q" &amp;CHOOSE(MONTH(B2),1, 1, 1, 2, 2, 2, 3, 3,3,4, 4, 4)</calculatedColumnFormula>
    </tableColumn>
    <tableColumn id="5" xr3:uid="{AA4F855F-EDCB-42AF-899F-A2B659FF0F78}" name="Year" dataDxfId="1">
      <calculatedColumnFormula>TEXT(B2,"yyyy")</calculatedColumnFormula>
    </tableColumn>
    <tableColumn id="6" xr3:uid="{EFBE7DC0-4379-4367-BA72-D920B997FA0D}" name="Vol"/>
    <tableColumn id="7" xr3:uid="{35C33AFA-EAE6-4863-91E7-EA40BEE14280}" name="GeoID">
      <calculatedColumnFormula>VLOOKUP(A2,ClientInfo[[#All],[CLID-Shorten]:[GEOID]],2,FALSE)</calculatedColumnFormula>
    </tableColumn>
    <tableColumn id="8" xr3:uid="{B2861D71-4B67-4CF3-8C92-BCCE7B20E494}" name="GEONAME">
      <calculatedColumnFormula>VLOOKUP(G2,Geomapping[#All],2,FALSE)</calculatedColumnFormula>
    </tableColumn>
    <tableColumn id="9" xr3:uid="{E1A6159F-1909-4D9A-84C1-00F86C27F4F4}" name="Q Year" dataDxfId="0">
      <calculatedColumnFormula>D2&amp;" "&amp;E2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D09FB-CF70-420B-AB1B-A035F5D02D5B}" name="ClientInfo" displayName="ClientInfo" ref="A1:C54" totalsRowShown="0">
  <autoFilter ref="A1:C54" xr:uid="{FFAD09FB-CF70-420B-AB1B-A035F5D02D5B}"/>
  <tableColumns count="3">
    <tableColumn id="1" xr3:uid="{B2AB0836-8077-451E-8DFA-DAAC51E19BFC}" name="CLID"/>
    <tableColumn id="3" xr3:uid="{0D3C9E35-D2A8-42F2-860F-7751600E9FD8}" name="CLID-Shorten">
      <calculatedColumnFormula>RIGHT(A2, 7)</calculatedColumnFormula>
    </tableColumn>
    <tableColumn id="2" xr3:uid="{AACD8771-EC80-4328-BC73-7EC0CBE5C775}" name="GE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AB00-EEAA-4CD5-BBBF-D0A6C1205B95}">
  <dimension ref="A1:B54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1</v>
      </c>
      <c r="B1" t="s">
        <v>840</v>
      </c>
    </row>
    <row r="2" spans="1:2" x14ac:dyDescent="0.25">
      <c r="A2" t="s">
        <v>841</v>
      </c>
      <c r="B2" t="s">
        <v>842</v>
      </c>
    </row>
    <row r="3" spans="1:2" x14ac:dyDescent="0.25">
      <c r="A3" t="s">
        <v>843</v>
      </c>
      <c r="B3" t="s">
        <v>842</v>
      </c>
    </row>
    <row r="4" spans="1:2" x14ac:dyDescent="0.25">
      <c r="A4" t="s">
        <v>844</v>
      </c>
      <c r="B4" t="s">
        <v>845</v>
      </c>
    </row>
    <row r="5" spans="1:2" x14ac:dyDescent="0.25">
      <c r="A5" t="s">
        <v>846</v>
      </c>
      <c r="B5" t="s">
        <v>842</v>
      </c>
    </row>
    <row r="6" spans="1:2" x14ac:dyDescent="0.25">
      <c r="A6" t="s">
        <v>847</v>
      </c>
      <c r="B6" t="s">
        <v>845</v>
      </c>
    </row>
    <row r="7" spans="1:2" x14ac:dyDescent="0.25">
      <c r="A7" t="s">
        <v>848</v>
      </c>
      <c r="B7" t="s">
        <v>842</v>
      </c>
    </row>
    <row r="8" spans="1:2" x14ac:dyDescent="0.25">
      <c r="A8" t="s">
        <v>849</v>
      </c>
      <c r="B8" t="s">
        <v>842</v>
      </c>
    </row>
    <row r="9" spans="1:2" x14ac:dyDescent="0.25">
      <c r="A9" t="s">
        <v>850</v>
      </c>
      <c r="B9" t="s">
        <v>842</v>
      </c>
    </row>
    <row r="10" spans="1:2" x14ac:dyDescent="0.25">
      <c r="A10" t="s">
        <v>851</v>
      </c>
      <c r="B10" t="s">
        <v>852</v>
      </c>
    </row>
    <row r="11" spans="1:2" x14ac:dyDescent="0.25">
      <c r="A11" t="s">
        <v>853</v>
      </c>
      <c r="B11" t="s">
        <v>854</v>
      </c>
    </row>
    <row r="12" spans="1:2" x14ac:dyDescent="0.25">
      <c r="A12" t="s">
        <v>855</v>
      </c>
      <c r="B12" t="s">
        <v>842</v>
      </c>
    </row>
    <row r="13" spans="1:2" x14ac:dyDescent="0.25">
      <c r="A13" t="s">
        <v>856</v>
      </c>
      <c r="B13" t="s">
        <v>852</v>
      </c>
    </row>
    <row r="14" spans="1:2" x14ac:dyDescent="0.25">
      <c r="A14" t="s">
        <v>857</v>
      </c>
      <c r="B14" t="s">
        <v>842</v>
      </c>
    </row>
    <row r="15" spans="1:2" x14ac:dyDescent="0.25">
      <c r="A15" t="s">
        <v>858</v>
      </c>
      <c r="B15" t="s">
        <v>854</v>
      </c>
    </row>
    <row r="16" spans="1:2" x14ac:dyDescent="0.25">
      <c r="A16" t="s">
        <v>859</v>
      </c>
      <c r="B16" t="s">
        <v>842</v>
      </c>
    </row>
    <row r="17" spans="1:2" x14ac:dyDescent="0.25">
      <c r="A17" t="s">
        <v>860</v>
      </c>
      <c r="B17" t="s">
        <v>842</v>
      </c>
    </row>
    <row r="18" spans="1:2" x14ac:dyDescent="0.25">
      <c r="A18" t="s">
        <v>861</v>
      </c>
      <c r="B18" t="s">
        <v>842</v>
      </c>
    </row>
    <row r="19" spans="1:2" x14ac:dyDescent="0.25">
      <c r="A19" t="s">
        <v>862</v>
      </c>
      <c r="B19" t="s">
        <v>842</v>
      </c>
    </row>
    <row r="20" spans="1:2" x14ac:dyDescent="0.25">
      <c r="A20" t="s">
        <v>863</v>
      </c>
      <c r="B20" t="s">
        <v>842</v>
      </c>
    </row>
    <row r="21" spans="1:2" x14ac:dyDescent="0.25">
      <c r="A21" t="s">
        <v>864</v>
      </c>
      <c r="B21" t="s">
        <v>842</v>
      </c>
    </row>
    <row r="22" spans="1:2" x14ac:dyDescent="0.25">
      <c r="A22" t="s">
        <v>865</v>
      </c>
      <c r="B22" t="s">
        <v>854</v>
      </c>
    </row>
    <row r="23" spans="1:2" x14ac:dyDescent="0.25">
      <c r="A23" t="s">
        <v>866</v>
      </c>
      <c r="B23" t="s">
        <v>852</v>
      </c>
    </row>
    <row r="24" spans="1:2" x14ac:dyDescent="0.25">
      <c r="A24" t="s">
        <v>867</v>
      </c>
      <c r="B24" t="s">
        <v>854</v>
      </c>
    </row>
    <row r="25" spans="1:2" x14ac:dyDescent="0.25">
      <c r="A25" t="s">
        <v>868</v>
      </c>
      <c r="B25" t="s">
        <v>854</v>
      </c>
    </row>
    <row r="26" spans="1:2" x14ac:dyDescent="0.25">
      <c r="A26" t="s">
        <v>869</v>
      </c>
      <c r="B26" t="s">
        <v>852</v>
      </c>
    </row>
    <row r="27" spans="1:2" x14ac:dyDescent="0.25">
      <c r="A27" t="s">
        <v>870</v>
      </c>
      <c r="B27" t="s">
        <v>842</v>
      </c>
    </row>
    <row r="28" spans="1:2" x14ac:dyDescent="0.25">
      <c r="A28" t="s">
        <v>871</v>
      </c>
      <c r="B28" t="s">
        <v>842</v>
      </c>
    </row>
    <row r="29" spans="1:2" x14ac:dyDescent="0.25">
      <c r="A29" t="s">
        <v>872</v>
      </c>
      <c r="B29" t="s">
        <v>842</v>
      </c>
    </row>
    <row r="30" spans="1:2" x14ac:dyDescent="0.25">
      <c r="A30" t="s">
        <v>873</v>
      </c>
      <c r="B30" t="s">
        <v>842</v>
      </c>
    </row>
    <row r="31" spans="1:2" x14ac:dyDescent="0.25">
      <c r="A31" t="s">
        <v>874</v>
      </c>
      <c r="B31" t="s">
        <v>845</v>
      </c>
    </row>
    <row r="32" spans="1:2" x14ac:dyDescent="0.25">
      <c r="A32" t="s">
        <v>875</v>
      </c>
      <c r="B32" t="s">
        <v>845</v>
      </c>
    </row>
    <row r="33" spans="1:2" x14ac:dyDescent="0.25">
      <c r="A33" t="s">
        <v>876</v>
      </c>
      <c r="B33" t="s">
        <v>852</v>
      </c>
    </row>
    <row r="34" spans="1:2" x14ac:dyDescent="0.25">
      <c r="A34" t="s">
        <v>877</v>
      </c>
      <c r="B34" t="s">
        <v>852</v>
      </c>
    </row>
    <row r="35" spans="1:2" x14ac:dyDescent="0.25">
      <c r="A35" t="s">
        <v>878</v>
      </c>
      <c r="B35" t="s">
        <v>854</v>
      </c>
    </row>
    <row r="36" spans="1:2" x14ac:dyDescent="0.25">
      <c r="A36" t="s">
        <v>879</v>
      </c>
      <c r="B36" t="s">
        <v>842</v>
      </c>
    </row>
    <row r="37" spans="1:2" x14ac:dyDescent="0.25">
      <c r="A37" t="s">
        <v>880</v>
      </c>
      <c r="B37" t="s">
        <v>852</v>
      </c>
    </row>
    <row r="38" spans="1:2" x14ac:dyDescent="0.25">
      <c r="A38" t="s">
        <v>881</v>
      </c>
      <c r="B38" t="s">
        <v>852</v>
      </c>
    </row>
    <row r="39" spans="1:2" x14ac:dyDescent="0.25">
      <c r="A39" t="s">
        <v>882</v>
      </c>
      <c r="B39" t="s">
        <v>854</v>
      </c>
    </row>
    <row r="40" spans="1:2" x14ac:dyDescent="0.25">
      <c r="A40" t="s">
        <v>883</v>
      </c>
      <c r="B40" t="s">
        <v>845</v>
      </c>
    </row>
    <row r="41" spans="1:2" x14ac:dyDescent="0.25">
      <c r="A41" t="s">
        <v>884</v>
      </c>
      <c r="B41" t="s">
        <v>842</v>
      </c>
    </row>
    <row r="42" spans="1:2" x14ac:dyDescent="0.25">
      <c r="A42" t="s">
        <v>885</v>
      </c>
      <c r="B42" t="s">
        <v>845</v>
      </c>
    </row>
    <row r="43" spans="1:2" x14ac:dyDescent="0.25">
      <c r="A43" t="s">
        <v>886</v>
      </c>
      <c r="B43" t="s">
        <v>854</v>
      </c>
    </row>
    <row r="44" spans="1:2" x14ac:dyDescent="0.25">
      <c r="A44" t="s">
        <v>887</v>
      </c>
      <c r="B44" t="s">
        <v>845</v>
      </c>
    </row>
    <row r="45" spans="1:2" x14ac:dyDescent="0.25">
      <c r="A45" t="s">
        <v>888</v>
      </c>
      <c r="B45" t="s">
        <v>854</v>
      </c>
    </row>
    <row r="46" spans="1:2" x14ac:dyDescent="0.25">
      <c r="A46" t="s">
        <v>889</v>
      </c>
      <c r="B46" t="s">
        <v>852</v>
      </c>
    </row>
    <row r="47" spans="1:2" x14ac:dyDescent="0.25">
      <c r="A47" t="s">
        <v>890</v>
      </c>
      <c r="B47" t="s">
        <v>852</v>
      </c>
    </row>
    <row r="48" spans="1:2" x14ac:dyDescent="0.25">
      <c r="A48" t="s">
        <v>891</v>
      </c>
      <c r="B48" t="s">
        <v>854</v>
      </c>
    </row>
    <row r="49" spans="1:2" x14ac:dyDescent="0.25">
      <c r="A49" t="s">
        <v>892</v>
      </c>
      <c r="B49" t="s">
        <v>852</v>
      </c>
    </row>
    <row r="50" spans="1:2" x14ac:dyDescent="0.25">
      <c r="A50" t="s">
        <v>893</v>
      </c>
      <c r="B50" t="s">
        <v>852</v>
      </c>
    </row>
    <row r="51" spans="1:2" x14ac:dyDescent="0.25">
      <c r="A51" t="s">
        <v>894</v>
      </c>
      <c r="B51" t="s">
        <v>854</v>
      </c>
    </row>
    <row r="52" spans="1:2" x14ac:dyDescent="0.25">
      <c r="A52" t="s">
        <v>895</v>
      </c>
      <c r="B52" t="s">
        <v>852</v>
      </c>
    </row>
    <row r="53" spans="1:2" x14ac:dyDescent="0.25">
      <c r="A53" t="s">
        <v>896</v>
      </c>
      <c r="B53" t="s">
        <v>845</v>
      </c>
    </row>
    <row r="54" spans="1:2" x14ac:dyDescent="0.25">
      <c r="A54" t="s">
        <v>897</v>
      </c>
      <c r="B54" t="s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DCA-A48C-407B-8505-8AB1188ABE28}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s="31" t="s">
        <v>0</v>
      </c>
      <c r="B1" s="31"/>
      <c r="C1" s="31"/>
      <c r="D1" s="31"/>
      <c r="E1" s="31"/>
      <c r="F1" s="31"/>
      <c r="G1" s="31"/>
    </row>
    <row r="2" spans="1:7" x14ac:dyDescent="0.25">
      <c r="A2" s="31"/>
      <c r="B2" s="31"/>
      <c r="C2" s="31"/>
      <c r="D2" s="31"/>
      <c r="E2" s="31"/>
      <c r="F2" s="31"/>
      <c r="G2" s="31"/>
    </row>
    <row r="3" spans="1:7" x14ac:dyDescent="0.25">
      <c r="A3" s="31"/>
      <c r="B3" s="31"/>
      <c r="C3" s="31"/>
      <c r="D3" s="31"/>
      <c r="E3" s="31"/>
      <c r="F3" s="31"/>
      <c r="G3" s="31"/>
    </row>
    <row r="4" spans="1:7" x14ac:dyDescent="0.25">
      <c r="A4" s="31"/>
      <c r="B4" s="31"/>
      <c r="C4" s="31"/>
      <c r="D4" s="31"/>
      <c r="E4" s="31"/>
      <c r="F4" s="31"/>
      <c r="G4" s="31"/>
    </row>
    <row r="5" spans="1:7" x14ac:dyDescent="0.25">
      <c r="A5" s="31"/>
      <c r="B5" s="31"/>
      <c r="C5" s="31"/>
      <c r="D5" s="31"/>
      <c r="E5" s="31"/>
      <c r="F5" s="31"/>
      <c r="G5" s="31"/>
    </row>
    <row r="6" spans="1:7" x14ac:dyDescent="0.25">
      <c r="A6" s="31"/>
      <c r="B6" s="31"/>
      <c r="C6" s="31"/>
      <c r="D6" s="31"/>
      <c r="E6" s="31"/>
      <c r="F6" s="31"/>
      <c r="G6" s="31"/>
    </row>
    <row r="7" spans="1:7" x14ac:dyDescent="0.25">
      <c r="A7" s="31"/>
      <c r="B7" s="31"/>
      <c r="C7" s="31"/>
      <c r="D7" s="31"/>
      <c r="E7" s="31"/>
      <c r="F7" s="31"/>
      <c r="G7" s="31"/>
    </row>
    <row r="8" spans="1:7" x14ac:dyDescent="0.25">
      <c r="A8" s="31"/>
      <c r="B8" s="31"/>
      <c r="C8" s="31"/>
      <c r="D8" s="31"/>
      <c r="E8" s="31"/>
      <c r="F8" s="31"/>
      <c r="G8" s="31"/>
    </row>
    <row r="9" spans="1:7" x14ac:dyDescent="0.25">
      <c r="A9" s="31"/>
      <c r="B9" s="31"/>
      <c r="C9" s="31"/>
      <c r="D9" s="31"/>
      <c r="E9" s="31"/>
      <c r="F9" s="31"/>
      <c r="G9" s="31"/>
    </row>
    <row r="10" spans="1:7" x14ac:dyDescent="0.25">
      <c r="A10" s="31"/>
      <c r="B10" s="31"/>
      <c r="C10" s="31"/>
      <c r="D10" s="31"/>
      <c r="E10" s="31"/>
      <c r="F10" s="31"/>
      <c r="G10" s="31"/>
    </row>
    <row r="11" spans="1:7" x14ac:dyDescent="0.25">
      <c r="A11" s="31"/>
      <c r="B11" s="31"/>
      <c r="C11" s="31"/>
      <c r="D11" s="31"/>
      <c r="E11" s="31"/>
      <c r="F11" s="31"/>
      <c r="G11" s="31"/>
    </row>
    <row r="12" spans="1:7" x14ac:dyDescent="0.25">
      <c r="A12" s="31"/>
      <c r="B12" s="31"/>
      <c r="C12" s="31"/>
      <c r="D12" s="31"/>
      <c r="E12" s="31"/>
      <c r="F12" s="31"/>
      <c r="G12" s="31"/>
    </row>
    <row r="13" spans="1:7" x14ac:dyDescent="0.25">
      <c r="A13" s="31"/>
      <c r="B13" s="31"/>
      <c r="C13" s="31"/>
      <c r="D13" s="31"/>
      <c r="E13" s="31"/>
      <c r="F13" s="31"/>
      <c r="G13" s="31"/>
    </row>
    <row r="14" spans="1:7" x14ac:dyDescent="0.25">
      <c r="A14" s="31"/>
      <c r="B14" s="31"/>
      <c r="C14" s="31"/>
      <c r="D14" s="31"/>
      <c r="E14" s="31"/>
      <c r="F14" s="31"/>
      <c r="G14" s="31"/>
    </row>
    <row r="15" spans="1:7" x14ac:dyDescent="0.25">
      <c r="A15" s="31"/>
      <c r="B15" s="31"/>
      <c r="C15" s="31"/>
      <c r="D15" s="31"/>
      <c r="E15" s="31"/>
      <c r="F15" s="31"/>
      <c r="G15" s="31"/>
    </row>
    <row r="16" spans="1:7" x14ac:dyDescent="0.25">
      <c r="A16" s="31"/>
      <c r="B16" s="31"/>
      <c r="C16" s="31"/>
      <c r="D16" s="31"/>
      <c r="E16" s="31"/>
      <c r="F16" s="31"/>
      <c r="G16" s="31"/>
    </row>
  </sheetData>
  <mergeCells count="1">
    <mergeCell ref="A1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17A2-438E-4434-8293-EEDBDF71356E}">
  <dimension ref="A1:C908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B3" t="s">
        <v>7</v>
      </c>
      <c r="C3" t="s">
        <v>8</v>
      </c>
    </row>
    <row r="4" spans="1:3" x14ac:dyDescent="0.25">
      <c r="B4" t="s">
        <v>9</v>
      </c>
      <c r="C4" t="s">
        <v>10</v>
      </c>
    </row>
    <row r="5" spans="1:3" x14ac:dyDescent="0.25">
      <c r="B5" t="s">
        <v>11</v>
      </c>
      <c r="C5" t="s">
        <v>12</v>
      </c>
    </row>
    <row r="6" spans="1:3" x14ac:dyDescent="0.25">
      <c r="B6" t="s">
        <v>13</v>
      </c>
      <c r="C6" t="s">
        <v>14</v>
      </c>
    </row>
    <row r="7" spans="1:3" x14ac:dyDescent="0.25">
      <c r="B7" t="s">
        <v>15</v>
      </c>
      <c r="C7" t="s">
        <v>16</v>
      </c>
    </row>
    <row r="8" spans="1:3" x14ac:dyDescent="0.25">
      <c r="B8" t="s">
        <v>17</v>
      </c>
      <c r="C8" t="s">
        <v>18</v>
      </c>
    </row>
    <row r="9" spans="1:3" x14ac:dyDescent="0.25">
      <c r="B9" t="s">
        <v>19</v>
      </c>
      <c r="C9" t="s">
        <v>20</v>
      </c>
    </row>
    <row r="10" spans="1:3" x14ac:dyDescent="0.25">
      <c r="B10" t="s">
        <v>21</v>
      </c>
      <c r="C10" t="s">
        <v>22</v>
      </c>
    </row>
    <row r="11" spans="1:3" x14ac:dyDescent="0.25">
      <c r="B11" t="s">
        <v>23</v>
      </c>
      <c r="C11" t="s">
        <v>24</v>
      </c>
    </row>
    <row r="12" spans="1:3" x14ac:dyDescent="0.25">
      <c r="B12" t="s">
        <v>25</v>
      </c>
      <c r="C12" t="s">
        <v>26</v>
      </c>
    </row>
    <row r="13" spans="1:3" x14ac:dyDescent="0.25">
      <c r="B13" t="s">
        <v>27</v>
      </c>
      <c r="C13" t="s">
        <v>28</v>
      </c>
    </row>
    <row r="14" spans="1:3" x14ac:dyDescent="0.25">
      <c r="B14" t="s">
        <v>29</v>
      </c>
      <c r="C14" t="s">
        <v>30</v>
      </c>
    </row>
    <row r="15" spans="1:3" x14ac:dyDescent="0.25"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B20" t="s">
        <v>5</v>
      </c>
      <c r="C20" t="s">
        <v>42</v>
      </c>
    </row>
    <row r="21" spans="1:3" x14ac:dyDescent="0.25">
      <c r="B21" t="s">
        <v>7</v>
      </c>
      <c r="C21" t="s">
        <v>43</v>
      </c>
    </row>
    <row r="22" spans="1:3" x14ac:dyDescent="0.25">
      <c r="B22" t="s">
        <v>9</v>
      </c>
      <c r="C22" t="s">
        <v>44</v>
      </c>
    </row>
    <row r="23" spans="1:3" x14ac:dyDescent="0.25">
      <c r="B23" t="s">
        <v>11</v>
      </c>
      <c r="C23" t="s">
        <v>45</v>
      </c>
    </row>
    <row r="24" spans="1:3" x14ac:dyDescent="0.25">
      <c r="B24" t="s">
        <v>13</v>
      </c>
      <c r="C24" t="s">
        <v>46</v>
      </c>
    </row>
    <row r="25" spans="1:3" x14ac:dyDescent="0.25">
      <c r="B25" t="s">
        <v>15</v>
      </c>
      <c r="C25" t="s">
        <v>47</v>
      </c>
    </row>
    <row r="26" spans="1:3" x14ac:dyDescent="0.25">
      <c r="B26" t="s">
        <v>17</v>
      </c>
      <c r="C26" t="s">
        <v>48</v>
      </c>
    </row>
    <row r="27" spans="1:3" x14ac:dyDescent="0.25">
      <c r="B27" t="s">
        <v>19</v>
      </c>
      <c r="C27" t="s">
        <v>49</v>
      </c>
    </row>
    <row r="28" spans="1:3" x14ac:dyDescent="0.25">
      <c r="B28" t="s">
        <v>21</v>
      </c>
      <c r="C28" t="s">
        <v>50</v>
      </c>
    </row>
    <row r="29" spans="1:3" x14ac:dyDescent="0.25">
      <c r="B29" t="s">
        <v>23</v>
      </c>
      <c r="C29" t="s">
        <v>51</v>
      </c>
    </row>
    <row r="30" spans="1:3" x14ac:dyDescent="0.25">
      <c r="B30" t="s">
        <v>25</v>
      </c>
      <c r="C30" t="s">
        <v>52</v>
      </c>
    </row>
    <row r="31" spans="1:3" x14ac:dyDescent="0.25">
      <c r="B31" t="s">
        <v>27</v>
      </c>
      <c r="C31" t="s">
        <v>53</v>
      </c>
    </row>
    <row r="32" spans="1:3" x14ac:dyDescent="0.25">
      <c r="B32" t="s">
        <v>29</v>
      </c>
      <c r="C32" t="s">
        <v>54</v>
      </c>
    </row>
    <row r="33" spans="1:3" x14ac:dyDescent="0.25">
      <c r="B33" t="s">
        <v>31</v>
      </c>
      <c r="C33" t="s">
        <v>55</v>
      </c>
    </row>
    <row r="34" spans="1:3" x14ac:dyDescent="0.25">
      <c r="B34" t="s">
        <v>33</v>
      </c>
      <c r="C34" t="s">
        <v>56</v>
      </c>
    </row>
    <row r="35" spans="1:3" x14ac:dyDescent="0.25">
      <c r="B35" t="s">
        <v>35</v>
      </c>
      <c r="C35" t="s">
        <v>57</v>
      </c>
    </row>
    <row r="36" spans="1:3" x14ac:dyDescent="0.25">
      <c r="A36" t="s">
        <v>58</v>
      </c>
      <c r="B36" t="s">
        <v>38</v>
      </c>
      <c r="C36" t="s">
        <v>59</v>
      </c>
    </row>
    <row r="37" spans="1:3" x14ac:dyDescent="0.25">
      <c r="B37" t="s">
        <v>40</v>
      </c>
      <c r="C37" t="s">
        <v>60</v>
      </c>
    </row>
    <row r="38" spans="1:3" x14ac:dyDescent="0.25">
      <c r="B38" t="s">
        <v>5</v>
      </c>
      <c r="C38" t="s">
        <v>61</v>
      </c>
    </row>
    <row r="39" spans="1:3" x14ac:dyDescent="0.25">
      <c r="B39" t="s">
        <v>7</v>
      </c>
      <c r="C39" t="s">
        <v>62</v>
      </c>
    </row>
    <row r="40" spans="1:3" x14ac:dyDescent="0.25">
      <c r="B40" t="s">
        <v>9</v>
      </c>
      <c r="C40" t="s">
        <v>60</v>
      </c>
    </row>
    <row r="41" spans="1:3" x14ac:dyDescent="0.25">
      <c r="B41" t="s">
        <v>11</v>
      </c>
      <c r="C41" t="s">
        <v>63</v>
      </c>
    </row>
    <row r="42" spans="1:3" x14ac:dyDescent="0.25">
      <c r="B42" t="s">
        <v>13</v>
      </c>
      <c r="C42" t="s">
        <v>64</v>
      </c>
    </row>
    <row r="43" spans="1:3" x14ac:dyDescent="0.25">
      <c r="B43" t="s">
        <v>15</v>
      </c>
      <c r="C43" t="s">
        <v>65</v>
      </c>
    </row>
    <row r="44" spans="1:3" x14ac:dyDescent="0.25">
      <c r="B44" t="s">
        <v>17</v>
      </c>
      <c r="C44" t="s">
        <v>66</v>
      </c>
    </row>
    <row r="45" spans="1:3" x14ac:dyDescent="0.25">
      <c r="B45" t="s">
        <v>19</v>
      </c>
      <c r="C45" t="s">
        <v>67</v>
      </c>
    </row>
    <row r="46" spans="1:3" x14ac:dyDescent="0.25">
      <c r="B46" t="s">
        <v>21</v>
      </c>
      <c r="C46" t="s">
        <v>68</v>
      </c>
    </row>
    <row r="47" spans="1:3" x14ac:dyDescent="0.25">
      <c r="B47" t="s">
        <v>23</v>
      </c>
      <c r="C47" t="s">
        <v>63</v>
      </c>
    </row>
    <row r="48" spans="1:3" x14ac:dyDescent="0.25">
      <c r="B48" t="s">
        <v>27</v>
      </c>
      <c r="C48" t="s">
        <v>69</v>
      </c>
    </row>
    <row r="49" spans="1:3" x14ac:dyDescent="0.25">
      <c r="B49" t="s">
        <v>29</v>
      </c>
      <c r="C49" t="s">
        <v>70</v>
      </c>
    </row>
    <row r="50" spans="1:3" x14ac:dyDescent="0.25">
      <c r="B50" t="s">
        <v>31</v>
      </c>
      <c r="C50" t="s">
        <v>71</v>
      </c>
    </row>
    <row r="51" spans="1:3" x14ac:dyDescent="0.25">
      <c r="B51" t="s">
        <v>33</v>
      </c>
      <c r="C51" t="s">
        <v>72</v>
      </c>
    </row>
    <row r="52" spans="1:3" x14ac:dyDescent="0.25">
      <c r="B52" t="s">
        <v>35</v>
      </c>
      <c r="C52" t="s">
        <v>73</v>
      </c>
    </row>
    <row r="53" spans="1:3" x14ac:dyDescent="0.25">
      <c r="A53" t="s">
        <v>74</v>
      </c>
      <c r="B53" t="s">
        <v>11</v>
      </c>
      <c r="C53" t="s">
        <v>75</v>
      </c>
    </row>
    <row r="54" spans="1:3" x14ac:dyDescent="0.25">
      <c r="B54" t="s">
        <v>13</v>
      </c>
      <c r="C54" t="s">
        <v>76</v>
      </c>
    </row>
    <row r="55" spans="1:3" x14ac:dyDescent="0.25">
      <c r="B55" t="s">
        <v>15</v>
      </c>
      <c r="C55" t="s">
        <v>77</v>
      </c>
    </row>
    <row r="56" spans="1:3" x14ac:dyDescent="0.25">
      <c r="B56" t="s">
        <v>17</v>
      </c>
      <c r="C56" t="s">
        <v>78</v>
      </c>
    </row>
    <row r="57" spans="1:3" x14ac:dyDescent="0.25">
      <c r="B57" t="s">
        <v>19</v>
      </c>
      <c r="C57" t="s">
        <v>79</v>
      </c>
    </row>
    <row r="58" spans="1:3" x14ac:dyDescent="0.25">
      <c r="B58" t="s">
        <v>21</v>
      </c>
      <c r="C58" t="s">
        <v>80</v>
      </c>
    </row>
    <row r="59" spans="1:3" x14ac:dyDescent="0.25">
      <c r="B59" t="s">
        <v>23</v>
      </c>
      <c r="C59" t="s">
        <v>75</v>
      </c>
    </row>
    <row r="60" spans="1:3" x14ac:dyDescent="0.25">
      <c r="B60" t="s">
        <v>25</v>
      </c>
      <c r="C60" t="s">
        <v>81</v>
      </c>
    </row>
    <row r="61" spans="1:3" x14ac:dyDescent="0.25">
      <c r="B61" t="s">
        <v>27</v>
      </c>
      <c r="C61" t="s">
        <v>82</v>
      </c>
    </row>
    <row r="62" spans="1:3" x14ac:dyDescent="0.25">
      <c r="B62" t="s">
        <v>29</v>
      </c>
      <c r="C62" t="s">
        <v>83</v>
      </c>
    </row>
    <row r="63" spans="1:3" x14ac:dyDescent="0.25">
      <c r="B63" t="s">
        <v>31</v>
      </c>
      <c r="C63" t="s">
        <v>84</v>
      </c>
    </row>
    <row r="64" spans="1:3" x14ac:dyDescent="0.25">
      <c r="B64" t="s">
        <v>33</v>
      </c>
      <c r="C64" t="s">
        <v>85</v>
      </c>
    </row>
    <row r="65" spans="1:3" x14ac:dyDescent="0.25">
      <c r="B65" t="s">
        <v>35</v>
      </c>
      <c r="C65" t="s">
        <v>86</v>
      </c>
    </row>
    <row r="66" spans="1:3" x14ac:dyDescent="0.25">
      <c r="A66" t="s">
        <v>87</v>
      </c>
      <c r="B66" t="s">
        <v>38</v>
      </c>
      <c r="C66" t="s">
        <v>88</v>
      </c>
    </row>
    <row r="67" spans="1:3" x14ac:dyDescent="0.25">
      <c r="B67" t="s">
        <v>40</v>
      </c>
      <c r="C67" t="s">
        <v>89</v>
      </c>
    </row>
    <row r="68" spans="1:3" x14ac:dyDescent="0.25">
      <c r="B68" t="s">
        <v>5</v>
      </c>
      <c r="C68" t="s">
        <v>90</v>
      </c>
    </row>
    <row r="69" spans="1:3" x14ac:dyDescent="0.25">
      <c r="B69" t="s">
        <v>7</v>
      </c>
      <c r="C69" t="s">
        <v>91</v>
      </c>
    </row>
    <row r="70" spans="1:3" x14ac:dyDescent="0.25">
      <c r="B70" t="s">
        <v>9</v>
      </c>
      <c r="C70" t="s">
        <v>92</v>
      </c>
    </row>
    <row r="71" spans="1:3" x14ac:dyDescent="0.25">
      <c r="B71" t="s">
        <v>11</v>
      </c>
      <c r="C71" t="s">
        <v>93</v>
      </c>
    </row>
    <row r="72" spans="1:3" x14ac:dyDescent="0.25">
      <c r="B72" t="s">
        <v>13</v>
      </c>
      <c r="C72" t="s">
        <v>94</v>
      </c>
    </row>
    <row r="73" spans="1:3" x14ac:dyDescent="0.25">
      <c r="B73" t="s">
        <v>15</v>
      </c>
      <c r="C73" t="s">
        <v>95</v>
      </c>
    </row>
    <row r="74" spans="1:3" x14ac:dyDescent="0.25">
      <c r="B74" t="s">
        <v>17</v>
      </c>
      <c r="C74" t="s">
        <v>96</v>
      </c>
    </row>
    <row r="75" spans="1:3" x14ac:dyDescent="0.25">
      <c r="B75" t="s">
        <v>19</v>
      </c>
      <c r="C75" t="s">
        <v>97</v>
      </c>
    </row>
    <row r="76" spans="1:3" x14ac:dyDescent="0.25">
      <c r="B76" t="s">
        <v>21</v>
      </c>
      <c r="C76" t="s">
        <v>98</v>
      </c>
    </row>
    <row r="77" spans="1:3" x14ac:dyDescent="0.25">
      <c r="B77" t="s">
        <v>23</v>
      </c>
      <c r="C77" t="s">
        <v>90</v>
      </c>
    </row>
    <row r="78" spans="1:3" x14ac:dyDescent="0.25">
      <c r="B78" t="s">
        <v>25</v>
      </c>
      <c r="C78" t="s">
        <v>99</v>
      </c>
    </row>
    <row r="79" spans="1:3" x14ac:dyDescent="0.25">
      <c r="B79" t="s">
        <v>27</v>
      </c>
      <c r="C79" t="s">
        <v>100</v>
      </c>
    </row>
    <row r="80" spans="1:3" x14ac:dyDescent="0.25">
      <c r="B80" t="s">
        <v>29</v>
      </c>
      <c r="C80" t="s">
        <v>101</v>
      </c>
    </row>
    <row r="81" spans="1:3" x14ac:dyDescent="0.25">
      <c r="B81" t="s">
        <v>31</v>
      </c>
      <c r="C81" t="s">
        <v>102</v>
      </c>
    </row>
    <row r="82" spans="1:3" x14ac:dyDescent="0.25">
      <c r="B82" t="s">
        <v>33</v>
      </c>
      <c r="C82" t="s">
        <v>103</v>
      </c>
    </row>
    <row r="83" spans="1:3" x14ac:dyDescent="0.25">
      <c r="B83" t="s">
        <v>35</v>
      </c>
      <c r="C83" t="s">
        <v>104</v>
      </c>
    </row>
    <row r="84" spans="1:3" x14ac:dyDescent="0.25">
      <c r="A84" t="s">
        <v>105</v>
      </c>
      <c r="B84" t="s">
        <v>17</v>
      </c>
      <c r="C84" t="s">
        <v>106</v>
      </c>
    </row>
    <row r="85" spans="1:3" x14ac:dyDescent="0.25">
      <c r="B85" t="s">
        <v>19</v>
      </c>
      <c r="C85" t="s">
        <v>107</v>
      </c>
    </row>
    <row r="86" spans="1:3" x14ac:dyDescent="0.25">
      <c r="B86" t="s">
        <v>21</v>
      </c>
      <c r="C86" t="s">
        <v>108</v>
      </c>
    </row>
    <row r="87" spans="1:3" x14ac:dyDescent="0.25">
      <c r="B87" t="s">
        <v>23</v>
      </c>
      <c r="C87" t="s">
        <v>109</v>
      </c>
    </row>
    <row r="88" spans="1:3" x14ac:dyDescent="0.25">
      <c r="B88" t="s">
        <v>31</v>
      </c>
      <c r="C88" t="s">
        <v>110</v>
      </c>
    </row>
    <row r="89" spans="1:3" x14ac:dyDescent="0.25">
      <c r="B89" t="s">
        <v>33</v>
      </c>
      <c r="C89" t="s">
        <v>111</v>
      </c>
    </row>
    <row r="90" spans="1:3" x14ac:dyDescent="0.25">
      <c r="B90" t="s">
        <v>35</v>
      </c>
      <c r="C90" t="s">
        <v>112</v>
      </c>
    </row>
    <row r="91" spans="1:3" x14ac:dyDescent="0.25">
      <c r="A91" t="s">
        <v>113</v>
      </c>
      <c r="B91" t="s">
        <v>38</v>
      </c>
      <c r="C91" t="s">
        <v>114</v>
      </c>
    </row>
    <row r="92" spans="1:3" x14ac:dyDescent="0.25">
      <c r="B92" t="s">
        <v>40</v>
      </c>
      <c r="C92" t="s">
        <v>115</v>
      </c>
    </row>
    <row r="93" spans="1:3" x14ac:dyDescent="0.25">
      <c r="B93" t="s">
        <v>5</v>
      </c>
      <c r="C93" t="s">
        <v>116</v>
      </c>
    </row>
    <row r="94" spans="1:3" x14ac:dyDescent="0.25">
      <c r="B94" t="s">
        <v>7</v>
      </c>
      <c r="C94" t="s">
        <v>117</v>
      </c>
    </row>
    <row r="95" spans="1:3" x14ac:dyDescent="0.25">
      <c r="B95" t="s">
        <v>9</v>
      </c>
      <c r="C95" t="s">
        <v>118</v>
      </c>
    </row>
    <row r="96" spans="1:3" x14ac:dyDescent="0.25">
      <c r="B96" t="s">
        <v>11</v>
      </c>
      <c r="C96" t="s">
        <v>119</v>
      </c>
    </row>
    <row r="97" spans="1:3" x14ac:dyDescent="0.25">
      <c r="B97" t="s">
        <v>13</v>
      </c>
      <c r="C97" t="s">
        <v>120</v>
      </c>
    </row>
    <row r="98" spans="1:3" x14ac:dyDescent="0.25">
      <c r="B98" t="s">
        <v>15</v>
      </c>
      <c r="C98" t="s">
        <v>121</v>
      </c>
    </row>
    <row r="99" spans="1:3" x14ac:dyDescent="0.25">
      <c r="B99" t="s">
        <v>17</v>
      </c>
      <c r="C99" t="s">
        <v>73</v>
      </c>
    </row>
    <row r="100" spans="1:3" x14ac:dyDescent="0.25">
      <c r="B100" t="s">
        <v>19</v>
      </c>
      <c r="C100" t="s">
        <v>60</v>
      </c>
    </row>
    <row r="101" spans="1:3" x14ac:dyDescent="0.25">
      <c r="B101" t="s">
        <v>21</v>
      </c>
      <c r="C101" t="s">
        <v>122</v>
      </c>
    </row>
    <row r="102" spans="1:3" x14ac:dyDescent="0.25">
      <c r="B102" t="s">
        <v>23</v>
      </c>
      <c r="C102" t="s">
        <v>123</v>
      </c>
    </row>
    <row r="103" spans="1:3" x14ac:dyDescent="0.25">
      <c r="B103" t="s">
        <v>25</v>
      </c>
      <c r="C103" t="s">
        <v>124</v>
      </c>
    </row>
    <row r="104" spans="1:3" x14ac:dyDescent="0.25">
      <c r="B104" t="s">
        <v>27</v>
      </c>
      <c r="C104" t="s">
        <v>125</v>
      </c>
    </row>
    <row r="105" spans="1:3" x14ac:dyDescent="0.25">
      <c r="B105" t="s">
        <v>29</v>
      </c>
      <c r="C105" t="s">
        <v>126</v>
      </c>
    </row>
    <row r="106" spans="1:3" x14ac:dyDescent="0.25">
      <c r="B106" t="s">
        <v>31</v>
      </c>
      <c r="C106" t="s">
        <v>127</v>
      </c>
    </row>
    <row r="107" spans="1:3" x14ac:dyDescent="0.25">
      <c r="B107" t="s">
        <v>33</v>
      </c>
      <c r="C107" t="s">
        <v>10</v>
      </c>
    </row>
    <row r="108" spans="1:3" x14ac:dyDescent="0.25">
      <c r="B108" t="s">
        <v>35</v>
      </c>
      <c r="C108" t="s">
        <v>128</v>
      </c>
    </row>
    <row r="109" spans="1:3" x14ac:dyDescent="0.25">
      <c r="A109" t="s">
        <v>129</v>
      </c>
      <c r="B109" t="s">
        <v>38</v>
      </c>
      <c r="C109" t="s">
        <v>130</v>
      </c>
    </row>
    <row r="110" spans="1:3" x14ac:dyDescent="0.25">
      <c r="B110" t="s">
        <v>40</v>
      </c>
      <c r="C110" t="s">
        <v>131</v>
      </c>
    </row>
    <row r="111" spans="1:3" x14ac:dyDescent="0.25">
      <c r="B111" t="s">
        <v>5</v>
      </c>
      <c r="C111" t="s">
        <v>132</v>
      </c>
    </row>
    <row r="112" spans="1:3" x14ac:dyDescent="0.25">
      <c r="B112" t="s">
        <v>7</v>
      </c>
      <c r="C112" t="s">
        <v>133</v>
      </c>
    </row>
    <row r="113" spans="1:3" x14ac:dyDescent="0.25">
      <c r="B113" t="s">
        <v>9</v>
      </c>
      <c r="C113" t="s">
        <v>134</v>
      </c>
    </row>
    <row r="114" spans="1:3" x14ac:dyDescent="0.25">
      <c r="B114" t="s">
        <v>11</v>
      </c>
      <c r="C114" t="s">
        <v>135</v>
      </c>
    </row>
    <row r="115" spans="1:3" x14ac:dyDescent="0.25">
      <c r="B115" t="s">
        <v>13</v>
      </c>
      <c r="C115" t="s">
        <v>136</v>
      </c>
    </row>
    <row r="116" spans="1:3" x14ac:dyDescent="0.25">
      <c r="B116" t="s">
        <v>15</v>
      </c>
      <c r="C116" t="s">
        <v>137</v>
      </c>
    </row>
    <row r="117" spans="1:3" x14ac:dyDescent="0.25">
      <c r="B117" t="s">
        <v>17</v>
      </c>
      <c r="C117" t="s">
        <v>138</v>
      </c>
    </row>
    <row r="118" spans="1:3" x14ac:dyDescent="0.25">
      <c r="B118" t="s">
        <v>19</v>
      </c>
      <c r="C118" t="s">
        <v>138</v>
      </c>
    </row>
    <row r="119" spans="1:3" x14ac:dyDescent="0.25">
      <c r="B119" t="s">
        <v>21</v>
      </c>
      <c r="C119" t="s">
        <v>139</v>
      </c>
    </row>
    <row r="120" spans="1:3" x14ac:dyDescent="0.25">
      <c r="B120" t="s">
        <v>23</v>
      </c>
      <c r="C120" t="s">
        <v>140</v>
      </c>
    </row>
    <row r="121" spans="1:3" x14ac:dyDescent="0.25">
      <c r="B121" t="s">
        <v>25</v>
      </c>
      <c r="C121" t="s">
        <v>141</v>
      </c>
    </row>
    <row r="122" spans="1:3" x14ac:dyDescent="0.25">
      <c r="B122" t="s">
        <v>27</v>
      </c>
      <c r="C122" t="s">
        <v>142</v>
      </c>
    </row>
    <row r="123" spans="1:3" x14ac:dyDescent="0.25">
      <c r="B123" t="s">
        <v>29</v>
      </c>
      <c r="C123" t="s">
        <v>143</v>
      </c>
    </row>
    <row r="124" spans="1:3" x14ac:dyDescent="0.25">
      <c r="B124" t="s">
        <v>31</v>
      </c>
      <c r="C124" t="s">
        <v>144</v>
      </c>
    </row>
    <row r="125" spans="1:3" x14ac:dyDescent="0.25">
      <c r="B125" t="s">
        <v>33</v>
      </c>
      <c r="C125" t="s">
        <v>145</v>
      </c>
    </row>
    <row r="126" spans="1:3" x14ac:dyDescent="0.25">
      <c r="B126" t="s">
        <v>35</v>
      </c>
      <c r="C126" t="s">
        <v>70</v>
      </c>
    </row>
    <row r="127" spans="1:3" x14ac:dyDescent="0.25">
      <c r="A127" t="s">
        <v>146</v>
      </c>
      <c r="B127" t="s">
        <v>38</v>
      </c>
      <c r="C127" t="s">
        <v>147</v>
      </c>
    </row>
    <row r="128" spans="1:3" x14ac:dyDescent="0.25">
      <c r="B128" t="s">
        <v>40</v>
      </c>
      <c r="C128" t="s">
        <v>148</v>
      </c>
    </row>
    <row r="129" spans="2:3" x14ac:dyDescent="0.25">
      <c r="B129" t="s">
        <v>5</v>
      </c>
      <c r="C129" t="s">
        <v>149</v>
      </c>
    </row>
    <row r="130" spans="2:3" x14ac:dyDescent="0.25">
      <c r="B130" t="s">
        <v>7</v>
      </c>
      <c r="C130" t="s">
        <v>150</v>
      </c>
    </row>
    <row r="131" spans="2:3" x14ac:dyDescent="0.25">
      <c r="B131" t="s">
        <v>9</v>
      </c>
      <c r="C131" t="s">
        <v>151</v>
      </c>
    </row>
    <row r="132" spans="2:3" x14ac:dyDescent="0.25">
      <c r="B132" t="s">
        <v>11</v>
      </c>
      <c r="C132" t="s">
        <v>152</v>
      </c>
    </row>
    <row r="133" spans="2:3" x14ac:dyDescent="0.25">
      <c r="B133" t="s">
        <v>13</v>
      </c>
      <c r="C133" t="s">
        <v>153</v>
      </c>
    </row>
    <row r="134" spans="2:3" x14ac:dyDescent="0.25">
      <c r="B134" t="s">
        <v>15</v>
      </c>
      <c r="C134" t="s">
        <v>154</v>
      </c>
    </row>
    <row r="135" spans="2:3" x14ac:dyDescent="0.25">
      <c r="B135" t="s">
        <v>17</v>
      </c>
      <c r="C135" t="s">
        <v>152</v>
      </c>
    </row>
    <row r="136" spans="2:3" x14ac:dyDescent="0.25">
      <c r="B136" t="s">
        <v>19</v>
      </c>
      <c r="C136" t="s">
        <v>155</v>
      </c>
    </row>
    <row r="137" spans="2:3" x14ac:dyDescent="0.25">
      <c r="B137" t="s">
        <v>21</v>
      </c>
      <c r="C137" t="s">
        <v>156</v>
      </c>
    </row>
    <row r="138" spans="2:3" x14ac:dyDescent="0.25">
      <c r="B138" t="s">
        <v>23</v>
      </c>
      <c r="C138" t="s">
        <v>157</v>
      </c>
    </row>
    <row r="139" spans="2:3" x14ac:dyDescent="0.25">
      <c r="B139" t="s">
        <v>25</v>
      </c>
      <c r="C139" t="s">
        <v>158</v>
      </c>
    </row>
    <row r="140" spans="2:3" x14ac:dyDescent="0.25">
      <c r="B140" t="s">
        <v>27</v>
      </c>
      <c r="C140" t="s">
        <v>159</v>
      </c>
    </row>
    <row r="141" spans="2:3" x14ac:dyDescent="0.25">
      <c r="B141" t="s">
        <v>29</v>
      </c>
      <c r="C141" t="s">
        <v>149</v>
      </c>
    </row>
    <row r="142" spans="2:3" x14ac:dyDescent="0.25">
      <c r="B142" t="s">
        <v>31</v>
      </c>
      <c r="C142" t="s">
        <v>160</v>
      </c>
    </row>
    <row r="143" spans="2:3" x14ac:dyDescent="0.25">
      <c r="B143" t="s">
        <v>33</v>
      </c>
      <c r="C143" t="s">
        <v>161</v>
      </c>
    </row>
    <row r="144" spans="2:3" x14ac:dyDescent="0.25">
      <c r="B144" t="s">
        <v>35</v>
      </c>
      <c r="C144" t="s">
        <v>162</v>
      </c>
    </row>
    <row r="145" spans="1:3" x14ac:dyDescent="0.25">
      <c r="A145" t="s">
        <v>163</v>
      </c>
      <c r="B145" t="s">
        <v>38</v>
      </c>
      <c r="C145" t="s">
        <v>164</v>
      </c>
    </row>
    <row r="146" spans="1:3" x14ac:dyDescent="0.25">
      <c r="B146" t="s">
        <v>40</v>
      </c>
      <c r="C146" t="s">
        <v>165</v>
      </c>
    </row>
    <row r="147" spans="1:3" x14ac:dyDescent="0.25">
      <c r="B147" t="s">
        <v>5</v>
      </c>
      <c r="C147" t="s">
        <v>166</v>
      </c>
    </row>
    <row r="148" spans="1:3" x14ac:dyDescent="0.25">
      <c r="B148" t="s">
        <v>7</v>
      </c>
      <c r="C148" t="s">
        <v>167</v>
      </c>
    </row>
    <row r="149" spans="1:3" x14ac:dyDescent="0.25">
      <c r="B149" t="s">
        <v>9</v>
      </c>
      <c r="C149" t="s">
        <v>168</v>
      </c>
    </row>
    <row r="150" spans="1:3" x14ac:dyDescent="0.25">
      <c r="B150" t="s">
        <v>11</v>
      </c>
      <c r="C150" t="s">
        <v>169</v>
      </c>
    </row>
    <row r="151" spans="1:3" x14ac:dyDescent="0.25">
      <c r="B151" t="s">
        <v>13</v>
      </c>
      <c r="C151" t="s">
        <v>170</v>
      </c>
    </row>
    <row r="152" spans="1:3" x14ac:dyDescent="0.25">
      <c r="B152" t="s">
        <v>15</v>
      </c>
      <c r="C152" t="s">
        <v>164</v>
      </c>
    </row>
    <row r="153" spans="1:3" x14ac:dyDescent="0.25">
      <c r="B153" t="s">
        <v>17</v>
      </c>
      <c r="C153" t="s">
        <v>171</v>
      </c>
    </row>
    <row r="154" spans="1:3" x14ac:dyDescent="0.25">
      <c r="B154" t="s">
        <v>19</v>
      </c>
      <c r="C154" t="s">
        <v>172</v>
      </c>
    </row>
    <row r="155" spans="1:3" x14ac:dyDescent="0.25">
      <c r="B155" t="s">
        <v>21</v>
      </c>
      <c r="C155" t="s">
        <v>173</v>
      </c>
    </row>
    <row r="156" spans="1:3" x14ac:dyDescent="0.25">
      <c r="B156" t="s">
        <v>23</v>
      </c>
      <c r="C156" t="s">
        <v>174</v>
      </c>
    </row>
    <row r="157" spans="1:3" x14ac:dyDescent="0.25">
      <c r="B157" t="s">
        <v>25</v>
      </c>
      <c r="C157" t="s">
        <v>175</v>
      </c>
    </row>
    <row r="158" spans="1:3" x14ac:dyDescent="0.25">
      <c r="B158" t="s">
        <v>27</v>
      </c>
      <c r="C158" t="s">
        <v>176</v>
      </c>
    </row>
    <row r="159" spans="1:3" x14ac:dyDescent="0.25">
      <c r="B159" t="s">
        <v>29</v>
      </c>
      <c r="C159" t="s">
        <v>177</v>
      </c>
    </row>
    <row r="160" spans="1:3" x14ac:dyDescent="0.25">
      <c r="B160" t="s">
        <v>31</v>
      </c>
      <c r="C160" t="s">
        <v>178</v>
      </c>
    </row>
    <row r="161" spans="1:3" x14ac:dyDescent="0.25">
      <c r="B161" t="s">
        <v>33</v>
      </c>
      <c r="C161" t="s">
        <v>12</v>
      </c>
    </row>
    <row r="162" spans="1:3" x14ac:dyDescent="0.25">
      <c r="B162" t="s">
        <v>35</v>
      </c>
      <c r="C162" t="s">
        <v>179</v>
      </c>
    </row>
    <row r="163" spans="1:3" x14ac:dyDescent="0.25">
      <c r="A163" t="s">
        <v>180</v>
      </c>
      <c r="B163" t="s">
        <v>38</v>
      </c>
      <c r="C163" t="s">
        <v>181</v>
      </c>
    </row>
    <row r="164" spans="1:3" x14ac:dyDescent="0.25">
      <c r="B164" t="s">
        <v>40</v>
      </c>
      <c r="C164" t="s">
        <v>182</v>
      </c>
    </row>
    <row r="165" spans="1:3" x14ac:dyDescent="0.25">
      <c r="B165" t="s">
        <v>5</v>
      </c>
      <c r="C165" t="s">
        <v>183</v>
      </c>
    </row>
    <row r="166" spans="1:3" x14ac:dyDescent="0.25">
      <c r="B166" t="s">
        <v>7</v>
      </c>
      <c r="C166" t="s">
        <v>184</v>
      </c>
    </row>
    <row r="167" spans="1:3" x14ac:dyDescent="0.25">
      <c r="B167" t="s">
        <v>9</v>
      </c>
      <c r="C167" t="s">
        <v>185</v>
      </c>
    </row>
    <row r="168" spans="1:3" x14ac:dyDescent="0.25">
      <c r="B168" t="s">
        <v>11</v>
      </c>
      <c r="C168" t="s">
        <v>186</v>
      </c>
    </row>
    <row r="169" spans="1:3" x14ac:dyDescent="0.25">
      <c r="B169" t="s">
        <v>13</v>
      </c>
      <c r="C169" t="s">
        <v>187</v>
      </c>
    </row>
    <row r="170" spans="1:3" x14ac:dyDescent="0.25">
      <c r="B170" t="s">
        <v>15</v>
      </c>
      <c r="C170" t="s">
        <v>188</v>
      </c>
    </row>
    <row r="171" spans="1:3" x14ac:dyDescent="0.25">
      <c r="B171" t="s">
        <v>17</v>
      </c>
      <c r="C171" t="s">
        <v>189</v>
      </c>
    </row>
    <row r="172" spans="1:3" x14ac:dyDescent="0.25">
      <c r="B172" t="s">
        <v>19</v>
      </c>
      <c r="C172" t="s">
        <v>190</v>
      </c>
    </row>
    <row r="173" spans="1:3" x14ac:dyDescent="0.25">
      <c r="B173" t="s">
        <v>21</v>
      </c>
      <c r="C173" t="s">
        <v>191</v>
      </c>
    </row>
    <row r="174" spans="1:3" x14ac:dyDescent="0.25">
      <c r="B174" t="s">
        <v>23</v>
      </c>
      <c r="C174" t="s">
        <v>191</v>
      </c>
    </row>
    <row r="175" spans="1:3" x14ac:dyDescent="0.25">
      <c r="B175" t="s">
        <v>25</v>
      </c>
      <c r="C175" t="s">
        <v>192</v>
      </c>
    </row>
    <row r="176" spans="1:3" x14ac:dyDescent="0.25">
      <c r="B176" t="s">
        <v>27</v>
      </c>
      <c r="C176" t="s">
        <v>193</v>
      </c>
    </row>
    <row r="177" spans="1:3" x14ac:dyDescent="0.25">
      <c r="B177" t="s">
        <v>29</v>
      </c>
      <c r="C177" t="s">
        <v>194</v>
      </c>
    </row>
    <row r="178" spans="1:3" x14ac:dyDescent="0.25">
      <c r="B178" t="s">
        <v>31</v>
      </c>
      <c r="C178" t="s">
        <v>195</v>
      </c>
    </row>
    <row r="179" spans="1:3" x14ac:dyDescent="0.25">
      <c r="B179" t="s">
        <v>33</v>
      </c>
      <c r="C179" t="s">
        <v>196</v>
      </c>
    </row>
    <row r="180" spans="1:3" x14ac:dyDescent="0.25">
      <c r="B180" t="s">
        <v>35</v>
      </c>
      <c r="C180" t="s">
        <v>197</v>
      </c>
    </row>
    <row r="181" spans="1:3" x14ac:dyDescent="0.25">
      <c r="A181" t="s">
        <v>198</v>
      </c>
      <c r="B181" t="s">
        <v>38</v>
      </c>
      <c r="C181" t="s">
        <v>199</v>
      </c>
    </row>
    <row r="182" spans="1:3" x14ac:dyDescent="0.25">
      <c r="B182" t="s">
        <v>40</v>
      </c>
      <c r="C182" t="s">
        <v>200</v>
      </c>
    </row>
    <row r="183" spans="1:3" x14ac:dyDescent="0.25">
      <c r="B183" t="s">
        <v>5</v>
      </c>
      <c r="C183" t="s">
        <v>201</v>
      </c>
    </row>
    <row r="184" spans="1:3" x14ac:dyDescent="0.25">
      <c r="B184" t="s">
        <v>7</v>
      </c>
      <c r="C184" t="s">
        <v>202</v>
      </c>
    </row>
    <row r="185" spans="1:3" x14ac:dyDescent="0.25">
      <c r="B185" t="s">
        <v>9</v>
      </c>
      <c r="C185" t="s">
        <v>203</v>
      </c>
    </row>
    <row r="186" spans="1:3" x14ac:dyDescent="0.25">
      <c r="B186" t="s">
        <v>11</v>
      </c>
      <c r="C186" t="s">
        <v>204</v>
      </c>
    </row>
    <row r="187" spans="1:3" x14ac:dyDescent="0.25">
      <c r="B187" t="s">
        <v>13</v>
      </c>
      <c r="C187" t="s">
        <v>205</v>
      </c>
    </row>
    <row r="188" spans="1:3" x14ac:dyDescent="0.25">
      <c r="B188" t="s">
        <v>15</v>
      </c>
      <c r="C188" t="s">
        <v>199</v>
      </c>
    </row>
    <row r="189" spans="1:3" x14ac:dyDescent="0.25">
      <c r="B189" t="s">
        <v>17</v>
      </c>
      <c r="C189" t="s">
        <v>206</v>
      </c>
    </row>
    <row r="190" spans="1:3" x14ac:dyDescent="0.25">
      <c r="B190" t="s">
        <v>19</v>
      </c>
      <c r="C190" t="s">
        <v>207</v>
      </c>
    </row>
    <row r="191" spans="1:3" x14ac:dyDescent="0.25">
      <c r="B191" t="s">
        <v>21</v>
      </c>
      <c r="C191" t="s">
        <v>208</v>
      </c>
    </row>
    <row r="192" spans="1:3" x14ac:dyDescent="0.25">
      <c r="B192" t="s">
        <v>23</v>
      </c>
      <c r="C192" t="s">
        <v>209</v>
      </c>
    </row>
    <row r="193" spans="1:3" x14ac:dyDescent="0.25">
      <c r="B193" t="s">
        <v>25</v>
      </c>
      <c r="C193" t="s">
        <v>210</v>
      </c>
    </row>
    <row r="194" spans="1:3" x14ac:dyDescent="0.25">
      <c r="B194" t="s">
        <v>27</v>
      </c>
      <c r="C194" t="s">
        <v>211</v>
      </c>
    </row>
    <row r="195" spans="1:3" x14ac:dyDescent="0.25">
      <c r="B195" t="s">
        <v>29</v>
      </c>
      <c r="C195" t="s">
        <v>212</v>
      </c>
    </row>
    <row r="196" spans="1:3" x14ac:dyDescent="0.25">
      <c r="B196" t="s">
        <v>31</v>
      </c>
      <c r="C196" t="s">
        <v>213</v>
      </c>
    </row>
    <row r="197" spans="1:3" x14ac:dyDescent="0.25">
      <c r="B197" t="s">
        <v>33</v>
      </c>
      <c r="C197" t="s">
        <v>214</v>
      </c>
    </row>
    <row r="198" spans="1:3" x14ac:dyDescent="0.25">
      <c r="B198" t="s">
        <v>35</v>
      </c>
      <c r="C198" t="s">
        <v>215</v>
      </c>
    </row>
    <row r="199" spans="1:3" x14ac:dyDescent="0.25">
      <c r="A199" t="s">
        <v>216</v>
      </c>
      <c r="B199" t="s">
        <v>40</v>
      </c>
      <c r="C199" t="s">
        <v>217</v>
      </c>
    </row>
    <row r="200" spans="1:3" x14ac:dyDescent="0.25">
      <c r="B200" t="s">
        <v>5</v>
      </c>
      <c r="C200" t="s">
        <v>218</v>
      </c>
    </row>
    <row r="201" spans="1:3" x14ac:dyDescent="0.25">
      <c r="B201" t="s">
        <v>7</v>
      </c>
      <c r="C201" t="s">
        <v>219</v>
      </c>
    </row>
    <row r="202" spans="1:3" x14ac:dyDescent="0.25">
      <c r="B202" t="s">
        <v>9</v>
      </c>
      <c r="C202" t="s">
        <v>220</v>
      </c>
    </row>
    <row r="203" spans="1:3" x14ac:dyDescent="0.25">
      <c r="B203" t="s">
        <v>11</v>
      </c>
      <c r="C203" t="s">
        <v>221</v>
      </c>
    </row>
    <row r="204" spans="1:3" x14ac:dyDescent="0.25">
      <c r="B204" t="s">
        <v>13</v>
      </c>
      <c r="C204" t="s">
        <v>222</v>
      </c>
    </row>
    <row r="205" spans="1:3" x14ac:dyDescent="0.25">
      <c r="B205" t="s">
        <v>15</v>
      </c>
      <c r="C205" t="s">
        <v>223</v>
      </c>
    </row>
    <row r="206" spans="1:3" x14ac:dyDescent="0.25">
      <c r="B206" t="s">
        <v>17</v>
      </c>
      <c r="C206" t="s">
        <v>224</v>
      </c>
    </row>
    <row r="207" spans="1:3" x14ac:dyDescent="0.25">
      <c r="B207" t="s">
        <v>19</v>
      </c>
      <c r="C207" t="s">
        <v>225</v>
      </c>
    </row>
    <row r="208" spans="1:3" x14ac:dyDescent="0.25">
      <c r="B208" t="s">
        <v>21</v>
      </c>
      <c r="C208" t="s">
        <v>226</v>
      </c>
    </row>
    <row r="209" spans="1:3" x14ac:dyDescent="0.25">
      <c r="B209" t="s">
        <v>23</v>
      </c>
      <c r="C209" t="s">
        <v>221</v>
      </c>
    </row>
    <row r="210" spans="1:3" x14ac:dyDescent="0.25">
      <c r="B210" t="s">
        <v>25</v>
      </c>
      <c r="C210" t="s">
        <v>138</v>
      </c>
    </row>
    <row r="211" spans="1:3" x14ac:dyDescent="0.25">
      <c r="B211" t="s">
        <v>27</v>
      </c>
      <c r="C211" t="s">
        <v>227</v>
      </c>
    </row>
    <row r="212" spans="1:3" x14ac:dyDescent="0.25">
      <c r="B212" t="s">
        <v>29</v>
      </c>
      <c r="C212" t="s">
        <v>228</v>
      </c>
    </row>
    <row r="213" spans="1:3" x14ac:dyDescent="0.25">
      <c r="B213" t="s">
        <v>31</v>
      </c>
      <c r="C213" t="s">
        <v>229</v>
      </c>
    </row>
    <row r="214" spans="1:3" x14ac:dyDescent="0.25">
      <c r="B214" t="s">
        <v>33</v>
      </c>
      <c r="C214" t="s">
        <v>230</v>
      </c>
    </row>
    <row r="215" spans="1:3" x14ac:dyDescent="0.25">
      <c r="B215" t="s">
        <v>35</v>
      </c>
      <c r="C215" t="s">
        <v>231</v>
      </c>
    </row>
    <row r="216" spans="1:3" x14ac:dyDescent="0.25">
      <c r="A216" t="s">
        <v>232</v>
      </c>
      <c r="B216" t="s">
        <v>38</v>
      </c>
      <c r="C216" t="s">
        <v>233</v>
      </c>
    </row>
    <row r="217" spans="1:3" x14ac:dyDescent="0.25">
      <c r="B217" t="s">
        <v>40</v>
      </c>
      <c r="C217" t="s">
        <v>234</v>
      </c>
    </row>
    <row r="218" spans="1:3" x14ac:dyDescent="0.25">
      <c r="B218" t="s">
        <v>5</v>
      </c>
      <c r="C218" t="s">
        <v>235</v>
      </c>
    </row>
    <row r="219" spans="1:3" x14ac:dyDescent="0.25">
      <c r="B219" t="s">
        <v>7</v>
      </c>
      <c r="C219" t="s">
        <v>236</v>
      </c>
    </row>
    <row r="220" spans="1:3" x14ac:dyDescent="0.25">
      <c r="B220" t="s">
        <v>9</v>
      </c>
      <c r="C220" t="s">
        <v>237</v>
      </c>
    </row>
    <row r="221" spans="1:3" x14ac:dyDescent="0.25">
      <c r="B221" t="s">
        <v>11</v>
      </c>
      <c r="C221" t="s">
        <v>142</v>
      </c>
    </row>
    <row r="222" spans="1:3" x14ac:dyDescent="0.25">
      <c r="B222" t="s">
        <v>13</v>
      </c>
      <c r="C222" t="s">
        <v>238</v>
      </c>
    </row>
    <row r="223" spans="1:3" x14ac:dyDescent="0.25">
      <c r="B223" t="s">
        <v>15</v>
      </c>
      <c r="C223" t="s">
        <v>239</v>
      </c>
    </row>
    <row r="224" spans="1:3" x14ac:dyDescent="0.25">
      <c r="B224" t="s">
        <v>17</v>
      </c>
      <c r="C224" t="s">
        <v>240</v>
      </c>
    </row>
    <row r="225" spans="1:3" x14ac:dyDescent="0.25">
      <c r="B225" t="s">
        <v>19</v>
      </c>
      <c r="C225" t="s">
        <v>144</v>
      </c>
    </row>
    <row r="226" spans="1:3" x14ac:dyDescent="0.25">
      <c r="B226" t="s">
        <v>21</v>
      </c>
      <c r="C226" t="s">
        <v>241</v>
      </c>
    </row>
    <row r="227" spans="1:3" x14ac:dyDescent="0.25">
      <c r="B227" t="s">
        <v>23</v>
      </c>
      <c r="C227" t="s">
        <v>43</v>
      </c>
    </row>
    <row r="228" spans="1:3" x14ac:dyDescent="0.25">
      <c r="B228" t="s">
        <v>25</v>
      </c>
      <c r="C228" t="s">
        <v>242</v>
      </c>
    </row>
    <row r="229" spans="1:3" x14ac:dyDescent="0.25">
      <c r="B229" t="s">
        <v>27</v>
      </c>
      <c r="C229" t="s">
        <v>243</v>
      </c>
    </row>
    <row r="230" spans="1:3" x14ac:dyDescent="0.25">
      <c r="B230" t="s">
        <v>29</v>
      </c>
      <c r="C230" t="s">
        <v>244</v>
      </c>
    </row>
    <row r="231" spans="1:3" x14ac:dyDescent="0.25">
      <c r="B231" t="s">
        <v>31</v>
      </c>
      <c r="C231" t="s">
        <v>245</v>
      </c>
    </row>
    <row r="232" spans="1:3" x14ac:dyDescent="0.25">
      <c r="B232" t="s">
        <v>33</v>
      </c>
      <c r="C232" t="s">
        <v>246</v>
      </c>
    </row>
    <row r="233" spans="1:3" x14ac:dyDescent="0.25">
      <c r="B233" t="s">
        <v>35</v>
      </c>
      <c r="C233" t="s">
        <v>247</v>
      </c>
    </row>
    <row r="234" spans="1:3" x14ac:dyDescent="0.25">
      <c r="A234" t="s">
        <v>248</v>
      </c>
      <c r="B234" t="s">
        <v>38</v>
      </c>
      <c r="C234" t="s">
        <v>249</v>
      </c>
    </row>
    <row r="235" spans="1:3" x14ac:dyDescent="0.25">
      <c r="B235" t="s">
        <v>40</v>
      </c>
      <c r="C235" t="s">
        <v>189</v>
      </c>
    </row>
    <row r="236" spans="1:3" x14ac:dyDescent="0.25">
      <c r="B236" t="s">
        <v>5</v>
      </c>
      <c r="C236" t="s">
        <v>250</v>
      </c>
    </row>
    <row r="237" spans="1:3" x14ac:dyDescent="0.25">
      <c r="B237" t="s">
        <v>7</v>
      </c>
      <c r="C237" t="s">
        <v>251</v>
      </c>
    </row>
    <row r="238" spans="1:3" x14ac:dyDescent="0.25">
      <c r="B238" t="s">
        <v>9</v>
      </c>
      <c r="C238" t="s">
        <v>252</v>
      </c>
    </row>
    <row r="239" spans="1:3" x14ac:dyDescent="0.25">
      <c r="B239" t="s">
        <v>11</v>
      </c>
      <c r="C239" t="s">
        <v>253</v>
      </c>
    </row>
    <row r="240" spans="1:3" x14ac:dyDescent="0.25">
      <c r="B240" t="s">
        <v>13</v>
      </c>
      <c r="C240" t="s">
        <v>254</v>
      </c>
    </row>
    <row r="241" spans="1:3" x14ac:dyDescent="0.25">
      <c r="B241" t="s">
        <v>15</v>
      </c>
      <c r="C241" t="s">
        <v>255</v>
      </c>
    </row>
    <row r="242" spans="1:3" x14ac:dyDescent="0.25">
      <c r="B242" t="s">
        <v>17</v>
      </c>
      <c r="C242" t="s">
        <v>256</v>
      </c>
    </row>
    <row r="243" spans="1:3" x14ac:dyDescent="0.25">
      <c r="B243" t="s">
        <v>19</v>
      </c>
      <c r="C243" t="s">
        <v>257</v>
      </c>
    </row>
    <row r="244" spans="1:3" x14ac:dyDescent="0.25">
      <c r="B244" t="s">
        <v>21</v>
      </c>
      <c r="C244" t="s">
        <v>253</v>
      </c>
    </row>
    <row r="245" spans="1:3" x14ac:dyDescent="0.25">
      <c r="B245" t="s">
        <v>23</v>
      </c>
      <c r="C245" t="s">
        <v>258</v>
      </c>
    </row>
    <row r="246" spans="1:3" x14ac:dyDescent="0.25">
      <c r="B246" t="s">
        <v>25</v>
      </c>
      <c r="C246" t="s">
        <v>259</v>
      </c>
    </row>
    <row r="247" spans="1:3" x14ac:dyDescent="0.25">
      <c r="B247" t="s">
        <v>27</v>
      </c>
      <c r="C247" t="s">
        <v>260</v>
      </c>
    </row>
    <row r="248" spans="1:3" x14ac:dyDescent="0.25">
      <c r="B248" t="s">
        <v>29</v>
      </c>
      <c r="C248" t="s">
        <v>261</v>
      </c>
    </row>
    <row r="249" spans="1:3" x14ac:dyDescent="0.25">
      <c r="B249" t="s">
        <v>31</v>
      </c>
      <c r="C249" t="s">
        <v>262</v>
      </c>
    </row>
    <row r="250" spans="1:3" x14ac:dyDescent="0.25">
      <c r="B250" t="s">
        <v>33</v>
      </c>
      <c r="C250" t="s">
        <v>263</v>
      </c>
    </row>
    <row r="251" spans="1:3" x14ac:dyDescent="0.25">
      <c r="B251" t="s">
        <v>35</v>
      </c>
      <c r="C251" t="s">
        <v>264</v>
      </c>
    </row>
    <row r="252" spans="1:3" x14ac:dyDescent="0.25">
      <c r="A252" t="s">
        <v>265</v>
      </c>
      <c r="B252" t="s">
        <v>38</v>
      </c>
      <c r="C252" t="s">
        <v>266</v>
      </c>
    </row>
    <row r="253" spans="1:3" x14ac:dyDescent="0.25">
      <c r="B253" t="s">
        <v>40</v>
      </c>
      <c r="C253" t="s">
        <v>267</v>
      </c>
    </row>
    <row r="254" spans="1:3" x14ac:dyDescent="0.25">
      <c r="B254" t="s">
        <v>5</v>
      </c>
      <c r="C254" t="s">
        <v>268</v>
      </c>
    </row>
    <row r="255" spans="1:3" x14ac:dyDescent="0.25">
      <c r="B255" t="s">
        <v>7</v>
      </c>
      <c r="C255" t="s">
        <v>269</v>
      </c>
    </row>
    <row r="256" spans="1:3" x14ac:dyDescent="0.25">
      <c r="B256" t="s">
        <v>9</v>
      </c>
      <c r="C256" t="s">
        <v>270</v>
      </c>
    </row>
    <row r="257" spans="1:3" x14ac:dyDescent="0.25">
      <c r="B257" t="s">
        <v>11</v>
      </c>
      <c r="C257" t="s">
        <v>268</v>
      </c>
    </row>
    <row r="258" spans="1:3" x14ac:dyDescent="0.25">
      <c r="B258" t="s">
        <v>13</v>
      </c>
      <c r="C258" t="s">
        <v>271</v>
      </c>
    </row>
    <row r="259" spans="1:3" x14ac:dyDescent="0.25">
      <c r="B259" t="s">
        <v>15</v>
      </c>
      <c r="C259" t="s">
        <v>272</v>
      </c>
    </row>
    <row r="260" spans="1:3" x14ac:dyDescent="0.25">
      <c r="B260" t="s">
        <v>17</v>
      </c>
      <c r="C260" t="s">
        <v>273</v>
      </c>
    </row>
    <row r="261" spans="1:3" x14ac:dyDescent="0.25">
      <c r="B261" t="s">
        <v>19</v>
      </c>
      <c r="C261" t="s">
        <v>274</v>
      </c>
    </row>
    <row r="262" spans="1:3" x14ac:dyDescent="0.25">
      <c r="B262" t="s">
        <v>21</v>
      </c>
      <c r="C262" t="s">
        <v>275</v>
      </c>
    </row>
    <row r="263" spans="1:3" x14ac:dyDescent="0.25">
      <c r="B263" t="s">
        <v>23</v>
      </c>
      <c r="C263" t="s">
        <v>64</v>
      </c>
    </row>
    <row r="264" spans="1:3" x14ac:dyDescent="0.25">
      <c r="B264" t="s">
        <v>25</v>
      </c>
      <c r="C264" t="s">
        <v>276</v>
      </c>
    </row>
    <row r="265" spans="1:3" x14ac:dyDescent="0.25">
      <c r="B265" t="s">
        <v>27</v>
      </c>
      <c r="C265" t="s">
        <v>169</v>
      </c>
    </row>
    <row r="266" spans="1:3" x14ac:dyDescent="0.25">
      <c r="B266" t="s">
        <v>29</v>
      </c>
      <c r="C266" t="s">
        <v>277</v>
      </c>
    </row>
    <row r="267" spans="1:3" x14ac:dyDescent="0.25">
      <c r="B267" t="s">
        <v>31</v>
      </c>
      <c r="C267" t="s">
        <v>278</v>
      </c>
    </row>
    <row r="268" spans="1:3" x14ac:dyDescent="0.25">
      <c r="B268" t="s">
        <v>33</v>
      </c>
      <c r="C268" t="s">
        <v>279</v>
      </c>
    </row>
    <row r="269" spans="1:3" x14ac:dyDescent="0.25">
      <c r="B269" t="s">
        <v>35</v>
      </c>
      <c r="C269" t="s">
        <v>266</v>
      </c>
    </row>
    <row r="270" spans="1:3" x14ac:dyDescent="0.25">
      <c r="A270" t="s">
        <v>280</v>
      </c>
      <c r="B270" t="s">
        <v>38</v>
      </c>
      <c r="C270" t="s">
        <v>281</v>
      </c>
    </row>
    <row r="271" spans="1:3" x14ac:dyDescent="0.25">
      <c r="B271" t="s">
        <v>40</v>
      </c>
      <c r="C271" t="s">
        <v>282</v>
      </c>
    </row>
    <row r="272" spans="1:3" x14ac:dyDescent="0.25">
      <c r="B272" t="s">
        <v>5</v>
      </c>
      <c r="C272" t="s">
        <v>283</v>
      </c>
    </row>
    <row r="273" spans="1:3" x14ac:dyDescent="0.25">
      <c r="B273" t="s">
        <v>7</v>
      </c>
      <c r="C273" t="s">
        <v>284</v>
      </c>
    </row>
    <row r="274" spans="1:3" x14ac:dyDescent="0.25">
      <c r="B274" t="s">
        <v>9</v>
      </c>
      <c r="C274" t="s">
        <v>285</v>
      </c>
    </row>
    <row r="275" spans="1:3" x14ac:dyDescent="0.25">
      <c r="B275" t="s">
        <v>11</v>
      </c>
      <c r="C275" t="s">
        <v>286</v>
      </c>
    </row>
    <row r="276" spans="1:3" x14ac:dyDescent="0.25">
      <c r="B276" t="s">
        <v>13</v>
      </c>
      <c r="C276" t="s">
        <v>209</v>
      </c>
    </row>
    <row r="277" spans="1:3" x14ac:dyDescent="0.25">
      <c r="B277" t="s">
        <v>15</v>
      </c>
      <c r="C277" t="s">
        <v>287</v>
      </c>
    </row>
    <row r="278" spans="1:3" x14ac:dyDescent="0.25">
      <c r="B278" t="s">
        <v>17</v>
      </c>
      <c r="C278" t="s">
        <v>288</v>
      </c>
    </row>
    <row r="279" spans="1:3" x14ac:dyDescent="0.25">
      <c r="B279" t="s">
        <v>19</v>
      </c>
      <c r="C279" t="s">
        <v>289</v>
      </c>
    </row>
    <row r="280" spans="1:3" x14ac:dyDescent="0.25">
      <c r="B280" t="s">
        <v>21</v>
      </c>
      <c r="C280" t="s">
        <v>290</v>
      </c>
    </row>
    <row r="281" spans="1:3" x14ac:dyDescent="0.25">
      <c r="B281" t="s">
        <v>23</v>
      </c>
      <c r="C281" t="s">
        <v>291</v>
      </c>
    </row>
    <row r="282" spans="1:3" x14ac:dyDescent="0.25">
      <c r="B282" t="s">
        <v>25</v>
      </c>
      <c r="C282" t="s">
        <v>292</v>
      </c>
    </row>
    <row r="283" spans="1:3" x14ac:dyDescent="0.25">
      <c r="B283" t="s">
        <v>27</v>
      </c>
      <c r="C283" t="s">
        <v>293</v>
      </c>
    </row>
    <row r="284" spans="1:3" x14ac:dyDescent="0.25">
      <c r="B284" t="s">
        <v>29</v>
      </c>
      <c r="C284" t="s">
        <v>294</v>
      </c>
    </row>
    <row r="285" spans="1:3" x14ac:dyDescent="0.25">
      <c r="B285" t="s">
        <v>31</v>
      </c>
      <c r="C285" t="s">
        <v>295</v>
      </c>
    </row>
    <row r="286" spans="1:3" x14ac:dyDescent="0.25">
      <c r="B286" t="s">
        <v>33</v>
      </c>
      <c r="C286" t="s">
        <v>296</v>
      </c>
    </row>
    <row r="287" spans="1:3" x14ac:dyDescent="0.25">
      <c r="B287" t="s">
        <v>35</v>
      </c>
      <c r="C287" t="s">
        <v>297</v>
      </c>
    </row>
    <row r="288" spans="1:3" x14ac:dyDescent="0.25">
      <c r="A288" t="s">
        <v>298</v>
      </c>
      <c r="B288" t="s">
        <v>38</v>
      </c>
      <c r="C288" t="s">
        <v>299</v>
      </c>
    </row>
    <row r="289" spans="2:3" x14ac:dyDescent="0.25">
      <c r="B289" t="s">
        <v>40</v>
      </c>
      <c r="C289" t="s">
        <v>300</v>
      </c>
    </row>
    <row r="290" spans="2:3" x14ac:dyDescent="0.25">
      <c r="B290" t="s">
        <v>5</v>
      </c>
      <c r="C290" t="s">
        <v>301</v>
      </c>
    </row>
    <row r="291" spans="2:3" x14ac:dyDescent="0.25">
      <c r="B291" t="s">
        <v>7</v>
      </c>
      <c r="C291" t="s">
        <v>302</v>
      </c>
    </row>
    <row r="292" spans="2:3" x14ac:dyDescent="0.25">
      <c r="B292" t="s">
        <v>9</v>
      </c>
      <c r="C292" t="s">
        <v>303</v>
      </c>
    </row>
    <row r="293" spans="2:3" x14ac:dyDescent="0.25">
      <c r="B293" t="s">
        <v>11</v>
      </c>
      <c r="C293" t="s">
        <v>304</v>
      </c>
    </row>
    <row r="294" spans="2:3" x14ac:dyDescent="0.25">
      <c r="B294" t="s">
        <v>13</v>
      </c>
      <c r="C294" t="s">
        <v>305</v>
      </c>
    </row>
    <row r="295" spans="2:3" x14ac:dyDescent="0.25">
      <c r="B295" t="s">
        <v>15</v>
      </c>
      <c r="C295" t="s">
        <v>306</v>
      </c>
    </row>
    <row r="296" spans="2:3" x14ac:dyDescent="0.25">
      <c r="B296" t="s">
        <v>17</v>
      </c>
      <c r="C296" t="s">
        <v>307</v>
      </c>
    </row>
    <row r="297" spans="2:3" x14ac:dyDescent="0.25">
      <c r="B297" t="s">
        <v>19</v>
      </c>
      <c r="C297" t="s">
        <v>299</v>
      </c>
    </row>
    <row r="298" spans="2:3" x14ac:dyDescent="0.25">
      <c r="B298" t="s">
        <v>21</v>
      </c>
      <c r="C298" t="s">
        <v>308</v>
      </c>
    </row>
    <row r="299" spans="2:3" x14ac:dyDescent="0.25">
      <c r="B299" t="s">
        <v>23</v>
      </c>
      <c r="C299" t="s">
        <v>309</v>
      </c>
    </row>
    <row r="300" spans="2:3" x14ac:dyDescent="0.25">
      <c r="B300" t="s">
        <v>25</v>
      </c>
      <c r="C300" t="s">
        <v>310</v>
      </c>
    </row>
    <row r="301" spans="2:3" x14ac:dyDescent="0.25">
      <c r="B301" t="s">
        <v>27</v>
      </c>
      <c r="C301" t="s">
        <v>311</v>
      </c>
    </row>
    <row r="302" spans="2:3" x14ac:dyDescent="0.25">
      <c r="B302" t="s">
        <v>29</v>
      </c>
      <c r="C302" t="s">
        <v>312</v>
      </c>
    </row>
    <row r="303" spans="2:3" x14ac:dyDescent="0.25">
      <c r="B303" t="s">
        <v>31</v>
      </c>
      <c r="C303" t="s">
        <v>313</v>
      </c>
    </row>
    <row r="304" spans="2:3" x14ac:dyDescent="0.25">
      <c r="B304" t="s">
        <v>33</v>
      </c>
      <c r="C304" t="s">
        <v>314</v>
      </c>
    </row>
    <row r="305" spans="1:3" x14ac:dyDescent="0.25">
      <c r="B305" t="s">
        <v>35</v>
      </c>
      <c r="C305" t="s">
        <v>315</v>
      </c>
    </row>
    <row r="306" spans="1:3" x14ac:dyDescent="0.25">
      <c r="A306" t="s">
        <v>316</v>
      </c>
      <c r="B306" t="s">
        <v>13</v>
      </c>
      <c r="C306" t="s">
        <v>317</v>
      </c>
    </row>
    <row r="307" spans="1:3" x14ac:dyDescent="0.25">
      <c r="B307" t="s">
        <v>15</v>
      </c>
      <c r="C307" t="s">
        <v>318</v>
      </c>
    </row>
    <row r="308" spans="1:3" x14ac:dyDescent="0.25">
      <c r="B308" t="s">
        <v>17</v>
      </c>
      <c r="C308" t="s">
        <v>319</v>
      </c>
    </row>
    <row r="309" spans="1:3" x14ac:dyDescent="0.25">
      <c r="B309" t="s">
        <v>19</v>
      </c>
      <c r="C309" t="s">
        <v>320</v>
      </c>
    </row>
    <row r="310" spans="1:3" x14ac:dyDescent="0.25">
      <c r="B310" t="s">
        <v>21</v>
      </c>
      <c r="C310" t="s">
        <v>321</v>
      </c>
    </row>
    <row r="311" spans="1:3" x14ac:dyDescent="0.25">
      <c r="B311" t="s">
        <v>23</v>
      </c>
      <c r="C311" t="s">
        <v>322</v>
      </c>
    </row>
    <row r="312" spans="1:3" x14ac:dyDescent="0.25">
      <c r="B312" t="s">
        <v>25</v>
      </c>
      <c r="C312" t="s">
        <v>323</v>
      </c>
    </row>
    <row r="313" spans="1:3" x14ac:dyDescent="0.25">
      <c r="B313" t="s">
        <v>27</v>
      </c>
      <c r="C313" t="s">
        <v>324</v>
      </c>
    </row>
    <row r="314" spans="1:3" x14ac:dyDescent="0.25">
      <c r="B314" t="s">
        <v>29</v>
      </c>
      <c r="C314" t="s">
        <v>325</v>
      </c>
    </row>
    <row r="315" spans="1:3" x14ac:dyDescent="0.25">
      <c r="B315" t="s">
        <v>31</v>
      </c>
      <c r="C315" t="s">
        <v>326</v>
      </c>
    </row>
    <row r="316" spans="1:3" x14ac:dyDescent="0.25">
      <c r="B316" t="s">
        <v>33</v>
      </c>
      <c r="C316" t="s">
        <v>327</v>
      </c>
    </row>
    <row r="317" spans="1:3" x14ac:dyDescent="0.25">
      <c r="B317" t="s">
        <v>35</v>
      </c>
      <c r="C317" t="s">
        <v>328</v>
      </c>
    </row>
    <row r="318" spans="1:3" x14ac:dyDescent="0.25">
      <c r="A318" t="s">
        <v>329</v>
      </c>
      <c r="B318" t="s">
        <v>38</v>
      </c>
      <c r="C318" t="s">
        <v>330</v>
      </c>
    </row>
    <row r="319" spans="1:3" x14ac:dyDescent="0.25">
      <c r="B319" t="s">
        <v>40</v>
      </c>
      <c r="C319" t="s">
        <v>331</v>
      </c>
    </row>
    <row r="320" spans="1:3" x14ac:dyDescent="0.25">
      <c r="B320" t="s">
        <v>5</v>
      </c>
      <c r="C320" t="s">
        <v>332</v>
      </c>
    </row>
    <row r="321" spans="1:3" x14ac:dyDescent="0.25">
      <c r="B321" t="s">
        <v>7</v>
      </c>
      <c r="C321" t="s">
        <v>333</v>
      </c>
    </row>
    <row r="322" spans="1:3" x14ac:dyDescent="0.25">
      <c r="B322" t="s">
        <v>9</v>
      </c>
      <c r="C322" t="s">
        <v>334</v>
      </c>
    </row>
    <row r="323" spans="1:3" x14ac:dyDescent="0.25">
      <c r="B323" t="s">
        <v>11</v>
      </c>
      <c r="C323" t="s">
        <v>335</v>
      </c>
    </row>
    <row r="324" spans="1:3" x14ac:dyDescent="0.25">
      <c r="B324" t="s">
        <v>13</v>
      </c>
      <c r="C324" t="s">
        <v>336</v>
      </c>
    </row>
    <row r="325" spans="1:3" x14ac:dyDescent="0.25">
      <c r="B325" t="s">
        <v>15</v>
      </c>
      <c r="C325" t="s">
        <v>337</v>
      </c>
    </row>
    <row r="326" spans="1:3" x14ac:dyDescent="0.25">
      <c r="B326" t="s">
        <v>17</v>
      </c>
      <c r="C326" t="s">
        <v>338</v>
      </c>
    </row>
    <row r="327" spans="1:3" x14ac:dyDescent="0.25">
      <c r="B327" t="s">
        <v>19</v>
      </c>
      <c r="C327" t="s">
        <v>339</v>
      </c>
    </row>
    <row r="328" spans="1:3" x14ac:dyDescent="0.25">
      <c r="B328" t="s">
        <v>21</v>
      </c>
      <c r="C328" t="s">
        <v>330</v>
      </c>
    </row>
    <row r="329" spans="1:3" x14ac:dyDescent="0.25">
      <c r="B329" t="s">
        <v>23</v>
      </c>
      <c r="C329" t="s">
        <v>340</v>
      </c>
    </row>
    <row r="330" spans="1:3" x14ac:dyDescent="0.25">
      <c r="B330" t="s">
        <v>25</v>
      </c>
      <c r="C330" t="s">
        <v>341</v>
      </c>
    </row>
    <row r="331" spans="1:3" x14ac:dyDescent="0.25">
      <c r="B331" t="s">
        <v>27</v>
      </c>
      <c r="C331" t="s">
        <v>342</v>
      </c>
    </row>
    <row r="332" spans="1:3" x14ac:dyDescent="0.25">
      <c r="B332" t="s">
        <v>29</v>
      </c>
      <c r="C332" t="s">
        <v>343</v>
      </c>
    </row>
    <row r="333" spans="1:3" x14ac:dyDescent="0.25">
      <c r="B333" t="s">
        <v>31</v>
      </c>
      <c r="C333" t="s">
        <v>344</v>
      </c>
    </row>
    <row r="334" spans="1:3" x14ac:dyDescent="0.25">
      <c r="B334" t="s">
        <v>33</v>
      </c>
      <c r="C334" t="s">
        <v>345</v>
      </c>
    </row>
    <row r="335" spans="1:3" x14ac:dyDescent="0.25">
      <c r="B335" t="s">
        <v>35</v>
      </c>
      <c r="C335" t="s">
        <v>346</v>
      </c>
    </row>
    <row r="336" spans="1:3" x14ac:dyDescent="0.25">
      <c r="A336" t="s">
        <v>347</v>
      </c>
      <c r="B336" t="s">
        <v>38</v>
      </c>
      <c r="C336" t="s">
        <v>348</v>
      </c>
    </row>
    <row r="337" spans="1:3" x14ac:dyDescent="0.25">
      <c r="B337" t="s">
        <v>40</v>
      </c>
      <c r="C337" t="s">
        <v>349</v>
      </c>
    </row>
    <row r="338" spans="1:3" x14ac:dyDescent="0.25">
      <c r="B338" t="s">
        <v>5</v>
      </c>
      <c r="C338" t="s">
        <v>350</v>
      </c>
    </row>
    <row r="339" spans="1:3" x14ac:dyDescent="0.25">
      <c r="B339" t="s">
        <v>7</v>
      </c>
      <c r="C339" t="s">
        <v>221</v>
      </c>
    </row>
    <row r="340" spans="1:3" x14ac:dyDescent="0.25">
      <c r="B340" t="s">
        <v>9</v>
      </c>
      <c r="C340" t="s">
        <v>351</v>
      </c>
    </row>
    <row r="341" spans="1:3" x14ac:dyDescent="0.25">
      <c r="B341" t="s">
        <v>11</v>
      </c>
      <c r="C341" t="s">
        <v>352</v>
      </c>
    </row>
    <row r="342" spans="1:3" x14ac:dyDescent="0.25">
      <c r="B342" t="s">
        <v>13</v>
      </c>
      <c r="C342" t="s">
        <v>353</v>
      </c>
    </row>
    <row r="343" spans="1:3" x14ac:dyDescent="0.25">
      <c r="B343" t="s">
        <v>15</v>
      </c>
      <c r="C343" t="s">
        <v>354</v>
      </c>
    </row>
    <row r="344" spans="1:3" x14ac:dyDescent="0.25">
      <c r="B344" t="s">
        <v>17</v>
      </c>
      <c r="C344" t="s">
        <v>355</v>
      </c>
    </row>
    <row r="345" spans="1:3" x14ac:dyDescent="0.25">
      <c r="B345" t="s">
        <v>19</v>
      </c>
      <c r="C345" t="s">
        <v>356</v>
      </c>
    </row>
    <row r="346" spans="1:3" x14ac:dyDescent="0.25">
      <c r="B346" t="s">
        <v>21</v>
      </c>
      <c r="C346" t="s">
        <v>357</v>
      </c>
    </row>
    <row r="347" spans="1:3" x14ac:dyDescent="0.25">
      <c r="B347" t="s">
        <v>23</v>
      </c>
      <c r="C347" t="s">
        <v>358</v>
      </c>
    </row>
    <row r="348" spans="1:3" x14ac:dyDescent="0.25">
      <c r="B348" t="s">
        <v>35</v>
      </c>
      <c r="C348" t="s">
        <v>359</v>
      </c>
    </row>
    <row r="349" spans="1:3" x14ac:dyDescent="0.25">
      <c r="A349" t="s">
        <v>360</v>
      </c>
      <c r="B349" t="s">
        <v>38</v>
      </c>
      <c r="C349" t="s">
        <v>361</v>
      </c>
    </row>
    <row r="350" spans="1:3" x14ac:dyDescent="0.25">
      <c r="B350" t="s">
        <v>40</v>
      </c>
      <c r="C350" t="s">
        <v>287</v>
      </c>
    </row>
    <row r="351" spans="1:3" x14ac:dyDescent="0.25">
      <c r="B351" t="s">
        <v>5</v>
      </c>
      <c r="C351" t="s">
        <v>251</v>
      </c>
    </row>
    <row r="352" spans="1:3" x14ac:dyDescent="0.25">
      <c r="B352" t="s">
        <v>7</v>
      </c>
      <c r="C352" t="s">
        <v>281</v>
      </c>
    </row>
    <row r="353" spans="1:3" x14ac:dyDescent="0.25">
      <c r="B353" t="s">
        <v>9</v>
      </c>
      <c r="C353" t="s">
        <v>362</v>
      </c>
    </row>
    <row r="354" spans="1:3" x14ac:dyDescent="0.25">
      <c r="B354" t="s">
        <v>11</v>
      </c>
      <c r="C354" t="s">
        <v>361</v>
      </c>
    </row>
    <row r="355" spans="1:3" x14ac:dyDescent="0.25">
      <c r="B355" t="s">
        <v>13</v>
      </c>
      <c r="C355" t="s">
        <v>205</v>
      </c>
    </row>
    <row r="356" spans="1:3" x14ac:dyDescent="0.25">
      <c r="B356" t="s">
        <v>15</v>
      </c>
      <c r="C356" t="s">
        <v>363</v>
      </c>
    </row>
    <row r="357" spans="1:3" x14ac:dyDescent="0.25">
      <c r="B357" t="s">
        <v>17</v>
      </c>
      <c r="C357" t="s">
        <v>364</v>
      </c>
    </row>
    <row r="358" spans="1:3" x14ac:dyDescent="0.25">
      <c r="B358" t="s">
        <v>19</v>
      </c>
      <c r="C358" t="s">
        <v>365</v>
      </c>
    </row>
    <row r="359" spans="1:3" x14ac:dyDescent="0.25">
      <c r="B359" t="s">
        <v>21</v>
      </c>
      <c r="C359" t="s">
        <v>366</v>
      </c>
    </row>
    <row r="360" spans="1:3" x14ac:dyDescent="0.25">
      <c r="B360" t="s">
        <v>23</v>
      </c>
      <c r="C360" t="s">
        <v>367</v>
      </c>
    </row>
    <row r="361" spans="1:3" x14ac:dyDescent="0.25">
      <c r="B361" t="s">
        <v>25</v>
      </c>
      <c r="C361" t="s">
        <v>368</v>
      </c>
    </row>
    <row r="362" spans="1:3" x14ac:dyDescent="0.25">
      <c r="B362" t="s">
        <v>27</v>
      </c>
      <c r="C362" t="s">
        <v>369</v>
      </c>
    </row>
    <row r="363" spans="1:3" x14ac:dyDescent="0.25">
      <c r="B363" t="s">
        <v>29</v>
      </c>
      <c r="C363" t="s">
        <v>370</v>
      </c>
    </row>
    <row r="364" spans="1:3" x14ac:dyDescent="0.25">
      <c r="B364" t="s">
        <v>31</v>
      </c>
      <c r="C364" t="s">
        <v>371</v>
      </c>
    </row>
    <row r="365" spans="1:3" x14ac:dyDescent="0.25">
      <c r="B365" t="s">
        <v>33</v>
      </c>
      <c r="C365" t="s">
        <v>372</v>
      </c>
    </row>
    <row r="366" spans="1:3" x14ac:dyDescent="0.25">
      <c r="B366" t="s">
        <v>35</v>
      </c>
      <c r="C366" t="s">
        <v>373</v>
      </c>
    </row>
    <row r="367" spans="1:3" x14ac:dyDescent="0.25">
      <c r="A367" t="s">
        <v>374</v>
      </c>
      <c r="B367" t="s">
        <v>38</v>
      </c>
      <c r="C367" t="s">
        <v>375</v>
      </c>
    </row>
    <row r="368" spans="1:3" x14ac:dyDescent="0.25">
      <c r="B368" t="s">
        <v>40</v>
      </c>
      <c r="C368" t="s">
        <v>376</v>
      </c>
    </row>
    <row r="369" spans="2:3" x14ac:dyDescent="0.25">
      <c r="B369" t="s">
        <v>5</v>
      </c>
      <c r="C369" t="s">
        <v>377</v>
      </c>
    </row>
    <row r="370" spans="2:3" x14ac:dyDescent="0.25">
      <c r="B370" t="s">
        <v>7</v>
      </c>
      <c r="C370" t="s">
        <v>378</v>
      </c>
    </row>
    <row r="371" spans="2:3" x14ac:dyDescent="0.25">
      <c r="B371" t="s">
        <v>9</v>
      </c>
      <c r="C371" t="s">
        <v>379</v>
      </c>
    </row>
    <row r="372" spans="2:3" x14ac:dyDescent="0.25">
      <c r="B372" t="s">
        <v>11</v>
      </c>
      <c r="C372" t="s">
        <v>380</v>
      </c>
    </row>
    <row r="373" spans="2:3" x14ac:dyDescent="0.25">
      <c r="B373" t="s">
        <v>13</v>
      </c>
      <c r="C373" t="s">
        <v>69</v>
      </c>
    </row>
    <row r="374" spans="2:3" x14ac:dyDescent="0.25">
      <c r="B374" t="s">
        <v>15</v>
      </c>
      <c r="C374" t="s">
        <v>381</v>
      </c>
    </row>
    <row r="375" spans="2:3" x14ac:dyDescent="0.25">
      <c r="B375" t="s">
        <v>17</v>
      </c>
      <c r="C375" t="s">
        <v>382</v>
      </c>
    </row>
    <row r="376" spans="2:3" x14ac:dyDescent="0.25">
      <c r="B376" t="s">
        <v>19</v>
      </c>
      <c r="C376" t="s">
        <v>383</v>
      </c>
    </row>
    <row r="377" spans="2:3" x14ac:dyDescent="0.25">
      <c r="B377" t="s">
        <v>21</v>
      </c>
      <c r="C377" t="s">
        <v>124</v>
      </c>
    </row>
    <row r="378" spans="2:3" x14ac:dyDescent="0.25">
      <c r="B378" t="s">
        <v>23</v>
      </c>
      <c r="C378" t="s">
        <v>380</v>
      </c>
    </row>
    <row r="379" spans="2:3" x14ac:dyDescent="0.25">
      <c r="B379" t="s">
        <v>25</v>
      </c>
      <c r="C379" t="s">
        <v>63</v>
      </c>
    </row>
    <row r="380" spans="2:3" x14ac:dyDescent="0.25">
      <c r="B380" t="s">
        <v>27</v>
      </c>
      <c r="C380" t="s">
        <v>384</v>
      </c>
    </row>
    <row r="381" spans="2:3" x14ac:dyDescent="0.25">
      <c r="B381" t="s">
        <v>29</v>
      </c>
      <c r="C381" t="s">
        <v>385</v>
      </c>
    </row>
    <row r="382" spans="2:3" x14ac:dyDescent="0.25">
      <c r="B382" t="s">
        <v>31</v>
      </c>
      <c r="C382" t="s">
        <v>386</v>
      </c>
    </row>
    <row r="383" spans="2:3" x14ac:dyDescent="0.25">
      <c r="B383" t="s">
        <v>33</v>
      </c>
      <c r="C383" t="s">
        <v>387</v>
      </c>
    </row>
    <row r="384" spans="2:3" x14ac:dyDescent="0.25">
      <c r="B384" t="s">
        <v>35</v>
      </c>
      <c r="C384" t="s">
        <v>388</v>
      </c>
    </row>
    <row r="385" spans="1:3" x14ac:dyDescent="0.25">
      <c r="A385" t="s">
        <v>389</v>
      </c>
      <c r="B385" t="s">
        <v>21</v>
      </c>
      <c r="C385" t="s">
        <v>390</v>
      </c>
    </row>
    <row r="386" spans="1:3" x14ac:dyDescent="0.25">
      <c r="B386" t="s">
        <v>23</v>
      </c>
      <c r="C386" t="s">
        <v>391</v>
      </c>
    </row>
    <row r="387" spans="1:3" x14ac:dyDescent="0.25">
      <c r="B387" t="s">
        <v>25</v>
      </c>
      <c r="C387" t="s">
        <v>392</v>
      </c>
    </row>
    <row r="388" spans="1:3" x14ac:dyDescent="0.25">
      <c r="B388" t="s">
        <v>27</v>
      </c>
      <c r="C388" t="s">
        <v>393</v>
      </c>
    </row>
    <row r="389" spans="1:3" x14ac:dyDescent="0.25">
      <c r="B389" t="s">
        <v>29</v>
      </c>
      <c r="C389" t="s">
        <v>394</v>
      </c>
    </row>
    <row r="390" spans="1:3" x14ac:dyDescent="0.25">
      <c r="B390" t="s">
        <v>31</v>
      </c>
      <c r="C390" t="s">
        <v>395</v>
      </c>
    </row>
    <row r="391" spans="1:3" x14ac:dyDescent="0.25">
      <c r="B391" t="s">
        <v>33</v>
      </c>
      <c r="C391" t="s">
        <v>396</v>
      </c>
    </row>
    <row r="392" spans="1:3" x14ac:dyDescent="0.25">
      <c r="B392" t="s">
        <v>35</v>
      </c>
      <c r="C392" t="s">
        <v>131</v>
      </c>
    </row>
    <row r="393" spans="1:3" x14ac:dyDescent="0.25">
      <c r="A393" t="s">
        <v>397</v>
      </c>
      <c r="B393" t="s">
        <v>38</v>
      </c>
      <c r="C393" t="s">
        <v>398</v>
      </c>
    </row>
    <row r="394" spans="1:3" x14ac:dyDescent="0.25">
      <c r="B394" t="s">
        <v>40</v>
      </c>
      <c r="C394" t="s">
        <v>399</v>
      </c>
    </row>
    <row r="395" spans="1:3" x14ac:dyDescent="0.25">
      <c r="B395" t="s">
        <v>5</v>
      </c>
      <c r="C395" t="s">
        <v>400</v>
      </c>
    </row>
    <row r="396" spans="1:3" x14ac:dyDescent="0.25">
      <c r="B396" t="s">
        <v>7</v>
      </c>
      <c r="C396" t="s">
        <v>401</v>
      </c>
    </row>
    <row r="397" spans="1:3" x14ac:dyDescent="0.25">
      <c r="B397" t="s">
        <v>9</v>
      </c>
      <c r="C397" t="s">
        <v>402</v>
      </c>
    </row>
    <row r="398" spans="1:3" x14ac:dyDescent="0.25">
      <c r="B398" t="s">
        <v>11</v>
      </c>
      <c r="C398" t="s">
        <v>403</v>
      </c>
    </row>
    <row r="399" spans="1:3" x14ac:dyDescent="0.25">
      <c r="B399" t="s">
        <v>13</v>
      </c>
      <c r="C399" t="s">
        <v>62</v>
      </c>
    </row>
    <row r="400" spans="1:3" x14ac:dyDescent="0.25">
      <c r="B400" t="s">
        <v>15</v>
      </c>
      <c r="C400" t="s">
        <v>404</v>
      </c>
    </row>
    <row r="401" spans="1:3" x14ac:dyDescent="0.25">
      <c r="B401" t="s">
        <v>17</v>
      </c>
      <c r="C401" t="s">
        <v>404</v>
      </c>
    </row>
    <row r="402" spans="1:3" x14ac:dyDescent="0.25">
      <c r="B402" t="s">
        <v>19</v>
      </c>
      <c r="C402" t="s">
        <v>405</v>
      </c>
    </row>
    <row r="403" spans="1:3" x14ac:dyDescent="0.25">
      <c r="B403" t="s">
        <v>21</v>
      </c>
      <c r="C403" t="s">
        <v>406</v>
      </c>
    </row>
    <row r="404" spans="1:3" x14ac:dyDescent="0.25">
      <c r="B404" t="s">
        <v>23</v>
      </c>
      <c r="C404" t="s">
        <v>398</v>
      </c>
    </row>
    <row r="405" spans="1:3" x14ac:dyDescent="0.25">
      <c r="B405" t="s">
        <v>25</v>
      </c>
      <c r="C405" t="s">
        <v>407</v>
      </c>
    </row>
    <row r="406" spans="1:3" x14ac:dyDescent="0.25">
      <c r="B406" t="s">
        <v>27</v>
      </c>
      <c r="C406" t="s">
        <v>408</v>
      </c>
    </row>
    <row r="407" spans="1:3" x14ac:dyDescent="0.25">
      <c r="B407" t="s">
        <v>29</v>
      </c>
      <c r="C407" t="s">
        <v>409</v>
      </c>
    </row>
    <row r="408" spans="1:3" x14ac:dyDescent="0.25">
      <c r="B408" t="s">
        <v>31</v>
      </c>
      <c r="C408" t="s">
        <v>410</v>
      </c>
    </row>
    <row r="409" spans="1:3" x14ac:dyDescent="0.25">
      <c r="B409" t="s">
        <v>33</v>
      </c>
      <c r="C409" t="s">
        <v>411</v>
      </c>
    </row>
    <row r="410" spans="1:3" x14ac:dyDescent="0.25">
      <c r="B410" t="s">
        <v>35</v>
      </c>
      <c r="C410" t="s">
        <v>407</v>
      </c>
    </row>
    <row r="411" spans="1:3" x14ac:dyDescent="0.25">
      <c r="A411" t="s">
        <v>412</v>
      </c>
      <c r="B411" t="s">
        <v>38</v>
      </c>
      <c r="C411" t="s">
        <v>413</v>
      </c>
    </row>
    <row r="412" spans="1:3" x14ac:dyDescent="0.25">
      <c r="B412" t="s">
        <v>40</v>
      </c>
      <c r="C412" t="s">
        <v>414</v>
      </c>
    </row>
    <row r="413" spans="1:3" x14ac:dyDescent="0.25">
      <c r="B413" t="s">
        <v>5</v>
      </c>
      <c r="C413" t="s">
        <v>415</v>
      </c>
    </row>
    <row r="414" spans="1:3" x14ac:dyDescent="0.25">
      <c r="B414" t="s">
        <v>7</v>
      </c>
      <c r="C414" t="s">
        <v>416</v>
      </c>
    </row>
    <row r="415" spans="1:3" x14ac:dyDescent="0.25">
      <c r="B415" t="s">
        <v>9</v>
      </c>
      <c r="C415" t="s">
        <v>64</v>
      </c>
    </row>
    <row r="416" spans="1:3" x14ac:dyDescent="0.25">
      <c r="B416" t="s">
        <v>11</v>
      </c>
      <c r="C416" t="s">
        <v>417</v>
      </c>
    </row>
    <row r="417" spans="1:3" x14ac:dyDescent="0.25">
      <c r="B417" t="s">
        <v>13</v>
      </c>
      <c r="C417" t="s">
        <v>418</v>
      </c>
    </row>
    <row r="418" spans="1:3" x14ac:dyDescent="0.25">
      <c r="B418" t="s">
        <v>15</v>
      </c>
      <c r="C418" t="s">
        <v>419</v>
      </c>
    </row>
    <row r="419" spans="1:3" x14ac:dyDescent="0.25">
      <c r="B419" t="s">
        <v>17</v>
      </c>
      <c r="C419" t="s">
        <v>420</v>
      </c>
    </row>
    <row r="420" spans="1:3" x14ac:dyDescent="0.25">
      <c r="B420" t="s">
        <v>19</v>
      </c>
      <c r="C420" t="s">
        <v>421</v>
      </c>
    </row>
    <row r="421" spans="1:3" x14ac:dyDescent="0.25">
      <c r="B421" t="s">
        <v>21</v>
      </c>
      <c r="C421" t="s">
        <v>422</v>
      </c>
    </row>
    <row r="422" spans="1:3" x14ac:dyDescent="0.25">
      <c r="B422" t="s">
        <v>23</v>
      </c>
      <c r="C422" t="s">
        <v>423</v>
      </c>
    </row>
    <row r="423" spans="1:3" x14ac:dyDescent="0.25">
      <c r="B423" t="s">
        <v>25</v>
      </c>
      <c r="C423" t="s">
        <v>424</v>
      </c>
    </row>
    <row r="424" spans="1:3" x14ac:dyDescent="0.25">
      <c r="B424" t="s">
        <v>27</v>
      </c>
      <c r="C424" t="s">
        <v>278</v>
      </c>
    </row>
    <row r="425" spans="1:3" x14ac:dyDescent="0.25">
      <c r="B425" t="s">
        <v>29</v>
      </c>
      <c r="C425" t="s">
        <v>425</v>
      </c>
    </row>
    <row r="426" spans="1:3" x14ac:dyDescent="0.25">
      <c r="B426" t="s">
        <v>31</v>
      </c>
      <c r="C426" t="s">
        <v>426</v>
      </c>
    </row>
    <row r="427" spans="1:3" x14ac:dyDescent="0.25">
      <c r="B427" t="s">
        <v>33</v>
      </c>
      <c r="C427" t="s">
        <v>427</v>
      </c>
    </row>
    <row r="428" spans="1:3" x14ac:dyDescent="0.25">
      <c r="B428" t="s">
        <v>35</v>
      </c>
      <c r="C428" t="s">
        <v>428</v>
      </c>
    </row>
    <row r="429" spans="1:3" x14ac:dyDescent="0.25">
      <c r="A429" t="s">
        <v>429</v>
      </c>
      <c r="B429" t="s">
        <v>38</v>
      </c>
      <c r="C429" t="s">
        <v>430</v>
      </c>
    </row>
    <row r="430" spans="1:3" x14ac:dyDescent="0.25">
      <c r="B430" t="s">
        <v>40</v>
      </c>
      <c r="C430" t="s">
        <v>431</v>
      </c>
    </row>
    <row r="431" spans="1:3" x14ac:dyDescent="0.25">
      <c r="B431" t="s">
        <v>5</v>
      </c>
      <c r="C431" t="s">
        <v>432</v>
      </c>
    </row>
    <row r="432" spans="1:3" x14ac:dyDescent="0.25">
      <c r="B432" t="s">
        <v>7</v>
      </c>
      <c r="C432" t="s">
        <v>433</v>
      </c>
    </row>
    <row r="433" spans="1:3" x14ac:dyDescent="0.25">
      <c r="B433" t="s">
        <v>9</v>
      </c>
      <c r="C433" t="s">
        <v>434</v>
      </c>
    </row>
    <row r="434" spans="1:3" x14ac:dyDescent="0.25">
      <c r="B434" t="s">
        <v>11</v>
      </c>
      <c r="C434" t="s">
        <v>435</v>
      </c>
    </row>
    <row r="435" spans="1:3" x14ac:dyDescent="0.25">
      <c r="B435" t="s">
        <v>13</v>
      </c>
      <c r="C435" t="s">
        <v>436</v>
      </c>
    </row>
    <row r="436" spans="1:3" x14ac:dyDescent="0.25">
      <c r="B436" t="s">
        <v>15</v>
      </c>
      <c r="C436" t="s">
        <v>437</v>
      </c>
    </row>
    <row r="437" spans="1:3" x14ac:dyDescent="0.25">
      <c r="B437" t="s">
        <v>17</v>
      </c>
      <c r="C437" t="s">
        <v>438</v>
      </c>
    </row>
    <row r="438" spans="1:3" x14ac:dyDescent="0.25">
      <c r="B438" t="s">
        <v>19</v>
      </c>
      <c r="C438" t="s">
        <v>436</v>
      </c>
    </row>
    <row r="439" spans="1:3" x14ac:dyDescent="0.25">
      <c r="B439" t="s">
        <v>21</v>
      </c>
      <c r="C439" t="s">
        <v>430</v>
      </c>
    </row>
    <row r="440" spans="1:3" x14ac:dyDescent="0.25">
      <c r="B440" t="s">
        <v>23</v>
      </c>
      <c r="C440" t="s">
        <v>435</v>
      </c>
    </row>
    <row r="441" spans="1:3" x14ac:dyDescent="0.25">
      <c r="B441" t="s">
        <v>25</v>
      </c>
      <c r="C441" t="s">
        <v>439</v>
      </c>
    </row>
    <row r="442" spans="1:3" x14ac:dyDescent="0.25">
      <c r="B442" t="s">
        <v>27</v>
      </c>
      <c r="C442" t="s">
        <v>440</v>
      </c>
    </row>
    <row r="443" spans="1:3" x14ac:dyDescent="0.25">
      <c r="B443" t="s">
        <v>29</v>
      </c>
      <c r="C443" t="s">
        <v>441</v>
      </c>
    </row>
    <row r="444" spans="1:3" x14ac:dyDescent="0.25">
      <c r="B444" t="s">
        <v>31</v>
      </c>
      <c r="C444" t="s">
        <v>442</v>
      </c>
    </row>
    <row r="445" spans="1:3" x14ac:dyDescent="0.25">
      <c r="B445" t="s">
        <v>33</v>
      </c>
      <c r="C445" t="s">
        <v>443</v>
      </c>
    </row>
    <row r="446" spans="1:3" x14ac:dyDescent="0.25">
      <c r="B446" t="s">
        <v>35</v>
      </c>
      <c r="C446" t="s">
        <v>444</v>
      </c>
    </row>
    <row r="447" spans="1:3" x14ac:dyDescent="0.25">
      <c r="A447" t="s">
        <v>445</v>
      </c>
      <c r="B447" t="s">
        <v>38</v>
      </c>
      <c r="C447" t="s">
        <v>446</v>
      </c>
    </row>
    <row r="448" spans="1:3" x14ac:dyDescent="0.25">
      <c r="B448" t="s">
        <v>40</v>
      </c>
      <c r="C448" t="s">
        <v>447</v>
      </c>
    </row>
    <row r="449" spans="2:3" x14ac:dyDescent="0.25">
      <c r="B449" t="s">
        <v>5</v>
      </c>
      <c r="C449" t="s">
        <v>447</v>
      </c>
    </row>
    <row r="450" spans="2:3" x14ac:dyDescent="0.25">
      <c r="B450" t="s">
        <v>7</v>
      </c>
      <c r="C450" t="s">
        <v>448</v>
      </c>
    </row>
    <row r="451" spans="2:3" x14ac:dyDescent="0.25">
      <c r="B451" t="s">
        <v>9</v>
      </c>
      <c r="C451" t="s">
        <v>449</v>
      </c>
    </row>
    <row r="452" spans="2:3" x14ac:dyDescent="0.25">
      <c r="B452" t="s">
        <v>11</v>
      </c>
      <c r="C452" t="s">
        <v>450</v>
      </c>
    </row>
    <row r="453" spans="2:3" x14ac:dyDescent="0.25">
      <c r="B453" t="s">
        <v>13</v>
      </c>
      <c r="C453" t="s">
        <v>451</v>
      </c>
    </row>
    <row r="454" spans="2:3" x14ac:dyDescent="0.25">
      <c r="B454" t="s">
        <v>15</v>
      </c>
      <c r="C454" t="s">
        <v>452</v>
      </c>
    </row>
    <row r="455" spans="2:3" x14ac:dyDescent="0.25">
      <c r="B455" t="s">
        <v>17</v>
      </c>
      <c r="C455" t="s">
        <v>453</v>
      </c>
    </row>
    <row r="456" spans="2:3" x14ac:dyDescent="0.25">
      <c r="B456" t="s">
        <v>19</v>
      </c>
      <c r="C456" t="s">
        <v>454</v>
      </c>
    </row>
    <row r="457" spans="2:3" x14ac:dyDescent="0.25">
      <c r="B457" t="s">
        <v>21</v>
      </c>
      <c r="C457" t="s">
        <v>455</v>
      </c>
    </row>
    <row r="458" spans="2:3" x14ac:dyDescent="0.25">
      <c r="B458" t="s">
        <v>23</v>
      </c>
      <c r="C458" t="s">
        <v>456</v>
      </c>
    </row>
    <row r="459" spans="2:3" x14ac:dyDescent="0.25">
      <c r="B459" t="s">
        <v>25</v>
      </c>
      <c r="C459" t="s">
        <v>457</v>
      </c>
    </row>
    <row r="460" spans="2:3" x14ac:dyDescent="0.25">
      <c r="B460" t="s">
        <v>27</v>
      </c>
      <c r="C460" t="s">
        <v>458</v>
      </c>
    </row>
    <row r="461" spans="2:3" x14ac:dyDescent="0.25">
      <c r="B461" t="s">
        <v>29</v>
      </c>
      <c r="C461" t="s">
        <v>459</v>
      </c>
    </row>
    <row r="462" spans="2:3" x14ac:dyDescent="0.25">
      <c r="B462" t="s">
        <v>31</v>
      </c>
      <c r="C462" t="s">
        <v>460</v>
      </c>
    </row>
    <row r="463" spans="2:3" x14ac:dyDescent="0.25">
      <c r="B463" t="s">
        <v>33</v>
      </c>
      <c r="C463" t="s">
        <v>119</v>
      </c>
    </row>
    <row r="464" spans="2:3" x14ac:dyDescent="0.25">
      <c r="B464" t="s">
        <v>35</v>
      </c>
      <c r="C464" t="s">
        <v>34</v>
      </c>
    </row>
    <row r="465" spans="1:3" x14ac:dyDescent="0.25">
      <c r="A465" t="s">
        <v>461</v>
      </c>
      <c r="B465" t="s">
        <v>38</v>
      </c>
      <c r="C465" t="s">
        <v>462</v>
      </c>
    </row>
    <row r="466" spans="1:3" x14ac:dyDescent="0.25">
      <c r="B466" t="s">
        <v>40</v>
      </c>
      <c r="C466" t="s">
        <v>463</v>
      </c>
    </row>
    <row r="467" spans="1:3" x14ac:dyDescent="0.25">
      <c r="B467" t="s">
        <v>5</v>
      </c>
      <c r="C467" t="s">
        <v>464</v>
      </c>
    </row>
    <row r="468" spans="1:3" x14ac:dyDescent="0.25">
      <c r="B468" t="s">
        <v>7</v>
      </c>
      <c r="C468" t="s">
        <v>465</v>
      </c>
    </row>
    <row r="469" spans="1:3" x14ac:dyDescent="0.25">
      <c r="B469" t="s">
        <v>9</v>
      </c>
      <c r="C469" t="s">
        <v>466</v>
      </c>
    </row>
    <row r="470" spans="1:3" x14ac:dyDescent="0.25">
      <c r="B470" t="s">
        <v>11</v>
      </c>
      <c r="C470" t="s">
        <v>467</v>
      </c>
    </row>
    <row r="471" spans="1:3" x14ac:dyDescent="0.25">
      <c r="B471" t="s">
        <v>13</v>
      </c>
      <c r="C471" t="s">
        <v>468</v>
      </c>
    </row>
    <row r="472" spans="1:3" x14ac:dyDescent="0.25">
      <c r="B472" t="s">
        <v>15</v>
      </c>
      <c r="C472" t="s">
        <v>469</v>
      </c>
    </row>
    <row r="473" spans="1:3" x14ac:dyDescent="0.25">
      <c r="B473" t="s">
        <v>17</v>
      </c>
      <c r="C473" t="s">
        <v>470</v>
      </c>
    </row>
    <row r="474" spans="1:3" x14ac:dyDescent="0.25">
      <c r="B474" t="s">
        <v>19</v>
      </c>
      <c r="C474" t="s">
        <v>471</v>
      </c>
    </row>
    <row r="475" spans="1:3" x14ac:dyDescent="0.25">
      <c r="B475" t="s">
        <v>21</v>
      </c>
      <c r="C475" t="s">
        <v>472</v>
      </c>
    </row>
    <row r="476" spans="1:3" x14ac:dyDescent="0.25">
      <c r="B476" t="s">
        <v>23</v>
      </c>
      <c r="C476" t="s">
        <v>473</v>
      </c>
    </row>
    <row r="477" spans="1:3" x14ac:dyDescent="0.25">
      <c r="B477" t="s">
        <v>25</v>
      </c>
      <c r="C477" t="s">
        <v>474</v>
      </c>
    </row>
    <row r="478" spans="1:3" x14ac:dyDescent="0.25">
      <c r="B478" t="s">
        <v>27</v>
      </c>
      <c r="C478" t="s">
        <v>475</v>
      </c>
    </row>
    <row r="479" spans="1:3" x14ac:dyDescent="0.25">
      <c r="B479" t="s">
        <v>29</v>
      </c>
      <c r="C479" t="s">
        <v>476</v>
      </c>
    </row>
    <row r="480" spans="1:3" x14ac:dyDescent="0.25">
      <c r="B480" t="s">
        <v>31</v>
      </c>
      <c r="C480" t="s">
        <v>477</v>
      </c>
    </row>
    <row r="481" spans="1:3" x14ac:dyDescent="0.25">
      <c r="B481" t="s">
        <v>33</v>
      </c>
      <c r="C481" t="s">
        <v>478</v>
      </c>
    </row>
    <row r="482" spans="1:3" x14ac:dyDescent="0.25">
      <c r="B482" t="s">
        <v>35</v>
      </c>
      <c r="C482" t="s">
        <v>479</v>
      </c>
    </row>
    <row r="483" spans="1:3" x14ac:dyDescent="0.25">
      <c r="A483" t="s">
        <v>480</v>
      </c>
      <c r="B483" t="s">
        <v>38</v>
      </c>
      <c r="C483" t="s">
        <v>481</v>
      </c>
    </row>
    <row r="484" spans="1:3" x14ac:dyDescent="0.25">
      <c r="B484" t="s">
        <v>40</v>
      </c>
      <c r="C484" t="s">
        <v>482</v>
      </c>
    </row>
    <row r="485" spans="1:3" x14ac:dyDescent="0.25">
      <c r="B485" t="s">
        <v>5</v>
      </c>
      <c r="C485" t="s">
        <v>483</v>
      </c>
    </row>
    <row r="486" spans="1:3" x14ac:dyDescent="0.25">
      <c r="B486" t="s">
        <v>7</v>
      </c>
      <c r="C486" t="s">
        <v>484</v>
      </c>
    </row>
    <row r="487" spans="1:3" x14ac:dyDescent="0.25">
      <c r="B487" t="s">
        <v>9</v>
      </c>
      <c r="C487" t="s">
        <v>485</v>
      </c>
    </row>
    <row r="488" spans="1:3" x14ac:dyDescent="0.25">
      <c r="B488" t="s">
        <v>11</v>
      </c>
      <c r="C488" t="s">
        <v>219</v>
      </c>
    </row>
    <row r="489" spans="1:3" x14ac:dyDescent="0.25">
      <c r="B489" t="s">
        <v>13</v>
      </c>
      <c r="C489" t="s">
        <v>127</v>
      </c>
    </row>
    <row r="490" spans="1:3" x14ac:dyDescent="0.25">
      <c r="B490" t="s">
        <v>15</v>
      </c>
      <c r="C490" t="s">
        <v>486</v>
      </c>
    </row>
    <row r="491" spans="1:3" x14ac:dyDescent="0.25">
      <c r="B491" t="s">
        <v>17</v>
      </c>
      <c r="C491" t="s">
        <v>45</v>
      </c>
    </row>
    <row r="492" spans="1:3" x14ac:dyDescent="0.25">
      <c r="B492" t="s">
        <v>19</v>
      </c>
      <c r="C492" t="s">
        <v>115</v>
      </c>
    </row>
    <row r="493" spans="1:3" x14ac:dyDescent="0.25">
      <c r="B493" t="s">
        <v>21</v>
      </c>
      <c r="C493" t="s">
        <v>487</v>
      </c>
    </row>
    <row r="494" spans="1:3" x14ac:dyDescent="0.25">
      <c r="B494" t="s">
        <v>23</v>
      </c>
      <c r="C494" t="s">
        <v>219</v>
      </c>
    </row>
    <row r="495" spans="1:3" x14ac:dyDescent="0.25">
      <c r="B495" t="s">
        <v>29</v>
      </c>
      <c r="C495" t="s">
        <v>488</v>
      </c>
    </row>
    <row r="496" spans="1:3" x14ac:dyDescent="0.25">
      <c r="B496" t="s">
        <v>31</v>
      </c>
      <c r="C496" t="s">
        <v>489</v>
      </c>
    </row>
    <row r="497" spans="1:3" x14ac:dyDescent="0.25">
      <c r="B497" t="s">
        <v>33</v>
      </c>
      <c r="C497" t="s">
        <v>490</v>
      </c>
    </row>
    <row r="498" spans="1:3" x14ac:dyDescent="0.25">
      <c r="B498" t="s">
        <v>35</v>
      </c>
      <c r="C498" t="s">
        <v>491</v>
      </c>
    </row>
    <row r="499" spans="1:3" x14ac:dyDescent="0.25">
      <c r="A499" t="s">
        <v>492</v>
      </c>
      <c r="B499" t="s">
        <v>38</v>
      </c>
      <c r="C499" t="s">
        <v>493</v>
      </c>
    </row>
    <row r="500" spans="1:3" x14ac:dyDescent="0.25">
      <c r="B500" t="s">
        <v>40</v>
      </c>
      <c r="C500" t="s">
        <v>494</v>
      </c>
    </row>
    <row r="501" spans="1:3" x14ac:dyDescent="0.25">
      <c r="B501" t="s">
        <v>5</v>
      </c>
      <c r="C501" t="s">
        <v>495</v>
      </c>
    </row>
    <row r="502" spans="1:3" x14ac:dyDescent="0.25">
      <c r="B502" t="s">
        <v>7</v>
      </c>
      <c r="C502" t="s">
        <v>423</v>
      </c>
    </row>
    <row r="503" spans="1:3" x14ac:dyDescent="0.25">
      <c r="B503" t="s">
        <v>9</v>
      </c>
      <c r="C503" t="s">
        <v>496</v>
      </c>
    </row>
    <row r="504" spans="1:3" x14ac:dyDescent="0.25">
      <c r="B504" t="s">
        <v>11</v>
      </c>
      <c r="C504" t="s">
        <v>497</v>
      </c>
    </row>
    <row r="505" spans="1:3" x14ac:dyDescent="0.25">
      <c r="B505" t="s">
        <v>13</v>
      </c>
      <c r="C505" t="s">
        <v>498</v>
      </c>
    </row>
    <row r="506" spans="1:3" x14ac:dyDescent="0.25">
      <c r="B506" t="s">
        <v>15</v>
      </c>
      <c r="C506" t="s">
        <v>499</v>
      </c>
    </row>
    <row r="507" spans="1:3" x14ac:dyDescent="0.25">
      <c r="B507" t="s">
        <v>17</v>
      </c>
      <c r="C507" t="s">
        <v>500</v>
      </c>
    </row>
    <row r="508" spans="1:3" x14ac:dyDescent="0.25">
      <c r="B508" t="s">
        <v>19</v>
      </c>
      <c r="C508" t="s">
        <v>420</v>
      </c>
    </row>
    <row r="509" spans="1:3" x14ac:dyDescent="0.25">
      <c r="B509" t="s">
        <v>21</v>
      </c>
      <c r="C509" t="s">
        <v>501</v>
      </c>
    </row>
    <row r="510" spans="1:3" x14ac:dyDescent="0.25">
      <c r="B510" t="s">
        <v>23</v>
      </c>
      <c r="C510" t="s">
        <v>497</v>
      </c>
    </row>
    <row r="511" spans="1:3" x14ac:dyDescent="0.25">
      <c r="B511" t="s">
        <v>25</v>
      </c>
      <c r="C511" t="s">
        <v>502</v>
      </c>
    </row>
    <row r="512" spans="1:3" x14ac:dyDescent="0.25">
      <c r="B512" t="s">
        <v>27</v>
      </c>
      <c r="C512" t="s">
        <v>496</v>
      </c>
    </row>
    <row r="513" spans="1:3" x14ac:dyDescent="0.25">
      <c r="B513" t="s">
        <v>29</v>
      </c>
      <c r="C513" t="s">
        <v>353</v>
      </c>
    </row>
    <row r="514" spans="1:3" x14ac:dyDescent="0.25">
      <c r="B514" t="s">
        <v>31</v>
      </c>
      <c r="C514" t="s">
        <v>173</v>
      </c>
    </row>
    <row r="515" spans="1:3" x14ac:dyDescent="0.25">
      <c r="B515" t="s">
        <v>33</v>
      </c>
      <c r="C515" t="s">
        <v>494</v>
      </c>
    </row>
    <row r="516" spans="1:3" x14ac:dyDescent="0.25">
      <c r="B516" t="s">
        <v>35</v>
      </c>
      <c r="C516" t="s">
        <v>503</v>
      </c>
    </row>
    <row r="517" spans="1:3" x14ac:dyDescent="0.25">
      <c r="A517" t="s">
        <v>504</v>
      </c>
      <c r="B517" t="s">
        <v>38</v>
      </c>
      <c r="C517" t="s">
        <v>505</v>
      </c>
    </row>
    <row r="518" spans="1:3" x14ac:dyDescent="0.25">
      <c r="B518" t="s">
        <v>40</v>
      </c>
      <c r="C518" t="s">
        <v>506</v>
      </c>
    </row>
    <row r="519" spans="1:3" x14ac:dyDescent="0.25">
      <c r="B519" t="s">
        <v>5</v>
      </c>
      <c r="C519" t="s">
        <v>507</v>
      </c>
    </row>
    <row r="520" spans="1:3" x14ac:dyDescent="0.25">
      <c r="B520" t="s">
        <v>7</v>
      </c>
      <c r="C520" t="s">
        <v>508</v>
      </c>
    </row>
    <row r="521" spans="1:3" x14ac:dyDescent="0.25">
      <c r="B521" t="s">
        <v>9</v>
      </c>
      <c r="C521" t="s">
        <v>509</v>
      </c>
    </row>
    <row r="522" spans="1:3" x14ac:dyDescent="0.25">
      <c r="B522" t="s">
        <v>11</v>
      </c>
      <c r="C522" t="s">
        <v>510</v>
      </c>
    </row>
    <row r="523" spans="1:3" x14ac:dyDescent="0.25">
      <c r="B523" t="s">
        <v>13</v>
      </c>
      <c r="C523" t="s">
        <v>511</v>
      </c>
    </row>
    <row r="524" spans="1:3" x14ac:dyDescent="0.25">
      <c r="B524" t="s">
        <v>15</v>
      </c>
      <c r="C524" t="s">
        <v>181</v>
      </c>
    </row>
    <row r="525" spans="1:3" x14ac:dyDescent="0.25">
      <c r="B525" t="s">
        <v>17</v>
      </c>
      <c r="C525" t="s">
        <v>512</v>
      </c>
    </row>
    <row r="526" spans="1:3" x14ac:dyDescent="0.25">
      <c r="B526" t="s">
        <v>19</v>
      </c>
      <c r="C526" t="s">
        <v>513</v>
      </c>
    </row>
    <row r="527" spans="1:3" x14ac:dyDescent="0.25">
      <c r="B527" t="s">
        <v>21</v>
      </c>
      <c r="C527" t="s">
        <v>284</v>
      </c>
    </row>
    <row r="528" spans="1:3" x14ac:dyDescent="0.25">
      <c r="B528" t="s">
        <v>23</v>
      </c>
      <c r="C528" t="s">
        <v>514</v>
      </c>
    </row>
    <row r="529" spans="1:3" x14ac:dyDescent="0.25">
      <c r="B529" t="s">
        <v>25</v>
      </c>
      <c r="C529" t="s">
        <v>515</v>
      </c>
    </row>
    <row r="530" spans="1:3" x14ac:dyDescent="0.25">
      <c r="B530" t="s">
        <v>27</v>
      </c>
      <c r="C530" t="s">
        <v>516</v>
      </c>
    </row>
    <row r="531" spans="1:3" x14ac:dyDescent="0.25">
      <c r="B531" t="s">
        <v>29</v>
      </c>
      <c r="C531" t="s">
        <v>517</v>
      </c>
    </row>
    <row r="532" spans="1:3" x14ac:dyDescent="0.25">
      <c r="B532" t="s">
        <v>31</v>
      </c>
      <c r="C532" t="s">
        <v>518</v>
      </c>
    </row>
    <row r="533" spans="1:3" x14ac:dyDescent="0.25">
      <c r="B533" t="s">
        <v>33</v>
      </c>
      <c r="C533" t="s">
        <v>519</v>
      </c>
    </row>
    <row r="534" spans="1:3" x14ac:dyDescent="0.25">
      <c r="B534" t="s">
        <v>35</v>
      </c>
      <c r="C534" t="s">
        <v>520</v>
      </c>
    </row>
    <row r="535" spans="1:3" x14ac:dyDescent="0.25">
      <c r="A535" t="s">
        <v>521</v>
      </c>
      <c r="B535" t="s">
        <v>38</v>
      </c>
      <c r="C535" t="s">
        <v>522</v>
      </c>
    </row>
    <row r="536" spans="1:3" x14ac:dyDescent="0.25">
      <c r="B536" t="s">
        <v>40</v>
      </c>
      <c r="C536" t="s">
        <v>523</v>
      </c>
    </row>
    <row r="537" spans="1:3" x14ac:dyDescent="0.25">
      <c r="B537" t="s">
        <v>5</v>
      </c>
      <c r="C537" t="s">
        <v>524</v>
      </c>
    </row>
    <row r="538" spans="1:3" x14ac:dyDescent="0.25">
      <c r="B538" t="s">
        <v>7</v>
      </c>
      <c r="C538" t="s">
        <v>525</v>
      </c>
    </row>
    <row r="539" spans="1:3" x14ac:dyDescent="0.25">
      <c r="B539" t="s">
        <v>9</v>
      </c>
      <c r="C539" t="s">
        <v>526</v>
      </c>
    </row>
    <row r="540" spans="1:3" x14ac:dyDescent="0.25">
      <c r="B540" t="s">
        <v>11</v>
      </c>
      <c r="C540" t="s">
        <v>527</v>
      </c>
    </row>
    <row r="541" spans="1:3" x14ac:dyDescent="0.25">
      <c r="B541" t="s">
        <v>13</v>
      </c>
      <c r="C541" t="s">
        <v>528</v>
      </c>
    </row>
    <row r="542" spans="1:3" x14ac:dyDescent="0.25">
      <c r="B542" t="s">
        <v>15</v>
      </c>
      <c r="C542" t="s">
        <v>114</v>
      </c>
    </row>
    <row r="543" spans="1:3" x14ac:dyDescent="0.25">
      <c r="B543" t="s">
        <v>17</v>
      </c>
      <c r="C543" t="s">
        <v>529</v>
      </c>
    </row>
    <row r="544" spans="1:3" x14ac:dyDescent="0.25">
      <c r="B544" t="s">
        <v>19</v>
      </c>
      <c r="C544" t="s">
        <v>530</v>
      </c>
    </row>
    <row r="545" spans="1:3" x14ac:dyDescent="0.25">
      <c r="B545" t="s">
        <v>21</v>
      </c>
      <c r="C545" t="s">
        <v>522</v>
      </c>
    </row>
    <row r="546" spans="1:3" x14ac:dyDescent="0.25">
      <c r="B546" t="s">
        <v>23</v>
      </c>
      <c r="C546" t="s">
        <v>405</v>
      </c>
    </row>
    <row r="547" spans="1:3" x14ac:dyDescent="0.25">
      <c r="B547" t="s">
        <v>25</v>
      </c>
      <c r="C547" t="s">
        <v>531</v>
      </c>
    </row>
    <row r="548" spans="1:3" x14ac:dyDescent="0.25">
      <c r="B548" t="s">
        <v>27</v>
      </c>
      <c r="C548" t="s">
        <v>532</v>
      </c>
    </row>
    <row r="549" spans="1:3" x14ac:dyDescent="0.25">
      <c r="B549" t="s">
        <v>29</v>
      </c>
      <c r="C549" t="s">
        <v>533</v>
      </c>
    </row>
    <row r="550" spans="1:3" x14ac:dyDescent="0.25">
      <c r="B550" t="s">
        <v>31</v>
      </c>
      <c r="C550" t="s">
        <v>534</v>
      </c>
    </row>
    <row r="551" spans="1:3" x14ac:dyDescent="0.25">
      <c r="B551" t="s">
        <v>33</v>
      </c>
      <c r="C551" t="s">
        <v>535</v>
      </c>
    </row>
    <row r="552" spans="1:3" x14ac:dyDescent="0.25">
      <c r="B552" t="s">
        <v>35</v>
      </c>
      <c r="C552" t="s">
        <v>536</v>
      </c>
    </row>
    <row r="553" spans="1:3" x14ac:dyDescent="0.25">
      <c r="A553" t="s">
        <v>537</v>
      </c>
      <c r="B553" t="s">
        <v>38</v>
      </c>
      <c r="C553" t="s">
        <v>538</v>
      </c>
    </row>
    <row r="554" spans="1:3" x14ac:dyDescent="0.25">
      <c r="B554" t="s">
        <v>40</v>
      </c>
      <c r="C554" t="s">
        <v>465</v>
      </c>
    </row>
    <row r="555" spans="1:3" x14ac:dyDescent="0.25">
      <c r="B555" t="s">
        <v>5</v>
      </c>
      <c r="C555" t="s">
        <v>539</v>
      </c>
    </row>
    <row r="556" spans="1:3" x14ac:dyDescent="0.25">
      <c r="B556" t="s">
        <v>7</v>
      </c>
      <c r="C556" t="s">
        <v>540</v>
      </c>
    </row>
    <row r="557" spans="1:3" x14ac:dyDescent="0.25">
      <c r="B557" t="s">
        <v>9</v>
      </c>
      <c r="C557" t="s">
        <v>541</v>
      </c>
    </row>
    <row r="558" spans="1:3" x14ac:dyDescent="0.25">
      <c r="B558" t="s">
        <v>11</v>
      </c>
      <c r="C558" t="s">
        <v>542</v>
      </c>
    </row>
    <row r="559" spans="1:3" x14ac:dyDescent="0.25">
      <c r="B559" t="s">
        <v>13</v>
      </c>
      <c r="C559" t="s">
        <v>543</v>
      </c>
    </row>
    <row r="560" spans="1:3" x14ac:dyDescent="0.25">
      <c r="B560" t="s">
        <v>15</v>
      </c>
      <c r="C560" t="s">
        <v>544</v>
      </c>
    </row>
    <row r="561" spans="1:3" x14ac:dyDescent="0.25">
      <c r="B561" t="s">
        <v>17</v>
      </c>
      <c r="C561" t="s">
        <v>545</v>
      </c>
    </row>
    <row r="562" spans="1:3" x14ac:dyDescent="0.25">
      <c r="B562" t="s">
        <v>19</v>
      </c>
      <c r="C562" t="s">
        <v>546</v>
      </c>
    </row>
    <row r="563" spans="1:3" x14ac:dyDescent="0.25">
      <c r="B563" t="s">
        <v>21</v>
      </c>
      <c r="C563" t="s">
        <v>538</v>
      </c>
    </row>
    <row r="564" spans="1:3" x14ac:dyDescent="0.25">
      <c r="B564" t="s">
        <v>23</v>
      </c>
      <c r="C564" t="s">
        <v>547</v>
      </c>
    </row>
    <row r="565" spans="1:3" x14ac:dyDescent="0.25">
      <c r="B565" t="s">
        <v>25</v>
      </c>
      <c r="C565" t="s">
        <v>548</v>
      </c>
    </row>
    <row r="566" spans="1:3" x14ac:dyDescent="0.25">
      <c r="B566" t="s">
        <v>27</v>
      </c>
      <c r="C566" t="s">
        <v>549</v>
      </c>
    </row>
    <row r="567" spans="1:3" x14ac:dyDescent="0.25">
      <c r="B567" t="s">
        <v>29</v>
      </c>
      <c r="C567" t="s">
        <v>550</v>
      </c>
    </row>
    <row r="568" spans="1:3" x14ac:dyDescent="0.25">
      <c r="B568" t="s">
        <v>31</v>
      </c>
      <c r="C568" t="s">
        <v>551</v>
      </c>
    </row>
    <row r="569" spans="1:3" x14ac:dyDescent="0.25">
      <c r="B569" t="s">
        <v>33</v>
      </c>
      <c r="C569" t="s">
        <v>552</v>
      </c>
    </row>
    <row r="570" spans="1:3" x14ac:dyDescent="0.25">
      <c r="B570" t="s">
        <v>35</v>
      </c>
      <c r="C570" t="s">
        <v>553</v>
      </c>
    </row>
    <row r="571" spans="1:3" x14ac:dyDescent="0.25">
      <c r="A571" t="s">
        <v>554</v>
      </c>
      <c r="B571" t="s">
        <v>38</v>
      </c>
      <c r="C571" t="s">
        <v>555</v>
      </c>
    </row>
    <row r="572" spans="1:3" x14ac:dyDescent="0.25">
      <c r="B572" t="s">
        <v>40</v>
      </c>
      <c r="C572" t="s">
        <v>556</v>
      </c>
    </row>
    <row r="573" spans="1:3" x14ac:dyDescent="0.25">
      <c r="B573" t="s">
        <v>5</v>
      </c>
      <c r="C573" t="s">
        <v>514</v>
      </c>
    </row>
    <row r="574" spans="1:3" x14ac:dyDescent="0.25">
      <c r="B574" t="s">
        <v>7</v>
      </c>
      <c r="C574" t="s">
        <v>557</v>
      </c>
    </row>
    <row r="575" spans="1:3" x14ac:dyDescent="0.25">
      <c r="B575" t="s">
        <v>9</v>
      </c>
      <c r="C575" t="s">
        <v>558</v>
      </c>
    </row>
    <row r="576" spans="1:3" x14ac:dyDescent="0.25">
      <c r="B576" t="s">
        <v>11</v>
      </c>
      <c r="C576" t="s">
        <v>559</v>
      </c>
    </row>
    <row r="577" spans="1:3" x14ac:dyDescent="0.25">
      <c r="B577" t="s">
        <v>13</v>
      </c>
      <c r="C577" t="s">
        <v>560</v>
      </c>
    </row>
    <row r="578" spans="1:3" x14ac:dyDescent="0.25">
      <c r="B578" t="s">
        <v>15</v>
      </c>
      <c r="C578" t="s">
        <v>561</v>
      </c>
    </row>
    <row r="579" spans="1:3" x14ac:dyDescent="0.25">
      <c r="B579" t="s">
        <v>17</v>
      </c>
      <c r="C579" t="s">
        <v>562</v>
      </c>
    </row>
    <row r="580" spans="1:3" x14ac:dyDescent="0.25">
      <c r="B580" t="s">
        <v>19</v>
      </c>
      <c r="C580" t="s">
        <v>562</v>
      </c>
    </row>
    <row r="581" spans="1:3" x14ac:dyDescent="0.25">
      <c r="B581" t="s">
        <v>21</v>
      </c>
      <c r="C581" t="s">
        <v>556</v>
      </c>
    </row>
    <row r="582" spans="1:3" x14ac:dyDescent="0.25">
      <c r="B582" t="s">
        <v>23</v>
      </c>
      <c r="C582" t="s">
        <v>251</v>
      </c>
    </row>
    <row r="583" spans="1:3" x14ac:dyDescent="0.25">
      <c r="B583" t="s">
        <v>25</v>
      </c>
      <c r="C583" t="s">
        <v>563</v>
      </c>
    </row>
    <row r="584" spans="1:3" x14ac:dyDescent="0.25">
      <c r="B584" t="s">
        <v>27</v>
      </c>
      <c r="C584" t="s">
        <v>564</v>
      </c>
    </row>
    <row r="585" spans="1:3" x14ac:dyDescent="0.25">
      <c r="B585" t="s">
        <v>29</v>
      </c>
      <c r="C585" t="s">
        <v>565</v>
      </c>
    </row>
    <row r="586" spans="1:3" x14ac:dyDescent="0.25">
      <c r="B586" t="s">
        <v>31</v>
      </c>
      <c r="C586" t="s">
        <v>566</v>
      </c>
    </row>
    <row r="587" spans="1:3" x14ac:dyDescent="0.25">
      <c r="B587" t="s">
        <v>33</v>
      </c>
      <c r="C587" t="s">
        <v>567</v>
      </c>
    </row>
    <row r="588" spans="1:3" x14ac:dyDescent="0.25">
      <c r="B588" t="s">
        <v>35</v>
      </c>
      <c r="C588" t="s">
        <v>568</v>
      </c>
    </row>
    <row r="589" spans="1:3" x14ac:dyDescent="0.25">
      <c r="A589" t="s">
        <v>569</v>
      </c>
      <c r="B589" t="s">
        <v>38</v>
      </c>
      <c r="C589" t="s">
        <v>570</v>
      </c>
    </row>
    <row r="590" spans="1:3" x14ac:dyDescent="0.25">
      <c r="B590" t="s">
        <v>40</v>
      </c>
      <c r="C590" t="s">
        <v>159</v>
      </c>
    </row>
    <row r="591" spans="1:3" x14ac:dyDescent="0.25">
      <c r="B591" t="s">
        <v>5</v>
      </c>
      <c r="C591" t="s">
        <v>571</v>
      </c>
    </row>
    <row r="592" spans="1:3" x14ac:dyDescent="0.25">
      <c r="B592" t="s">
        <v>7</v>
      </c>
      <c r="C592" t="s">
        <v>572</v>
      </c>
    </row>
    <row r="593" spans="1:3" x14ac:dyDescent="0.25">
      <c r="B593" t="s">
        <v>9</v>
      </c>
      <c r="C593" t="s">
        <v>573</v>
      </c>
    </row>
    <row r="594" spans="1:3" x14ac:dyDescent="0.25">
      <c r="B594" t="s">
        <v>11</v>
      </c>
      <c r="C594" t="s">
        <v>574</v>
      </c>
    </row>
    <row r="595" spans="1:3" x14ac:dyDescent="0.25">
      <c r="B595" t="s">
        <v>13</v>
      </c>
      <c r="C595" t="s">
        <v>575</v>
      </c>
    </row>
    <row r="596" spans="1:3" x14ac:dyDescent="0.25">
      <c r="B596" t="s">
        <v>15</v>
      </c>
      <c r="C596" t="s">
        <v>576</v>
      </c>
    </row>
    <row r="597" spans="1:3" x14ac:dyDescent="0.25">
      <c r="B597" t="s">
        <v>17</v>
      </c>
      <c r="C597" t="s">
        <v>577</v>
      </c>
    </row>
    <row r="598" spans="1:3" x14ac:dyDescent="0.25">
      <c r="B598" t="s">
        <v>19</v>
      </c>
      <c r="C598" t="s">
        <v>578</v>
      </c>
    </row>
    <row r="599" spans="1:3" x14ac:dyDescent="0.25">
      <c r="B599" t="s">
        <v>21</v>
      </c>
      <c r="C599" t="s">
        <v>579</v>
      </c>
    </row>
    <row r="600" spans="1:3" x14ac:dyDescent="0.25">
      <c r="B600" t="s">
        <v>23</v>
      </c>
      <c r="C600" t="s">
        <v>577</v>
      </c>
    </row>
    <row r="601" spans="1:3" x14ac:dyDescent="0.25">
      <c r="B601" t="s">
        <v>25</v>
      </c>
      <c r="C601" t="s">
        <v>580</v>
      </c>
    </row>
    <row r="602" spans="1:3" x14ac:dyDescent="0.25">
      <c r="B602" t="s">
        <v>27</v>
      </c>
      <c r="C602" t="s">
        <v>581</v>
      </c>
    </row>
    <row r="603" spans="1:3" x14ac:dyDescent="0.25">
      <c r="B603" t="s">
        <v>29</v>
      </c>
      <c r="C603" t="s">
        <v>582</v>
      </c>
    </row>
    <row r="604" spans="1:3" x14ac:dyDescent="0.25">
      <c r="B604" t="s">
        <v>31</v>
      </c>
      <c r="C604" t="s">
        <v>572</v>
      </c>
    </row>
    <row r="605" spans="1:3" x14ac:dyDescent="0.25">
      <c r="B605" t="s">
        <v>33</v>
      </c>
      <c r="C605" t="s">
        <v>583</v>
      </c>
    </row>
    <row r="606" spans="1:3" x14ac:dyDescent="0.25">
      <c r="B606" t="s">
        <v>35</v>
      </c>
      <c r="C606" t="s">
        <v>584</v>
      </c>
    </row>
    <row r="607" spans="1:3" x14ac:dyDescent="0.25">
      <c r="A607" t="s">
        <v>585</v>
      </c>
      <c r="B607" t="s">
        <v>38</v>
      </c>
      <c r="C607" t="s">
        <v>586</v>
      </c>
    </row>
    <row r="608" spans="1:3" x14ac:dyDescent="0.25">
      <c r="B608" t="s">
        <v>40</v>
      </c>
      <c r="C608" t="s">
        <v>587</v>
      </c>
    </row>
    <row r="609" spans="2:3" x14ac:dyDescent="0.25">
      <c r="B609" t="s">
        <v>5</v>
      </c>
      <c r="C609" t="s">
        <v>588</v>
      </c>
    </row>
    <row r="610" spans="2:3" x14ac:dyDescent="0.25">
      <c r="B610" t="s">
        <v>7</v>
      </c>
      <c r="C610" t="s">
        <v>589</v>
      </c>
    </row>
    <row r="611" spans="2:3" x14ac:dyDescent="0.25">
      <c r="B611" t="s">
        <v>9</v>
      </c>
      <c r="C611" t="s">
        <v>590</v>
      </c>
    </row>
    <row r="612" spans="2:3" x14ac:dyDescent="0.25">
      <c r="B612" t="s">
        <v>11</v>
      </c>
      <c r="C612" t="s">
        <v>591</v>
      </c>
    </row>
    <row r="613" spans="2:3" x14ac:dyDescent="0.25">
      <c r="B613" t="s">
        <v>13</v>
      </c>
      <c r="C613" t="s">
        <v>592</v>
      </c>
    </row>
    <row r="614" spans="2:3" x14ac:dyDescent="0.25">
      <c r="B614" t="s">
        <v>15</v>
      </c>
      <c r="C614" t="s">
        <v>536</v>
      </c>
    </row>
    <row r="615" spans="2:3" x14ac:dyDescent="0.25">
      <c r="B615" t="s">
        <v>17</v>
      </c>
      <c r="C615" t="s">
        <v>593</v>
      </c>
    </row>
    <row r="616" spans="2:3" x14ac:dyDescent="0.25">
      <c r="B616" t="s">
        <v>19</v>
      </c>
      <c r="C616" t="s">
        <v>594</v>
      </c>
    </row>
    <row r="617" spans="2:3" x14ac:dyDescent="0.25">
      <c r="B617" t="s">
        <v>21</v>
      </c>
      <c r="C617" t="s">
        <v>586</v>
      </c>
    </row>
    <row r="618" spans="2:3" x14ac:dyDescent="0.25">
      <c r="B618" t="s">
        <v>23</v>
      </c>
      <c r="C618" t="s">
        <v>591</v>
      </c>
    </row>
    <row r="619" spans="2:3" x14ac:dyDescent="0.25">
      <c r="B619" t="s">
        <v>25</v>
      </c>
      <c r="C619" t="s">
        <v>595</v>
      </c>
    </row>
    <row r="620" spans="2:3" x14ac:dyDescent="0.25">
      <c r="B620" t="s">
        <v>27</v>
      </c>
      <c r="C620" t="s">
        <v>596</v>
      </c>
    </row>
    <row r="621" spans="2:3" x14ac:dyDescent="0.25">
      <c r="B621" t="s">
        <v>29</v>
      </c>
      <c r="C621" t="s">
        <v>597</v>
      </c>
    </row>
    <row r="622" spans="2:3" x14ac:dyDescent="0.25">
      <c r="B622" t="s">
        <v>31</v>
      </c>
      <c r="C622" t="s">
        <v>598</v>
      </c>
    </row>
    <row r="623" spans="2:3" x14ac:dyDescent="0.25">
      <c r="B623" t="s">
        <v>33</v>
      </c>
      <c r="C623" t="s">
        <v>599</v>
      </c>
    </row>
    <row r="624" spans="2:3" x14ac:dyDescent="0.25">
      <c r="B624" t="s">
        <v>35</v>
      </c>
      <c r="C624" t="s">
        <v>600</v>
      </c>
    </row>
    <row r="625" spans="1:3" x14ac:dyDescent="0.25">
      <c r="A625" t="s">
        <v>601</v>
      </c>
      <c r="B625" t="s">
        <v>38</v>
      </c>
      <c r="C625" t="s">
        <v>602</v>
      </c>
    </row>
    <row r="626" spans="1:3" x14ac:dyDescent="0.25">
      <c r="B626" t="s">
        <v>40</v>
      </c>
      <c r="C626" t="s">
        <v>603</v>
      </c>
    </row>
    <row r="627" spans="1:3" x14ac:dyDescent="0.25">
      <c r="B627" t="s">
        <v>5</v>
      </c>
      <c r="C627" t="s">
        <v>604</v>
      </c>
    </row>
    <row r="628" spans="1:3" x14ac:dyDescent="0.25">
      <c r="B628" t="s">
        <v>7</v>
      </c>
      <c r="C628" t="s">
        <v>605</v>
      </c>
    </row>
    <row r="629" spans="1:3" x14ac:dyDescent="0.25">
      <c r="B629" t="s">
        <v>9</v>
      </c>
      <c r="C629" t="s">
        <v>606</v>
      </c>
    </row>
    <row r="630" spans="1:3" x14ac:dyDescent="0.25">
      <c r="B630" t="s">
        <v>11</v>
      </c>
      <c r="C630" t="s">
        <v>607</v>
      </c>
    </row>
    <row r="631" spans="1:3" x14ac:dyDescent="0.25">
      <c r="B631" t="s">
        <v>13</v>
      </c>
      <c r="C631" t="s">
        <v>594</v>
      </c>
    </row>
    <row r="632" spans="1:3" x14ac:dyDescent="0.25">
      <c r="B632" t="s">
        <v>15</v>
      </c>
      <c r="C632" t="s">
        <v>218</v>
      </c>
    </row>
    <row r="633" spans="1:3" x14ac:dyDescent="0.25">
      <c r="B633" t="s">
        <v>17</v>
      </c>
      <c r="C633" t="s">
        <v>218</v>
      </c>
    </row>
    <row r="634" spans="1:3" x14ac:dyDescent="0.25">
      <c r="B634" t="s">
        <v>19</v>
      </c>
      <c r="C634" t="s">
        <v>608</v>
      </c>
    </row>
    <row r="635" spans="1:3" x14ac:dyDescent="0.25">
      <c r="B635" t="s">
        <v>21</v>
      </c>
      <c r="C635" t="s">
        <v>607</v>
      </c>
    </row>
    <row r="636" spans="1:3" x14ac:dyDescent="0.25">
      <c r="B636" t="s">
        <v>23</v>
      </c>
      <c r="C636" t="s">
        <v>602</v>
      </c>
    </row>
    <row r="637" spans="1:3" x14ac:dyDescent="0.25">
      <c r="B637" t="s">
        <v>25</v>
      </c>
      <c r="C637" t="s">
        <v>392</v>
      </c>
    </row>
    <row r="638" spans="1:3" x14ac:dyDescent="0.25">
      <c r="B638" t="s">
        <v>27</v>
      </c>
      <c r="C638" t="s">
        <v>609</v>
      </c>
    </row>
    <row r="639" spans="1:3" x14ac:dyDescent="0.25">
      <c r="B639" t="s">
        <v>29</v>
      </c>
      <c r="C639" t="s">
        <v>610</v>
      </c>
    </row>
    <row r="640" spans="1:3" x14ac:dyDescent="0.25">
      <c r="B640" t="s">
        <v>31</v>
      </c>
      <c r="C640" t="s">
        <v>112</v>
      </c>
    </row>
    <row r="641" spans="1:3" x14ac:dyDescent="0.25">
      <c r="B641" t="s">
        <v>33</v>
      </c>
      <c r="C641" t="s">
        <v>611</v>
      </c>
    </row>
    <row r="642" spans="1:3" x14ac:dyDescent="0.25">
      <c r="B642" t="s">
        <v>35</v>
      </c>
      <c r="C642" t="s">
        <v>612</v>
      </c>
    </row>
    <row r="643" spans="1:3" x14ac:dyDescent="0.25">
      <c r="A643" t="s">
        <v>613</v>
      </c>
      <c r="B643" t="s">
        <v>38</v>
      </c>
      <c r="C643" t="s">
        <v>614</v>
      </c>
    </row>
    <row r="644" spans="1:3" x14ac:dyDescent="0.25">
      <c r="B644" t="s">
        <v>40</v>
      </c>
      <c r="C644" t="s">
        <v>615</v>
      </c>
    </row>
    <row r="645" spans="1:3" x14ac:dyDescent="0.25">
      <c r="B645" t="s">
        <v>5</v>
      </c>
      <c r="C645" t="s">
        <v>616</v>
      </c>
    </row>
    <row r="646" spans="1:3" x14ac:dyDescent="0.25">
      <c r="B646" t="s">
        <v>7</v>
      </c>
      <c r="C646" t="s">
        <v>617</v>
      </c>
    </row>
    <row r="647" spans="1:3" x14ac:dyDescent="0.25">
      <c r="B647" t="s">
        <v>9</v>
      </c>
      <c r="C647" t="s">
        <v>616</v>
      </c>
    </row>
    <row r="648" spans="1:3" x14ac:dyDescent="0.25">
      <c r="B648" t="s">
        <v>11</v>
      </c>
      <c r="C648" t="s">
        <v>618</v>
      </c>
    </row>
    <row r="649" spans="1:3" x14ac:dyDescent="0.25">
      <c r="B649" t="s">
        <v>13</v>
      </c>
      <c r="C649" t="s">
        <v>619</v>
      </c>
    </row>
    <row r="650" spans="1:3" x14ac:dyDescent="0.25">
      <c r="B650" t="s">
        <v>15</v>
      </c>
      <c r="C650" t="s">
        <v>620</v>
      </c>
    </row>
    <row r="651" spans="1:3" x14ac:dyDescent="0.25">
      <c r="B651" t="s">
        <v>17</v>
      </c>
      <c r="C651" t="s">
        <v>621</v>
      </c>
    </row>
    <row r="652" spans="1:3" x14ac:dyDescent="0.25">
      <c r="B652" t="s">
        <v>19</v>
      </c>
      <c r="C652" t="s">
        <v>622</v>
      </c>
    </row>
    <row r="653" spans="1:3" x14ac:dyDescent="0.25">
      <c r="B653" t="s">
        <v>21</v>
      </c>
      <c r="C653" t="s">
        <v>623</v>
      </c>
    </row>
    <row r="654" spans="1:3" x14ac:dyDescent="0.25">
      <c r="B654" t="s">
        <v>23</v>
      </c>
      <c r="C654" t="s">
        <v>624</v>
      </c>
    </row>
    <row r="655" spans="1:3" x14ac:dyDescent="0.25">
      <c r="B655" t="s">
        <v>25</v>
      </c>
      <c r="C655" t="s">
        <v>624</v>
      </c>
    </row>
    <row r="656" spans="1:3" x14ac:dyDescent="0.25">
      <c r="B656" t="s">
        <v>27</v>
      </c>
      <c r="C656" t="s">
        <v>625</v>
      </c>
    </row>
    <row r="657" spans="1:3" x14ac:dyDescent="0.25">
      <c r="B657" t="s">
        <v>29</v>
      </c>
      <c r="C657" t="s">
        <v>626</v>
      </c>
    </row>
    <row r="658" spans="1:3" x14ac:dyDescent="0.25">
      <c r="B658" t="s">
        <v>31</v>
      </c>
      <c r="C658" t="s">
        <v>616</v>
      </c>
    </row>
    <row r="659" spans="1:3" x14ac:dyDescent="0.25">
      <c r="B659" t="s">
        <v>33</v>
      </c>
      <c r="C659" t="s">
        <v>627</v>
      </c>
    </row>
    <row r="660" spans="1:3" x14ac:dyDescent="0.25">
      <c r="B660" t="s">
        <v>35</v>
      </c>
      <c r="C660" t="s">
        <v>617</v>
      </c>
    </row>
    <row r="661" spans="1:3" x14ac:dyDescent="0.25">
      <c r="A661" t="s">
        <v>628</v>
      </c>
      <c r="B661" t="s">
        <v>38</v>
      </c>
      <c r="C661" t="s">
        <v>629</v>
      </c>
    </row>
    <row r="662" spans="1:3" x14ac:dyDescent="0.25">
      <c r="B662" t="s">
        <v>40</v>
      </c>
      <c r="C662" t="s">
        <v>630</v>
      </c>
    </row>
    <row r="663" spans="1:3" x14ac:dyDescent="0.25">
      <c r="B663" t="s">
        <v>5</v>
      </c>
      <c r="C663" t="s">
        <v>631</v>
      </c>
    </row>
    <row r="664" spans="1:3" x14ac:dyDescent="0.25">
      <c r="B664" t="s">
        <v>7</v>
      </c>
      <c r="C664" t="s">
        <v>632</v>
      </c>
    </row>
    <row r="665" spans="1:3" x14ac:dyDescent="0.25">
      <c r="B665" t="s">
        <v>9</v>
      </c>
      <c r="C665" t="s">
        <v>633</v>
      </c>
    </row>
    <row r="666" spans="1:3" x14ac:dyDescent="0.25">
      <c r="B666" t="s">
        <v>11</v>
      </c>
      <c r="C666" t="s">
        <v>634</v>
      </c>
    </row>
    <row r="667" spans="1:3" x14ac:dyDescent="0.25">
      <c r="B667" t="s">
        <v>13</v>
      </c>
      <c r="C667" t="s">
        <v>635</v>
      </c>
    </row>
    <row r="668" spans="1:3" x14ac:dyDescent="0.25">
      <c r="B668" t="s">
        <v>15</v>
      </c>
      <c r="C668" t="s">
        <v>636</v>
      </c>
    </row>
    <row r="669" spans="1:3" x14ac:dyDescent="0.25">
      <c r="B669" t="s">
        <v>17</v>
      </c>
      <c r="C669" t="s">
        <v>139</v>
      </c>
    </row>
    <row r="670" spans="1:3" x14ac:dyDescent="0.25">
      <c r="B670" t="s">
        <v>19</v>
      </c>
      <c r="C670" t="s">
        <v>637</v>
      </c>
    </row>
    <row r="671" spans="1:3" x14ac:dyDescent="0.25">
      <c r="B671" t="s">
        <v>21</v>
      </c>
      <c r="C671" t="s">
        <v>638</v>
      </c>
    </row>
    <row r="672" spans="1:3" x14ac:dyDescent="0.25">
      <c r="B672" t="s">
        <v>23</v>
      </c>
      <c r="C672" t="s">
        <v>639</v>
      </c>
    </row>
    <row r="673" spans="1:3" x14ac:dyDescent="0.25">
      <c r="B673" t="s">
        <v>25</v>
      </c>
      <c r="C673" t="s">
        <v>640</v>
      </c>
    </row>
    <row r="674" spans="1:3" x14ac:dyDescent="0.25">
      <c r="B674" t="s">
        <v>27</v>
      </c>
      <c r="C674" t="s">
        <v>641</v>
      </c>
    </row>
    <row r="675" spans="1:3" x14ac:dyDescent="0.25">
      <c r="B675" t="s">
        <v>29</v>
      </c>
      <c r="C675" t="s">
        <v>642</v>
      </c>
    </row>
    <row r="676" spans="1:3" x14ac:dyDescent="0.25">
      <c r="B676" t="s">
        <v>31</v>
      </c>
      <c r="C676" t="s">
        <v>643</v>
      </c>
    </row>
    <row r="677" spans="1:3" x14ac:dyDescent="0.25">
      <c r="B677" t="s">
        <v>33</v>
      </c>
      <c r="C677" t="s">
        <v>644</v>
      </c>
    </row>
    <row r="678" spans="1:3" x14ac:dyDescent="0.25">
      <c r="B678" t="s">
        <v>35</v>
      </c>
      <c r="C678" t="s">
        <v>134</v>
      </c>
    </row>
    <row r="679" spans="1:3" x14ac:dyDescent="0.25">
      <c r="A679" t="s">
        <v>645</v>
      </c>
      <c r="B679" t="s">
        <v>38</v>
      </c>
      <c r="C679" t="s">
        <v>57</v>
      </c>
    </row>
    <row r="680" spans="1:3" x14ac:dyDescent="0.25">
      <c r="B680" t="s">
        <v>40</v>
      </c>
      <c r="C680" t="s">
        <v>646</v>
      </c>
    </row>
    <row r="681" spans="1:3" x14ac:dyDescent="0.25">
      <c r="B681" t="s">
        <v>5</v>
      </c>
      <c r="C681" t="s">
        <v>647</v>
      </c>
    </row>
    <row r="682" spans="1:3" x14ac:dyDescent="0.25">
      <c r="B682" t="s">
        <v>7</v>
      </c>
      <c r="C682" t="s">
        <v>648</v>
      </c>
    </row>
    <row r="683" spans="1:3" x14ac:dyDescent="0.25">
      <c r="B683" t="s">
        <v>9</v>
      </c>
      <c r="C683" t="s">
        <v>401</v>
      </c>
    </row>
    <row r="684" spans="1:3" x14ac:dyDescent="0.25">
      <c r="B684" t="s">
        <v>11</v>
      </c>
      <c r="C684" t="s">
        <v>649</v>
      </c>
    </row>
    <row r="685" spans="1:3" x14ac:dyDescent="0.25">
      <c r="B685" t="s">
        <v>13</v>
      </c>
      <c r="C685" t="s">
        <v>650</v>
      </c>
    </row>
    <row r="686" spans="1:3" x14ac:dyDescent="0.25">
      <c r="B686" t="s">
        <v>15</v>
      </c>
      <c r="C686" t="s">
        <v>651</v>
      </c>
    </row>
    <row r="687" spans="1:3" x14ac:dyDescent="0.25">
      <c r="B687" t="s">
        <v>17</v>
      </c>
      <c r="C687" t="s">
        <v>652</v>
      </c>
    </row>
    <row r="688" spans="1:3" x14ac:dyDescent="0.25">
      <c r="B688" t="s">
        <v>19</v>
      </c>
      <c r="C688" t="s">
        <v>653</v>
      </c>
    </row>
    <row r="689" spans="1:3" x14ac:dyDescent="0.25">
      <c r="B689" t="s">
        <v>21</v>
      </c>
      <c r="C689" t="s">
        <v>607</v>
      </c>
    </row>
    <row r="690" spans="1:3" x14ac:dyDescent="0.25">
      <c r="B690" t="s">
        <v>23</v>
      </c>
      <c r="C690" t="s">
        <v>654</v>
      </c>
    </row>
    <row r="691" spans="1:3" x14ac:dyDescent="0.25">
      <c r="B691" t="s">
        <v>25</v>
      </c>
      <c r="C691" t="s">
        <v>655</v>
      </c>
    </row>
    <row r="692" spans="1:3" x14ac:dyDescent="0.25">
      <c r="B692" t="s">
        <v>27</v>
      </c>
      <c r="C692" t="s">
        <v>656</v>
      </c>
    </row>
    <row r="693" spans="1:3" x14ac:dyDescent="0.25">
      <c r="B693" t="s">
        <v>29</v>
      </c>
      <c r="C693" t="s">
        <v>657</v>
      </c>
    </row>
    <row r="694" spans="1:3" x14ac:dyDescent="0.25">
      <c r="B694" t="s">
        <v>31</v>
      </c>
      <c r="C694" t="s">
        <v>658</v>
      </c>
    </row>
    <row r="695" spans="1:3" x14ac:dyDescent="0.25">
      <c r="B695" t="s">
        <v>33</v>
      </c>
      <c r="C695" t="s">
        <v>659</v>
      </c>
    </row>
    <row r="696" spans="1:3" x14ac:dyDescent="0.25">
      <c r="B696" t="s">
        <v>35</v>
      </c>
      <c r="C696" t="s">
        <v>660</v>
      </c>
    </row>
    <row r="697" spans="1:3" x14ac:dyDescent="0.25">
      <c r="A697" t="s">
        <v>661</v>
      </c>
      <c r="B697" t="s">
        <v>38</v>
      </c>
      <c r="C697" t="s">
        <v>662</v>
      </c>
    </row>
    <row r="698" spans="1:3" x14ac:dyDescent="0.25">
      <c r="B698" t="s">
        <v>40</v>
      </c>
      <c r="C698" t="s">
        <v>663</v>
      </c>
    </row>
    <row r="699" spans="1:3" x14ac:dyDescent="0.25">
      <c r="B699" t="s">
        <v>5</v>
      </c>
      <c r="C699" t="s">
        <v>664</v>
      </c>
    </row>
    <row r="700" spans="1:3" x14ac:dyDescent="0.25">
      <c r="B700" t="s">
        <v>7</v>
      </c>
      <c r="C700" t="s">
        <v>665</v>
      </c>
    </row>
    <row r="701" spans="1:3" x14ac:dyDescent="0.25">
      <c r="B701" t="s">
        <v>9</v>
      </c>
      <c r="C701" t="s">
        <v>666</v>
      </c>
    </row>
    <row r="702" spans="1:3" x14ac:dyDescent="0.25">
      <c r="B702" t="s">
        <v>11</v>
      </c>
      <c r="C702" t="s">
        <v>667</v>
      </c>
    </row>
    <row r="703" spans="1:3" x14ac:dyDescent="0.25">
      <c r="B703" t="s">
        <v>13</v>
      </c>
      <c r="C703" t="s">
        <v>668</v>
      </c>
    </row>
    <row r="704" spans="1:3" x14ac:dyDescent="0.25">
      <c r="B704" t="s">
        <v>15</v>
      </c>
      <c r="C704" t="s">
        <v>669</v>
      </c>
    </row>
    <row r="705" spans="1:3" x14ac:dyDescent="0.25">
      <c r="B705" t="s">
        <v>17</v>
      </c>
      <c r="C705" t="s">
        <v>670</v>
      </c>
    </row>
    <row r="706" spans="1:3" x14ac:dyDescent="0.25">
      <c r="B706" t="s">
        <v>19</v>
      </c>
      <c r="C706" t="s">
        <v>671</v>
      </c>
    </row>
    <row r="707" spans="1:3" x14ac:dyDescent="0.25">
      <c r="B707" t="s">
        <v>21</v>
      </c>
      <c r="C707" t="s">
        <v>672</v>
      </c>
    </row>
    <row r="708" spans="1:3" x14ac:dyDescent="0.25">
      <c r="B708" t="s">
        <v>23</v>
      </c>
      <c r="C708" t="s">
        <v>673</v>
      </c>
    </row>
    <row r="709" spans="1:3" x14ac:dyDescent="0.25">
      <c r="B709" t="s">
        <v>25</v>
      </c>
      <c r="C709" t="s">
        <v>674</v>
      </c>
    </row>
    <row r="710" spans="1:3" x14ac:dyDescent="0.25">
      <c r="B710" t="s">
        <v>27</v>
      </c>
      <c r="C710" t="s">
        <v>675</v>
      </c>
    </row>
    <row r="711" spans="1:3" x14ac:dyDescent="0.25">
      <c r="B711" t="s">
        <v>29</v>
      </c>
      <c r="C711" t="s">
        <v>676</v>
      </c>
    </row>
    <row r="712" spans="1:3" x14ac:dyDescent="0.25">
      <c r="B712" t="s">
        <v>31</v>
      </c>
      <c r="C712" t="s">
        <v>677</v>
      </c>
    </row>
    <row r="713" spans="1:3" x14ac:dyDescent="0.25">
      <c r="B713" t="s">
        <v>33</v>
      </c>
      <c r="C713" t="s">
        <v>678</v>
      </c>
    </row>
    <row r="714" spans="1:3" x14ac:dyDescent="0.25">
      <c r="B714" t="s">
        <v>35</v>
      </c>
      <c r="C714" t="s">
        <v>679</v>
      </c>
    </row>
    <row r="715" spans="1:3" x14ac:dyDescent="0.25">
      <c r="A715" t="s">
        <v>680</v>
      </c>
      <c r="B715" t="s">
        <v>38</v>
      </c>
      <c r="C715" t="s">
        <v>681</v>
      </c>
    </row>
    <row r="716" spans="1:3" x14ac:dyDescent="0.25">
      <c r="B716" t="s">
        <v>40</v>
      </c>
      <c r="C716" t="s">
        <v>324</v>
      </c>
    </row>
    <row r="717" spans="1:3" x14ac:dyDescent="0.25">
      <c r="B717" t="s">
        <v>5</v>
      </c>
      <c r="C717" t="s">
        <v>457</v>
      </c>
    </row>
    <row r="718" spans="1:3" x14ac:dyDescent="0.25">
      <c r="B718" t="s">
        <v>7</v>
      </c>
      <c r="C718" t="s">
        <v>682</v>
      </c>
    </row>
    <row r="719" spans="1:3" x14ac:dyDescent="0.25">
      <c r="B719" t="s">
        <v>9</v>
      </c>
      <c r="C719" t="s">
        <v>683</v>
      </c>
    </row>
    <row r="720" spans="1:3" x14ac:dyDescent="0.25">
      <c r="B720" t="s">
        <v>11</v>
      </c>
      <c r="C720" t="s">
        <v>684</v>
      </c>
    </row>
    <row r="721" spans="1:3" x14ac:dyDescent="0.25">
      <c r="B721" t="s">
        <v>13</v>
      </c>
      <c r="C721" t="s">
        <v>685</v>
      </c>
    </row>
    <row r="722" spans="1:3" x14ac:dyDescent="0.25">
      <c r="B722" t="s">
        <v>15</v>
      </c>
      <c r="C722" t="s">
        <v>686</v>
      </c>
    </row>
    <row r="723" spans="1:3" x14ac:dyDescent="0.25">
      <c r="B723" t="s">
        <v>17</v>
      </c>
      <c r="C723" t="s">
        <v>687</v>
      </c>
    </row>
    <row r="724" spans="1:3" x14ac:dyDescent="0.25">
      <c r="B724" t="s">
        <v>19</v>
      </c>
      <c r="C724" t="s">
        <v>688</v>
      </c>
    </row>
    <row r="725" spans="1:3" x14ac:dyDescent="0.25">
      <c r="B725" t="s">
        <v>21</v>
      </c>
      <c r="C725" t="s">
        <v>681</v>
      </c>
    </row>
    <row r="726" spans="1:3" x14ac:dyDescent="0.25">
      <c r="B726" t="s">
        <v>23</v>
      </c>
      <c r="C726" t="s">
        <v>689</v>
      </c>
    </row>
    <row r="727" spans="1:3" x14ac:dyDescent="0.25">
      <c r="B727" t="s">
        <v>25</v>
      </c>
      <c r="C727" t="s">
        <v>690</v>
      </c>
    </row>
    <row r="728" spans="1:3" x14ac:dyDescent="0.25">
      <c r="B728" t="s">
        <v>27</v>
      </c>
      <c r="C728" t="s">
        <v>691</v>
      </c>
    </row>
    <row r="729" spans="1:3" x14ac:dyDescent="0.25">
      <c r="B729" t="s">
        <v>29</v>
      </c>
      <c r="C729" t="s">
        <v>682</v>
      </c>
    </row>
    <row r="730" spans="1:3" x14ac:dyDescent="0.25">
      <c r="B730" t="s">
        <v>31</v>
      </c>
      <c r="C730" t="s">
        <v>692</v>
      </c>
    </row>
    <row r="731" spans="1:3" x14ac:dyDescent="0.25">
      <c r="B731" t="s">
        <v>33</v>
      </c>
      <c r="C731" t="s">
        <v>693</v>
      </c>
    </row>
    <row r="732" spans="1:3" x14ac:dyDescent="0.25">
      <c r="B732" t="s">
        <v>35</v>
      </c>
      <c r="C732" t="s">
        <v>694</v>
      </c>
    </row>
    <row r="733" spans="1:3" x14ac:dyDescent="0.25">
      <c r="A733" t="s">
        <v>695</v>
      </c>
      <c r="B733" t="s">
        <v>38</v>
      </c>
      <c r="C733" t="s">
        <v>696</v>
      </c>
    </row>
    <row r="734" spans="1:3" x14ac:dyDescent="0.25">
      <c r="B734" t="s">
        <v>40</v>
      </c>
      <c r="C734" t="s">
        <v>697</v>
      </c>
    </row>
    <row r="735" spans="1:3" x14ac:dyDescent="0.25">
      <c r="B735" t="s">
        <v>5</v>
      </c>
      <c r="C735" t="s">
        <v>698</v>
      </c>
    </row>
    <row r="736" spans="1:3" x14ac:dyDescent="0.25">
      <c r="B736" t="s">
        <v>7</v>
      </c>
      <c r="C736" t="s">
        <v>699</v>
      </c>
    </row>
    <row r="737" spans="1:3" x14ac:dyDescent="0.25">
      <c r="B737" t="s">
        <v>9</v>
      </c>
      <c r="C737" t="s">
        <v>700</v>
      </c>
    </row>
    <row r="738" spans="1:3" x14ac:dyDescent="0.25">
      <c r="B738" t="s">
        <v>11</v>
      </c>
      <c r="C738" t="s">
        <v>184</v>
      </c>
    </row>
    <row r="739" spans="1:3" x14ac:dyDescent="0.25">
      <c r="B739" t="s">
        <v>13</v>
      </c>
      <c r="C739" t="s">
        <v>186</v>
      </c>
    </row>
    <row r="740" spans="1:3" x14ac:dyDescent="0.25">
      <c r="B740" t="s">
        <v>15</v>
      </c>
      <c r="C740" t="s">
        <v>701</v>
      </c>
    </row>
    <row r="741" spans="1:3" x14ac:dyDescent="0.25">
      <c r="B741" t="s">
        <v>17</v>
      </c>
      <c r="C741" t="s">
        <v>702</v>
      </c>
    </row>
    <row r="742" spans="1:3" x14ac:dyDescent="0.25">
      <c r="B742" t="s">
        <v>19</v>
      </c>
      <c r="C742" t="s">
        <v>703</v>
      </c>
    </row>
    <row r="743" spans="1:3" x14ac:dyDescent="0.25">
      <c r="B743" t="s">
        <v>21</v>
      </c>
      <c r="C743" t="s">
        <v>200</v>
      </c>
    </row>
    <row r="744" spans="1:3" x14ac:dyDescent="0.25">
      <c r="B744" t="s">
        <v>23</v>
      </c>
      <c r="C744" t="s">
        <v>704</v>
      </c>
    </row>
    <row r="745" spans="1:3" x14ac:dyDescent="0.25">
      <c r="B745" t="s">
        <v>25</v>
      </c>
      <c r="C745" t="s">
        <v>705</v>
      </c>
    </row>
    <row r="746" spans="1:3" x14ac:dyDescent="0.25">
      <c r="B746" t="s">
        <v>27</v>
      </c>
      <c r="C746" t="s">
        <v>706</v>
      </c>
    </row>
    <row r="747" spans="1:3" x14ac:dyDescent="0.25">
      <c r="B747" t="s">
        <v>29</v>
      </c>
      <c r="C747" t="s">
        <v>707</v>
      </c>
    </row>
    <row r="748" spans="1:3" x14ac:dyDescent="0.25">
      <c r="B748" t="s">
        <v>31</v>
      </c>
      <c r="C748" t="s">
        <v>708</v>
      </c>
    </row>
    <row r="749" spans="1:3" x14ac:dyDescent="0.25">
      <c r="B749" t="s">
        <v>33</v>
      </c>
      <c r="C749" t="s">
        <v>709</v>
      </c>
    </row>
    <row r="750" spans="1:3" x14ac:dyDescent="0.25">
      <c r="B750" t="s">
        <v>35</v>
      </c>
      <c r="C750" t="s">
        <v>211</v>
      </c>
    </row>
    <row r="751" spans="1:3" x14ac:dyDescent="0.25">
      <c r="A751" t="s">
        <v>710</v>
      </c>
      <c r="B751" t="s">
        <v>38</v>
      </c>
      <c r="C751" t="s">
        <v>711</v>
      </c>
    </row>
    <row r="752" spans="1:3" x14ac:dyDescent="0.25">
      <c r="B752" t="s">
        <v>40</v>
      </c>
      <c r="C752" t="s">
        <v>712</v>
      </c>
    </row>
    <row r="753" spans="2:3" x14ac:dyDescent="0.25">
      <c r="B753" t="s">
        <v>5</v>
      </c>
      <c r="C753" t="s">
        <v>713</v>
      </c>
    </row>
    <row r="754" spans="2:3" x14ac:dyDescent="0.25">
      <c r="B754" t="s">
        <v>7</v>
      </c>
      <c r="C754" t="s">
        <v>714</v>
      </c>
    </row>
    <row r="755" spans="2:3" x14ac:dyDescent="0.25">
      <c r="B755" t="s">
        <v>9</v>
      </c>
      <c r="C755" t="s">
        <v>715</v>
      </c>
    </row>
    <row r="756" spans="2:3" x14ac:dyDescent="0.25">
      <c r="B756" t="s">
        <v>11</v>
      </c>
      <c r="C756" t="s">
        <v>716</v>
      </c>
    </row>
    <row r="757" spans="2:3" x14ac:dyDescent="0.25">
      <c r="B757" t="s">
        <v>13</v>
      </c>
      <c r="C757" t="s">
        <v>717</v>
      </c>
    </row>
    <row r="758" spans="2:3" x14ac:dyDescent="0.25">
      <c r="B758" t="s">
        <v>15</v>
      </c>
      <c r="C758" t="s">
        <v>718</v>
      </c>
    </row>
    <row r="759" spans="2:3" x14ac:dyDescent="0.25">
      <c r="B759" t="s">
        <v>17</v>
      </c>
      <c r="C759" t="s">
        <v>22</v>
      </c>
    </row>
    <row r="760" spans="2:3" x14ac:dyDescent="0.25">
      <c r="B760" t="s">
        <v>19</v>
      </c>
      <c r="C760" t="s">
        <v>719</v>
      </c>
    </row>
    <row r="761" spans="2:3" x14ac:dyDescent="0.25">
      <c r="B761" t="s">
        <v>21</v>
      </c>
      <c r="C761" t="s">
        <v>56</v>
      </c>
    </row>
    <row r="762" spans="2:3" x14ac:dyDescent="0.25">
      <c r="B762" t="s">
        <v>23</v>
      </c>
      <c r="C762" t="s">
        <v>720</v>
      </c>
    </row>
    <row r="763" spans="2:3" x14ac:dyDescent="0.25">
      <c r="B763" t="s">
        <v>25</v>
      </c>
      <c r="C763" t="s">
        <v>721</v>
      </c>
    </row>
    <row r="764" spans="2:3" x14ac:dyDescent="0.25">
      <c r="B764" t="s">
        <v>27</v>
      </c>
      <c r="C764" t="s">
        <v>242</v>
      </c>
    </row>
    <row r="765" spans="2:3" x14ac:dyDescent="0.25">
      <c r="B765" t="s">
        <v>29</v>
      </c>
      <c r="C765" t="s">
        <v>722</v>
      </c>
    </row>
    <row r="766" spans="2:3" x14ac:dyDescent="0.25">
      <c r="B766" t="s">
        <v>31</v>
      </c>
      <c r="C766" t="s">
        <v>723</v>
      </c>
    </row>
    <row r="767" spans="2:3" x14ac:dyDescent="0.25">
      <c r="B767" t="s">
        <v>33</v>
      </c>
      <c r="C767" t="s">
        <v>724</v>
      </c>
    </row>
    <row r="768" spans="2:3" x14ac:dyDescent="0.25">
      <c r="B768" t="s">
        <v>35</v>
      </c>
      <c r="C768" t="s">
        <v>725</v>
      </c>
    </row>
    <row r="769" spans="1:3" x14ac:dyDescent="0.25">
      <c r="A769" t="s">
        <v>726</v>
      </c>
      <c r="B769" t="s">
        <v>38</v>
      </c>
      <c r="C769" t="s">
        <v>727</v>
      </c>
    </row>
    <row r="770" spans="1:3" x14ac:dyDescent="0.25">
      <c r="B770" t="s">
        <v>40</v>
      </c>
      <c r="C770" t="s">
        <v>154</v>
      </c>
    </row>
    <row r="771" spans="1:3" x14ac:dyDescent="0.25">
      <c r="B771" t="s">
        <v>5</v>
      </c>
      <c r="C771" t="s">
        <v>728</v>
      </c>
    </row>
    <row r="772" spans="1:3" x14ac:dyDescent="0.25">
      <c r="B772" t="s">
        <v>7</v>
      </c>
      <c r="C772" t="s">
        <v>729</v>
      </c>
    </row>
    <row r="773" spans="1:3" x14ac:dyDescent="0.25">
      <c r="B773" t="s">
        <v>9</v>
      </c>
      <c r="C773" t="s">
        <v>730</v>
      </c>
    </row>
    <row r="774" spans="1:3" x14ac:dyDescent="0.25">
      <c r="B774" t="s">
        <v>11</v>
      </c>
      <c r="C774" t="s">
        <v>731</v>
      </c>
    </row>
    <row r="775" spans="1:3" x14ac:dyDescent="0.25">
      <c r="B775" t="s">
        <v>13</v>
      </c>
      <c r="C775" t="s">
        <v>732</v>
      </c>
    </row>
    <row r="776" spans="1:3" x14ac:dyDescent="0.25">
      <c r="B776" t="s">
        <v>15</v>
      </c>
      <c r="C776" t="s">
        <v>733</v>
      </c>
    </row>
    <row r="777" spans="1:3" x14ac:dyDescent="0.25">
      <c r="B777" t="s">
        <v>17</v>
      </c>
      <c r="C777" t="s">
        <v>734</v>
      </c>
    </row>
    <row r="778" spans="1:3" x14ac:dyDescent="0.25">
      <c r="B778" t="s">
        <v>19</v>
      </c>
      <c r="C778" t="s">
        <v>735</v>
      </c>
    </row>
    <row r="779" spans="1:3" x14ac:dyDescent="0.25">
      <c r="B779" t="s">
        <v>21</v>
      </c>
      <c r="C779" t="s">
        <v>736</v>
      </c>
    </row>
    <row r="780" spans="1:3" x14ac:dyDescent="0.25">
      <c r="B780" t="s">
        <v>23</v>
      </c>
      <c r="C780" t="s">
        <v>731</v>
      </c>
    </row>
    <row r="781" spans="1:3" x14ac:dyDescent="0.25">
      <c r="B781" t="s">
        <v>25</v>
      </c>
      <c r="C781" t="s">
        <v>737</v>
      </c>
    </row>
    <row r="782" spans="1:3" x14ac:dyDescent="0.25">
      <c r="B782" t="s">
        <v>27</v>
      </c>
      <c r="C782" t="s">
        <v>738</v>
      </c>
    </row>
    <row r="783" spans="1:3" x14ac:dyDescent="0.25">
      <c r="B783" t="s">
        <v>29</v>
      </c>
      <c r="C783" t="s">
        <v>739</v>
      </c>
    </row>
    <row r="784" spans="1:3" x14ac:dyDescent="0.25">
      <c r="B784" t="s">
        <v>31</v>
      </c>
      <c r="C784" t="s">
        <v>740</v>
      </c>
    </row>
    <row r="785" spans="1:3" x14ac:dyDescent="0.25">
      <c r="B785" t="s">
        <v>33</v>
      </c>
      <c r="C785" t="s">
        <v>741</v>
      </c>
    </row>
    <row r="786" spans="1:3" x14ac:dyDescent="0.25">
      <c r="B786" t="s">
        <v>35</v>
      </c>
      <c r="C786" t="s">
        <v>742</v>
      </c>
    </row>
    <row r="787" spans="1:3" x14ac:dyDescent="0.25">
      <c r="A787" t="s">
        <v>743</v>
      </c>
      <c r="B787" t="s">
        <v>38</v>
      </c>
      <c r="C787" t="s">
        <v>744</v>
      </c>
    </row>
    <row r="788" spans="1:3" x14ac:dyDescent="0.25">
      <c r="B788" t="s">
        <v>40</v>
      </c>
      <c r="C788" t="s">
        <v>745</v>
      </c>
    </row>
    <row r="789" spans="1:3" x14ac:dyDescent="0.25">
      <c r="B789" t="s">
        <v>5</v>
      </c>
      <c r="C789" t="s">
        <v>746</v>
      </c>
    </row>
    <row r="790" spans="1:3" x14ac:dyDescent="0.25">
      <c r="B790" t="s">
        <v>7</v>
      </c>
      <c r="C790" t="s">
        <v>719</v>
      </c>
    </row>
    <row r="791" spans="1:3" x14ac:dyDescent="0.25">
      <c r="B791" t="s">
        <v>9</v>
      </c>
      <c r="C791" t="s">
        <v>747</v>
      </c>
    </row>
    <row r="792" spans="1:3" x14ac:dyDescent="0.25">
      <c r="B792" t="s">
        <v>11</v>
      </c>
      <c r="C792" t="s">
        <v>748</v>
      </c>
    </row>
    <row r="793" spans="1:3" x14ac:dyDescent="0.25">
      <c r="B793" t="s">
        <v>13</v>
      </c>
      <c r="C793" t="s">
        <v>166</v>
      </c>
    </row>
    <row r="794" spans="1:3" x14ac:dyDescent="0.25">
      <c r="B794" t="s">
        <v>15</v>
      </c>
      <c r="C794" t="s">
        <v>684</v>
      </c>
    </row>
    <row r="795" spans="1:3" x14ac:dyDescent="0.25">
      <c r="B795" t="s">
        <v>17</v>
      </c>
      <c r="C795" t="s">
        <v>749</v>
      </c>
    </row>
    <row r="796" spans="1:3" x14ac:dyDescent="0.25">
      <c r="B796" t="s">
        <v>19</v>
      </c>
      <c r="C796" t="s">
        <v>324</v>
      </c>
    </row>
    <row r="797" spans="1:3" x14ac:dyDescent="0.25">
      <c r="B797" t="s">
        <v>21</v>
      </c>
      <c r="C797" t="s">
        <v>18</v>
      </c>
    </row>
    <row r="798" spans="1:3" x14ac:dyDescent="0.25">
      <c r="B798" t="s">
        <v>23</v>
      </c>
      <c r="C798" t="s">
        <v>750</v>
      </c>
    </row>
    <row r="799" spans="1:3" x14ac:dyDescent="0.25">
      <c r="B799" t="s">
        <v>25</v>
      </c>
      <c r="C799" t="s">
        <v>751</v>
      </c>
    </row>
    <row r="800" spans="1:3" x14ac:dyDescent="0.25">
      <c r="B800" t="s">
        <v>27</v>
      </c>
      <c r="C800" t="s">
        <v>752</v>
      </c>
    </row>
    <row r="801" spans="1:3" x14ac:dyDescent="0.25">
      <c r="B801" t="s">
        <v>29</v>
      </c>
      <c r="C801" t="s">
        <v>753</v>
      </c>
    </row>
    <row r="802" spans="1:3" x14ac:dyDescent="0.25">
      <c r="B802" t="s">
        <v>31</v>
      </c>
      <c r="C802" t="s">
        <v>754</v>
      </c>
    </row>
    <row r="803" spans="1:3" x14ac:dyDescent="0.25">
      <c r="B803" t="s">
        <v>33</v>
      </c>
      <c r="C803" t="s">
        <v>755</v>
      </c>
    </row>
    <row r="804" spans="1:3" x14ac:dyDescent="0.25">
      <c r="B804" t="s">
        <v>35</v>
      </c>
      <c r="C804" t="s">
        <v>452</v>
      </c>
    </row>
    <row r="805" spans="1:3" x14ac:dyDescent="0.25">
      <c r="A805" t="s">
        <v>756</v>
      </c>
      <c r="B805" t="s">
        <v>38</v>
      </c>
      <c r="C805" t="s">
        <v>757</v>
      </c>
    </row>
    <row r="806" spans="1:3" x14ac:dyDescent="0.25">
      <c r="B806" t="s">
        <v>40</v>
      </c>
      <c r="C806" t="s">
        <v>758</v>
      </c>
    </row>
    <row r="807" spans="1:3" x14ac:dyDescent="0.25">
      <c r="B807" t="s">
        <v>5</v>
      </c>
      <c r="C807" t="s">
        <v>635</v>
      </c>
    </row>
    <row r="808" spans="1:3" x14ac:dyDescent="0.25">
      <c r="B808" t="s">
        <v>7</v>
      </c>
      <c r="C808" t="s">
        <v>759</v>
      </c>
    </row>
    <row r="809" spans="1:3" x14ac:dyDescent="0.25">
      <c r="B809" t="s">
        <v>9</v>
      </c>
      <c r="C809" t="s">
        <v>760</v>
      </c>
    </row>
    <row r="810" spans="1:3" x14ac:dyDescent="0.25">
      <c r="B810" t="s">
        <v>11</v>
      </c>
      <c r="C810" t="s">
        <v>761</v>
      </c>
    </row>
    <row r="811" spans="1:3" x14ac:dyDescent="0.25">
      <c r="B811" t="s">
        <v>13</v>
      </c>
      <c r="C811" t="s">
        <v>762</v>
      </c>
    </row>
    <row r="812" spans="1:3" x14ac:dyDescent="0.25">
      <c r="B812" t="s">
        <v>15</v>
      </c>
      <c r="C812" t="s">
        <v>763</v>
      </c>
    </row>
    <row r="813" spans="1:3" x14ac:dyDescent="0.25">
      <c r="B813" t="s">
        <v>17</v>
      </c>
      <c r="C813" t="s">
        <v>764</v>
      </c>
    </row>
    <row r="814" spans="1:3" x14ac:dyDescent="0.25">
      <c r="B814" t="s">
        <v>19</v>
      </c>
      <c r="C814" t="s">
        <v>764</v>
      </c>
    </row>
    <row r="815" spans="1:3" x14ac:dyDescent="0.25">
      <c r="B815" t="s">
        <v>21</v>
      </c>
      <c r="C815" t="s">
        <v>449</v>
      </c>
    </row>
    <row r="816" spans="1:3" x14ac:dyDescent="0.25">
      <c r="B816" t="s">
        <v>23</v>
      </c>
      <c r="C816" t="s">
        <v>765</v>
      </c>
    </row>
    <row r="817" spans="1:3" x14ac:dyDescent="0.25">
      <c r="B817" t="s">
        <v>25</v>
      </c>
      <c r="C817" t="s">
        <v>45</v>
      </c>
    </row>
    <row r="818" spans="1:3" x14ac:dyDescent="0.25">
      <c r="B818" t="s">
        <v>27</v>
      </c>
      <c r="C818" t="s">
        <v>766</v>
      </c>
    </row>
    <row r="819" spans="1:3" x14ac:dyDescent="0.25">
      <c r="B819" t="s">
        <v>29</v>
      </c>
      <c r="C819" t="s">
        <v>767</v>
      </c>
    </row>
    <row r="820" spans="1:3" x14ac:dyDescent="0.25">
      <c r="B820" t="s">
        <v>31</v>
      </c>
      <c r="C820" t="s">
        <v>768</v>
      </c>
    </row>
    <row r="821" spans="1:3" x14ac:dyDescent="0.25">
      <c r="B821" t="s">
        <v>33</v>
      </c>
      <c r="C821" t="s">
        <v>130</v>
      </c>
    </row>
    <row r="822" spans="1:3" x14ac:dyDescent="0.25">
      <c r="B822" t="s">
        <v>35</v>
      </c>
      <c r="C822" t="s">
        <v>769</v>
      </c>
    </row>
    <row r="823" spans="1:3" x14ac:dyDescent="0.25">
      <c r="A823" t="s">
        <v>770</v>
      </c>
      <c r="B823" t="s">
        <v>38</v>
      </c>
      <c r="C823" t="s">
        <v>771</v>
      </c>
    </row>
    <row r="824" spans="1:3" x14ac:dyDescent="0.25">
      <c r="B824" t="s">
        <v>40</v>
      </c>
      <c r="C824" t="s">
        <v>772</v>
      </c>
    </row>
    <row r="825" spans="1:3" x14ac:dyDescent="0.25">
      <c r="B825" t="s">
        <v>5</v>
      </c>
      <c r="C825" t="s">
        <v>773</v>
      </c>
    </row>
    <row r="826" spans="1:3" x14ac:dyDescent="0.25">
      <c r="B826" t="s">
        <v>7</v>
      </c>
      <c r="C826" t="s">
        <v>774</v>
      </c>
    </row>
    <row r="827" spans="1:3" x14ac:dyDescent="0.25">
      <c r="B827" t="s">
        <v>9</v>
      </c>
      <c r="C827" t="s">
        <v>775</v>
      </c>
    </row>
    <row r="828" spans="1:3" x14ac:dyDescent="0.25">
      <c r="B828" t="s">
        <v>11</v>
      </c>
      <c r="C828" t="s">
        <v>776</v>
      </c>
    </row>
    <row r="829" spans="1:3" x14ac:dyDescent="0.25">
      <c r="B829" t="s">
        <v>13</v>
      </c>
      <c r="C829" t="s">
        <v>385</v>
      </c>
    </row>
    <row r="830" spans="1:3" x14ac:dyDescent="0.25">
      <c r="B830" t="s">
        <v>15</v>
      </c>
      <c r="C830" t="s">
        <v>777</v>
      </c>
    </row>
    <row r="831" spans="1:3" x14ac:dyDescent="0.25">
      <c r="B831" t="s">
        <v>17</v>
      </c>
      <c r="C831" t="s">
        <v>127</v>
      </c>
    </row>
    <row r="832" spans="1:3" x14ac:dyDescent="0.25">
      <c r="B832" t="s">
        <v>19</v>
      </c>
      <c r="C832" t="s">
        <v>48</v>
      </c>
    </row>
    <row r="833" spans="1:3" x14ac:dyDescent="0.25">
      <c r="B833" t="s">
        <v>21</v>
      </c>
      <c r="C833" t="s">
        <v>778</v>
      </c>
    </row>
    <row r="834" spans="1:3" x14ac:dyDescent="0.25">
      <c r="B834" t="s">
        <v>23</v>
      </c>
      <c r="C834" t="s">
        <v>779</v>
      </c>
    </row>
    <row r="835" spans="1:3" x14ac:dyDescent="0.25">
      <c r="B835" t="s">
        <v>25</v>
      </c>
      <c r="C835" t="s">
        <v>780</v>
      </c>
    </row>
    <row r="836" spans="1:3" x14ac:dyDescent="0.25">
      <c r="B836" t="s">
        <v>27</v>
      </c>
      <c r="C836" t="s">
        <v>781</v>
      </c>
    </row>
    <row r="837" spans="1:3" x14ac:dyDescent="0.25">
      <c r="B837" t="s">
        <v>29</v>
      </c>
      <c r="C837" t="s">
        <v>782</v>
      </c>
    </row>
    <row r="838" spans="1:3" x14ac:dyDescent="0.25">
      <c r="B838" t="s">
        <v>31</v>
      </c>
      <c r="C838" t="s">
        <v>783</v>
      </c>
    </row>
    <row r="839" spans="1:3" x14ac:dyDescent="0.25">
      <c r="B839" t="s">
        <v>33</v>
      </c>
      <c r="C839" t="s">
        <v>784</v>
      </c>
    </row>
    <row r="840" spans="1:3" x14ac:dyDescent="0.25">
      <c r="B840" t="s">
        <v>35</v>
      </c>
      <c r="C840" t="s">
        <v>785</v>
      </c>
    </row>
    <row r="841" spans="1:3" x14ac:dyDescent="0.25">
      <c r="A841" t="s">
        <v>786</v>
      </c>
      <c r="B841" t="s">
        <v>38</v>
      </c>
      <c r="C841" t="s">
        <v>483</v>
      </c>
    </row>
    <row r="842" spans="1:3" x14ac:dyDescent="0.25">
      <c r="B842" t="s">
        <v>40</v>
      </c>
      <c r="C842" t="s">
        <v>787</v>
      </c>
    </row>
    <row r="843" spans="1:3" x14ac:dyDescent="0.25">
      <c r="B843" t="s">
        <v>5</v>
      </c>
      <c r="C843" t="s">
        <v>788</v>
      </c>
    </row>
    <row r="844" spans="1:3" x14ac:dyDescent="0.25">
      <c r="B844" t="s">
        <v>7</v>
      </c>
      <c r="C844" t="s">
        <v>789</v>
      </c>
    </row>
    <row r="845" spans="1:3" x14ac:dyDescent="0.25">
      <c r="B845" t="s">
        <v>9</v>
      </c>
      <c r="C845" t="s">
        <v>790</v>
      </c>
    </row>
    <row r="846" spans="1:3" x14ac:dyDescent="0.25">
      <c r="B846" t="s">
        <v>11</v>
      </c>
      <c r="C846" t="s">
        <v>791</v>
      </c>
    </row>
    <row r="847" spans="1:3" x14ac:dyDescent="0.25">
      <c r="B847" t="s">
        <v>13</v>
      </c>
      <c r="C847" t="s">
        <v>792</v>
      </c>
    </row>
    <row r="848" spans="1:3" x14ac:dyDescent="0.25">
      <c r="B848" t="s">
        <v>15</v>
      </c>
      <c r="C848" t="s">
        <v>793</v>
      </c>
    </row>
    <row r="849" spans="1:3" x14ac:dyDescent="0.25">
      <c r="B849" t="s">
        <v>17</v>
      </c>
      <c r="C849" t="s">
        <v>794</v>
      </c>
    </row>
    <row r="850" spans="1:3" x14ac:dyDescent="0.25">
      <c r="B850" t="s">
        <v>19</v>
      </c>
      <c r="C850" t="s">
        <v>795</v>
      </c>
    </row>
    <row r="851" spans="1:3" x14ac:dyDescent="0.25">
      <c r="B851" t="s">
        <v>21</v>
      </c>
      <c r="C851" t="s">
        <v>603</v>
      </c>
    </row>
    <row r="852" spans="1:3" x14ac:dyDescent="0.25">
      <c r="B852" t="s">
        <v>23</v>
      </c>
      <c r="C852" t="s">
        <v>85</v>
      </c>
    </row>
    <row r="853" spans="1:3" x14ac:dyDescent="0.25">
      <c r="B853" t="s">
        <v>25</v>
      </c>
      <c r="C853" t="s">
        <v>53</v>
      </c>
    </row>
    <row r="854" spans="1:3" x14ac:dyDescent="0.25">
      <c r="B854" t="s">
        <v>27</v>
      </c>
      <c r="C854" t="s">
        <v>796</v>
      </c>
    </row>
    <row r="855" spans="1:3" x14ac:dyDescent="0.25">
      <c r="B855" t="s">
        <v>29</v>
      </c>
      <c r="C855" t="s">
        <v>797</v>
      </c>
    </row>
    <row r="856" spans="1:3" x14ac:dyDescent="0.25">
      <c r="B856" t="s">
        <v>31</v>
      </c>
      <c r="C856" t="s">
        <v>798</v>
      </c>
    </row>
    <row r="857" spans="1:3" x14ac:dyDescent="0.25">
      <c r="B857" t="s">
        <v>33</v>
      </c>
      <c r="C857" t="s">
        <v>799</v>
      </c>
    </row>
    <row r="858" spans="1:3" x14ac:dyDescent="0.25">
      <c r="B858" t="s">
        <v>35</v>
      </c>
      <c r="C858" t="s">
        <v>800</v>
      </c>
    </row>
    <row r="859" spans="1:3" x14ac:dyDescent="0.25">
      <c r="A859" t="s">
        <v>801</v>
      </c>
      <c r="B859" t="s">
        <v>38</v>
      </c>
      <c r="C859" t="s">
        <v>802</v>
      </c>
    </row>
    <row r="860" spans="1:3" x14ac:dyDescent="0.25">
      <c r="B860" t="s">
        <v>40</v>
      </c>
      <c r="C860" t="s">
        <v>803</v>
      </c>
    </row>
    <row r="861" spans="1:3" x14ac:dyDescent="0.25">
      <c r="B861" t="s">
        <v>5</v>
      </c>
      <c r="C861" t="s">
        <v>804</v>
      </c>
    </row>
    <row r="862" spans="1:3" x14ac:dyDescent="0.25">
      <c r="B862" t="s">
        <v>7</v>
      </c>
      <c r="C862" t="s">
        <v>804</v>
      </c>
    </row>
    <row r="863" spans="1:3" x14ac:dyDescent="0.25">
      <c r="B863" t="s">
        <v>9</v>
      </c>
      <c r="C863" t="s">
        <v>805</v>
      </c>
    </row>
    <row r="864" spans="1:3" x14ac:dyDescent="0.25">
      <c r="B864" t="s">
        <v>11</v>
      </c>
      <c r="C864" t="s">
        <v>806</v>
      </c>
    </row>
    <row r="865" spans="1:3" x14ac:dyDescent="0.25">
      <c r="B865" t="s">
        <v>13</v>
      </c>
      <c r="C865" t="s">
        <v>807</v>
      </c>
    </row>
    <row r="866" spans="1:3" x14ac:dyDescent="0.25">
      <c r="B866" t="s">
        <v>15</v>
      </c>
      <c r="C866" t="s">
        <v>808</v>
      </c>
    </row>
    <row r="867" spans="1:3" x14ac:dyDescent="0.25">
      <c r="B867" t="s">
        <v>17</v>
      </c>
      <c r="C867" t="s">
        <v>806</v>
      </c>
    </row>
    <row r="868" spans="1:3" x14ac:dyDescent="0.25">
      <c r="B868" t="s">
        <v>19</v>
      </c>
      <c r="C868" t="s">
        <v>809</v>
      </c>
    </row>
    <row r="869" spans="1:3" x14ac:dyDescent="0.25">
      <c r="B869" t="s">
        <v>21</v>
      </c>
      <c r="C869" t="s">
        <v>810</v>
      </c>
    </row>
    <row r="870" spans="1:3" x14ac:dyDescent="0.25">
      <c r="B870" t="s">
        <v>23</v>
      </c>
      <c r="C870" t="s">
        <v>806</v>
      </c>
    </row>
    <row r="871" spans="1:3" x14ac:dyDescent="0.25">
      <c r="B871" t="s">
        <v>25</v>
      </c>
      <c r="C871" t="s">
        <v>811</v>
      </c>
    </row>
    <row r="872" spans="1:3" x14ac:dyDescent="0.25">
      <c r="B872" t="s">
        <v>27</v>
      </c>
      <c r="C872" t="s">
        <v>812</v>
      </c>
    </row>
    <row r="873" spans="1:3" x14ac:dyDescent="0.25">
      <c r="B873" t="s">
        <v>29</v>
      </c>
      <c r="C873" t="s">
        <v>813</v>
      </c>
    </row>
    <row r="874" spans="1:3" x14ac:dyDescent="0.25">
      <c r="B874" t="s">
        <v>31</v>
      </c>
      <c r="C874" t="s">
        <v>814</v>
      </c>
    </row>
    <row r="875" spans="1:3" x14ac:dyDescent="0.25">
      <c r="B875" t="s">
        <v>33</v>
      </c>
      <c r="C875" t="s">
        <v>815</v>
      </c>
    </row>
    <row r="876" spans="1:3" x14ac:dyDescent="0.25">
      <c r="B876" t="s">
        <v>35</v>
      </c>
      <c r="C876" t="s">
        <v>816</v>
      </c>
    </row>
    <row r="877" spans="1:3" x14ac:dyDescent="0.25">
      <c r="A877" t="s">
        <v>817</v>
      </c>
      <c r="B877" t="s">
        <v>38</v>
      </c>
      <c r="C877" t="s">
        <v>152</v>
      </c>
    </row>
    <row r="878" spans="1:3" x14ac:dyDescent="0.25">
      <c r="B878" t="s">
        <v>40</v>
      </c>
      <c r="C878" t="s">
        <v>818</v>
      </c>
    </row>
    <row r="879" spans="1:3" x14ac:dyDescent="0.25">
      <c r="B879" t="s">
        <v>5</v>
      </c>
      <c r="C879" t="s">
        <v>819</v>
      </c>
    </row>
    <row r="880" spans="1:3" x14ac:dyDescent="0.25">
      <c r="B880" t="s">
        <v>7</v>
      </c>
      <c r="C880" t="s">
        <v>148</v>
      </c>
    </row>
    <row r="881" spans="1:3" x14ac:dyDescent="0.25">
      <c r="B881" t="s">
        <v>9</v>
      </c>
      <c r="C881" t="s">
        <v>156</v>
      </c>
    </row>
    <row r="882" spans="1:3" x14ac:dyDescent="0.25">
      <c r="B882" t="s">
        <v>11</v>
      </c>
      <c r="C882" t="s">
        <v>738</v>
      </c>
    </row>
    <row r="883" spans="1:3" x14ac:dyDescent="0.25">
      <c r="B883" t="s">
        <v>13</v>
      </c>
      <c r="C883" t="s">
        <v>818</v>
      </c>
    </row>
    <row r="884" spans="1:3" x14ac:dyDescent="0.25">
      <c r="B884" t="s">
        <v>15</v>
      </c>
      <c r="C884" t="s">
        <v>820</v>
      </c>
    </row>
    <row r="885" spans="1:3" x14ac:dyDescent="0.25">
      <c r="B885" t="s">
        <v>17</v>
      </c>
      <c r="C885" t="s">
        <v>821</v>
      </c>
    </row>
    <row r="886" spans="1:3" x14ac:dyDescent="0.25">
      <c r="B886" t="s">
        <v>19</v>
      </c>
      <c r="C886" t="s">
        <v>822</v>
      </c>
    </row>
    <row r="887" spans="1:3" x14ac:dyDescent="0.25">
      <c r="B887" t="s">
        <v>21</v>
      </c>
      <c r="C887" t="s">
        <v>823</v>
      </c>
    </row>
    <row r="888" spans="1:3" x14ac:dyDescent="0.25">
      <c r="B888" t="s">
        <v>23</v>
      </c>
      <c r="C888" t="s">
        <v>824</v>
      </c>
    </row>
    <row r="889" spans="1:3" x14ac:dyDescent="0.25">
      <c r="B889" t="s">
        <v>33</v>
      </c>
      <c r="C889" t="s">
        <v>729</v>
      </c>
    </row>
    <row r="890" spans="1:3" x14ac:dyDescent="0.25">
      <c r="B890" t="s">
        <v>35</v>
      </c>
      <c r="C890" t="s">
        <v>825</v>
      </c>
    </row>
    <row r="891" spans="1:3" x14ac:dyDescent="0.25">
      <c r="A891" t="s">
        <v>826</v>
      </c>
      <c r="B891" t="s">
        <v>38</v>
      </c>
      <c r="C891" t="s">
        <v>580</v>
      </c>
    </row>
    <row r="892" spans="1:3" x14ac:dyDescent="0.25">
      <c r="B892" t="s">
        <v>40</v>
      </c>
      <c r="C892" t="s">
        <v>827</v>
      </c>
    </row>
    <row r="893" spans="1:3" x14ac:dyDescent="0.25">
      <c r="B893" t="s">
        <v>5</v>
      </c>
      <c r="C893" t="s">
        <v>828</v>
      </c>
    </row>
    <row r="894" spans="1:3" x14ac:dyDescent="0.25">
      <c r="B894" t="s">
        <v>7</v>
      </c>
      <c r="C894" t="s">
        <v>829</v>
      </c>
    </row>
    <row r="895" spans="1:3" x14ac:dyDescent="0.25">
      <c r="B895" t="s">
        <v>9</v>
      </c>
      <c r="C895" t="s">
        <v>830</v>
      </c>
    </row>
    <row r="896" spans="1:3" x14ac:dyDescent="0.25">
      <c r="B896" t="s">
        <v>11</v>
      </c>
      <c r="C896" t="s">
        <v>831</v>
      </c>
    </row>
    <row r="897" spans="2:3" x14ac:dyDescent="0.25">
      <c r="B897" t="s">
        <v>13</v>
      </c>
      <c r="C897" t="s">
        <v>162</v>
      </c>
    </row>
    <row r="898" spans="2:3" x14ac:dyDescent="0.25">
      <c r="B898" t="s">
        <v>15</v>
      </c>
      <c r="C898" t="s">
        <v>832</v>
      </c>
    </row>
    <row r="899" spans="2:3" x14ac:dyDescent="0.25">
      <c r="B899" t="s">
        <v>17</v>
      </c>
      <c r="C899" t="s">
        <v>833</v>
      </c>
    </row>
    <row r="900" spans="2:3" x14ac:dyDescent="0.25">
      <c r="B900" t="s">
        <v>19</v>
      </c>
      <c r="C900" t="s">
        <v>833</v>
      </c>
    </row>
    <row r="901" spans="2:3" x14ac:dyDescent="0.25">
      <c r="B901" t="s">
        <v>21</v>
      </c>
      <c r="C901" t="s">
        <v>834</v>
      </c>
    </row>
    <row r="902" spans="2:3" x14ac:dyDescent="0.25">
      <c r="B902" t="s">
        <v>23</v>
      </c>
      <c r="C902" t="s">
        <v>835</v>
      </c>
    </row>
    <row r="903" spans="2:3" x14ac:dyDescent="0.25">
      <c r="B903" t="s">
        <v>25</v>
      </c>
      <c r="C903" t="s">
        <v>499</v>
      </c>
    </row>
    <row r="904" spans="2:3" x14ac:dyDescent="0.25">
      <c r="B904" t="s">
        <v>27</v>
      </c>
      <c r="C904" t="s">
        <v>836</v>
      </c>
    </row>
    <row r="905" spans="2:3" x14ac:dyDescent="0.25">
      <c r="B905" t="s">
        <v>29</v>
      </c>
      <c r="C905" t="s">
        <v>829</v>
      </c>
    </row>
    <row r="906" spans="2:3" x14ac:dyDescent="0.25">
      <c r="B906" t="s">
        <v>31</v>
      </c>
      <c r="C906" t="s">
        <v>837</v>
      </c>
    </row>
    <row r="907" spans="2:3" x14ac:dyDescent="0.25">
      <c r="B907" t="s">
        <v>33</v>
      </c>
      <c r="C907" t="s">
        <v>838</v>
      </c>
    </row>
    <row r="908" spans="2:3" x14ac:dyDescent="0.25">
      <c r="B908" t="s">
        <v>35</v>
      </c>
      <c r="C908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067D-6BA4-48D4-A3DF-3013846E7CFD}">
  <dimension ref="A3:S118"/>
  <sheetViews>
    <sheetView tabSelected="1" topLeftCell="A100" workbookViewId="0">
      <selection activeCell="I111" sqref="I111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8.5703125" bestFit="1" customWidth="1"/>
    <col min="4" max="4" width="10.140625" bestFit="1" customWidth="1"/>
    <col min="5" max="5" width="8.5703125" bestFit="1" customWidth="1"/>
    <col min="6" max="6" width="11.28515625" bestFit="1" customWidth="1"/>
    <col min="7" max="7" width="8.5703125" bestFit="1" customWidth="1"/>
    <col min="8" max="9" width="11.28515625" bestFit="1" customWidth="1"/>
    <col min="10" max="10" width="7" bestFit="1" customWidth="1"/>
    <col min="11" max="11" width="17.42578125" bestFit="1" customWidth="1"/>
    <col min="13" max="13" width="7" bestFit="1" customWidth="1"/>
    <col min="14" max="14" width="5.140625" bestFit="1" customWidth="1"/>
    <col min="17" max="17" width="8.42578125" bestFit="1" customWidth="1"/>
    <col min="18" max="18" width="10.28515625" bestFit="1" customWidth="1"/>
    <col min="19" max="19" width="7.140625" bestFit="1" customWidth="1"/>
  </cols>
  <sheetData>
    <row r="3" spans="1:6" x14ac:dyDescent="0.25">
      <c r="A3" s="3" t="s">
        <v>906</v>
      </c>
      <c r="B3" s="3" t="s">
        <v>916</v>
      </c>
    </row>
    <row r="4" spans="1:6" x14ac:dyDescent="0.25">
      <c r="A4" s="3" t="s">
        <v>907</v>
      </c>
      <c r="B4" t="s">
        <v>911</v>
      </c>
      <c r="C4" t="s">
        <v>905</v>
      </c>
      <c r="D4" t="s">
        <v>910</v>
      </c>
      <c r="E4" t="s">
        <v>904</v>
      </c>
      <c r="F4" t="s">
        <v>908</v>
      </c>
    </row>
    <row r="5" spans="1:6" x14ac:dyDescent="0.25">
      <c r="A5" s="4" t="s">
        <v>914</v>
      </c>
      <c r="B5">
        <v>352416</v>
      </c>
      <c r="C5">
        <v>554218</v>
      </c>
      <c r="D5">
        <v>267366</v>
      </c>
      <c r="E5">
        <v>1881765</v>
      </c>
      <c r="F5">
        <v>3055765</v>
      </c>
    </row>
    <row r="6" spans="1:6" x14ac:dyDescent="0.25">
      <c r="A6" s="6" t="s">
        <v>917</v>
      </c>
      <c r="B6">
        <v>95736</v>
      </c>
      <c r="C6">
        <v>147852</v>
      </c>
      <c r="D6">
        <v>69053</v>
      </c>
      <c r="E6">
        <v>509419</v>
      </c>
      <c r="F6">
        <v>822060</v>
      </c>
    </row>
    <row r="7" spans="1:6" x14ac:dyDescent="0.25">
      <c r="A7" s="6" t="s">
        <v>918</v>
      </c>
      <c r="B7">
        <v>107338</v>
      </c>
      <c r="C7">
        <v>173566</v>
      </c>
      <c r="D7">
        <v>82618</v>
      </c>
      <c r="E7">
        <v>576618</v>
      </c>
      <c r="F7">
        <v>940140</v>
      </c>
    </row>
    <row r="8" spans="1:6" x14ac:dyDescent="0.25">
      <c r="A8" s="6" t="s">
        <v>919</v>
      </c>
      <c r="B8">
        <v>69198</v>
      </c>
      <c r="C8">
        <v>103536</v>
      </c>
      <c r="D8">
        <v>50574</v>
      </c>
      <c r="E8">
        <v>363694</v>
      </c>
      <c r="F8">
        <v>587002</v>
      </c>
    </row>
    <row r="9" spans="1:6" x14ac:dyDescent="0.25">
      <c r="A9" s="6" t="s">
        <v>920</v>
      </c>
      <c r="B9">
        <v>80144</v>
      </c>
      <c r="C9">
        <v>129264</v>
      </c>
      <c r="D9">
        <v>65121</v>
      </c>
      <c r="E9">
        <v>432034</v>
      </c>
      <c r="F9">
        <v>706563</v>
      </c>
    </row>
    <row r="10" spans="1:6" x14ac:dyDescent="0.25">
      <c r="A10" s="4" t="s">
        <v>915</v>
      </c>
      <c r="B10">
        <v>209589</v>
      </c>
      <c r="C10">
        <v>326542</v>
      </c>
      <c r="D10">
        <v>157896</v>
      </c>
      <c r="E10">
        <v>1126521</v>
      </c>
      <c r="F10">
        <v>1820548</v>
      </c>
    </row>
    <row r="11" spans="1:6" x14ac:dyDescent="0.25">
      <c r="A11" s="6" t="s">
        <v>917</v>
      </c>
      <c r="B11">
        <v>99778</v>
      </c>
      <c r="C11">
        <v>150204</v>
      </c>
      <c r="D11">
        <v>75265</v>
      </c>
      <c r="E11">
        <v>530019</v>
      </c>
      <c r="F11">
        <v>855266</v>
      </c>
    </row>
    <row r="12" spans="1:6" x14ac:dyDescent="0.25">
      <c r="A12" s="6" t="s">
        <v>918</v>
      </c>
      <c r="B12">
        <v>109811</v>
      </c>
      <c r="C12">
        <v>176338</v>
      </c>
      <c r="D12">
        <v>82631</v>
      </c>
      <c r="E12">
        <v>596502</v>
      </c>
      <c r="F12">
        <v>965282</v>
      </c>
    </row>
    <row r="13" spans="1:6" x14ac:dyDescent="0.25">
      <c r="A13" s="4" t="s">
        <v>908</v>
      </c>
      <c r="B13">
        <v>562005</v>
      </c>
      <c r="C13">
        <v>880760</v>
      </c>
      <c r="D13">
        <v>425262</v>
      </c>
      <c r="E13">
        <v>3008286</v>
      </c>
      <c r="F13">
        <v>4876313</v>
      </c>
    </row>
    <row r="31" spans="1:17" x14ac:dyDescent="0.25">
      <c r="A31" s="3" t="s">
        <v>906</v>
      </c>
      <c r="B31" s="3" t="s">
        <v>916</v>
      </c>
    </row>
    <row r="32" spans="1:17" x14ac:dyDescent="0.25">
      <c r="B32" t="s">
        <v>914</v>
      </c>
      <c r="F32" t="s">
        <v>915</v>
      </c>
      <c r="H32" t="s">
        <v>908</v>
      </c>
      <c r="J32" s="7" t="s">
        <v>923</v>
      </c>
      <c r="K32" s="7"/>
      <c r="M32" s="7" t="s">
        <v>928</v>
      </c>
      <c r="N32" s="7"/>
      <c r="Q32" t="s">
        <v>924</v>
      </c>
    </row>
    <row r="33" spans="1:19" x14ac:dyDescent="0.25">
      <c r="A33" s="3" t="s">
        <v>907</v>
      </c>
      <c r="B33" t="s">
        <v>917</v>
      </c>
      <c r="C33" t="s">
        <v>918</v>
      </c>
      <c r="D33" t="s">
        <v>919</v>
      </c>
      <c r="E33" t="s">
        <v>920</v>
      </c>
      <c r="F33" t="s">
        <v>917</v>
      </c>
      <c r="G33" t="s">
        <v>918</v>
      </c>
      <c r="J33" s="7" t="s">
        <v>925</v>
      </c>
      <c r="K33" s="7" t="s">
        <v>926</v>
      </c>
      <c r="M33" s="7" t="s">
        <v>925</v>
      </c>
      <c r="N33" s="7" t="s">
        <v>926</v>
      </c>
      <c r="Q33" t="s">
        <v>925</v>
      </c>
      <c r="R33" t="s">
        <v>927</v>
      </c>
      <c r="S33" t="s">
        <v>926</v>
      </c>
    </row>
    <row r="34" spans="1:19" x14ac:dyDescent="0.25">
      <c r="A34" s="4" t="s">
        <v>904</v>
      </c>
      <c r="B34">
        <v>509419</v>
      </c>
      <c r="C34">
        <v>576618</v>
      </c>
      <c r="D34">
        <v>363694</v>
      </c>
      <c r="E34">
        <v>432034</v>
      </c>
      <c r="F34">
        <v>530019</v>
      </c>
      <c r="G34">
        <v>596502</v>
      </c>
      <c r="H34">
        <v>3008286</v>
      </c>
      <c r="J34">
        <f>F34-B34</f>
        <v>20600</v>
      </c>
      <c r="K34" s="9">
        <f>J34/GETPIVOTDATA("Vol",A$31,"Quarter","Q 1","Year","2021","GEONAME",A34)</f>
        <v>3.8866531199824909E-2</v>
      </c>
      <c r="M34">
        <f>G34-C34</f>
        <v>19884</v>
      </c>
      <c r="N34" s="9">
        <f>M34/G34</f>
        <v>3.3334339197521552E-2</v>
      </c>
      <c r="Q34" s="11">
        <f>F34/B34*C34</f>
        <v>599935.40826313896</v>
      </c>
      <c r="R34" s="11">
        <f>Q34-G34</f>
        <v>3433.408263138961</v>
      </c>
      <c r="S34" s="9">
        <f>R34/$R$38</f>
        <v>0.26753104544526513</v>
      </c>
    </row>
    <row r="35" spans="1:19" x14ac:dyDescent="0.25">
      <c r="A35" s="4" t="s">
        <v>910</v>
      </c>
      <c r="B35">
        <v>69053</v>
      </c>
      <c r="C35">
        <v>82618</v>
      </c>
      <c r="D35">
        <v>50574</v>
      </c>
      <c r="E35">
        <v>65121</v>
      </c>
      <c r="F35">
        <v>75265</v>
      </c>
      <c r="G35">
        <v>82631</v>
      </c>
      <c r="H35">
        <v>425262</v>
      </c>
      <c r="J35">
        <f t="shared" ref="J35:J37" si="0">F35-B35</f>
        <v>6212</v>
      </c>
      <c r="K35" s="9">
        <f t="shared" ref="K35:K36" si="1">J35/GETPIVOTDATA("Vol",A$31,"Quarter","Q 1","Year","2021","GEONAME",A35)</f>
        <v>8.2535042848601609E-2</v>
      </c>
      <c r="M35">
        <f t="shared" ref="M35:M38" si="2">G35-C35</f>
        <v>13</v>
      </c>
      <c r="N35" s="9">
        <f t="shared" ref="N35:N38" si="3">M35/G35</f>
        <v>1.5732594304800862E-4</v>
      </c>
      <c r="Q35" s="11">
        <f t="shared" ref="Q35:Q38" si="4">F35/B35*C35</f>
        <v>90050.305852026708</v>
      </c>
      <c r="R35" s="11">
        <f t="shared" ref="R35:R38" si="5">Q35-G35</f>
        <v>7419.3058520267077</v>
      </c>
      <c r="S35" s="9">
        <f t="shared" ref="S35:S38" si="6">R35/$R$38</f>
        <v>0.57811203881014939</v>
      </c>
    </row>
    <row r="36" spans="1:19" x14ac:dyDescent="0.25">
      <c r="A36" s="4" t="s">
        <v>905</v>
      </c>
      <c r="B36">
        <v>147852</v>
      </c>
      <c r="C36">
        <v>173566</v>
      </c>
      <c r="D36">
        <v>103536</v>
      </c>
      <c r="E36">
        <v>129264</v>
      </c>
      <c r="F36">
        <v>150204</v>
      </c>
      <c r="G36">
        <v>176338</v>
      </c>
      <c r="H36">
        <v>880760</v>
      </c>
      <c r="J36">
        <f t="shared" si="0"/>
        <v>2352</v>
      </c>
      <c r="K36" s="9">
        <f t="shared" si="1"/>
        <v>1.5658704162339217E-2</v>
      </c>
      <c r="M36">
        <f t="shared" si="2"/>
        <v>2772</v>
      </c>
      <c r="N36" s="9">
        <f t="shared" si="3"/>
        <v>1.5719810817861155E-2</v>
      </c>
      <c r="Q36" s="11">
        <f t="shared" si="4"/>
        <v>176327.05316126937</v>
      </c>
      <c r="R36" s="11">
        <f t="shared" si="5"/>
        <v>-10.946838730626041</v>
      </c>
      <c r="S36" s="9">
        <f t="shared" si="6"/>
        <v>-8.5297727082640665E-4</v>
      </c>
    </row>
    <row r="37" spans="1:19" x14ac:dyDescent="0.25">
      <c r="A37" s="4" t="s">
        <v>911</v>
      </c>
      <c r="B37">
        <v>95736</v>
      </c>
      <c r="C37">
        <v>107338</v>
      </c>
      <c r="D37">
        <v>69198</v>
      </c>
      <c r="E37">
        <v>80144</v>
      </c>
      <c r="F37">
        <v>99778</v>
      </c>
      <c r="G37">
        <v>109811</v>
      </c>
      <c r="H37">
        <v>562005</v>
      </c>
      <c r="J37">
        <f t="shared" si="0"/>
        <v>4042</v>
      </c>
      <c r="K37" s="9">
        <f>J37/GETPIVOTDATA("Vol",A$31,"Quarter","Q 1","Year","2021","GEONAME",A37)</f>
        <v>4.0509932049149114E-2</v>
      </c>
      <c r="M37">
        <f t="shared" si="2"/>
        <v>2473</v>
      </c>
      <c r="N37" s="9">
        <f t="shared" si="3"/>
        <v>2.252051251696096E-2</v>
      </c>
      <c r="Q37" s="11">
        <f t="shared" si="4"/>
        <v>111869.83960056822</v>
      </c>
      <c r="R37" s="11">
        <f t="shared" si="5"/>
        <v>2058.8396005682152</v>
      </c>
      <c r="S37" s="9">
        <f t="shared" si="6"/>
        <v>0.1604247058695431</v>
      </c>
    </row>
    <row r="38" spans="1:19" x14ac:dyDescent="0.25">
      <c r="A38" s="4" t="s">
        <v>908</v>
      </c>
      <c r="B38">
        <v>822060</v>
      </c>
      <c r="C38">
        <v>940140</v>
      </c>
      <c r="D38">
        <v>587002</v>
      </c>
      <c r="E38">
        <v>706563</v>
      </c>
      <c r="F38">
        <v>855266</v>
      </c>
      <c r="G38">
        <v>965282</v>
      </c>
      <c r="H38">
        <v>4876313</v>
      </c>
      <c r="J38">
        <f>F38-B38</f>
        <v>33206</v>
      </c>
      <c r="K38" s="9">
        <f>J38/F38</f>
        <v>3.8825347903459276E-2</v>
      </c>
      <c r="M38">
        <f t="shared" si="2"/>
        <v>25142</v>
      </c>
      <c r="N38" s="9">
        <f t="shared" si="3"/>
        <v>2.6046274560180341E-2</v>
      </c>
      <c r="Q38" s="11">
        <f t="shared" si="4"/>
        <v>978115.68162907811</v>
      </c>
      <c r="R38" s="11">
        <f t="shared" si="5"/>
        <v>12833.681629078113</v>
      </c>
      <c r="S38" s="9">
        <f t="shared" si="6"/>
        <v>1</v>
      </c>
    </row>
    <row r="44" spans="1:19" x14ac:dyDescent="0.25">
      <c r="A44" s="3" t="s">
        <v>906</v>
      </c>
      <c r="C44" s="3" t="s">
        <v>899</v>
      </c>
      <c r="D44" s="3" t="s">
        <v>900</v>
      </c>
    </row>
    <row r="45" spans="1:19" x14ac:dyDescent="0.25">
      <c r="C45" t="s">
        <v>914</v>
      </c>
      <c r="D45" t="s">
        <v>914</v>
      </c>
      <c r="E45" t="s">
        <v>914</v>
      </c>
      <c r="F45" t="s">
        <v>914</v>
      </c>
      <c r="G45" t="s">
        <v>915</v>
      </c>
      <c r="H45" t="s">
        <v>915</v>
      </c>
      <c r="I45" t="s">
        <v>908</v>
      </c>
    </row>
    <row r="46" spans="1:19" x14ac:dyDescent="0.25">
      <c r="A46" s="3" t="s">
        <v>912</v>
      </c>
      <c r="B46" s="3" t="s">
        <v>1</v>
      </c>
      <c r="C46" t="s">
        <v>917</v>
      </c>
      <c r="D46" t="s">
        <v>918</v>
      </c>
      <c r="E46" t="s">
        <v>919</v>
      </c>
      <c r="F46" t="s">
        <v>920</v>
      </c>
      <c r="G46" t="s">
        <v>917</v>
      </c>
      <c r="H46" t="s">
        <v>918</v>
      </c>
    </row>
    <row r="47" spans="1:19" x14ac:dyDescent="0.25">
      <c r="A47" t="s">
        <v>904</v>
      </c>
      <c r="B47" t="s">
        <v>801</v>
      </c>
      <c r="C47">
        <v>87224</v>
      </c>
      <c r="D47">
        <v>93457</v>
      </c>
      <c r="E47">
        <v>62305</v>
      </c>
      <c r="F47">
        <v>68540</v>
      </c>
      <c r="G47">
        <v>89246</v>
      </c>
      <c r="H47">
        <v>94887</v>
      </c>
      <c r="I47">
        <v>495659</v>
      </c>
    </row>
    <row r="48" spans="1:19" x14ac:dyDescent="0.25">
      <c r="A48" t="s">
        <v>904</v>
      </c>
      <c r="B48" t="s">
        <v>786</v>
      </c>
      <c r="C48">
        <v>4798</v>
      </c>
      <c r="D48">
        <v>5696</v>
      </c>
      <c r="E48">
        <v>3354</v>
      </c>
      <c r="F48">
        <v>4261</v>
      </c>
      <c r="G48">
        <v>4844</v>
      </c>
      <c r="H48">
        <v>5860</v>
      </c>
      <c r="I48">
        <v>28813</v>
      </c>
    </row>
    <row r="49" spans="1:9" x14ac:dyDescent="0.25">
      <c r="A49" t="s">
        <v>904</v>
      </c>
      <c r="B49" t="s">
        <v>743</v>
      </c>
      <c r="C49">
        <v>1911</v>
      </c>
      <c r="D49">
        <v>2194</v>
      </c>
      <c r="E49">
        <v>1347</v>
      </c>
      <c r="F49">
        <v>1631</v>
      </c>
      <c r="G49">
        <v>1911</v>
      </c>
      <c r="H49">
        <v>2214</v>
      </c>
      <c r="I49">
        <v>11208</v>
      </c>
    </row>
    <row r="50" spans="1:9" x14ac:dyDescent="0.25">
      <c r="A50" t="s">
        <v>904</v>
      </c>
      <c r="B50" t="s">
        <v>628</v>
      </c>
      <c r="C50">
        <v>4533</v>
      </c>
      <c r="D50">
        <v>5388</v>
      </c>
      <c r="E50">
        <v>3167</v>
      </c>
      <c r="F50">
        <v>4019</v>
      </c>
      <c r="G50">
        <v>4623</v>
      </c>
      <c r="H50">
        <v>5591</v>
      </c>
      <c r="I50">
        <v>27321</v>
      </c>
    </row>
    <row r="51" spans="1:9" x14ac:dyDescent="0.25">
      <c r="A51" t="s">
        <v>904</v>
      </c>
      <c r="B51" t="s">
        <v>585</v>
      </c>
      <c r="C51">
        <v>4934</v>
      </c>
      <c r="D51">
        <v>5281</v>
      </c>
      <c r="E51">
        <v>3520</v>
      </c>
      <c r="F51">
        <v>3875</v>
      </c>
      <c r="G51">
        <v>5039</v>
      </c>
      <c r="H51">
        <v>5432</v>
      </c>
      <c r="I51">
        <v>28081</v>
      </c>
    </row>
    <row r="52" spans="1:9" x14ac:dyDescent="0.25">
      <c r="A52" t="s">
        <v>904</v>
      </c>
      <c r="B52" t="s">
        <v>504</v>
      </c>
      <c r="C52">
        <v>95153</v>
      </c>
      <c r="D52">
        <v>101946</v>
      </c>
      <c r="E52">
        <v>67976</v>
      </c>
      <c r="F52">
        <v>74763</v>
      </c>
      <c r="G52">
        <v>98412</v>
      </c>
      <c r="H52">
        <v>105213</v>
      </c>
      <c r="I52">
        <v>543463</v>
      </c>
    </row>
    <row r="53" spans="1:9" x14ac:dyDescent="0.25">
      <c r="A53" t="s">
        <v>904</v>
      </c>
      <c r="B53" t="s">
        <v>480</v>
      </c>
      <c r="C53">
        <v>3673</v>
      </c>
      <c r="D53">
        <v>4216</v>
      </c>
      <c r="E53">
        <v>2588</v>
      </c>
      <c r="F53">
        <v>3131</v>
      </c>
      <c r="G53">
        <v>3759</v>
      </c>
      <c r="H53">
        <v>1614</v>
      </c>
      <c r="I53">
        <v>18981</v>
      </c>
    </row>
    <row r="54" spans="1:9" x14ac:dyDescent="0.25">
      <c r="A54" t="s">
        <v>904</v>
      </c>
      <c r="B54" t="s">
        <v>461</v>
      </c>
      <c r="C54">
        <v>20189</v>
      </c>
      <c r="D54">
        <v>20896</v>
      </c>
      <c r="E54">
        <v>14525</v>
      </c>
      <c r="F54">
        <v>15234</v>
      </c>
      <c r="G54">
        <v>20317</v>
      </c>
      <c r="H54">
        <v>21097</v>
      </c>
      <c r="I54">
        <v>112258</v>
      </c>
    </row>
    <row r="55" spans="1:9" x14ac:dyDescent="0.25">
      <c r="A55" t="s">
        <v>904</v>
      </c>
      <c r="B55" t="s">
        <v>429</v>
      </c>
      <c r="C55">
        <v>5024</v>
      </c>
      <c r="D55">
        <v>5769</v>
      </c>
      <c r="E55">
        <v>3536</v>
      </c>
      <c r="F55">
        <v>4278</v>
      </c>
      <c r="G55">
        <v>5035</v>
      </c>
      <c r="H55">
        <v>5895</v>
      </c>
      <c r="I55">
        <v>29537</v>
      </c>
    </row>
    <row r="56" spans="1:9" x14ac:dyDescent="0.25">
      <c r="A56" t="s">
        <v>904</v>
      </c>
      <c r="B56" t="s">
        <v>397</v>
      </c>
      <c r="C56">
        <v>3809</v>
      </c>
      <c r="D56">
        <v>4363</v>
      </c>
      <c r="E56">
        <v>2684</v>
      </c>
      <c r="F56">
        <v>3246</v>
      </c>
      <c r="G56">
        <v>3775</v>
      </c>
      <c r="H56">
        <v>4424</v>
      </c>
      <c r="I56">
        <v>22301</v>
      </c>
    </row>
    <row r="57" spans="1:9" x14ac:dyDescent="0.25">
      <c r="A57" t="s">
        <v>904</v>
      </c>
      <c r="B57" t="s">
        <v>389</v>
      </c>
      <c r="F57">
        <v>2092</v>
      </c>
      <c r="G57">
        <v>3465</v>
      </c>
      <c r="H57">
        <v>4321</v>
      </c>
      <c r="I57">
        <v>9878</v>
      </c>
    </row>
    <row r="58" spans="1:9" x14ac:dyDescent="0.25">
      <c r="A58" t="s">
        <v>904</v>
      </c>
      <c r="B58" t="s">
        <v>374</v>
      </c>
      <c r="C58">
        <v>2680</v>
      </c>
      <c r="D58">
        <v>2873</v>
      </c>
      <c r="E58">
        <v>1919</v>
      </c>
      <c r="F58">
        <v>2114</v>
      </c>
      <c r="G58">
        <v>2699</v>
      </c>
      <c r="H58">
        <v>2912</v>
      </c>
      <c r="I58">
        <v>15197</v>
      </c>
    </row>
    <row r="59" spans="1:9" x14ac:dyDescent="0.25">
      <c r="A59" t="s">
        <v>904</v>
      </c>
      <c r="B59" t="s">
        <v>329</v>
      </c>
      <c r="C59">
        <v>8078</v>
      </c>
      <c r="D59">
        <v>8367</v>
      </c>
      <c r="E59">
        <v>5826</v>
      </c>
      <c r="F59">
        <v>6094</v>
      </c>
      <c r="G59">
        <v>8296</v>
      </c>
      <c r="H59">
        <v>8401</v>
      </c>
      <c r="I59">
        <v>45062</v>
      </c>
    </row>
    <row r="60" spans="1:9" x14ac:dyDescent="0.25">
      <c r="A60" t="s">
        <v>904</v>
      </c>
      <c r="B60" t="s">
        <v>280</v>
      </c>
      <c r="C60">
        <v>68822</v>
      </c>
      <c r="D60">
        <v>79019</v>
      </c>
      <c r="E60">
        <v>48434</v>
      </c>
      <c r="F60">
        <v>58625</v>
      </c>
      <c r="G60">
        <v>69761</v>
      </c>
      <c r="H60">
        <v>81839</v>
      </c>
      <c r="I60">
        <v>406500</v>
      </c>
    </row>
    <row r="61" spans="1:9" x14ac:dyDescent="0.25">
      <c r="A61" t="s">
        <v>904</v>
      </c>
      <c r="B61" t="s">
        <v>248</v>
      </c>
      <c r="C61">
        <v>38242</v>
      </c>
      <c r="D61">
        <v>43900</v>
      </c>
      <c r="E61">
        <v>26910</v>
      </c>
      <c r="F61">
        <v>32575</v>
      </c>
      <c r="G61">
        <v>39302</v>
      </c>
      <c r="H61">
        <v>44111</v>
      </c>
      <c r="I61">
        <v>225040</v>
      </c>
    </row>
    <row r="62" spans="1:9" x14ac:dyDescent="0.25">
      <c r="A62" t="s">
        <v>904</v>
      </c>
      <c r="B62" t="s">
        <v>198</v>
      </c>
      <c r="C62">
        <v>51543</v>
      </c>
      <c r="D62">
        <v>63438</v>
      </c>
      <c r="E62">
        <v>35691</v>
      </c>
      <c r="F62">
        <v>47581</v>
      </c>
      <c r="G62">
        <v>52266</v>
      </c>
      <c r="H62">
        <v>65834</v>
      </c>
      <c r="I62">
        <v>316353</v>
      </c>
    </row>
    <row r="63" spans="1:9" x14ac:dyDescent="0.25">
      <c r="A63" t="s">
        <v>904</v>
      </c>
      <c r="B63" t="s">
        <v>180</v>
      </c>
      <c r="C63">
        <v>57353</v>
      </c>
      <c r="D63">
        <v>65847</v>
      </c>
      <c r="E63">
        <v>40364</v>
      </c>
      <c r="F63">
        <v>48865</v>
      </c>
      <c r="G63">
        <v>58740</v>
      </c>
      <c r="H63">
        <v>67226</v>
      </c>
      <c r="I63">
        <v>338395</v>
      </c>
    </row>
    <row r="64" spans="1:9" x14ac:dyDescent="0.25">
      <c r="A64" t="s">
        <v>904</v>
      </c>
      <c r="B64" t="s">
        <v>87</v>
      </c>
      <c r="C64">
        <v>47869</v>
      </c>
      <c r="D64">
        <v>58910</v>
      </c>
      <c r="E64">
        <v>33137</v>
      </c>
      <c r="F64">
        <v>44184</v>
      </c>
      <c r="G64">
        <v>49385</v>
      </c>
      <c r="H64">
        <v>60071</v>
      </c>
      <c r="I64">
        <v>293556</v>
      </c>
    </row>
    <row r="65" spans="1:9" x14ac:dyDescent="0.25">
      <c r="A65" t="s">
        <v>904</v>
      </c>
      <c r="B65" t="s">
        <v>74</v>
      </c>
      <c r="D65">
        <v>1342</v>
      </c>
      <c r="E65">
        <v>3824</v>
      </c>
      <c r="F65">
        <v>4213</v>
      </c>
      <c r="G65">
        <v>5531</v>
      </c>
      <c r="H65">
        <v>5817</v>
      </c>
      <c r="I65">
        <v>20727</v>
      </c>
    </row>
    <row r="66" spans="1:9" x14ac:dyDescent="0.25">
      <c r="A66" t="s">
        <v>904</v>
      </c>
      <c r="B66" t="s">
        <v>37</v>
      </c>
      <c r="C66">
        <v>3584</v>
      </c>
      <c r="D66">
        <v>3716</v>
      </c>
      <c r="E66">
        <v>2587</v>
      </c>
      <c r="F66">
        <v>2713</v>
      </c>
      <c r="G66">
        <v>3613</v>
      </c>
      <c r="H66">
        <v>3743</v>
      </c>
      <c r="I66">
        <v>19956</v>
      </c>
    </row>
    <row r="67" spans="1:9" x14ac:dyDescent="0.25">
      <c r="A67" t="s">
        <v>910</v>
      </c>
      <c r="B67" t="s">
        <v>661</v>
      </c>
      <c r="C67">
        <v>11480</v>
      </c>
      <c r="D67">
        <v>13176</v>
      </c>
      <c r="E67">
        <v>8078</v>
      </c>
      <c r="F67">
        <v>9778</v>
      </c>
      <c r="G67">
        <v>11595</v>
      </c>
      <c r="H67">
        <v>13523</v>
      </c>
      <c r="I67">
        <v>67630</v>
      </c>
    </row>
    <row r="68" spans="1:9" x14ac:dyDescent="0.25">
      <c r="A68" t="s">
        <v>910</v>
      </c>
      <c r="B68" t="s">
        <v>601</v>
      </c>
      <c r="C68">
        <v>4076</v>
      </c>
      <c r="D68">
        <v>4680</v>
      </c>
      <c r="E68">
        <v>2879</v>
      </c>
      <c r="F68">
        <v>3476</v>
      </c>
      <c r="G68">
        <v>4222</v>
      </c>
      <c r="H68">
        <v>4678</v>
      </c>
      <c r="I68">
        <v>24011</v>
      </c>
    </row>
    <row r="69" spans="1:9" x14ac:dyDescent="0.25">
      <c r="A69" t="s">
        <v>910</v>
      </c>
      <c r="B69" t="s">
        <v>492</v>
      </c>
      <c r="C69">
        <v>982</v>
      </c>
      <c r="D69">
        <v>1079</v>
      </c>
      <c r="E69">
        <v>691</v>
      </c>
      <c r="F69">
        <v>806</v>
      </c>
      <c r="G69">
        <v>996</v>
      </c>
      <c r="H69">
        <v>1088</v>
      </c>
      <c r="I69">
        <v>5642</v>
      </c>
    </row>
    <row r="70" spans="1:9" x14ac:dyDescent="0.25">
      <c r="A70" t="s">
        <v>910</v>
      </c>
      <c r="B70" t="s">
        <v>347</v>
      </c>
      <c r="C70">
        <v>1639</v>
      </c>
      <c r="D70">
        <v>1879</v>
      </c>
      <c r="E70">
        <v>1153</v>
      </c>
      <c r="F70">
        <v>1402</v>
      </c>
      <c r="G70">
        <v>483</v>
      </c>
      <c r="I70">
        <v>6556</v>
      </c>
    </row>
    <row r="71" spans="1:9" x14ac:dyDescent="0.25">
      <c r="A71" t="s">
        <v>910</v>
      </c>
      <c r="B71" t="s">
        <v>298</v>
      </c>
      <c r="C71">
        <v>41282</v>
      </c>
      <c r="D71">
        <v>49071</v>
      </c>
      <c r="E71">
        <v>28827</v>
      </c>
      <c r="F71">
        <v>36607</v>
      </c>
      <c r="G71">
        <v>41985</v>
      </c>
      <c r="H71">
        <v>50429</v>
      </c>
      <c r="I71">
        <v>248201</v>
      </c>
    </row>
    <row r="72" spans="1:9" x14ac:dyDescent="0.25">
      <c r="A72" t="s">
        <v>910</v>
      </c>
      <c r="B72" t="s">
        <v>265</v>
      </c>
      <c r="C72">
        <v>1324</v>
      </c>
      <c r="D72">
        <v>1619</v>
      </c>
      <c r="E72">
        <v>913</v>
      </c>
      <c r="F72">
        <v>1211</v>
      </c>
      <c r="G72">
        <v>1336</v>
      </c>
      <c r="H72">
        <v>1636</v>
      </c>
      <c r="I72">
        <v>8039</v>
      </c>
    </row>
    <row r="73" spans="1:9" x14ac:dyDescent="0.25">
      <c r="A73" t="s">
        <v>910</v>
      </c>
      <c r="B73" t="s">
        <v>232</v>
      </c>
      <c r="C73">
        <v>4139</v>
      </c>
      <c r="D73">
        <v>4910</v>
      </c>
      <c r="E73">
        <v>2891</v>
      </c>
      <c r="F73">
        <v>3665</v>
      </c>
      <c r="G73">
        <v>4268</v>
      </c>
      <c r="H73">
        <v>4961</v>
      </c>
      <c r="I73">
        <v>24834</v>
      </c>
    </row>
    <row r="74" spans="1:9" x14ac:dyDescent="0.25">
      <c r="A74" t="s">
        <v>910</v>
      </c>
      <c r="B74" t="s">
        <v>146</v>
      </c>
      <c r="C74">
        <v>582</v>
      </c>
      <c r="D74">
        <v>612</v>
      </c>
      <c r="E74">
        <v>406</v>
      </c>
      <c r="F74">
        <v>450</v>
      </c>
      <c r="G74">
        <v>589</v>
      </c>
      <c r="H74">
        <v>615</v>
      </c>
      <c r="I74">
        <v>3254</v>
      </c>
    </row>
    <row r="75" spans="1:9" x14ac:dyDescent="0.25">
      <c r="A75" t="s">
        <v>910</v>
      </c>
      <c r="B75" t="s">
        <v>113</v>
      </c>
      <c r="C75">
        <v>2665</v>
      </c>
      <c r="D75">
        <v>3174</v>
      </c>
      <c r="E75">
        <v>1864</v>
      </c>
      <c r="F75">
        <v>2376</v>
      </c>
      <c r="G75">
        <v>2667</v>
      </c>
      <c r="H75">
        <v>3248</v>
      </c>
      <c r="I75">
        <v>15994</v>
      </c>
    </row>
    <row r="76" spans="1:9" x14ac:dyDescent="0.25">
      <c r="A76" t="s">
        <v>910</v>
      </c>
      <c r="B76" t="s">
        <v>105</v>
      </c>
      <c r="E76">
        <v>1249</v>
      </c>
      <c r="F76">
        <v>3569</v>
      </c>
      <c r="G76">
        <v>4809</v>
      </c>
      <c r="I76">
        <v>9627</v>
      </c>
    </row>
    <row r="77" spans="1:9" x14ac:dyDescent="0.25">
      <c r="A77" t="s">
        <v>910</v>
      </c>
      <c r="B77" t="s">
        <v>4</v>
      </c>
      <c r="C77">
        <v>884</v>
      </c>
      <c r="D77">
        <v>2418</v>
      </c>
      <c r="E77">
        <v>1623</v>
      </c>
      <c r="F77">
        <v>1781</v>
      </c>
      <c r="G77">
        <v>2315</v>
      </c>
      <c r="H77">
        <v>2453</v>
      </c>
      <c r="I77">
        <v>11474</v>
      </c>
    </row>
    <row r="78" spans="1:9" x14ac:dyDescent="0.25">
      <c r="A78" t="s">
        <v>905</v>
      </c>
      <c r="B78" t="s">
        <v>726</v>
      </c>
      <c r="C78">
        <v>285</v>
      </c>
      <c r="D78">
        <v>322</v>
      </c>
      <c r="E78">
        <v>196</v>
      </c>
      <c r="F78">
        <v>245</v>
      </c>
      <c r="G78">
        <v>280</v>
      </c>
      <c r="H78">
        <v>330</v>
      </c>
      <c r="I78">
        <v>1658</v>
      </c>
    </row>
    <row r="79" spans="1:9" x14ac:dyDescent="0.25">
      <c r="A79" t="s">
        <v>905</v>
      </c>
      <c r="B79" t="s">
        <v>710</v>
      </c>
      <c r="C79">
        <v>3264</v>
      </c>
      <c r="D79">
        <v>3740</v>
      </c>
      <c r="E79">
        <v>2301</v>
      </c>
      <c r="F79">
        <v>2784</v>
      </c>
      <c r="G79">
        <v>3295</v>
      </c>
      <c r="H79">
        <v>3738</v>
      </c>
      <c r="I79">
        <v>19122</v>
      </c>
    </row>
    <row r="80" spans="1:9" x14ac:dyDescent="0.25">
      <c r="A80" t="s">
        <v>905</v>
      </c>
      <c r="B80" t="s">
        <v>695</v>
      </c>
      <c r="C80">
        <v>73638</v>
      </c>
      <c r="D80">
        <v>90624</v>
      </c>
      <c r="E80">
        <v>50984</v>
      </c>
      <c r="F80">
        <v>67962</v>
      </c>
      <c r="G80">
        <v>74564</v>
      </c>
      <c r="H80">
        <v>91867</v>
      </c>
      <c r="I80">
        <v>449639</v>
      </c>
    </row>
    <row r="81" spans="1:9" x14ac:dyDescent="0.25">
      <c r="A81" t="s">
        <v>905</v>
      </c>
      <c r="B81" t="s">
        <v>680</v>
      </c>
      <c r="C81">
        <v>1877</v>
      </c>
      <c r="D81">
        <v>1932</v>
      </c>
      <c r="E81">
        <v>1352</v>
      </c>
      <c r="F81">
        <v>1420</v>
      </c>
      <c r="G81">
        <v>1891</v>
      </c>
      <c r="H81">
        <v>1943</v>
      </c>
      <c r="I81">
        <v>10415</v>
      </c>
    </row>
    <row r="82" spans="1:9" x14ac:dyDescent="0.25">
      <c r="A82" t="s">
        <v>905</v>
      </c>
      <c r="B82" t="s">
        <v>554</v>
      </c>
      <c r="C82">
        <v>62302</v>
      </c>
      <c r="D82">
        <v>69102</v>
      </c>
      <c r="E82">
        <v>44184</v>
      </c>
      <c r="F82">
        <v>50976</v>
      </c>
      <c r="G82">
        <v>63613</v>
      </c>
      <c r="H82">
        <v>71175</v>
      </c>
      <c r="I82">
        <v>361352</v>
      </c>
    </row>
    <row r="83" spans="1:9" x14ac:dyDescent="0.25">
      <c r="A83" t="s">
        <v>905</v>
      </c>
      <c r="B83" t="s">
        <v>521</v>
      </c>
      <c r="C83">
        <v>3070</v>
      </c>
      <c r="D83">
        <v>3648</v>
      </c>
      <c r="E83">
        <v>2149</v>
      </c>
      <c r="F83">
        <v>2719</v>
      </c>
      <c r="G83">
        <v>3086</v>
      </c>
      <c r="H83">
        <v>3722</v>
      </c>
      <c r="I83">
        <v>18394</v>
      </c>
    </row>
    <row r="84" spans="1:9" x14ac:dyDescent="0.25">
      <c r="A84" t="s">
        <v>905</v>
      </c>
      <c r="B84" t="s">
        <v>163</v>
      </c>
      <c r="C84">
        <v>1442</v>
      </c>
      <c r="D84">
        <v>1773</v>
      </c>
      <c r="E84">
        <v>1008</v>
      </c>
      <c r="F84">
        <v>1337</v>
      </c>
      <c r="G84">
        <v>1483</v>
      </c>
      <c r="H84">
        <v>1826</v>
      </c>
      <c r="I84">
        <v>8869</v>
      </c>
    </row>
    <row r="85" spans="1:9" x14ac:dyDescent="0.25">
      <c r="A85" t="s">
        <v>905</v>
      </c>
      <c r="B85" t="s">
        <v>58</v>
      </c>
      <c r="C85">
        <v>1974</v>
      </c>
      <c r="D85">
        <v>2425</v>
      </c>
      <c r="E85">
        <v>1362</v>
      </c>
      <c r="F85">
        <v>1821</v>
      </c>
      <c r="G85">
        <v>1992</v>
      </c>
      <c r="H85">
        <v>1737</v>
      </c>
      <c r="I85">
        <v>11311</v>
      </c>
    </row>
    <row r="86" spans="1:9" x14ac:dyDescent="0.25">
      <c r="A86" t="s">
        <v>911</v>
      </c>
      <c r="B86" t="s">
        <v>826</v>
      </c>
      <c r="C86">
        <v>705</v>
      </c>
      <c r="D86">
        <v>782</v>
      </c>
      <c r="E86">
        <v>503</v>
      </c>
      <c r="F86">
        <v>578</v>
      </c>
      <c r="G86">
        <v>716</v>
      </c>
      <c r="H86">
        <v>779</v>
      </c>
      <c r="I86">
        <v>4063</v>
      </c>
    </row>
    <row r="87" spans="1:9" x14ac:dyDescent="0.25">
      <c r="A87" t="s">
        <v>911</v>
      </c>
      <c r="B87" t="s">
        <v>817</v>
      </c>
      <c r="C87">
        <v>438</v>
      </c>
      <c r="D87">
        <v>460</v>
      </c>
      <c r="E87">
        <v>316</v>
      </c>
      <c r="F87">
        <v>339</v>
      </c>
      <c r="G87">
        <v>266</v>
      </c>
      <c r="I87">
        <v>1819</v>
      </c>
    </row>
    <row r="88" spans="1:9" x14ac:dyDescent="0.25">
      <c r="A88" t="s">
        <v>911</v>
      </c>
      <c r="B88" t="s">
        <v>770</v>
      </c>
      <c r="C88">
        <v>4018</v>
      </c>
      <c r="D88">
        <v>4449</v>
      </c>
      <c r="E88">
        <v>2852</v>
      </c>
      <c r="F88">
        <v>3278</v>
      </c>
      <c r="G88">
        <v>4071</v>
      </c>
      <c r="H88">
        <v>4522</v>
      </c>
      <c r="I88">
        <v>23190</v>
      </c>
    </row>
    <row r="89" spans="1:9" x14ac:dyDescent="0.25">
      <c r="A89" t="s">
        <v>911</v>
      </c>
      <c r="B89" t="s">
        <v>756</v>
      </c>
      <c r="C89">
        <v>2911</v>
      </c>
      <c r="D89">
        <v>3228</v>
      </c>
      <c r="E89">
        <v>2065</v>
      </c>
      <c r="F89">
        <v>2382</v>
      </c>
      <c r="G89">
        <v>3001</v>
      </c>
      <c r="H89">
        <v>3255</v>
      </c>
      <c r="I89">
        <v>16842</v>
      </c>
    </row>
    <row r="90" spans="1:9" x14ac:dyDescent="0.25">
      <c r="A90" t="s">
        <v>911</v>
      </c>
      <c r="B90" t="s">
        <v>645</v>
      </c>
      <c r="C90">
        <v>4269</v>
      </c>
      <c r="D90">
        <v>5070</v>
      </c>
      <c r="E90">
        <v>2987</v>
      </c>
      <c r="F90">
        <v>3779</v>
      </c>
      <c r="G90">
        <v>4356</v>
      </c>
      <c r="H90">
        <v>5246</v>
      </c>
      <c r="I90">
        <v>25707</v>
      </c>
    </row>
    <row r="91" spans="1:9" x14ac:dyDescent="0.25">
      <c r="A91" t="s">
        <v>911</v>
      </c>
      <c r="B91" t="s">
        <v>613</v>
      </c>
      <c r="C91">
        <v>158</v>
      </c>
      <c r="D91">
        <v>155</v>
      </c>
      <c r="E91">
        <v>119</v>
      </c>
      <c r="F91">
        <v>124</v>
      </c>
      <c r="G91">
        <v>166</v>
      </c>
      <c r="H91">
        <v>169</v>
      </c>
      <c r="I91">
        <v>891</v>
      </c>
    </row>
    <row r="92" spans="1:9" x14ac:dyDescent="0.25">
      <c r="A92" t="s">
        <v>911</v>
      </c>
      <c r="B92" t="s">
        <v>569</v>
      </c>
      <c r="C92">
        <v>858</v>
      </c>
      <c r="D92">
        <v>907</v>
      </c>
      <c r="E92">
        <v>622</v>
      </c>
      <c r="F92">
        <v>676</v>
      </c>
      <c r="G92">
        <v>871</v>
      </c>
      <c r="H92">
        <v>921</v>
      </c>
      <c r="I92">
        <v>4855</v>
      </c>
    </row>
    <row r="93" spans="1:9" x14ac:dyDescent="0.25">
      <c r="A93" t="s">
        <v>911</v>
      </c>
      <c r="B93" t="s">
        <v>537</v>
      </c>
      <c r="C93">
        <v>28263</v>
      </c>
      <c r="D93">
        <v>29249</v>
      </c>
      <c r="E93">
        <v>20329</v>
      </c>
      <c r="F93">
        <v>21319</v>
      </c>
      <c r="G93">
        <v>28252</v>
      </c>
      <c r="H93">
        <v>29896</v>
      </c>
      <c r="I93">
        <v>157308</v>
      </c>
    </row>
    <row r="94" spans="1:9" x14ac:dyDescent="0.25">
      <c r="A94" t="s">
        <v>911</v>
      </c>
      <c r="B94" t="s">
        <v>445</v>
      </c>
      <c r="C94">
        <v>2272</v>
      </c>
      <c r="D94">
        <v>2699</v>
      </c>
      <c r="E94">
        <v>1590</v>
      </c>
      <c r="F94">
        <v>2014</v>
      </c>
      <c r="G94">
        <v>2351</v>
      </c>
      <c r="H94">
        <v>2772</v>
      </c>
      <c r="I94">
        <v>13698</v>
      </c>
    </row>
    <row r="95" spans="1:9" x14ac:dyDescent="0.25">
      <c r="A95" t="s">
        <v>911</v>
      </c>
      <c r="B95" t="s">
        <v>412</v>
      </c>
      <c r="C95">
        <v>1182</v>
      </c>
      <c r="D95">
        <v>1455</v>
      </c>
      <c r="E95">
        <v>823</v>
      </c>
      <c r="F95">
        <v>1096</v>
      </c>
      <c r="G95">
        <v>1193</v>
      </c>
      <c r="H95">
        <v>1459</v>
      </c>
      <c r="I95">
        <v>7208</v>
      </c>
    </row>
    <row r="96" spans="1:9" x14ac:dyDescent="0.25">
      <c r="A96" t="s">
        <v>911</v>
      </c>
      <c r="B96" t="s">
        <v>360</v>
      </c>
      <c r="C96">
        <v>45887</v>
      </c>
      <c r="D96">
        <v>52686</v>
      </c>
      <c r="E96">
        <v>32292</v>
      </c>
      <c r="F96">
        <v>39086</v>
      </c>
      <c r="G96">
        <v>47835</v>
      </c>
      <c r="H96">
        <v>53170</v>
      </c>
      <c r="I96">
        <v>270956</v>
      </c>
    </row>
    <row r="97" spans="1:11" x14ac:dyDescent="0.25">
      <c r="A97" t="s">
        <v>911</v>
      </c>
      <c r="B97" t="s">
        <v>316</v>
      </c>
      <c r="E97">
        <v>811</v>
      </c>
      <c r="F97">
        <v>896</v>
      </c>
      <c r="G97">
        <v>1132</v>
      </c>
      <c r="H97">
        <v>1254</v>
      </c>
      <c r="I97">
        <v>4093</v>
      </c>
    </row>
    <row r="98" spans="1:11" x14ac:dyDescent="0.25">
      <c r="A98" t="s">
        <v>911</v>
      </c>
      <c r="B98" t="s">
        <v>216</v>
      </c>
      <c r="C98">
        <v>1725</v>
      </c>
      <c r="D98">
        <v>2813</v>
      </c>
      <c r="E98">
        <v>1724</v>
      </c>
      <c r="F98">
        <v>2087</v>
      </c>
      <c r="G98">
        <v>2487</v>
      </c>
      <c r="H98">
        <v>2885</v>
      </c>
      <c r="I98">
        <v>13721</v>
      </c>
    </row>
    <row r="99" spans="1:11" x14ac:dyDescent="0.25">
      <c r="A99" t="s">
        <v>911</v>
      </c>
      <c r="B99" t="s">
        <v>129</v>
      </c>
      <c r="C99">
        <v>3050</v>
      </c>
      <c r="D99">
        <v>3385</v>
      </c>
      <c r="E99">
        <v>2165</v>
      </c>
      <c r="F99">
        <v>2490</v>
      </c>
      <c r="G99">
        <v>3081</v>
      </c>
      <c r="H99">
        <v>3483</v>
      </c>
      <c r="I99">
        <v>17654</v>
      </c>
    </row>
    <row r="100" spans="1:11" x14ac:dyDescent="0.25">
      <c r="A100" t="s">
        <v>908</v>
      </c>
      <c r="C100">
        <v>822060</v>
      </c>
      <c r="D100">
        <v>940140</v>
      </c>
      <c r="E100">
        <v>587002</v>
      </c>
      <c r="F100">
        <v>706563</v>
      </c>
      <c r="G100">
        <v>855266</v>
      </c>
      <c r="H100">
        <v>965282</v>
      </c>
      <c r="I100">
        <v>4876313</v>
      </c>
    </row>
    <row r="102" spans="1:11" x14ac:dyDescent="0.25">
      <c r="B102" s="32" t="s">
        <v>931</v>
      </c>
      <c r="C102" s="32"/>
      <c r="D102" s="32"/>
      <c r="E102" s="32"/>
      <c r="F102" s="32"/>
      <c r="G102" s="32"/>
      <c r="H102" s="32"/>
    </row>
    <row r="103" spans="1:11" x14ac:dyDescent="0.25">
      <c r="B103" s="5"/>
      <c r="C103" s="5">
        <v>2020</v>
      </c>
      <c r="D103" s="5">
        <v>2020</v>
      </c>
      <c r="E103" s="5">
        <v>2020</v>
      </c>
      <c r="F103" s="5">
        <v>2020</v>
      </c>
      <c r="G103" s="5">
        <v>2021</v>
      </c>
      <c r="H103" s="5">
        <v>2021</v>
      </c>
      <c r="I103" s="12"/>
    </row>
    <row r="104" spans="1:11" x14ac:dyDescent="0.25">
      <c r="B104" s="2" t="s">
        <v>930</v>
      </c>
      <c r="C104" s="2" t="s">
        <v>917</v>
      </c>
      <c r="D104" s="2" t="s">
        <v>918</v>
      </c>
      <c r="E104" s="2" t="s">
        <v>919</v>
      </c>
      <c r="F104" s="2" t="s">
        <v>920</v>
      </c>
      <c r="G104" s="2" t="s">
        <v>917</v>
      </c>
      <c r="H104" s="2" t="s">
        <v>918</v>
      </c>
      <c r="I104" s="13"/>
      <c r="K104" s="5" t="s">
        <v>932</v>
      </c>
    </row>
    <row r="105" spans="1:11" x14ac:dyDescent="0.25">
      <c r="B105" s="4" t="s">
        <v>904</v>
      </c>
      <c r="C105">
        <f>COUNTIFS(C$47:C$99,"&gt;0",$A$47:$A$99,$B105)</f>
        <v>18</v>
      </c>
      <c r="D105">
        <f t="shared" ref="D105:H108" si="7">COUNTIFS(D$47:D$99,"&gt;0",$A$47:$A$99,$B105)</f>
        <v>19</v>
      </c>
      <c r="E105">
        <f t="shared" si="7"/>
        <v>19</v>
      </c>
      <c r="F105">
        <f t="shared" si="7"/>
        <v>20</v>
      </c>
      <c r="G105">
        <f t="shared" si="7"/>
        <v>20</v>
      </c>
      <c r="H105">
        <f>COUNTIFS(H$47:H$99,"&gt;0",$A$47:$A$99,$B105)</f>
        <v>20</v>
      </c>
      <c r="K105">
        <f>H105-D105</f>
        <v>1</v>
      </c>
    </row>
    <row r="106" spans="1:11" x14ac:dyDescent="0.25">
      <c r="B106" s="4" t="s">
        <v>910</v>
      </c>
      <c r="C106">
        <f t="shared" ref="C106:C108" si="8">COUNTIFS(C$47:C$99,"&gt;0",$A$47:$A$99,$B106)</f>
        <v>10</v>
      </c>
      <c r="D106">
        <f t="shared" si="7"/>
        <v>10</v>
      </c>
      <c r="E106">
        <f t="shared" si="7"/>
        <v>11</v>
      </c>
      <c r="F106">
        <f t="shared" si="7"/>
        <v>11</v>
      </c>
      <c r="G106">
        <f t="shared" si="7"/>
        <v>11</v>
      </c>
      <c r="H106">
        <f t="shared" si="7"/>
        <v>9</v>
      </c>
      <c r="K106">
        <f t="shared" ref="K106:K108" si="9">H106-D106</f>
        <v>-1</v>
      </c>
    </row>
    <row r="107" spans="1:11" x14ac:dyDescent="0.25">
      <c r="B107" s="4" t="s">
        <v>905</v>
      </c>
      <c r="C107">
        <f t="shared" si="8"/>
        <v>8</v>
      </c>
      <c r="D107">
        <f t="shared" si="7"/>
        <v>8</v>
      </c>
      <c r="E107">
        <f t="shared" si="7"/>
        <v>8</v>
      </c>
      <c r="F107">
        <f t="shared" si="7"/>
        <v>8</v>
      </c>
      <c r="G107">
        <f t="shared" si="7"/>
        <v>8</v>
      </c>
      <c r="H107">
        <f t="shared" si="7"/>
        <v>8</v>
      </c>
      <c r="K107">
        <f t="shared" si="9"/>
        <v>0</v>
      </c>
    </row>
    <row r="108" spans="1:11" x14ac:dyDescent="0.25">
      <c r="B108" s="4" t="s">
        <v>911</v>
      </c>
      <c r="C108">
        <f t="shared" si="8"/>
        <v>13</v>
      </c>
      <c r="D108">
        <f t="shared" si="7"/>
        <v>13</v>
      </c>
      <c r="E108">
        <f t="shared" si="7"/>
        <v>14</v>
      </c>
      <c r="F108">
        <f t="shared" si="7"/>
        <v>14</v>
      </c>
      <c r="G108">
        <f t="shared" si="7"/>
        <v>14</v>
      </c>
      <c r="H108">
        <f t="shared" si="7"/>
        <v>13</v>
      </c>
      <c r="K108">
        <f t="shared" si="9"/>
        <v>0</v>
      </c>
    </row>
    <row r="109" spans="1:11" x14ac:dyDescent="0.25">
      <c r="B109" s="12" t="s">
        <v>929</v>
      </c>
      <c r="C109">
        <f>SUM(C105:C108)</f>
        <v>49</v>
      </c>
      <c r="D109">
        <f t="shared" ref="D109:H109" si="10">SUM(D105:D108)</f>
        <v>50</v>
      </c>
      <c r="E109">
        <f t="shared" si="10"/>
        <v>52</v>
      </c>
      <c r="F109">
        <f t="shared" si="10"/>
        <v>53</v>
      </c>
      <c r="G109">
        <f t="shared" si="10"/>
        <v>53</v>
      </c>
      <c r="H109">
        <f t="shared" si="10"/>
        <v>50</v>
      </c>
    </row>
    <row r="111" spans="1:11" x14ac:dyDescent="0.25">
      <c r="B111" s="32" t="s">
        <v>933</v>
      </c>
      <c r="C111" s="32"/>
      <c r="D111" s="32"/>
      <c r="E111" s="32"/>
      <c r="F111" s="32"/>
      <c r="G111" s="32"/>
      <c r="H111" s="32"/>
    </row>
    <row r="112" spans="1:11" x14ac:dyDescent="0.25">
      <c r="B112" s="5"/>
      <c r="C112" s="5">
        <v>2020</v>
      </c>
      <c r="D112" s="5">
        <v>2020</v>
      </c>
      <c r="E112" s="5">
        <v>2020</v>
      </c>
      <c r="F112" s="5">
        <v>2020</v>
      </c>
      <c r="G112" s="5">
        <v>2021</v>
      </c>
      <c r="H112" s="5">
        <v>2021</v>
      </c>
    </row>
    <row r="113" spans="2:11" x14ac:dyDescent="0.25">
      <c r="B113" s="2" t="s">
        <v>930</v>
      </c>
      <c r="C113" s="2" t="s">
        <v>917</v>
      </c>
      <c r="D113" s="2" t="s">
        <v>918</v>
      </c>
      <c r="E113" s="2" t="s">
        <v>919</v>
      </c>
      <c r="F113" s="2" t="s">
        <v>920</v>
      </c>
      <c r="G113" s="2" t="s">
        <v>917</v>
      </c>
      <c r="H113" s="2" t="s">
        <v>918</v>
      </c>
    </row>
    <row r="114" spans="2:11" x14ac:dyDescent="0.25">
      <c r="B114" s="4" t="s">
        <v>904</v>
      </c>
      <c r="C114" s="10">
        <f>B34/C105</f>
        <v>28301.055555555555</v>
      </c>
      <c r="D114" s="10">
        <f t="shared" ref="D114:H114" si="11">C34/D105</f>
        <v>30348.315789473683</v>
      </c>
      <c r="E114" s="10">
        <f t="shared" si="11"/>
        <v>19141.78947368421</v>
      </c>
      <c r="F114" s="10">
        <f t="shared" si="11"/>
        <v>21601.7</v>
      </c>
      <c r="G114" s="10">
        <f t="shared" si="11"/>
        <v>26500.95</v>
      </c>
      <c r="H114" s="10">
        <f t="shared" si="11"/>
        <v>29825.1</v>
      </c>
      <c r="K114" s="8">
        <f>(H114-D114)/H114</f>
        <v>-1.7542800844714174E-2</v>
      </c>
    </row>
    <row r="115" spans="2:11" x14ac:dyDescent="0.25">
      <c r="B115" s="4" t="s">
        <v>910</v>
      </c>
      <c r="C115" s="10">
        <f t="shared" ref="C115:H115" si="12">B35/C106</f>
        <v>6905.3</v>
      </c>
      <c r="D115" s="10">
        <f t="shared" si="12"/>
        <v>8261.7999999999993</v>
      </c>
      <c r="E115" s="10">
        <f t="shared" si="12"/>
        <v>4597.636363636364</v>
      </c>
      <c r="F115" s="10">
        <f t="shared" si="12"/>
        <v>5920.090909090909</v>
      </c>
      <c r="G115" s="10">
        <f t="shared" si="12"/>
        <v>6842.272727272727</v>
      </c>
      <c r="H115" s="10">
        <f t="shared" si="12"/>
        <v>9181.2222222222226</v>
      </c>
      <c r="K115" s="8">
        <f t="shared" ref="K115:K118" si="13">(H115-D115)/H115</f>
        <v>0.10014159334874333</v>
      </c>
    </row>
    <row r="116" spans="2:11" x14ac:dyDescent="0.25">
      <c r="B116" s="4" t="s">
        <v>905</v>
      </c>
      <c r="C116" s="10">
        <f t="shared" ref="C116:H116" si="14">B36/C107</f>
        <v>18481.5</v>
      </c>
      <c r="D116" s="10">
        <f t="shared" si="14"/>
        <v>21695.75</v>
      </c>
      <c r="E116" s="10">
        <f t="shared" si="14"/>
        <v>12942</v>
      </c>
      <c r="F116" s="10">
        <f t="shared" si="14"/>
        <v>16158</v>
      </c>
      <c r="G116" s="10">
        <f t="shared" si="14"/>
        <v>18775.5</v>
      </c>
      <c r="H116" s="10">
        <f t="shared" si="14"/>
        <v>22042.25</v>
      </c>
      <c r="K116" s="8">
        <f t="shared" si="13"/>
        <v>1.5719810817861155E-2</v>
      </c>
    </row>
    <row r="117" spans="2:11" x14ac:dyDescent="0.25">
      <c r="B117" s="4" t="s">
        <v>911</v>
      </c>
      <c r="C117" s="10">
        <f t="shared" ref="C117:H117" si="15">B37/C108</f>
        <v>7364.3076923076924</v>
      </c>
      <c r="D117" s="10">
        <f t="shared" si="15"/>
        <v>8256.7692307692305</v>
      </c>
      <c r="E117" s="10">
        <f t="shared" si="15"/>
        <v>4942.7142857142853</v>
      </c>
      <c r="F117" s="10">
        <f t="shared" si="15"/>
        <v>5724.5714285714284</v>
      </c>
      <c r="G117" s="10">
        <f t="shared" si="15"/>
        <v>7127</v>
      </c>
      <c r="H117" s="10">
        <f t="shared" si="15"/>
        <v>8447</v>
      </c>
      <c r="K117" s="8">
        <f t="shared" si="13"/>
        <v>2.2520512516960994E-2</v>
      </c>
    </row>
    <row r="118" spans="2:11" x14ac:dyDescent="0.25">
      <c r="B118" s="12" t="s">
        <v>929</v>
      </c>
      <c r="C118" s="10">
        <f>SUM(C114:C117)</f>
        <v>61052.163247863253</v>
      </c>
      <c r="D118" s="10">
        <f t="shared" ref="D118" si="16">SUM(D114:D117)</f>
        <v>68562.635020242917</v>
      </c>
      <c r="E118" s="10">
        <f t="shared" ref="E118" si="17">SUM(E114:E117)</f>
        <v>41624.140123034857</v>
      </c>
      <c r="F118" s="10">
        <f t="shared" ref="F118" si="18">SUM(F114:F117)</f>
        <v>49404.362337662336</v>
      </c>
      <c r="G118" s="10">
        <f t="shared" ref="G118" si="19">SUM(G114:G117)</f>
        <v>59245.722727272725</v>
      </c>
      <c r="H118" s="10">
        <f t="shared" ref="H118" si="20">SUM(H114:H117)</f>
        <v>69495.572222222225</v>
      </c>
      <c r="K118" s="8">
        <f t="shared" si="13"/>
        <v>1.3424412119323307E-2</v>
      </c>
    </row>
  </sheetData>
  <mergeCells count="2">
    <mergeCell ref="B102:H102"/>
    <mergeCell ref="B111:H111"/>
  </mergeCell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5DCA-5E82-407B-843B-E8382341678D}">
  <sheetPr>
    <pageSetUpPr fitToPage="1"/>
  </sheetPr>
  <dimension ref="A2:N48"/>
  <sheetViews>
    <sheetView showGridLines="0" showWhiteSpace="0" view="pageBreakPreview" zoomScale="60" zoomScaleNormal="100" workbookViewId="0">
      <selection activeCell="Q18" sqref="Q18"/>
    </sheetView>
  </sheetViews>
  <sheetFormatPr defaultRowHeight="15" x14ac:dyDescent="0.25"/>
  <cols>
    <col min="1" max="1" width="9.140625" style="15"/>
    <col min="2" max="2" width="10.85546875" style="15" bestFit="1" customWidth="1"/>
    <col min="3" max="3" width="9.28515625" style="15" bestFit="1" customWidth="1"/>
    <col min="4" max="6" width="9.28515625" style="14" bestFit="1" customWidth="1"/>
    <col min="7" max="7" width="10.85546875" style="14" bestFit="1" customWidth="1"/>
    <col min="8" max="8" width="9.140625" style="14"/>
    <col min="9" max="9" width="9.140625" style="14" customWidth="1"/>
    <col min="10" max="10" width="10.42578125" style="14" bestFit="1" customWidth="1"/>
    <col min="11" max="11" width="9.7109375" style="14" bestFit="1" customWidth="1"/>
    <col min="12" max="14" width="9.28515625" style="14" bestFit="1" customWidth="1"/>
    <col min="15" max="16384" width="9.140625" style="14"/>
  </cols>
  <sheetData>
    <row r="2" spans="1:14" s="15" customFormat="1" ht="26.25" x14ac:dyDescent="0.4">
      <c r="A2" s="36" t="s">
        <v>934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4"/>
      <c r="N2" s="14"/>
    </row>
    <row r="4" spans="1:14" ht="18.75" x14ac:dyDescent="0.3">
      <c r="B4" s="37" t="s">
        <v>935</v>
      </c>
      <c r="C4" s="37"/>
      <c r="G4" s="37" t="s">
        <v>938</v>
      </c>
      <c r="H4" s="37"/>
    </row>
    <row r="5" spans="1:14" ht="23.25" x14ac:dyDescent="0.35">
      <c r="B5" s="38">
        <f>GETPIVOTDATA("Vol",Analysis!$A$3,"Quarter","Q 2","Year","2021")</f>
        <v>965282</v>
      </c>
      <c r="C5" s="38"/>
      <c r="G5" s="39">
        <f>Analysis!H109</f>
        <v>50</v>
      </c>
      <c r="H5" s="39"/>
    </row>
    <row r="6" spans="1:14" ht="15.75" x14ac:dyDescent="0.25">
      <c r="B6" s="16" t="s">
        <v>936</v>
      </c>
      <c r="C6" s="14" t="s">
        <v>937</v>
      </c>
      <c r="G6" s="16" t="s">
        <v>936</v>
      </c>
      <c r="H6" s="14" t="s">
        <v>937</v>
      </c>
    </row>
    <row r="7" spans="1:14" x14ac:dyDescent="0.25">
      <c r="B7" s="17">
        <f>GETPIVOTDATA("Vol",Analysis!$A$3,"Quarter","Q 2","Year","2020")</f>
        <v>940140</v>
      </c>
      <c r="C7" s="18">
        <f>(B5-B7)/B5</f>
        <v>2.6046274560180341E-2</v>
      </c>
      <c r="G7" s="19">
        <f>Analysis!D109</f>
        <v>50</v>
      </c>
      <c r="H7" s="18">
        <f>(G5-G7)/G5</f>
        <v>0</v>
      </c>
    </row>
    <row r="19" spans="1:14" ht="18.75" x14ac:dyDescent="0.4">
      <c r="A19" s="20"/>
      <c r="B19" s="34" t="s">
        <v>939</v>
      </c>
      <c r="C19" s="34"/>
      <c r="D19" s="34"/>
      <c r="E19" s="34"/>
      <c r="F19" s="34"/>
      <c r="G19" s="20"/>
      <c r="H19" s="15"/>
      <c r="I19" s="15"/>
      <c r="J19" s="33" t="s">
        <v>947</v>
      </c>
      <c r="K19" s="33"/>
      <c r="L19" s="15"/>
      <c r="M19" s="33" t="s">
        <v>928</v>
      </c>
      <c r="N19" s="33"/>
    </row>
    <row r="20" spans="1:14" x14ac:dyDescent="0.25">
      <c r="A20" s="14" t="s">
        <v>930</v>
      </c>
      <c r="B20" s="21" t="s">
        <v>940</v>
      </c>
      <c r="C20" s="21" t="s">
        <v>941</v>
      </c>
      <c r="D20" s="21" t="s">
        <v>942</v>
      </c>
      <c r="E20" s="21" t="s">
        <v>943</v>
      </c>
      <c r="F20" s="21" t="s">
        <v>944</v>
      </c>
      <c r="G20" s="21" t="s">
        <v>945</v>
      </c>
      <c r="H20" s="15"/>
      <c r="I20" s="15"/>
      <c r="J20" s="15" t="s">
        <v>925</v>
      </c>
      <c r="K20" s="15" t="s">
        <v>926</v>
      </c>
      <c r="L20" s="15"/>
      <c r="M20" s="15" t="s">
        <v>925</v>
      </c>
      <c r="N20" s="15" t="s">
        <v>926</v>
      </c>
    </row>
    <row r="21" spans="1:14" x14ac:dyDescent="0.25">
      <c r="A21" s="22" t="s">
        <v>904</v>
      </c>
      <c r="B21" s="23">
        <f>SUMIFS(Voltable[[#All],[Vol]],Voltable[[#All],[Q Year]],Sheet1!B$20,Voltable[[#All],[GEONAME]],Sheet1!$A21)</f>
        <v>509419</v>
      </c>
      <c r="C21" s="23">
        <f>SUMIFS(Voltable[Vol],Voltable[Q Year],Sheet1!C$20,Voltable[GEONAME],Sheet1!$A21)</f>
        <v>576618</v>
      </c>
      <c r="D21" s="23">
        <f>SUMIFS(Voltable[Vol],Voltable[Q Year],Sheet1!D$20,Voltable[GEONAME],Sheet1!$A21)</f>
        <v>363694</v>
      </c>
      <c r="E21" s="23">
        <f>SUMIFS(Voltable[Vol],Voltable[Q Year],Sheet1!E$20,Voltable[GEONAME],Sheet1!$A21)</f>
        <v>432034</v>
      </c>
      <c r="F21" s="23">
        <f>SUMIFS(Voltable[Vol],Voltable[Q Year],Sheet1!F$20,Voltable[GEONAME],Sheet1!$A21)</f>
        <v>530019</v>
      </c>
      <c r="G21" s="23">
        <f>SUMIFS(Voltable[Vol],Voltable[Q Year],Sheet1!G$20,Voltable[GEONAME],Sheet1!$A21)</f>
        <v>596502</v>
      </c>
      <c r="H21" s="15"/>
      <c r="I21" s="15"/>
      <c r="J21" s="24">
        <f>F21-B21</f>
        <v>20600</v>
      </c>
      <c r="K21" s="25">
        <f>J21/F21</f>
        <v>3.8866531199824909E-2</v>
      </c>
      <c r="L21" s="15"/>
      <c r="M21" s="15">
        <f>G21-C21</f>
        <v>19884</v>
      </c>
      <c r="N21" s="26">
        <f>M21/G21</f>
        <v>3.3334339197521552E-2</v>
      </c>
    </row>
    <row r="22" spans="1:14" x14ac:dyDescent="0.25">
      <c r="A22" s="22" t="s">
        <v>905</v>
      </c>
      <c r="B22" s="23">
        <f>SUMIFS(Voltable[[#All],[Vol]],Voltable[[#All],[Q Year]],Sheet1!B$20,Voltable[[#All],[GEONAME]],Sheet1!$A22)</f>
        <v>147852</v>
      </c>
      <c r="C22" s="23">
        <f>SUMIFS(Voltable[Vol],Voltable[Q Year],Sheet1!C$20,Voltable[GEONAME],Sheet1!$A22)</f>
        <v>173566</v>
      </c>
      <c r="D22" s="23">
        <f>SUMIFS(Voltable[Vol],Voltable[Q Year],Sheet1!D$20,Voltable[GEONAME],Sheet1!$A22)</f>
        <v>103536</v>
      </c>
      <c r="E22" s="23">
        <f>SUMIFS(Voltable[Vol],Voltable[Q Year],Sheet1!E$20,Voltable[GEONAME],Sheet1!$A22)</f>
        <v>129264</v>
      </c>
      <c r="F22" s="23">
        <f>SUMIFS(Voltable[Vol],Voltable[Q Year],Sheet1!F$20,Voltable[GEONAME],Sheet1!$A22)</f>
        <v>150204</v>
      </c>
      <c r="G22" s="23">
        <f>SUMIFS(Voltable[Vol],Voltable[Q Year],Sheet1!G$20,Voltable[GEONAME],Sheet1!$A22)</f>
        <v>176338</v>
      </c>
      <c r="H22" s="15"/>
      <c r="I22" s="15"/>
      <c r="J22" s="24">
        <f t="shared" ref="J22:J24" si="0">F22-B22</f>
        <v>2352</v>
      </c>
      <c r="K22" s="25">
        <f t="shared" ref="K22:K24" si="1">J22/F22</f>
        <v>1.5658704162339217E-2</v>
      </c>
      <c r="L22" s="15"/>
      <c r="M22" s="15">
        <f t="shared" ref="M22:M25" si="2">G22-C22</f>
        <v>2772</v>
      </c>
      <c r="N22" s="26">
        <f t="shared" ref="N22:N25" si="3">M22/G22</f>
        <v>1.5719810817861155E-2</v>
      </c>
    </row>
    <row r="23" spans="1:14" x14ac:dyDescent="0.25">
      <c r="A23" s="22" t="s">
        <v>911</v>
      </c>
      <c r="B23" s="23">
        <f>SUMIFS(Voltable[[#All],[Vol]],Voltable[[#All],[Q Year]],Sheet1!B$20,Voltable[[#All],[GEONAME]],Sheet1!$A23)</f>
        <v>95736</v>
      </c>
      <c r="C23" s="23">
        <f>SUMIFS(Voltable[Vol],Voltable[Q Year],Sheet1!C$20,Voltable[GEONAME],Sheet1!$A23)</f>
        <v>107338</v>
      </c>
      <c r="D23" s="23">
        <f>SUMIFS(Voltable[Vol],Voltable[Q Year],Sheet1!D$20,Voltable[GEONAME],Sheet1!$A23)</f>
        <v>69198</v>
      </c>
      <c r="E23" s="23">
        <f>SUMIFS(Voltable[Vol],Voltable[Q Year],Sheet1!E$20,Voltable[GEONAME],Sheet1!$A23)</f>
        <v>80144</v>
      </c>
      <c r="F23" s="23">
        <f>SUMIFS(Voltable[Vol],Voltable[Q Year],Sheet1!F$20,Voltable[GEONAME],Sheet1!$A23)</f>
        <v>99778</v>
      </c>
      <c r="G23" s="23">
        <f>SUMIFS(Voltable[Vol],Voltable[Q Year],Sheet1!G$20,Voltable[GEONAME],Sheet1!$A23)</f>
        <v>109811</v>
      </c>
      <c r="H23" s="15"/>
      <c r="I23" s="15"/>
      <c r="J23" s="24">
        <f t="shared" si="0"/>
        <v>4042</v>
      </c>
      <c r="K23" s="25">
        <f t="shared" si="1"/>
        <v>4.0509932049149114E-2</v>
      </c>
      <c r="L23" s="15"/>
      <c r="M23" s="15">
        <f t="shared" si="2"/>
        <v>2473</v>
      </c>
      <c r="N23" s="26">
        <f t="shared" si="3"/>
        <v>2.252051251696096E-2</v>
      </c>
    </row>
    <row r="24" spans="1:14" x14ac:dyDescent="0.25">
      <c r="A24" s="22" t="s">
        <v>910</v>
      </c>
      <c r="B24" s="23">
        <f>SUMIFS(Voltable[[#All],[Vol]],Voltable[[#All],[Q Year]],Sheet1!B$20,Voltable[[#All],[GEONAME]],Sheet1!$A24)</f>
        <v>69053</v>
      </c>
      <c r="C24" s="23">
        <f>SUMIFS(Voltable[Vol],Voltable[Q Year],Sheet1!C$20,Voltable[GEONAME],Sheet1!$A24)</f>
        <v>82618</v>
      </c>
      <c r="D24" s="23">
        <f>SUMIFS(Voltable[Vol],Voltable[Q Year],Sheet1!D$20,Voltable[GEONAME],Sheet1!$A24)</f>
        <v>50574</v>
      </c>
      <c r="E24" s="23">
        <f>SUMIFS(Voltable[Vol],Voltable[Q Year],Sheet1!E$20,Voltable[GEONAME],Sheet1!$A24)</f>
        <v>65121</v>
      </c>
      <c r="F24" s="23">
        <f>SUMIFS(Voltable[Vol],Voltable[Q Year],Sheet1!F$20,Voltable[GEONAME],Sheet1!$A24)</f>
        <v>75265</v>
      </c>
      <c r="G24" s="23">
        <f>SUMIFS(Voltable[Vol],Voltable[Q Year],Sheet1!G$20,Voltable[GEONAME],Sheet1!$A24)</f>
        <v>82631</v>
      </c>
      <c r="H24" s="15"/>
      <c r="I24" s="15"/>
      <c r="J24" s="24">
        <f t="shared" si="0"/>
        <v>6212</v>
      </c>
      <c r="K24" s="25">
        <f t="shared" si="1"/>
        <v>8.2535042848601609E-2</v>
      </c>
      <c r="L24" s="15"/>
      <c r="M24" s="15">
        <f t="shared" si="2"/>
        <v>13</v>
      </c>
      <c r="N24" s="26">
        <f t="shared" si="3"/>
        <v>1.5732594304800862E-4</v>
      </c>
    </row>
    <row r="25" spans="1:14" x14ac:dyDescent="0.25">
      <c r="A25" s="22" t="s">
        <v>929</v>
      </c>
      <c r="B25" s="15">
        <f>SUM(B21:B24)</f>
        <v>822060</v>
      </c>
      <c r="C25" s="15">
        <f t="shared" ref="C25:G25" si="4">SUM(C21:C24)</f>
        <v>940140</v>
      </c>
      <c r="D25" s="15">
        <f t="shared" si="4"/>
        <v>587002</v>
      </c>
      <c r="E25" s="15">
        <f t="shared" si="4"/>
        <v>706563</v>
      </c>
      <c r="F25" s="15">
        <f t="shared" si="4"/>
        <v>855266</v>
      </c>
      <c r="G25" s="15">
        <f t="shared" si="4"/>
        <v>965282</v>
      </c>
      <c r="H25" s="15"/>
      <c r="I25" s="15"/>
      <c r="J25" s="24">
        <f>F25-B25</f>
        <v>33206</v>
      </c>
      <c r="K25" s="25">
        <f>J25/F25</f>
        <v>3.8825347903459276E-2</v>
      </c>
      <c r="L25" s="15"/>
      <c r="M25" s="15">
        <f t="shared" si="2"/>
        <v>25142</v>
      </c>
      <c r="N25" s="26">
        <f t="shared" si="3"/>
        <v>2.6046274560180341E-2</v>
      </c>
    </row>
    <row r="28" spans="1:14" x14ac:dyDescent="0.25">
      <c r="A28" s="35" t="s">
        <v>948</v>
      </c>
      <c r="B28" s="35"/>
      <c r="C28" s="35"/>
      <c r="D28" s="35"/>
      <c r="E28" s="35"/>
      <c r="F28" s="35"/>
      <c r="G28" s="35"/>
      <c r="H28" s="15"/>
      <c r="I28" s="15"/>
      <c r="J28" s="15"/>
      <c r="K28" s="15"/>
      <c r="L28" s="15"/>
      <c r="M28" s="15"/>
    </row>
    <row r="29" spans="1:14" x14ac:dyDescent="0.25">
      <c r="B29" s="15">
        <v>2020</v>
      </c>
      <c r="C29" s="15">
        <v>2020</v>
      </c>
      <c r="D29" s="15">
        <v>2020</v>
      </c>
      <c r="E29" s="15">
        <v>2020</v>
      </c>
      <c r="F29" s="15">
        <v>2021</v>
      </c>
      <c r="G29" s="15">
        <v>2021</v>
      </c>
      <c r="H29" s="15"/>
      <c r="I29" s="33" t="s">
        <v>947</v>
      </c>
      <c r="J29" s="33"/>
      <c r="K29" s="15"/>
      <c r="L29" s="33" t="s">
        <v>928</v>
      </c>
      <c r="M29" s="33"/>
    </row>
    <row r="30" spans="1:14" x14ac:dyDescent="0.25">
      <c r="B30" s="15" t="s">
        <v>949</v>
      </c>
      <c r="C30" s="15" t="s">
        <v>950</v>
      </c>
      <c r="D30" s="15" t="s">
        <v>951</v>
      </c>
      <c r="E30" s="15" t="s">
        <v>952</v>
      </c>
      <c r="F30" s="15" t="s">
        <v>949</v>
      </c>
      <c r="G30" s="15" t="s">
        <v>950</v>
      </c>
      <c r="H30" s="15"/>
      <c r="I30" s="15" t="s">
        <v>925</v>
      </c>
      <c r="J30" s="15" t="s">
        <v>926</v>
      </c>
      <c r="K30" s="15"/>
      <c r="L30" s="15" t="s">
        <v>925</v>
      </c>
      <c r="M30" s="15" t="s">
        <v>926</v>
      </c>
    </row>
    <row r="31" spans="1:14" x14ac:dyDescent="0.25">
      <c r="A31" s="15" t="s">
        <v>904</v>
      </c>
      <c r="B31" s="15">
        <f>Analysis!C105</f>
        <v>18</v>
      </c>
      <c r="C31" s="15">
        <f>Analysis!D105</f>
        <v>19</v>
      </c>
      <c r="D31" s="15">
        <f>Analysis!E105</f>
        <v>19</v>
      </c>
      <c r="E31" s="15">
        <f>Analysis!F105</f>
        <v>20</v>
      </c>
      <c r="F31" s="15">
        <f>Analysis!G105</f>
        <v>20</v>
      </c>
      <c r="G31" s="15">
        <f>Analysis!H105</f>
        <v>20</v>
      </c>
      <c r="H31" s="15"/>
      <c r="I31" s="15">
        <f>F31-B31</f>
        <v>2</v>
      </c>
      <c r="J31" s="25">
        <f>I31/F31</f>
        <v>0.1</v>
      </c>
      <c r="K31" s="15"/>
      <c r="L31" s="15">
        <f>G31-C31</f>
        <v>1</v>
      </c>
      <c r="M31" s="26">
        <f>L31/G31</f>
        <v>0.05</v>
      </c>
    </row>
    <row r="32" spans="1:14" x14ac:dyDescent="0.25">
      <c r="A32" s="15" t="s">
        <v>905</v>
      </c>
      <c r="B32" s="15">
        <f>Analysis!C106</f>
        <v>10</v>
      </c>
      <c r="C32" s="15">
        <f>Analysis!D106</f>
        <v>10</v>
      </c>
      <c r="D32" s="15">
        <f>Analysis!E106</f>
        <v>11</v>
      </c>
      <c r="E32" s="15">
        <f>Analysis!F106</f>
        <v>11</v>
      </c>
      <c r="F32" s="15">
        <f>Analysis!G106</f>
        <v>11</v>
      </c>
      <c r="G32" s="15">
        <f>Analysis!H106</f>
        <v>9</v>
      </c>
      <c r="H32" s="15"/>
      <c r="I32" s="15">
        <f t="shared" ref="I32:I35" si="5">F32-B32</f>
        <v>1</v>
      </c>
      <c r="J32" s="25">
        <f t="shared" ref="J32:J35" si="6">I32/F32</f>
        <v>9.0909090909090912E-2</v>
      </c>
      <c r="K32" s="15"/>
      <c r="L32" s="15">
        <f t="shared" ref="L32:L35" si="7">G32-C32</f>
        <v>-1</v>
      </c>
      <c r="M32" s="26">
        <f t="shared" ref="M32:M35" si="8">L32/G32</f>
        <v>-0.1111111111111111</v>
      </c>
    </row>
    <row r="33" spans="1:13" x14ac:dyDescent="0.25">
      <c r="A33" s="15" t="s">
        <v>911</v>
      </c>
      <c r="B33" s="15">
        <f>Analysis!C107</f>
        <v>8</v>
      </c>
      <c r="C33" s="15">
        <f>Analysis!D107</f>
        <v>8</v>
      </c>
      <c r="D33" s="15">
        <f>Analysis!E107</f>
        <v>8</v>
      </c>
      <c r="E33" s="15">
        <f>Analysis!F107</f>
        <v>8</v>
      </c>
      <c r="F33" s="15">
        <f>Analysis!G107</f>
        <v>8</v>
      </c>
      <c r="G33" s="15">
        <f>Analysis!H107</f>
        <v>8</v>
      </c>
      <c r="H33" s="15"/>
      <c r="I33" s="15">
        <f t="shared" si="5"/>
        <v>0</v>
      </c>
      <c r="J33" s="25">
        <f t="shared" si="6"/>
        <v>0</v>
      </c>
      <c r="K33" s="15"/>
      <c r="L33" s="15">
        <f t="shared" si="7"/>
        <v>0</v>
      </c>
      <c r="M33" s="26">
        <f t="shared" si="8"/>
        <v>0</v>
      </c>
    </row>
    <row r="34" spans="1:13" x14ac:dyDescent="0.25">
      <c r="A34" s="15" t="s">
        <v>910</v>
      </c>
      <c r="B34" s="15">
        <f>Analysis!C108</f>
        <v>13</v>
      </c>
      <c r="C34" s="15">
        <f>Analysis!D108</f>
        <v>13</v>
      </c>
      <c r="D34" s="15">
        <f>Analysis!E108</f>
        <v>14</v>
      </c>
      <c r="E34" s="15">
        <f>Analysis!F108</f>
        <v>14</v>
      </c>
      <c r="F34" s="15">
        <f>Analysis!G108</f>
        <v>14</v>
      </c>
      <c r="G34" s="15">
        <f>Analysis!H108</f>
        <v>13</v>
      </c>
      <c r="H34" s="15"/>
      <c r="I34" s="15">
        <f t="shared" si="5"/>
        <v>1</v>
      </c>
      <c r="J34" s="25">
        <f t="shared" si="6"/>
        <v>7.1428571428571425E-2</v>
      </c>
      <c r="K34" s="15"/>
      <c r="L34" s="15">
        <f t="shared" si="7"/>
        <v>0</v>
      </c>
      <c r="M34" s="26">
        <f t="shared" si="8"/>
        <v>0</v>
      </c>
    </row>
    <row r="35" spans="1:13" x14ac:dyDescent="0.25">
      <c r="A35" s="15" t="s">
        <v>929</v>
      </c>
      <c r="B35" s="15">
        <f>SUM(B31:B34)</f>
        <v>49</v>
      </c>
      <c r="C35" s="15">
        <f>SUM(C31:C34)</f>
        <v>50</v>
      </c>
      <c r="D35" s="15">
        <f t="shared" ref="D35:G35" si="9">SUM(D31:D34)</f>
        <v>52</v>
      </c>
      <c r="E35" s="15">
        <f t="shared" si="9"/>
        <v>53</v>
      </c>
      <c r="F35" s="15">
        <f t="shared" si="9"/>
        <v>53</v>
      </c>
      <c r="G35" s="15">
        <f t="shared" si="9"/>
        <v>50</v>
      </c>
      <c r="H35" s="15"/>
      <c r="I35" s="15">
        <f t="shared" si="5"/>
        <v>4</v>
      </c>
      <c r="J35" s="25">
        <f t="shared" si="6"/>
        <v>7.5471698113207544E-2</v>
      </c>
      <c r="K35" s="15"/>
      <c r="L35" s="15">
        <f t="shared" si="7"/>
        <v>0</v>
      </c>
      <c r="M35" s="26">
        <f t="shared" si="8"/>
        <v>0</v>
      </c>
    </row>
    <row r="37" spans="1:13" ht="18.75" x14ac:dyDescent="0.4">
      <c r="A37" s="20"/>
      <c r="B37" s="34" t="s">
        <v>953</v>
      </c>
      <c r="C37" s="34"/>
      <c r="D37" s="34"/>
      <c r="E37" s="34"/>
      <c r="F37" s="34"/>
      <c r="G37" s="20"/>
      <c r="H37" s="15"/>
      <c r="I37" s="33" t="s">
        <v>947</v>
      </c>
      <c r="J37" s="33"/>
      <c r="K37" s="15"/>
      <c r="L37" s="33" t="s">
        <v>928</v>
      </c>
      <c r="M37" s="33"/>
    </row>
    <row r="38" spans="1:13" x14ac:dyDescent="0.25">
      <c r="A38" s="14" t="s">
        <v>930</v>
      </c>
      <c r="B38" s="14" t="s">
        <v>940</v>
      </c>
      <c r="C38" s="14" t="s">
        <v>941</v>
      </c>
      <c r="D38" s="14" t="s">
        <v>942</v>
      </c>
      <c r="E38" s="14" t="s">
        <v>943</v>
      </c>
      <c r="F38" s="14" t="s">
        <v>944</v>
      </c>
      <c r="G38" s="14" t="s">
        <v>945</v>
      </c>
      <c r="H38" s="15"/>
      <c r="I38" s="15" t="s">
        <v>925</v>
      </c>
      <c r="J38" s="15" t="s">
        <v>926</v>
      </c>
      <c r="K38" s="15"/>
      <c r="L38" s="15" t="s">
        <v>925</v>
      </c>
      <c r="M38" s="15" t="s">
        <v>926</v>
      </c>
    </row>
    <row r="39" spans="1:13" x14ac:dyDescent="0.25">
      <c r="A39" s="22" t="s">
        <v>904</v>
      </c>
      <c r="B39" s="27">
        <f>Analysis!C114</f>
        <v>28301.055555555555</v>
      </c>
      <c r="C39" s="27">
        <f>Analysis!D114</f>
        <v>30348.315789473683</v>
      </c>
      <c r="D39" s="27">
        <f>Analysis!E114</f>
        <v>19141.78947368421</v>
      </c>
      <c r="E39" s="27">
        <f>Analysis!F114</f>
        <v>21601.7</v>
      </c>
      <c r="F39" s="27">
        <f>Analysis!G114</f>
        <v>26500.95</v>
      </c>
      <c r="G39" s="27">
        <f>Analysis!H114</f>
        <v>29825.1</v>
      </c>
      <c r="H39" s="15"/>
      <c r="I39" s="28">
        <f>F39-B39</f>
        <v>-1800.105555555554</v>
      </c>
      <c r="J39" s="25">
        <f>I39/F39</f>
        <v>-6.7926076444638925E-2</v>
      </c>
      <c r="K39" s="15"/>
      <c r="L39" s="15">
        <f>G39-C39</f>
        <v>-523.21578947368471</v>
      </c>
      <c r="M39" s="26">
        <f>L39/G39</f>
        <v>-1.7542800844714174E-2</v>
      </c>
    </row>
    <row r="40" spans="1:13" x14ac:dyDescent="0.25">
      <c r="A40" s="22" t="s">
        <v>905</v>
      </c>
      <c r="B40" s="27">
        <f>Analysis!C115</f>
        <v>6905.3</v>
      </c>
      <c r="C40" s="27">
        <f>Analysis!D115</f>
        <v>8261.7999999999993</v>
      </c>
      <c r="D40" s="27">
        <f>Analysis!E115</f>
        <v>4597.636363636364</v>
      </c>
      <c r="E40" s="27">
        <f>Analysis!F115</f>
        <v>5920.090909090909</v>
      </c>
      <c r="F40" s="27">
        <f>Analysis!G115</f>
        <v>6842.272727272727</v>
      </c>
      <c r="G40" s="27">
        <f>Analysis!H115</f>
        <v>9181.2222222222226</v>
      </c>
      <c r="H40" s="15"/>
      <c r="I40" s="15">
        <f t="shared" ref="I40:I43" si="10">F40-B40</f>
        <v>-63.027272727273157</v>
      </c>
      <c r="J40" s="25">
        <f>I40/F40</f>
        <v>-9.2114528665382944E-3</v>
      </c>
      <c r="K40" s="15"/>
      <c r="L40" s="15">
        <f t="shared" ref="L40:L43" si="11">G40-C40</f>
        <v>919.42222222222335</v>
      </c>
      <c r="M40" s="26">
        <f t="shared" ref="M40:M43" si="12">L40/G40</f>
        <v>0.10014159334874333</v>
      </c>
    </row>
    <row r="41" spans="1:13" x14ac:dyDescent="0.25">
      <c r="A41" s="22" t="s">
        <v>911</v>
      </c>
      <c r="B41" s="27">
        <f>Analysis!C116</f>
        <v>18481.5</v>
      </c>
      <c r="C41" s="27">
        <f>Analysis!D116</f>
        <v>21695.75</v>
      </c>
      <c r="D41" s="27">
        <f>Analysis!E116</f>
        <v>12942</v>
      </c>
      <c r="E41" s="27">
        <f>Analysis!F116</f>
        <v>16158</v>
      </c>
      <c r="F41" s="27">
        <f>Analysis!G116</f>
        <v>18775.5</v>
      </c>
      <c r="G41" s="27">
        <f>Analysis!H116</f>
        <v>22042.25</v>
      </c>
      <c r="H41" s="15"/>
      <c r="I41" s="15">
        <f t="shared" si="10"/>
        <v>294</v>
      </c>
      <c r="J41" s="25">
        <f t="shared" ref="J41:J43" si="13">I41/F41</f>
        <v>1.5658704162339217E-2</v>
      </c>
      <c r="K41" s="15"/>
      <c r="L41" s="15">
        <f t="shared" si="11"/>
        <v>346.5</v>
      </c>
      <c r="M41" s="26">
        <f t="shared" si="12"/>
        <v>1.5719810817861155E-2</v>
      </c>
    </row>
    <row r="42" spans="1:13" x14ac:dyDescent="0.25">
      <c r="A42" s="22" t="s">
        <v>910</v>
      </c>
      <c r="B42" s="27">
        <f>Analysis!C117</f>
        <v>7364.3076923076924</v>
      </c>
      <c r="C42" s="27">
        <f>Analysis!D117</f>
        <v>8256.7692307692305</v>
      </c>
      <c r="D42" s="27">
        <f>Analysis!E117</f>
        <v>4942.7142857142853</v>
      </c>
      <c r="E42" s="27">
        <f>Analysis!F117</f>
        <v>5724.5714285714284</v>
      </c>
      <c r="F42" s="27">
        <f>Analysis!G117</f>
        <v>7127</v>
      </c>
      <c r="G42" s="27">
        <f>Analysis!H117</f>
        <v>8447</v>
      </c>
      <c r="H42" s="15"/>
      <c r="I42" s="15">
        <f t="shared" si="10"/>
        <v>-237.30769230769238</v>
      </c>
      <c r="J42" s="25">
        <f t="shared" si="13"/>
        <v>-3.3296996254762505E-2</v>
      </c>
      <c r="K42" s="15"/>
      <c r="L42" s="15">
        <f t="shared" si="11"/>
        <v>190.23076923076951</v>
      </c>
      <c r="M42" s="26">
        <f t="shared" si="12"/>
        <v>2.2520512516960994E-2</v>
      </c>
    </row>
    <row r="43" spans="1:13" x14ac:dyDescent="0.25">
      <c r="A43" s="22" t="s">
        <v>929</v>
      </c>
      <c r="B43" s="29">
        <f>SUM(B39:B42)</f>
        <v>61052.163247863253</v>
      </c>
      <c r="C43" s="29">
        <f t="shared" ref="C43:G43" si="14">SUM(C39:C42)</f>
        <v>68562.635020242917</v>
      </c>
      <c r="D43" s="29">
        <f t="shared" si="14"/>
        <v>41624.140123034857</v>
      </c>
      <c r="E43" s="29">
        <f t="shared" si="14"/>
        <v>49404.362337662336</v>
      </c>
      <c r="F43" s="29">
        <f t="shared" si="14"/>
        <v>59245.722727272725</v>
      </c>
      <c r="G43" s="29">
        <f t="shared" si="14"/>
        <v>69495.572222222225</v>
      </c>
      <c r="H43" s="15"/>
      <c r="I43" s="15">
        <f t="shared" si="10"/>
        <v>-1806.4405205905277</v>
      </c>
      <c r="J43" s="25">
        <f t="shared" si="13"/>
        <v>-3.0490648732671544E-2</v>
      </c>
      <c r="K43" s="15"/>
      <c r="L43" s="15">
        <f t="shared" si="11"/>
        <v>932.93720197930816</v>
      </c>
      <c r="M43" s="26">
        <f t="shared" si="12"/>
        <v>1.3424412119323307E-2</v>
      </c>
    </row>
    <row r="45" spans="1:13" x14ac:dyDescent="0.25">
      <c r="A45" s="15" t="s">
        <v>954</v>
      </c>
    </row>
    <row r="46" spans="1:13" x14ac:dyDescent="0.25">
      <c r="A46" s="30" t="s">
        <v>955</v>
      </c>
    </row>
    <row r="47" spans="1:13" x14ac:dyDescent="0.25">
      <c r="A47" s="15" t="s">
        <v>956</v>
      </c>
    </row>
    <row r="48" spans="1:13" x14ac:dyDescent="0.25">
      <c r="A48" s="15" t="s">
        <v>957</v>
      </c>
    </row>
  </sheetData>
  <mergeCells count="14">
    <mergeCell ref="B19:F19"/>
    <mergeCell ref="J19:K19"/>
    <mergeCell ref="M19:N19"/>
    <mergeCell ref="A28:G28"/>
    <mergeCell ref="A2:L2"/>
    <mergeCell ref="B4:C4"/>
    <mergeCell ref="B5:C5"/>
    <mergeCell ref="G4:H4"/>
    <mergeCell ref="G5:H5"/>
    <mergeCell ref="I29:J29"/>
    <mergeCell ref="L29:M29"/>
    <mergeCell ref="B37:F37"/>
    <mergeCell ref="I37:J37"/>
    <mergeCell ref="L37:M37"/>
  </mergeCells>
  <pageMargins left="0.7" right="0.7" top="0.75" bottom="0.75" header="0.3" footer="0.3"/>
  <pageSetup paperSize="8" scale="97" orientation="portrait" r:id="rId1"/>
  <headerFooter>
    <oddFooter xml:space="preserve">&amp;CPrinted 12&amp;Xth&amp;XJune, 2024
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378CC0E0-47DB-4ED8-95FF-EA92A97F9E5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C7</xm:sqref>
        </x14:conditionalFormatting>
        <x14:conditionalFormatting xmlns:xm="http://schemas.microsoft.com/office/excel/2006/main">
          <x14:cfRule type="iconSet" priority="8" id="{D491B242-6D36-4DC2-8835-1CCCE176C24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H7</xm:sqref>
        </x14:conditionalFormatting>
        <x14:conditionalFormatting xmlns:xm="http://schemas.microsoft.com/office/excel/2006/main">
          <x14:cfRule type="iconSet" priority="5" id="{0F1B7D11-4A97-4F92-A108-76675F63680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6" id="{88A4D489-671C-4471-A098-E743F37BD18A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J31:J35 M31:M35</xm:sqref>
        </x14:conditionalFormatting>
        <x14:conditionalFormatting xmlns:xm="http://schemas.microsoft.com/office/excel/2006/main">
          <x14:cfRule type="iconSet" priority="3" id="{E27D227F-81C7-4FE5-874D-31C8F10C5F0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4" id="{F8140EAC-F4F4-4FA4-9359-31A3A0C4F0B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J39:J43</xm:sqref>
        </x14:conditionalFormatting>
        <x14:conditionalFormatting xmlns:xm="http://schemas.microsoft.com/office/excel/2006/main">
          <x14:cfRule type="iconSet" priority="7" id="{7B303454-6A59-4D5D-B36E-1D31BA4A4C9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K21:K25 N21:N25</xm:sqref>
        </x14:conditionalFormatting>
        <x14:conditionalFormatting xmlns:xm="http://schemas.microsoft.com/office/excel/2006/main">
          <x14:cfRule type="iconSet" priority="1" id="{6B0B6660-9F0B-42B4-B681-76ADEF39C4F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" id="{E16A6FDD-58E4-4A32-9F5C-2F6C378077F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M39:M43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78F9-4A88-46A3-A5EB-9E424F48AA01}">
  <dimension ref="A1:V908"/>
  <sheetViews>
    <sheetView workbookViewId="0">
      <selection activeCell="E7" sqref="E7"/>
    </sheetView>
  </sheetViews>
  <sheetFormatPr defaultRowHeight="15" x14ac:dyDescent="0.25"/>
  <cols>
    <col min="2" max="2" width="10.7109375" bestFit="1" customWidth="1"/>
    <col min="3" max="5" width="10.7109375" customWidth="1"/>
    <col min="8" max="8" width="12.5703125" customWidth="1"/>
    <col min="11" max="11" width="13.5703125" bestFit="1" customWidth="1"/>
    <col min="14" max="14" width="12.5703125" customWidth="1"/>
  </cols>
  <sheetData>
    <row r="1" spans="1:22" x14ac:dyDescent="0.25">
      <c r="A1" t="s">
        <v>1</v>
      </c>
      <c r="B1" t="s">
        <v>2</v>
      </c>
      <c r="C1" t="s">
        <v>898</v>
      </c>
      <c r="D1" t="s">
        <v>900</v>
      </c>
      <c r="E1" t="s">
        <v>899</v>
      </c>
      <c r="F1" t="s">
        <v>3</v>
      </c>
      <c r="G1" t="s">
        <v>902</v>
      </c>
      <c r="H1" t="s">
        <v>912</v>
      </c>
      <c r="I1" t="s">
        <v>946</v>
      </c>
      <c r="P1" s="31" t="s">
        <v>0</v>
      </c>
      <c r="Q1" s="31"/>
      <c r="R1" s="31"/>
      <c r="S1" s="31"/>
      <c r="T1" s="31"/>
      <c r="U1" s="31"/>
      <c r="V1" s="31"/>
    </row>
    <row r="2" spans="1:22" x14ac:dyDescent="0.25">
      <c r="A2" t="s">
        <v>4</v>
      </c>
      <c r="B2" s="1">
        <v>43921</v>
      </c>
      <c r="C2" s="1" t="str">
        <f>TEXT(B2, "mmm")</f>
        <v>Mar</v>
      </c>
      <c r="D2" s="1" t="str">
        <f>"Q" &amp;CHOOSE(MONTH(B2),1, 1, 1, 2, 2, 2, 3, 3,3,4, 4, 4)</f>
        <v>Q1</v>
      </c>
      <c r="E2" s="1" t="str">
        <f>TEXT(B2,"yyyy")</f>
        <v>2020</v>
      </c>
      <c r="F2">
        <v>884</v>
      </c>
      <c r="G2" t="str">
        <f>VLOOKUP(A2,ClientInfo[[#All],[CLID-Shorten]:[GEOID]],2,FALSE)</f>
        <v>GEO1004</v>
      </c>
      <c r="H2" t="str">
        <f>VLOOKUP(G2,Geomapping[#All],2,FALSE)</f>
        <v>LATAM</v>
      </c>
      <c r="I2" s="1" t="str">
        <f>D2&amp;" "&amp;E2</f>
        <v>Q1 2020</v>
      </c>
      <c r="P2" s="31"/>
      <c r="Q2" s="31"/>
      <c r="R2" s="31"/>
      <c r="S2" s="31"/>
      <c r="T2" s="31"/>
      <c r="U2" s="31"/>
      <c r="V2" s="31"/>
    </row>
    <row r="3" spans="1:22" x14ac:dyDescent="0.25">
      <c r="A3" t="str">
        <f t="shared" ref="A3:A17" si="0">A2</f>
        <v>CL11420</v>
      </c>
      <c r="B3" s="1">
        <v>43951</v>
      </c>
      <c r="C3" s="1" t="str">
        <f t="shared" ref="C3:C66" si="1">TEXT(B3, "mmm")</f>
        <v>Apr</v>
      </c>
      <c r="D3" s="1" t="str">
        <f t="shared" ref="D3:D66" si="2">"Q" &amp;CHOOSE(MONTH(B3),1, 1, 1, 2, 2, 2, 3, 3,3,4, 4, 4)</f>
        <v>Q2</v>
      </c>
      <c r="E3" s="1" t="str">
        <f t="shared" ref="E3:E66" si="3">TEXT(B3,"yyyy")</f>
        <v>2020</v>
      </c>
      <c r="F3">
        <v>886</v>
      </c>
      <c r="G3" t="str">
        <f>VLOOKUP(A3,ClientInfo[[#All],[CLID-Shorten]:[GEOID]],2,FALSE)</f>
        <v>GEO1004</v>
      </c>
      <c r="H3" t="str">
        <f>VLOOKUP(G3,Geomapping[#All],2,FALSE)</f>
        <v>LATAM</v>
      </c>
      <c r="I3" s="1" t="str">
        <f t="shared" ref="I3:I66" si="4">D3&amp;" "&amp;E3</f>
        <v>Q2 2020</v>
      </c>
      <c r="M3" s="32"/>
      <c r="N3" s="32"/>
      <c r="P3" s="31"/>
      <c r="Q3" s="31"/>
      <c r="R3" s="31"/>
      <c r="S3" s="31"/>
      <c r="T3" s="31"/>
      <c r="U3" s="31"/>
      <c r="V3" s="31"/>
    </row>
    <row r="4" spans="1:22" x14ac:dyDescent="0.25">
      <c r="A4" t="str">
        <f t="shared" si="0"/>
        <v>CL11420</v>
      </c>
      <c r="B4" s="1">
        <v>43982</v>
      </c>
      <c r="C4" s="1" t="str">
        <f t="shared" si="1"/>
        <v>May</v>
      </c>
      <c r="D4" s="1" t="str">
        <f t="shared" si="2"/>
        <v>Q2</v>
      </c>
      <c r="E4" s="1" t="str">
        <f t="shared" si="3"/>
        <v>2020</v>
      </c>
      <c r="F4">
        <v>968</v>
      </c>
      <c r="G4" t="str">
        <f>VLOOKUP(A4,ClientInfo[[#All],[CLID-Shorten]:[GEOID]],2,FALSE)</f>
        <v>GEO1004</v>
      </c>
      <c r="H4" t="str">
        <f>VLOOKUP(G4,Geomapping[#All],2,FALSE)</f>
        <v>LATAM</v>
      </c>
      <c r="I4" s="1" t="str">
        <f t="shared" si="4"/>
        <v>Q2 2020</v>
      </c>
      <c r="K4" t="s">
        <v>913</v>
      </c>
      <c r="M4" t="s">
        <v>902</v>
      </c>
      <c r="N4" t="s">
        <v>903</v>
      </c>
      <c r="P4" s="31"/>
      <c r="Q4" s="31"/>
      <c r="R4" s="31"/>
      <c r="S4" s="31"/>
      <c r="T4" s="31"/>
      <c r="U4" s="31"/>
      <c r="V4" s="31"/>
    </row>
    <row r="5" spans="1:22" x14ac:dyDescent="0.25">
      <c r="A5" t="str">
        <f t="shared" si="0"/>
        <v>CL11420</v>
      </c>
      <c r="B5" s="1">
        <v>44012</v>
      </c>
      <c r="C5" s="1" t="str">
        <f t="shared" si="1"/>
        <v>Jun</v>
      </c>
      <c r="D5" s="1" t="str">
        <f t="shared" si="2"/>
        <v>Q2</v>
      </c>
      <c r="E5" s="1" t="str">
        <f t="shared" si="3"/>
        <v>2020</v>
      </c>
      <c r="F5">
        <v>564</v>
      </c>
      <c r="G5" t="str">
        <f>VLOOKUP(A5,ClientInfo[[#All],[CLID-Shorten]:[GEOID]],2,FALSE)</f>
        <v>GEO1004</v>
      </c>
      <c r="H5" t="str">
        <f>VLOOKUP(G5,Geomapping[#All],2,FALSE)</f>
        <v>LATAM</v>
      </c>
      <c r="I5" s="1" t="str">
        <f t="shared" si="4"/>
        <v>Q2 2020</v>
      </c>
      <c r="K5" t="str" cm="1">
        <f t="array" ref="K5:K8">_xlfn.UNIQUE(G2:G908)</f>
        <v>GEO1004</v>
      </c>
      <c r="M5" t="str">
        <f>K5</f>
        <v>GEO1004</v>
      </c>
      <c r="N5" t="s">
        <v>910</v>
      </c>
      <c r="P5" s="31"/>
      <c r="Q5" s="31"/>
      <c r="R5" s="31"/>
      <c r="S5" s="31"/>
      <c r="T5" s="31"/>
      <c r="U5" s="31"/>
      <c r="V5" s="31"/>
    </row>
    <row r="6" spans="1:22" x14ac:dyDescent="0.25">
      <c r="A6" t="str">
        <f t="shared" si="0"/>
        <v>CL11420</v>
      </c>
      <c r="B6" s="1">
        <v>44043</v>
      </c>
      <c r="C6" s="1" t="str">
        <f t="shared" si="1"/>
        <v>Jul</v>
      </c>
      <c r="D6" s="1" t="str">
        <f t="shared" si="2"/>
        <v>Q3</v>
      </c>
      <c r="E6" s="1" t="str">
        <f t="shared" si="3"/>
        <v>2020</v>
      </c>
      <c r="F6">
        <v>648</v>
      </c>
      <c r="G6" t="str">
        <f>VLOOKUP(A6,ClientInfo[[#All],[CLID-Shorten]:[GEOID]],2,FALSE)</f>
        <v>GEO1004</v>
      </c>
      <c r="H6" t="str">
        <f>VLOOKUP(G6,Geomapping[#All],2,FALSE)</f>
        <v>LATAM</v>
      </c>
      <c r="I6" s="1" t="str">
        <f t="shared" si="4"/>
        <v>Q3 2020</v>
      </c>
      <c r="K6" t="str">
        <v>GEO1001</v>
      </c>
      <c r="M6" t="str">
        <f t="shared" ref="M6:M8" si="5">K6</f>
        <v>GEO1001</v>
      </c>
      <c r="N6" t="s">
        <v>904</v>
      </c>
      <c r="P6" s="31"/>
      <c r="Q6" s="31"/>
      <c r="R6" s="31"/>
      <c r="S6" s="31"/>
      <c r="T6" s="31"/>
      <c r="U6" s="31"/>
      <c r="V6" s="31"/>
    </row>
    <row r="7" spans="1:22" x14ac:dyDescent="0.25">
      <c r="A7" t="str">
        <f t="shared" si="0"/>
        <v>CL11420</v>
      </c>
      <c r="B7" s="1">
        <v>44074</v>
      </c>
      <c r="C7" s="1" t="str">
        <f t="shared" si="1"/>
        <v>Aug</v>
      </c>
      <c r="D7" s="1" t="str">
        <f t="shared" si="2"/>
        <v>Q3</v>
      </c>
      <c r="E7" s="1" t="str">
        <f t="shared" si="3"/>
        <v>2020</v>
      </c>
      <c r="F7">
        <v>406</v>
      </c>
      <c r="G7" t="str">
        <f>VLOOKUP(A7,ClientInfo[[#All],[CLID-Shorten]:[GEOID]],2,FALSE)</f>
        <v>GEO1004</v>
      </c>
      <c r="H7" t="str">
        <f>VLOOKUP(G7,Geomapping[#All],2,FALSE)</f>
        <v>LATAM</v>
      </c>
      <c r="I7" s="1" t="str">
        <f t="shared" si="4"/>
        <v>Q3 2020</v>
      </c>
      <c r="K7" t="str">
        <v>GEO1003</v>
      </c>
      <c r="M7" t="str">
        <f t="shared" si="5"/>
        <v>GEO1003</v>
      </c>
      <c r="N7" t="s">
        <v>905</v>
      </c>
      <c r="P7" s="31"/>
      <c r="Q7" s="31"/>
      <c r="R7" s="31"/>
      <c r="S7" s="31"/>
      <c r="T7" s="31"/>
      <c r="U7" s="31"/>
      <c r="V7" s="31"/>
    </row>
    <row r="8" spans="1:22" x14ac:dyDescent="0.25">
      <c r="A8" t="str">
        <f t="shared" si="0"/>
        <v>CL11420</v>
      </c>
      <c r="B8" s="1">
        <v>44104</v>
      </c>
      <c r="C8" s="1" t="str">
        <f t="shared" si="1"/>
        <v>Sep</v>
      </c>
      <c r="D8" s="1" t="str">
        <f t="shared" si="2"/>
        <v>Q3</v>
      </c>
      <c r="E8" s="1" t="str">
        <f t="shared" si="3"/>
        <v>2020</v>
      </c>
      <c r="F8">
        <v>569</v>
      </c>
      <c r="G8" t="str">
        <f>VLOOKUP(A8,ClientInfo[[#All],[CLID-Shorten]:[GEOID]],2,FALSE)</f>
        <v>GEO1004</v>
      </c>
      <c r="H8" t="str">
        <f>VLOOKUP(G8,Geomapping[#All],2,FALSE)</f>
        <v>LATAM</v>
      </c>
      <c r="I8" s="1" t="str">
        <f t="shared" si="4"/>
        <v>Q3 2020</v>
      </c>
      <c r="K8" t="str">
        <v>GEO1002</v>
      </c>
      <c r="M8" t="str">
        <f t="shared" si="5"/>
        <v>GEO1002</v>
      </c>
      <c r="N8" t="s">
        <v>911</v>
      </c>
      <c r="P8" s="31"/>
      <c r="Q8" s="31"/>
      <c r="R8" s="31"/>
      <c r="S8" s="31"/>
      <c r="T8" s="31"/>
      <c r="U8" s="31"/>
      <c r="V8" s="31"/>
    </row>
    <row r="9" spans="1:22" x14ac:dyDescent="0.25">
      <c r="A9" t="str">
        <f t="shared" si="0"/>
        <v>CL11420</v>
      </c>
      <c r="B9" s="1">
        <v>44135</v>
      </c>
      <c r="C9" s="1" t="str">
        <f t="shared" si="1"/>
        <v>Oct</v>
      </c>
      <c r="D9" s="1" t="str">
        <f t="shared" si="2"/>
        <v>Q4</v>
      </c>
      <c r="E9" s="1" t="str">
        <f t="shared" si="3"/>
        <v>2020</v>
      </c>
      <c r="F9">
        <v>487</v>
      </c>
      <c r="G9" t="str">
        <f>VLOOKUP(A9,ClientInfo[[#All],[CLID-Shorten]:[GEOID]],2,FALSE)</f>
        <v>GEO1004</v>
      </c>
      <c r="H9" t="str">
        <f>VLOOKUP(G9,Geomapping[#All],2,FALSE)</f>
        <v>LATAM</v>
      </c>
      <c r="I9" s="1" t="str">
        <f t="shared" si="4"/>
        <v>Q4 2020</v>
      </c>
      <c r="P9" s="31"/>
      <c r="Q9" s="31"/>
      <c r="R9" s="31"/>
      <c r="S9" s="31"/>
      <c r="T9" s="31"/>
      <c r="U9" s="31"/>
      <c r="V9" s="31"/>
    </row>
    <row r="10" spans="1:22" x14ac:dyDescent="0.25">
      <c r="A10" t="str">
        <f t="shared" si="0"/>
        <v>CL11420</v>
      </c>
      <c r="B10" s="1">
        <v>44165</v>
      </c>
      <c r="C10" s="1" t="str">
        <f t="shared" si="1"/>
        <v>Nov</v>
      </c>
      <c r="D10" s="1" t="str">
        <f t="shared" si="2"/>
        <v>Q4</v>
      </c>
      <c r="E10" s="1" t="str">
        <f t="shared" si="3"/>
        <v>2020</v>
      </c>
      <c r="F10">
        <v>729</v>
      </c>
      <c r="G10" t="str">
        <f>VLOOKUP(A10,ClientInfo[[#All],[CLID-Shorten]:[GEOID]],2,FALSE)</f>
        <v>GEO1004</v>
      </c>
      <c r="H10" t="str">
        <f>VLOOKUP(G10,Geomapping[#All],2,FALSE)</f>
        <v>LATAM</v>
      </c>
      <c r="I10" s="1" t="str">
        <f t="shared" si="4"/>
        <v>Q4 2020</v>
      </c>
      <c r="K10" t="str" cm="1">
        <f t="array" ref="K10:K15">_xlfn.UNIQUE(I2:I908)</f>
        <v>Q1 2020</v>
      </c>
      <c r="P10" s="31"/>
      <c r="Q10" s="31"/>
      <c r="R10" s="31"/>
      <c r="S10" s="31"/>
      <c r="T10" s="31"/>
      <c r="U10" s="31"/>
      <c r="V10" s="31"/>
    </row>
    <row r="11" spans="1:22" x14ac:dyDescent="0.25">
      <c r="A11" t="str">
        <f t="shared" si="0"/>
        <v>CL11420</v>
      </c>
      <c r="B11" s="1">
        <v>44196</v>
      </c>
      <c r="C11" s="1" t="str">
        <f t="shared" si="1"/>
        <v>Dec</v>
      </c>
      <c r="D11" s="1" t="str">
        <f t="shared" si="2"/>
        <v>Q4</v>
      </c>
      <c r="E11" s="1" t="str">
        <f t="shared" si="3"/>
        <v>2020</v>
      </c>
      <c r="F11">
        <v>565</v>
      </c>
      <c r="G11" t="str">
        <f>VLOOKUP(A11,ClientInfo[[#All],[CLID-Shorten]:[GEOID]],2,FALSE)</f>
        <v>GEO1004</v>
      </c>
      <c r="H11" t="str">
        <f>VLOOKUP(G11,Geomapping[#All],2,FALSE)</f>
        <v>LATAM</v>
      </c>
      <c r="I11" s="1" t="str">
        <f t="shared" si="4"/>
        <v>Q4 2020</v>
      </c>
      <c r="K11" t="str">
        <v>Q2 2020</v>
      </c>
      <c r="P11" s="31"/>
      <c r="Q11" s="31"/>
      <c r="R11" s="31"/>
      <c r="S11" s="31"/>
      <c r="T11" s="31"/>
      <c r="U11" s="31"/>
      <c r="V11" s="31"/>
    </row>
    <row r="12" spans="1:22" x14ac:dyDescent="0.25">
      <c r="A12" t="str">
        <f t="shared" si="0"/>
        <v>CL11420</v>
      </c>
      <c r="B12" s="1">
        <v>44377</v>
      </c>
      <c r="C12" s="1" t="str">
        <f t="shared" si="1"/>
        <v>Jun</v>
      </c>
      <c r="D12" s="1" t="str">
        <f t="shared" si="2"/>
        <v>Q2</v>
      </c>
      <c r="E12" s="1" t="str">
        <f t="shared" si="3"/>
        <v>2021</v>
      </c>
      <c r="F12">
        <v>561</v>
      </c>
      <c r="G12" t="str">
        <f>VLOOKUP(A12,ClientInfo[[#All],[CLID-Shorten]:[GEOID]],2,FALSE)</f>
        <v>GEO1004</v>
      </c>
      <c r="H12" t="str">
        <f>VLOOKUP(G12,Geomapping[#All],2,FALSE)</f>
        <v>LATAM</v>
      </c>
      <c r="I12" s="1" t="str">
        <f t="shared" si="4"/>
        <v>Q2 2021</v>
      </c>
      <c r="K12" t="str">
        <v>Q3 2020</v>
      </c>
      <c r="M12" s="3" t="s">
        <v>907</v>
      </c>
      <c r="N12" t="s">
        <v>906</v>
      </c>
      <c r="P12" s="31"/>
      <c r="Q12" s="31"/>
      <c r="R12" s="31"/>
      <c r="S12" s="31"/>
      <c r="T12" s="31"/>
      <c r="U12" s="31"/>
      <c r="V12" s="31"/>
    </row>
    <row r="13" spans="1:22" x14ac:dyDescent="0.25">
      <c r="A13" t="str">
        <f t="shared" si="0"/>
        <v>CL11420</v>
      </c>
      <c r="B13" s="1">
        <v>44347</v>
      </c>
      <c r="C13" s="1" t="str">
        <f t="shared" si="1"/>
        <v>May</v>
      </c>
      <c r="D13" s="1" t="str">
        <f t="shared" si="2"/>
        <v>Q2</v>
      </c>
      <c r="E13" s="1" t="str">
        <f t="shared" si="3"/>
        <v>2021</v>
      </c>
      <c r="F13">
        <v>1014</v>
      </c>
      <c r="G13" t="str">
        <f>VLOOKUP(A13,ClientInfo[[#All],[CLID-Shorten]:[GEOID]],2,FALSE)</f>
        <v>GEO1004</v>
      </c>
      <c r="H13" t="str">
        <f>VLOOKUP(G13,Geomapping[#All],2,FALSE)</f>
        <v>LATAM</v>
      </c>
      <c r="I13" s="1" t="str">
        <f t="shared" si="4"/>
        <v>Q2 2021</v>
      </c>
      <c r="K13" t="str">
        <v>Q4 2020</v>
      </c>
      <c r="M13" s="4" t="s">
        <v>842</v>
      </c>
      <c r="N13">
        <v>3008286</v>
      </c>
      <c r="P13" s="31"/>
      <c r="Q13" s="31"/>
      <c r="R13" s="31"/>
      <c r="S13" s="31"/>
      <c r="T13" s="31"/>
      <c r="U13" s="31"/>
      <c r="V13" s="31"/>
    </row>
    <row r="14" spans="1:22" x14ac:dyDescent="0.25">
      <c r="A14" t="str">
        <f t="shared" si="0"/>
        <v>CL11420</v>
      </c>
      <c r="B14" s="1">
        <v>44316</v>
      </c>
      <c r="C14" s="1" t="str">
        <f t="shared" si="1"/>
        <v>Apr</v>
      </c>
      <c r="D14" s="1" t="str">
        <f t="shared" si="2"/>
        <v>Q2</v>
      </c>
      <c r="E14" s="1" t="str">
        <f t="shared" si="3"/>
        <v>2021</v>
      </c>
      <c r="F14">
        <v>878</v>
      </c>
      <c r="G14" t="str">
        <f>VLOOKUP(A14,ClientInfo[[#All],[CLID-Shorten]:[GEOID]],2,FALSE)</f>
        <v>GEO1004</v>
      </c>
      <c r="H14" t="str">
        <f>VLOOKUP(G14,Geomapping[#All],2,FALSE)</f>
        <v>LATAM</v>
      </c>
      <c r="I14" s="1" t="str">
        <f t="shared" si="4"/>
        <v>Q2 2021</v>
      </c>
      <c r="K14" t="str">
        <v>Q2 2021</v>
      </c>
      <c r="M14" s="4" t="s">
        <v>852</v>
      </c>
      <c r="N14">
        <v>562005</v>
      </c>
      <c r="P14" s="31"/>
      <c r="Q14" s="31"/>
      <c r="R14" s="31"/>
      <c r="S14" s="31"/>
      <c r="T14" s="31"/>
      <c r="U14" s="31"/>
      <c r="V14" s="31"/>
    </row>
    <row r="15" spans="1:22" x14ac:dyDescent="0.25">
      <c r="A15" t="str">
        <f t="shared" si="0"/>
        <v>CL11420</v>
      </c>
      <c r="B15" s="1">
        <v>44286</v>
      </c>
      <c r="C15" s="1" t="str">
        <f t="shared" si="1"/>
        <v>Mar</v>
      </c>
      <c r="D15" s="1" t="str">
        <f t="shared" si="2"/>
        <v>Q1</v>
      </c>
      <c r="E15" s="1" t="str">
        <f t="shared" si="3"/>
        <v>2021</v>
      </c>
      <c r="F15">
        <v>922</v>
      </c>
      <c r="G15" t="str">
        <f>VLOOKUP(A15,ClientInfo[[#All],[CLID-Shorten]:[GEOID]],2,FALSE)</f>
        <v>GEO1004</v>
      </c>
      <c r="H15" t="str">
        <f>VLOOKUP(G15,Geomapping[#All],2,FALSE)</f>
        <v>LATAM</v>
      </c>
      <c r="I15" s="1" t="str">
        <f t="shared" si="4"/>
        <v>Q1 2021</v>
      </c>
      <c r="K15" t="str">
        <v>Q1 2021</v>
      </c>
      <c r="M15" s="4" t="s">
        <v>845</v>
      </c>
      <c r="N15">
        <v>880760</v>
      </c>
      <c r="P15" s="31"/>
      <c r="Q15" s="31"/>
      <c r="R15" s="31"/>
      <c r="S15" s="31"/>
      <c r="T15" s="31"/>
      <c r="U15" s="31"/>
      <c r="V15" s="31"/>
    </row>
    <row r="16" spans="1:22" x14ac:dyDescent="0.25">
      <c r="A16" t="str">
        <f t="shared" si="0"/>
        <v>CL11420</v>
      </c>
      <c r="B16" s="1">
        <v>44255</v>
      </c>
      <c r="C16" s="1" t="str">
        <f t="shared" si="1"/>
        <v>Feb</v>
      </c>
      <c r="D16" s="1" t="str">
        <f t="shared" si="2"/>
        <v>Q1</v>
      </c>
      <c r="E16" s="1" t="str">
        <f t="shared" si="3"/>
        <v>2021</v>
      </c>
      <c r="F16">
        <v>668</v>
      </c>
      <c r="G16" t="str">
        <f>VLOOKUP(A16,ClientInfo[[#All],[CLID-Shorten]:[GEOID]],2,FALSE)</f>
        <v>GEO1004</v>
      </c>
      <c r="H16" t="str">
        <f>VLOOKUP(G16,Geomapping[#All],2,FALSE)</f>
        <v>LATAM</v>
      </c>
      <c r="I16" s="1" t="str">
        <f t="shared" si="4"/>
        <v>Q1 2021</v>
      </c>
      <c r="M16" s="4" t="s">
        <v>854</v>
      </c>
      <c r="N16">
        <v>425262</v>
      </c>
      <c r="P16" s="31"/>
      <c r="Q16" s="31"/>
      <c r="R16" s="31"/>
      <c r="S16" s="31"/>
      <c r="T16" s="31"/>
      <c r="U16" s="31"/>
      <c r="V16" s="31"/>
    </row>
    <row r="17" spans="1:20" x14ac:dyDescent="0.25">
      <c r="A17" t="str">
        <f t="shared" si="0"/>
        <v>CL11420</v>
      </c>
      <c r="B17" s="1">
        <v>44227</v>
      </c>
      <c r="C17" s="1" t="str">
        <f t="shared" si="1"/>
        <v>Jan</v>
      </c>
      <c r="D17" s="1" t="str">
        <f t="shared" si="2"/>
        <v>Q1</v>
      </c>
      <c r="E17" s="1" t="str">
        <f t="shared" si="3"/>
        <v>2021</v>
      </c>
      <c r="F17">
        <v>725</v>
      </c>
      <c r="G17" t="str">
        <f>VLOOKUP(A17,ClientInfo[[#All],[CLID-Shorten]:[GEOID]],2,FALSE)</f>
        <v>GEO1004</v>
      </c>
      <c r="H17" t="str">
        <f>VLOOKUP(G17,Geomapping[#All],2,FALSE)</f>
        <v>LATAM</v>
      </c>
      <c r="I17" s="1" t="str">
        <f t="shared" si="4"/>
        <v>Q1 2021</v>
      </c>
      <c r="M17" s="4" t="s">
        <v>908</v>
      </c>
      <c r="N17">
        <v>4876313</v>
      </c>
    </row>
    <row r="18" spans="1:20" x14ac:dyDescent="0.25">
      <c r="A18" t="s">
        <v>37</v>
      </c>
      <c r="B18" s="1">
        <v>43861</v>
      </c>
      <c r="C18" s="1" t="str">
        <f t="shared" si="1"/>
        <v>Jan</v>
      </c>
      <c r="D18" s="1" t="str">
        <f t="shared" si="2"/>
        <v>Q1</v>
      </c>
      <c r="E18" s="1" t="str">
        <f t="shared" si="3"/>
        <v>2020</v>
      </c>
      <c r="F18">
        <v>1194</v>
      </c>
      <c r="G18" t="str">
        <f>VLOOKUP(A18,ClientInfo[[#All],[CLID-Shorten]:[GEOID]],2,FALSE)</f>
        <v>GEO1001</v>
      </c>
      <c r="H18" t="str">
        <f>VLOOKUP(G18,Geomapping[#All],2,FALSE)</f>
        <v>NAM</v>
      </c>
      <c r="I18" s="1" t="str">
        <f t="shared" si="4"/>
        <v>Q1 2020</v>
      </c>
    </row>
    <row r="19" spans="1:20" x14ac:dyDescent="0.25">
      <c r="A19" t="str">
        <f t="shared" ref="A19:A35" si="6">A18</f>
        <v>CL13213</v>
      </c>
      <c r="B19" s="1">
        <v>43890</v>
      </c>
      <c r="C19" s="1" t="str">
        <f t="shared" si="1"/>
        <v>Feb</v>
      </c>
      <c r="D19" s="1" t="str">
        <f t="shared" si="2"/>
        <v>Q1</v>
      </c>
      <c r="E19" s="1" t="str">
        <f t="shared" si="3"/>
        <v>2020</v>
      </c>
      <c r="F19">
        <v>942</v>
      </c>
      <c r="G19" t="str">
        <f>VLOOKUP(A19,ClientInfo[[#All],[CLID-Shorten]:[GEOID]],2,FALSE)</f>
        <v>GEO1001</v>
      </c>
      <c r="H19" t="str">
        <f>VLOOKUP(G19,Geomapping[#All],2,FALSE)</f>
        <v>NAM</v>
      </c>
      <c r="I19" s="1" t="str">
        <f t="shared" si="4"/>
        <v>Q1 2020</v>
      </c>
      <c r="M19" s="4" t="s">
        <v>909</v>
      </c>
    </row>
    <row r="20" spans="1:20" x14ac:dyDescent="0.25">
      <c r="A20" t="str">
        <f t="shared" si="6"/>
        <v>CL13213</v>
      </c>
      <c r="B20" s="1">
        <v>43921</v>
      </c>
      <c r="C20" s="1" t="str">
        <f t="shared" si="1"/>
        <v>Mar</v>
      </c>
      <c r="D20" s="1" t="str">
        <f t="shared" si="2"/>
        <v>Q1</v>
      </c>
      <c r="E20" s="1" t="str">
        <f t="shared" si="3"/>
        <v>2020</v>
      </c>
      <c r="F20">
        <v>1448</v>
      </c>
      <c r="G20" t="str">
        <f>VLOOKUP(A20,ClientInfo[[#All],[CLID-Shorten]:[GEOID]],2,FALSE)</f>
        <v>GEO1001</v>
      </c>
      <c r="H20" t="str">
        <f>VLOOKUP(G20,Geomapping[#All],2,FALSE)</f>
        <v>NAM</v>
      </c>
      <c r="I20" s="1" t="str">
        <f t="shared" si="4"/>
        <v>Q1 2020</v>
      </c>
    </row>
    <row r="21" spans="1:20" x14ac:dyDescent="0.25">
      <c r="A21" t="str">
        <f t="shared" si="6"/>
        <v>CL13213</v>
      </c>
      <c r="B21" s="1">
        <v>43951</v>
      </c>
      <c r="C21" s="1" t="str">
        <f t="shared" si="1"/>
        <v>Apr</v>
      </c>
      <c r="D21" s="1" t="str">
        <f t="shared" si="2"/>
        <v>Q2</v>
      </c>
      <c r="E21" s="1" t="str">
        <f t="shared" si="3"/>
        <v>2020</v>
      </c>
      <c r="F21">
        <v>1323</v>
      </c>
      <c r="G21" t="str">
        <f>VLOOKUP(A21,ClientInfo[[#All],[CLID-Shorten]:[GEOID]],2,FALSE)</f>
        <v>GEO1001</v>
      </c>
      <c r="H21" t="str">
        <f>VLOOKUP(G21,Geomapping[#All],2,FALSE)</f>
        <v>NAM</v>
      </c>
      <c r="I21" s="1" t="str">
        <f t="shared" si="4"/>
        <v>Q2 2020</v>
      </c>
    </row>
    <row r="22" spans="1:20" x14ac:dyDescent="0.25">
      <c r="A22" t="str">
        <f t="shared" si="6"/>
        <v>CL13213</v>
      </c>
      <c r="B22" s="1">
        <v>43982</v>
      </c>
      <c r="C22" s="1" t="str">
        <f t="shared" si="1"/>
        <v>May</v>
      </c>
      <c r="D22" s="1" t="str">
        <f t="shared" si="2"/>
        <v>Q2</v>
      </c>
      <c r="E22" s="1" t="str">
        <f t="shared" si="3"/>
        <v>2020</v>
      </c>
      <c r="F22">
        <v>1573</v>
      </c>
      <c r="G22" t="str">
        <f>VLOOKUP(A22,ClientInfo[[#All],[CLID-Shorten]:[GEOID]],2,FALSE)</f>
        <v>GEO1001</v>
      </c>
      <c r="H22" t="str">
        <f>VLOOKUP(G22,Geomapping[#All],2,FALSE)</f>
        <v>NAM</v>
      </c>
      <c r="I22" s="1" t="str">
        <f t="shared" si="4"/>
        <v>Q2 2020</v>
      </c>
      <c r="K22" s="3" t="s">
        <v>906</v>
      </c>
      <c r="L22" s="3" t="s">
        <v>916</v>
      </c>
      <c r="M22" s="3"/>
    </row>
    <row r="23" spans="1:20" x14ac:dyDescent="0.25">
      <c r="A23" t="str">
        <f t="shared" si="6"/>
        <v>CL13213</v>
      </c>
      <c r="B23" s="1">
        <v>44012</v>
      </c>
      <c r="C23" s="1" t="str">
        <f t="shared" si="1"/>
        <v>Jun</v>
      </c>
      <c r="D23" s="1" t="str">
        <f t="shared" si="2"/>
        <v>Q2</v>
      </c>
      <c r="E23" s="1" t="str">
        <f t="shared" si="3"/>
        <v>2020</v>
      </c>
      <c r="F23">
        <v>820</v>
      </c>
      <c r="G23" t="str">
        <f>VLOOKUP(A23,ClientInfo[[#All],[CLID-Shorten]:[GEOID]],2,FALSE)</f>
        <v>GEO1001</v>
      </c>
      <c r="H23" t="str">
        <f>VLOOKUP(G23,Geomapping[#All],2,FALSE)</f>
        <v>NAM</v>
      </c>
      <c r="I23" s="1" t="str">
        <f t="shared" si="4"/>
        <v>Q2 2020</v>
      </c>
      <c r="L23" t="s">
        <v>914</v>
      </c>
      <c r="P23" t="s">
        <v>921</v>
      </c>
      <c r="Q23" t="s">
        <v>915</v>
      </c>
      <c r="S23" t="s">
        <v>922</v>
      </c>
      <c r="T23" t="s">
        <v>908</v>
      </c>
    </row>
    <row r="24" spans="1:20" x14ac:dyDescent="0.25">
      <c r="A24" t="str">
        <f t="shared" si="6"/>
        <v>CL13213</v>
      </c>
      <c r="B24" s="1">
        <v>44043</v>
      </c>
      <c r="C24" s="1" t="str">
        <f t="shared" si="1"/>
        <v>Jul</v>
      </c>
      <c r="D24" s="1" t="str">
        <f t="shared" si="2"/>
        <v>Q3</v>
      </c>
      <c r="E24" s="1" t="str">
        <f t="shared" si="3"/>
        <v>2020</v>
      </c>
      <c r="F24">
        <v>1069</v>
      </c>
      <c r="G24" t="str">
        <f>VLOOKUP(A24,ClientInfo[[#All],[CLID-Shorten]:[GEOID]],2,FALSE)</f>
        <v>GEO1001</v>
      </c>
      <c r="H24" t="str">
        <f>VLOOKUP(G24,Geomapping[#All],2,FALSE)</f>
        <v>NAM</v>
      </c>
      <c r="I24" s="1" t="str">
        <f t="shared" si="4"/>
        <v>Q3 2020</v>
      </c>
      <c r="K24" s="3" t="s">
        <v>907</v>
      </c>
      <c r="L24" t="s">
        <v>917</v>
      </c>
      <c r="M24" t="s">
        <v>918</v>
      </c>
      <c r="N24" t="s">
        <v>919</v>
      </c>
      <c r="O24" t="s">
        <v>920</v>
      </c>
      <c r="Q24" t="s">
        <v>917</v>
      </c>
      <c r="R24" t="s">
        <v>918</v>
      </c>
    </row>
    <row r="25" spans="1:20" x14ac:dyDescent="0.25">
      <c r="A25" t="str">
        <f t="shared" si="6"/>
        <v>CL13213</v>
      </c>
      <c r="B25" s="1">
        <v>44074</v>
      </c>
      <c r="C25" s="1" t="str">
        <f t="shared" si="1"/>
        <v>Aug</v>
      </c>
      <c r="D25" s="1" t="str">
        <f t="shared" si="2"/>
        <v>Q3</v>
      </c>
      <c r="E25" s="1" t="str">
        <f t="shared" si="3"/>
        <v>2020</v>
      </c>
      <c r="F25">
        <v>571</v>
      </c>
      <c r="G25" t="str">
        <f>VLOOKUP(A25,ClientInfo[[#All],[CLID-Shorten]:[GEOID]],2,FALSE)</f>
        <v>GEO1001</v>
      </c>
      <c r="H25" t="str">
        <f>VLOOKUP(G25,Geomapping[#All],2,FALSE)</f>
        <v>NAM</v>
      </c>
      <c r="I25" s="1" t="str">
        <f t="shared" si="4"/>
        <v>Q3 2020</v>
      </c>
      <c r="K25" s="4" t="s">
        <v>911</v>
      </c>
      <c r="L25">
        <v>95736</v>
      </c>
      <c r="M25">
        <v>107338</v>
      </c>
      <c r="N25">
        <v>69198</v>
      </c>
      <c r="O25">
        <v>80144</v>
      </c>
      <c r="P25">
        <v>352416</v>
      </c>
      <c r="Q25">
        <v>99778</v>
      </c>
      <c r="R25">
        <v>109811</v>
      </c>
      <c r="S25">
        <v>209589</v>
      </c>
      <c r="T25">
        <v>562005</v>
      </c>
    </row>
    <row r="26" spans="1:20" x14ac:dyDescent="0.25">
      <c r="A26" t="str">
        <f t="shared" si="6"/>
        <v>CL13213</v>
      </c>
      <c r="B26" s="1">
        <v>44104</v>
      </c>
      <c r="C26" s="1" t="str">
        <f t="shared" si="1"/>
        <v>Sep</v>
      </c>
      <c r="D26" s="1" t="str">
        <f t="shared" si="2"/>
        <v>Q3</v>
      </c>
      <c r="E26" s="1" t="str">
        <f t="shared" si="3"/>
        <v>2020</v>
      </c>
      <c r="F26">
        <v>947</v>
      </c>
      <c r="G26" t="str">
        <f>VLOOKUP(A26,ClientInfo[[#All],[CLID-Shorten]:[GEOID]],2,FALSE)</f>
        <v>GEO1001</v>
      </c>
      <c r="H26" t="str">
        <f>VLOOKUP(G26,Geomapping[#All],2,FALSE)</f>
        <v>NAM</v>
      </c>
      <c r="I26" s="1" t="str">
        <f t="shared" si="4"/>
        <v>Q3 2020</v>
      </c>
      <c r="K26" s="4" t="s">
        <v>905</v>
      </c>
      <c r="L26">
        <v>147852</v>
      </c>
      <c r="M26">
        <v>173566</v>
      </c>
      <c r="N26">
        <v>103536</v>
      </c>
      <c r="O26">
        <v>129264</v>
      </c>
      <c r="P26">
        <v>554218</v>
      </c>
      <c r="Q26">
        <v>150204</v>
      </c>
      <c r="R26">
        <v>176338</v>
      </c>
      <c r="S26">
        <v>326542</v>
      </c>
      <c r="T26">
        <v>880760</v>
      </c>
    </row>
    <row r="27" spans="1:20" x14ac:dyDescent="0.25">
      <c r="A27" t="str">
        <f t="shared" si="6"/>
        <v>CL13213</v>
      </c>
      <c r="B27" s="1">
        <v>44135</v>
      </c>
      <c r="C27" s="1" t="str">
        <f t="shared" si="1"/>
        <v>Oct</v>
      </c>
      <c r="D27" s="1" t="str">
        <f t="shared" si="2"/>
        <v>Q4</v>
      </c>
      <c r="E27" s="1" t="str">
        <f t="shared" si="3"/>
        <v>2020</v>
      </c>
      <c r="F27">
        <v>694</v>
      </c>
      <c r="G27" t="str">
        <f>VLOOKUP(A27,ClientInfo[[#All],[CLID-Shorten]:[GEOID]],2,FALSE)</f>
        <v>GEO1001</v>
      </c>
      <c r="H27" t="str">
        <f>VLOOKUP(G27,Geomapping[#All],2,FALSE)</f>
        <v>NAM</v>
      </c>
      <c r="I27" s="1" t="str">
        <f t="shared" si="4"/>
        <v>Q4 2020</v>
      </c>
      <c r="K27" s="4" t="s">
        <v>910</v>
      </c>
      <c r="L27">
        <v>69053</v>
      </c>
      <c r="M27">
        <v>82618</v>
      </c>
      <c r="N27">
        <v>50574</v>
      </c>
      <c r="O27">
        <v>65121</v>
      </c>
      <c r="P27">
        <v>267366</v>
      </c>
      <c r="Q27">
        <v>75265</v>
      </c>
      <c r="R27">
        <v>82631</v>
      </c>
      <c r="S27">
        <v>157896</v>
      </c>
      <c r="T27">
        <v>425262</v>
      </c>
    </row>
    <row r="28" spans="1:20" x14ac:dyDescent="0.25">
      <c r="A28" t="str">
        <f t="shared" si="6"/>
        <v>CL13213</v>
      </c>
      <c r="B28" s="1">
        <v>44165</v>
      </c>
      <c r="C28" s="1" t="str">
        <f t="shared" si="1"/>
        <v>Nov</v>
      </c>
      <c r="D28" s="1" t="str">
        <f t="shared" si="2"/>
        <v>Q4</v>
      </c>
      <c r="E28" s="1" t="str">
        <f t="shared" si="3"/>
        <v>2020</v>
      </c>
      <c r="F28">
        <v>1197</v>
      </c>
      <c r="G28" t="str">
        <f>VLOOKUP(A28,ClientInfo[[#All],[CLID-Shorten]:[GEOID]],2,FALSE)</f>
        <v>GEO1001</v>
      </c>
      <c r="H28" t="str">
        <f>VLOOKUP(G28,Geomapping[#All],2,FALSE)</f>
        <v>NAM</v>
      </c>
      <c r="I28" s="1" t="str">
        <f t="shared" si="4"/>
        <v>Q4 2020</v>
      </c>
      <c r="K28" s="4" t="s">
        <v>904</v>
      </c>
      <c r="L28">
        <v>509419</v>
      </c>
      <c r="M28">
        <v>576618</v>
      </c>
      <c r="N28">
        <v>363694</v>
      </c>
      <c r="O28">
        <v>432034</v>
      </c>
      <c r="P28">
        <v>1881765</v>
      </c>
      <c r="Q28">
        <v>530019</v>
      </c>
      <c r="R28">
        <v>596502</v>
      </c>
      <c r="S28">
        <v>1126521</v>
      </c>
      <c r="T28">
        <v>3008286</v>
      </c>
    </row>
    <row r="29" spans="1:20" x14ac:dyDescent="0.25">
      <c r="A29" t="str">
        <f t="shared" si="6"/>
        <v>CL13213</v>
      </c>
      <c r="B29" s="1">
        <v>44196</v>
      </c>
      <c r="C29" s="1" t="str">
        <f t="shared" si="1"/>
        <v>Dec</v>
      </c>
      <c r="D29" s="1" t="str">
        <f t="shared" si="2"/>
        <v>Q4</v>
      </c>
      <c r="E29" s="1" t="str">
        <f t="shared" si="3"/>
        <v>2020</v>
      </c>
      <c r="F29">
        <v>822</v>
      </c>
      <c r="G29" t="str">
        <f>VLOOKUP(A29,ClientInfo[[#All],[CLID-Shorten]:[GEOID]],2,FALSE)</f>
        <v>GEO1001</v>
      </c>
      <c r="H29" t="str">
        <f>VLOOKUP(G29,Geomapping[#All],2,FALSE)</f>
        <v>NAM</v>
      </c>
      <c r="I29" s="1" t="str">
        <f t="shared" si="4"/>
        <v>Q4 2020</v>
      </c>
      <c r="K29" s="4" t="s">
        <v>908</v>
      </c>
      <c r="L29">
        <v>822060</v>
      </c>
      <c r="M29">
        <v>940140</v>
      </c>
      <c r="N29">
        <v>587002</v>
      </c>
      <c r="O29">
        <v>706563</v>
      </c>
      <c r="P29">
        <v>3055765</v>
      </c>
      <c r="Q29">
        <v>855266</v>
      </c>
      <c r="R29">
        <v>965282</v>
      </c>
      <c r="S29">
        <v>1820548</v>
      </c>
      <c r="T29">
        <v>4876313</v>
      </c>
    </row>
    <row r="30" spans="1:20" x14ac:dyDescent="0.25">
      <c r="A30" t="str">
        <f t="shared" si="6"/>
        <v>CL13213</v>
      </c>
      <c r="B30" s="1">
        <v>44377</v>
      </c>
      <c r="C30" s="1" t="str">
        <f t="shared" si="1"/>
        <v>Jun</v>
      </c>
      <c r="D30" s="1" t="str">
        <f t="shared" si="2"/>
        <v>Q2</v>
      </c>
      <c r="E30" s="1" t="str">
        <f t="shared" si="3"/>
        <v>2021</v>
      </c>
      <c r="F30">
        <v>846</v>
      </c>
      <c r="G30" t="str">
        <f>VLOOKUP(A30,ClientInfo[[#All],[CLID-Shorten]:[GEOID]],2,FALSE)</f>
        <v>GEO1001</v>
      </c>
      <c r="H30" t="str">
        <f>VLOOKUP(G30,Geomapping[#All],2,FALSE)</f>
        <v>NAM</v>
      </c>
      <c r="I30" s="1" t="str">
        <f t="shared" si="4"/>
        <v>Q2 2021</v>
      </c>
    </row>
    <row r="31" spans="1:20" x14ac:dyDescent="0.25">
      <c r="A31" t="str">
        <f t="shared" si="6"/>
        <v>CL13213</v>
      </c>
      <c r="B31" s="1">
        <v>44347</v>
      </c>
      <c r="C31" s="1" t="str">
        <f t="shared" si="1"/>
        <v>May</v>
      </c>
      <c r="D31" s="1" t="str">
        <f t="shared" si="2"/>
        <v>Q2</v>
      </c>
      <c r="E31" s="1" t="str">
        <f t="shared" si="3"/>
        <v>2021</v>
      </c>
      <c r="F31">
        <v>1553</v>
      </c>
      <c r="G31" t="str">
        <f>VLOOKUP(A31,ClientInfo[[#All],[CLID-Shorten]:[GEOID]],2,FALSE)</f>
        <v>GEO1001</v>
      </c>
      <c r="H31" t="str">
        <f>VLOOKUP(G31,Geomapping[#All],2,FALSE)</f>
        <v>NAM</v>
      </c>
      <c r="I31" s="1" t="str">
        <f t="shared" si="4"/>
        <v>Q2 2021</v>
      </c>
    </row>
    <row r="32" spans="1:20" x14ac:dyDescent="0.25">
      <c r="A32" t="str">
        <f t="shared" si="6"/>
        <v>CL13213</v>
      </c>
      <c r="B32" s="1">
        <v>44316</v>
      </c>
      <c r="C32" s="1" t="str">
        <f t="shared" si="1"/>
        <v>Apr</v>
      </c>
      <c r="D32" s="1" t="str">
        <f t="shared" si="2"/>
        <v>Q2</v>
      </c>
      <c r="E32" s="1" t="str">
        <f t="shared" si="3"/>
        <v>2021</v>
      </c>
      <c r="F32">
        <v>1344</v>
      </c>
      <c r="G32" t="str">
        <f>VLOOKUP(A32,ClientInfo[[#All],[CLID-Shorten]:[GEOID]],2,FALSE)</f>
        <v>GEO1001</v>
      </c>
      <c r="H32" t="str">
        <f>VLOOKUP(G32,Geomapping[#All],2,FALSE)</f>
        <v>NAM</v>
      </c>
      <c r="I32" s="1" t="str">
        <f t="shared" si="4"/>
        <v>Q2 2021</v>
      </c>
    </row>
    <row r="33" spans="1:9" x14ac:dyDescent="0.25">
      <c r="A33" t="str">
        <f t="shared" si="6"/>
        <v>CL13213</v>
      </c>
      <c r="B33" s="1">
        <v>44286</v>
      </c>
      <c r="C33" s="1" t="str">
        <f t="shared" si="1"/>
        <v>Mar</v>
      </c>
      <c r="D33" s="1" t="str">
        <f t="shared" si="2"/>
        <v>Q1</v>
      </c>
      <c r="E33" s="1" t="str">
        <f t="shared" si="3"/>
        <v>2021</v>
      </c>
      <c r="F33">
        <v>1436</v>
      </c>
      <c r="G33" t="str">
        <f>VLOOKUP(A33,ClientInfo[[#All],[CLID-Shorten]:[GEOID]],2,FALSE)</f>
        <v>GEO1001</v>
      </c>
      <c r="H33" t="str">
        <f>VLOOKUP(G33,Geomapping[#All],2,FALSE)</f>
        <v>NAM</v>
      </c>
      <c r="I33" s="1" t="str">
        <f t="shared" si="4"/>
        <v>Q1 2021</v>
      </c>
    </row>
    <row r="34" spans="1:9" x14ac:dyDescent="0.25">
      <c r="A34" t="str">
        <f t="shared" si="6"/>
        <v>CL13213</v>
      </c>
      <c r="B34" s="1">
        <v>44255</v>
      </c>
      <c r="C34" s="1" t="str">
        <f t="shared" si="1"/>
        <v>Feb</v>
      </c>
      <c r="D34" s="1" t="str">
        <f t="shared" si="2"/>
        <v>Q1</v>
      </c>
      <c r="E34" s="1" t="str">
        <f t="shared" si="3"/>
        <v>2021</v>
      </c>
      <c r="F34">
        <v>970</v>
      </c>
      <c r="G34" t="str">
        <f>VLOOKUP(A34,ClientInfo[[#All],[CLID-Shorten]:[GEOID]],2,FALSE)</f>
        <v>GEO1001</v>
      </c>
      <c r="H34" t="str">
        <f>VLOOKUP(G34,Geomapping[#All],2,FALSE)</f>
        <v>NAM</v>
      </c>
      <c r="I34" s="1" t="str">
        <f t="shared" si="4"/>
        <v>Q1 2021</v>
      </c>
    </row>
    <row r="35" spans="1:9" x14ac:dyDescent="0.25">
      <c r="A35" t="str">
        <f t="shared" si="6"/>
        <v>CL13213</v>
      </c>
      <c r="B35" s="1">
        <v>44227</v>
      </c>
      <c r="C35" s="1" t="str">
        <f t="shared" si="1"/>
        <v>Jan</v>
      </c>
      <c r="D35" s="1" t="str">
        <f t="shared" si="2"/>
        <v>Q1</v>
      </c>
      <c r="E35" s="1" t="str">
        <f t="shared" si="3"/>
        <v>2021</v>
      </c>
      <c r="F35">
        <v>1207</v>
      </c>
      <c r="G35" t="str">
        <f>VLOOKUP(A35,ClientInfo[[#All],[CLID-Shorten]:[GEOID]],2,FALSE)</f>
        <v>GEO1001</v>
      </c>
      <c r="H35" t="str">
        <f>VLOOKUP(G35,Geomapping[#All],2,FALSE)</f>
        <v>NAM</v>
      </c>
      <c r="I35" s="1" t="str">
        <f t="shared" si="4"/>
        <v>Q1 2021</v>
      </c>
    </row>
    <row r="36" spans="1:9" x14ac:dyDescent="0.25">
      <c r="A36" t="s">
        <v>58</v>
      </c>
      <c r="B36" s="1">
        <v>43861</v>
      </c>
      <c r="C36" s="1" t="str">
        <f t="shared" si="1"/>
        <v>Jan</v>
      </c>
      <c r="D36" s="1" t="str">
        <f t="shared" si="2"/>
        <v>Q1</v>
      </c>
      <c r="E36" s="1" t="str">
        <f t="shared" si="3"/>
        <v>2020</v>
      </c>
      <c r="F36">
        <v>532</v>
      </c>
      <c r="G36" t="str">
        <f>VLOOKUP(A36,ClientInfo[[#All],[CLID-Shorten]:[GEOID]],2,FALSE)</f>
        <v>GEO1003</v>
      </c>
      <c r="H36" t="str">
        <f>VLOOKUP(G36,Geomapping[#All],2,FALSE)</f>
        <v>EMEA</v>
      </c>
      <c r="I36" s="1" t="str">
        <f t="shared" si="4"/>
        <v>Q1 2020</v>
      </c>
    </row>
    <row r="37" spans="1:9" x14ac:dyDescent="0.25">
      <c r="A37" t="str">
        <f t="shared" ref="A37:A52" si="7">A36</f>
        <v>CL13257</v>
      </c>
      <c r="B37" s="1">
        <v>43890</v>
      </c>
      <c r="C37" s="1" t="str">
        <f t="shared" si="1"/>
        <v>Feb</v>
      </c>
      <c r="D37" s="1" t="str">
        <f t="shared" si="2"/>
        <v>Q1</v>
      </c>
      <c r="E37" s="1" t="str">
        <f t="shared" si="3"/>
        <v>2020</v>
      </c>
      <c r="F37">
        <v>760</v>
      </c>
      <c r="G37" t="str">
        <f>VLOOKUP(A37,ClientInfo[[#All],[CLID-Shorten]:[GEOID]],2,FALSE)</f>
        <v>GEO1003</v>
      </c>
      <c r="H37" t="str">
        <f>VLOOKUP(G37,Geomapping[#All],2,FALSE)</f>
        <v>EMEA</v>
      </c>
      <c r="I37" s="1" t="str">
        <f t="shared" si="4"/>
        <v>Q1 2020</v>
      </c>
    </row>
    <row r="38" spans="1:9" x14ac:dyDescent="0.25">
      <c r="A38" t="str">
        <f t="shared" si="7"/>
        <v>CL13257</v>
      </c>
      <c r="B38" s="1">
        <v>43921</v>
      </c>
      <c r="C38" s="1" t="str">
        <f t="shared" si="1"/>
        <v>Mar</v>
      </c>
      <c r="D38" s="1" t="str">
        <f t="shared" si="2"/>
        <v>Q1</v>
      </c>
      <c r="E38" s="1" t="str">
        <f t="shared" si="3"/>
        <v>2020</v>
      </c>
      <c r="F38">
        <v>682</v>
      </c>
      <c r="G38" t="str">
        <f>VLOOKUP(A38,ClientInfo[[#All],[CLID-Shorten]:[GEOID]],2,FALSE)</f>
        <v>GEO1003</v>
      </c>
      <c r="H38" t="str">
        <f>VLOOKUP(G38,Geomapping[#All],2,FALSE)</f>
        <v>EMEA</v>
      </c>
      <c r="I38" s="1" t="str">
        <f t="shared" si="4"/>
        <v>Q1 2020</v>
      </c>
    </row>
    <row r="39" spans="1:9" x14ac:dyDescent="0.25">
      <c r="A39" t="str">
        <f t="shared" si="7"/>
        <v>CL13257</v>
      </c>
      <c r="B39" s="1">
        <v>43951</v>
      </c>
      <c r="C39" s="1" t="str">
        <f t="shared" si="1"/>
        <v>Apr</v>
      </c>
      <c r="D39" s="1" t="str">
        <f t="shared" si="2"/>
        <v>Q2</v>
      </c>
      <c r="E39" s="1" t="str">
        <f t="shared" si="3"/>
        <v>2020</v>
      </c>
      <c r="F39">
        <v>984</v>
      </c>
      <c r="G39" t="str">
        <f>VLOOKUP(A39,ClientInfo[[#All],[CLID-Shorten]:[GEOID]],2,FALSE)</f>
        <v>GEO1003</v>
      </c>
      <c r="H39" t="str">
        <f>VLOOKUP(G39,Geomapping[#All],2,FALSE)</f>
        <v>EMEA</v>
      </c>
      <c r="I39" s="1" t="str">
        <f t="shared" si="4"/>
        <v>Q2 2020</v>
      </c>
    </row>
    <row r="40" spans="1:9" x14ac:dyDescent="0.25">
      <c r="A40" t="str">
        <f t="shared" si="7"/>
        <v>CL13257</v>
      </c>
      <c r="B40" s="1">
        <v>43982</v>
      </c>
      <c r="C40" s="1" t="str">
        <f t="shared" si="1"/>
        <v>May</v>
      </c>
      <c r="D40" s="1" t="str">
        <f t="shared" si="2"/>
        <v>Q2</v>
      </c>
      <c r="E40" s="1" t="str">
        <f t="shared" si="3"/>
        <v>2020</v>
      </c>
      <c r="F40">
        <v>760</v>
      </c>
      <c r="G40" t="str">
        <f>VLOOKUP(A40,ClientInfo[[#All],[CLID-Shorten]:[GEOID]],2,FALSE)</f>
        <v>GEO1003</v>
      </c>
      <c r="H40" t="str">
        <f>VLOOKUP(G40,Geomapping[#All],2,FALSE)</f>
        <v>EMEA</v>
      </c>
      <c r="I40" s="1" t="str">
        <f t="shared" si="4"/>
        <v>Q2 2020</v>
      </c>
    </row>
    <row r="41" spans="1:9" x14ac:dyDescent="0.25">
      <c r="A41" t="str">
        <f t="shared" si="7"/>
        <v>CL13257</v>
      </c>
      <c r="B41" s="1">
        <v>44012</v>
      </c>
      <c r="C41" s="1" t="str">
        <f t="shared" si="1"/>
        <v>Jun</v>
      </c>
      <c r="D41" s="1" t="str">
        <f t="shared" si="2"/>
        <v>Q2</v>
      </c>
      <c r="E41" s="1" t="str">
        <f t="shared" si="3"/>
        <v>2020</v>
      </c>
      <c r="F41">
        <v>681</v>
      </c>
      <c r="G41" t="str">
        <f>VLOOKUP(A41,ClientInfo[[#All],[CLID-Shorten]:[GEOID]],2,FALSE)</f>
        <v>GEO1003</v>
      </c>
      <c r="H41" t="str">
        <f>VLOOKUP(G41,Geomapping[#All],2,FALSE)</f>
        <v>EMEA</v>
      </c>
      <c r="I41" s="1" t="str">
        <f t="shared" si="4"/>
        <v>Q2 2020</v>
      </c>
    </row>
    <row r="42" spans="1:9" x14ac:dyDescent="0.25">
      <c r="A42" t="str">
        <f t="shared" si="7"/>
        <v>CL13257</v>
      </c>
      <c r="B42" s="1">
        <v>44043</v>
      </c>
      <c r="C42" s="1" t="str">
        <f t="shared" si="1"/>
        <v>Jul</v>
      </c>
      <c r="D42" s="1" t="str">
        <f t="shared" si="2"/>
        <v>Q3</v>
      </c>
      <c r="E42" s="1" t="str">
        <f t="shared" si="3"/>
        <v>2020</v>
      </c>
      <c r="F42">
        <v>457</v>
      </c>
      <c r="G42" t="str">
        <f>VLOOKUP(A42,ClientInfo[[#All],[CLID-Shorten]:[GEOID]],2,FALSE)</f>
        <v>GEO1003</v>
      </c>
      <c r="H42" t="str">
        <f>VLOOKUP(G42,Geomapping[#All],2,FALSE)</f>
        <v>EMEA</v>
      </c>
      <c r="I42" s="1" t="str">
        <f t="shared" si="4"/>
        <v>Q3 2020</v>
      </c>
    </row>
    <row r="43" spans="1:9" x14ac:dyDescent="0.25">
      <c r="A43" t="str">
        <f t="shared" si="7"/>
        <v>CL13257</v>
      </c>
      <c r="B43" s="1">
        <v>44074</v>
      </c>
      <c r="C43" s="1" t="str">
        <f t="shared" si="1"/>
        <v>Aug</v>
      </c>
      <c r="D43" s="1" t="str">
        <f t="shared" si="2"/>
        <v>Q3</v>
      </c>
      <c r="E43" s="1" t="str">
        <f t="shared" si="3"/>
        <v>2020</v>
      </c>
      <c r="F43">
        <v>528</v>
      </c>
      <c r="G43" t="str">
        <f>VLOOKUP(A43,ClientInfo[[#All],[CLID-Shorten]:[GEOID]],2,FALSE)</f>
        <v>GEO1003</v>
      </c>
      <c r="H43" t="str">
        <f>VLOOKUP(G43,Geomapping[#All],2,FALSE)</f>
        <v>EMEA</v>
      </c>
      <c r="I43" s="1" t="str">
        <f t="shared" si="4"/>
        <v>Q3 2020</v>
      </c>
    </row>
    <row r="44" spans="1:9" x14ac:dyDescent="0.25">
      <c r="A44" t="str">
        <f t="shared" si="7"/>
        <v>CL13257</v>
      </c>
      <c r="B44" s="1">
        <v>44104</v>
      </c>
      <c r="C44" s="1" t="str">
        <f t="shared" si="1"/>
        <v>Sep</v>
      </c>
      <c r="D44" s="1" t="str">
        <f t="shared" si="2"/>
        <v>Q3</v>
      </c>
      <c r="E44" s="1" t="str">
        <f t="shared" si="3"/>
        <v>2020</v>
      </c>
      <c r="F44">
        <v>377</v>
      </c>
      <c r="G44" t="str">
        <f>VLOOKUP(A44,ClientInfo[[#All],[CLID-Shorten]:[GEOID]],2,FALSE)</f>
        <v>GEO1003</v>
      </c>
      <c r="H44" t="str">
        <f>VLOOKUP(G44,Geomapping[#All],2,FALSE)</f>
        <v>EMEA</v>
      </c>
      <c r="I44" s="1" t="str">
        <f t="shared" si="4"/>
        <v>Q3 2020</v>
      </c>
    </row>
    <row r="45" spans="1:9" x14ac:dyDescent="0.25">
      <c r="A45" t="str">
        <f t="shared" si="7"/>
        <v>CL13257</v>
      </c>
      <c r="B45" s="1">
        <v>44135</v>
      </c>
      <c r="C45" s="1" t="str">
        <f t="shared" si="1"/>
        <v>Oct</v>
      </c>
      <c r="D45" s="1" t="str">
        <f t="shared" si="2"/>
        <v>Q4</v>
      </c>
      <c r="E45" s="1" t="str">
        <f t="shared" si="3"/>
        <v>2020</v>
      </c>
      <c r="F45">
        <v>606</v>
      </c>
      <c r="G45" t="str">
        <f>VLOOKUP(A45,ClientInfo[[#All],[CLID-Shorten]:[GEOID]],2,FALSE)</f>
        <v>GEO1003</v>
      </c>
      <c r="H45" t="str">
        <f>VLOOKUP(G45,Geomapping[#All],2,FALSE)</f>
        <v>EMEA</v>
      </c>
      <c r="I45" s="1" t="str">
        <f t="shared" si="4"/>
        <v>Q4 2020</v>
      </c>
    </row>
    <row r="46" spans="1:9" x14ac:dyDescent="0.25">
      <c r="A46" t="str">
        <f t="shared" si="7"/>
        <v>CL13257</v>
      </c>
      <c r="B46" s="1">
        <v>44165</v>
      </c>
      <c r="C46" s="1" t="str">
        <f t="shared" si="1"/>
        <v>Nov</v>
      </c>
      <c r="D46" s="1" t="str">
        <f t="shared" si="2"/>
        <v>Q4</v>
      </c>
      <c r="E46" s="1" t="str">
        <f t="shared" si="3"/>
        <v>2020</v>
      </c>
      <c r="F46">
        <v>534</v>
      </c>
      <c r="G46" t="str">
        <f>VLOOKUP(A46,ClientInfo[[#All],[CLID-Shorten]:[GEOID]],2,FALSE)</f>
        <v>GEO1003</v>
      </c>
      <c r="H46" t="str">
        <f>VLOOKUP(G46,Geomapping[#All],2,FALSE)</f>
        <v>EMEA</v>
      </c>
      <c r="I46" s="1" t="str">
        <f t="shared" si="4"/>
        <v>Q4 2020</v>
      </c>
    </row>
    <row r="47" spans="1:9" x14ac:dyDescent="0.25">
      <c r="A47" t="str">
        <f t="shared" si="7"/>
        <v>CL13257</v>
      </c>
      <c r="B47" s="1">
        <v>44196</v>
      </c>
      <c r="C47" s="1" t="str">
        <f t="shared" si="1"/>
        <v>Dec</v>
      </c>
      <c r="D47" s="1" t="str">
        <f t="shared" si="2"/>
        <v>Q4</v>
      </c>
      <c r="E47" s="1" t="str">
        <f t="shared" si="3"/>
        <v>2020</v>
      </c>
      <c r="F47">
        <v>681</v>
      </c>
      <c r="G47" t="str">
        <f>VLOOKUP(A47,ClientInfo[[#All],[CLID-Shorten]:[GEOID]],2,FALSE)</f>
        <v>GEO1003</v>
      </c>
      <c r="H47" t="str">
        <f>VLOOKUP(G47,Geomapping[#All],2,FALSE)</f>
        <v>EMEA</v>
      </c>
      <c r="I47" s="1" t="str">
        <f t="shared" si="4"/>
        <v>Q4 2020</v>
      </c>
    </row>
    <row r="48" spans="1:9" x14ac:dyDescent="0.25">
      <c r="A48" t="str">
        <f t="shared" si="7"/>
        <v>CL13257</v>
      </c>
      <c r="B48" s="1">
        <v>44347</v>
      </c>
      <c r="C48" s="1" t="str">
        <f t="shared" si="1"/>
        <v>May</v>
      </c>
      <c r="D48" s="1" t="str">
        <f t="shared" si="2"/>
        <v>Q2</v>
      </c>
      <c r="E48" s="1" t="str">
        <f t="shared" si="3"/>
        <v>2021</v>
      </c>
      <c r="F48">
        <v>764</v>
      </c>
      <c r="G48" t="str">
        <f>VLOOKUP(A48,ClientInfo[[#All],[CLID-Shorten]:[GEOID]],2,FALSE)</f>
        <v>GEO1003</v>
      </c>
      <c r="H48" t="str">
        <f>VLOOKUP(G48,Geomapping[#All],2,FALSE)</f>
        <v>EMEA</v>
      </c>
      <c r="I48" s="1" t="str">
        <f t="shared" si="4"/>
        <v>Q2 2021</v>
      </c>
    </row>
    <row r="49" spans="1:9" x14ac:dyDescent="0.25">
      <c r="A49" t="str">
        <f t="shared" si="7"/>
        <v>CL13257</v>
      </c>
      <c r="B49" s="1">
        <v>44316</v>
      </c>
      <c r="C49" s="1" t="str">
        <f t="shared" si="1"/>
        <v>Apr</v>
      </c>
      <c r="D49" s="1" t="str">
        <f t="shared" si="2"/>
        <v>Q2</v>
      </c>
      <c r="E49" s="1" t="str">
        <f t="shared" si="3"/>
        <v>2021</v>
      </c>
      <c r="F49">
        <v>973</v>
      </c>
      <c r="G49" t="str">
        <f>VLOOKUP(A49,ClientInfo[[#All],[CLID-Shorten]:[GEOID]],2,FALSE)</f>
        <v>GEO1003</v>
      </c>
      <c r="H49" t="str">
        <f>VLOOKUP(G49,Geomapping[#All],2,FALSE)</f>
        <v>EMEA</v>
      </c>
      <c r="I49" s="1" t="str">
        <f t="shared" si="4"/>
        <v>Q2 2021</v>
      </c>
    </row>
    <row r="50" spans="1:9" x14ac:dyDescent="0.25">
      <c r="A50" t="str">
        <f t="shared" si="7"/>
        <v>CL13257</v>
      </c>
      <c r="B50" s="1">
        <v>44286</v>
      </c>
      <c r="C50" s="1" t="str">
        <f t="shared" si="1"/>
        <v>Mar</v>
      </c>
      <c r="D50" s="1" t="str">
        <f t="shared" si="2"/>
        <v>Q1</v>
      </c>
      <c r="E50" s="1" t="str">
        <f t="shared" si="3"/>
        <v>2021</v>
      </c>
      <c r="F50">
        <v>688</v>
      </c>
      <c r="G50" t="str">
        <f>VLOOKUP(A50,ClientInfo[[#All],[CLID-Shorten]:[GEOID]],2,FALSE)</f>
        <v>GEO1003</v>
      </c>
      <c r="H50" t="str">
        <f>VLOOKUP(G50,Geomapping[#All],2,FALSE)</f>
        <v>EMEA</v>
      </c>
      <c r="I50" s="1" t="str">
        <f t="shared" si="4"/>
        <v>Q1 2021</v>
      </c>
    </row>
    <row r="51" spans="1:9" x14ac:dyDescent="0.25">
      <c r="A51" t="str">
        <f t="shared" si="7"/>
        <v>CL13257</v>
      </c>
      <c r="B51" s="1">
        <v>44255</v>
      </c>
      <c r="C51" s="1" t="str">
        <f t="shared" si="1"/>
        <v>Feb</v>
      </c>
      <c r="D51" s="1" t="str">
        <f t="shared" si="2"/>
        <v>Q1</v>
      </c>
      <c r="E51" s="1" t="str">
        <f t="shared" si="3"/>
        <v>2021</v>
      </c>
      <c r="F51">
        <v>750</v>
      </c>
      <c r="G51" t="str">
        <f>VLOOKUP(A51,ClientInfo[[#All],[CLID-Shorten]:[GEOID]],2,FALSE)</f>
        <v>GEO1003</v>
      </c>
      <c r="H51" t="str">
        <f>VLOOKUP(G51,Geomapping[#All],2,FALSE)</f>
        <v>EMEA</v>
      </c>
      <c r="I51" s="1" t="str">
        <f t="shared" si="4"/>
        <v>Q1 2021</v>
      </c>
    </row>
    <row r="52" spans="1:9" x14ac:dyDescent="0.25">
      <c r="A52" t="str">
        <f t="shared" si="7"/>
        <v>CL13257</v>
      </c>
      <c r="B52" s="1">
        <v>44227</v>
      </c>
      <c r="C52" s="1" t="str">
        <f t="shared" si="1"/>
        <v>Jan</v>
      </c>
      <c r="D52" s="1" t="str">
        <f t="shared" si="2"/>
        <v>Q1</v>
      </c>
      <c r="E52" s="1" t="str">
        <f t="shared" si="3"/>
        <v>2021</v>
      </c>
      <c r="F52">
        <v>554</v>
      </c>
      <c r="G52" t="str">
        <f>VLOOKUP(A52,ClientInfo[[#All],[CLID-Shorten]:[GEOID]],2,FALSE)</f>
        <v>GEO1003</v>
      </c>
      <c r="H52" t="str">
        <f>VLOOKUP(G52,Geomapping[#All],2,FALSE)</f>
        <v>EMEA</v>
      </c>
      <c r="I52" s="1" t="str">
        <f t="shared" si="4"/>
        <v>Q1 2021</v>
      </c>
    </row>
    <row r="53" spans="1:9" x14ac:dyDescent="0.25">
      <c r="A53" t="s">
        <v>74</v>
      </c>
      <c r="B53" s="1">
        <v>44012</v>
      </c>
      <c r="C53" s="1" t="str">
        <f t="shared" si="1"/>
        <v>Jun</v>
      </c>
      <c r="D53" s="1" t="str">
        <f t="shared" si="2"/>
        <v>Q2</v>
      </c>
      <c r="E53" s="1" t="str">
        <f t="shared" si="3"/>
        <v>2020</v>
      </c>
      <c r="F53">
        <v>1342</v>
      </c>
      <c r="G53" t="str">
        <f>VLOOKUP(A53,ClientInfo[[#All],[CLID-Shorten]:[GEOID]],2,FALSE)</f>
        <v>GEO1001</v>
      </c>
      <c r="H53" t="str">
        <f>VLOOKUP(G53,Geomapping[#All],2,FALSE)</f>
        <v>NAM</v>
      </c>
      <c r="I53" s="1" t="str">
        <f t="shared" si="4"/>
        <v>Q2 2020</v>
      </c>
    </row>
    <row r="54" spans="1:9" x14ac:dyDescent="0.25">
      <c r="A54" t="str">
        <f t="shared" ref="A54:A65" si="8">A53</f>
        <v>CL17270</v>
      </c>
      <c r="B54" s="1">
        <v>44043</v>
      </c>
      <c r="C54" s="1" t="str">
        <f t="shared" si="1"/>
        <v>Jul</v>
      </c>
      <c r="D54" s="1" t="str">
        <f t="shared" si="2"/>
        <v>Q3</v>
      </c>
      <c r="E54" s="1" t="str">
        <f t="shared" si="3"/>
        <v>2020</v>
      </c>
      <c r="F54">
        <v>1526</v>
      </c>
      <c r="G54" t="str">
        <f>VLOOKUP(A54,ClientInfo[[#All],[CLID-Shorten]:[GEOID]],2,FALSE)</f>
        <v>GEO1001</v>
      </c>
      <c r="H54" t="str">
        <f>VLOOKUP(G54,Geomapping[#All],2,FALSE)</f>
        <v>NAM</v>
      </c>
      <c r="I54" s="1" t="str">
        <f t="shared" si="4"/>
        <v>Q3 2020</v>
      </c>
    </row>
    <row r="55" spans="1:9" x14ac:dyDescent="0.25">
      <c r="A55" t="str">
        <f t="shared" si="8"/>
        <v>CL17270</v>
      </c>
      <c r="B55" s="1">
        <v>44074</v>
      </c>
      <c r="C55" s="1" t="str">
        <f t="shared" si="1"/>
        <v>Aug</v>
      </c>
      <c r="D55" s="1" t="str">
        <f t="shared" si="2"/>
        <v>Q3</v>
      </c>
      <c r="E55" s="1" t="str">
        <f t="shared" si="3"/>
        <v>2020</v>
      </c>
      <c r="F55">
        <v>958</v>
      </c>
      <c r="G55" t="str">
        <f>VLOOKUP(A55,ClientInfo[[#All],[CLID-Shorten]:[GEOID]],2,FALSE)</f>
        <v>GEO1001</v>
      </c>
      <c r="H55" t="str">
        <f>VLOOKUP(G55,Geomapping[#All],2,FALSE)</f>
        <v>NAM</v>
      </c>
      <c r="I55" s="1" t="str">
        <f t="shared" si="4"/>
        <v>Q3 2020</v>
      </c>
    </row>
    <row r="56" spans="1:9" x14ac:dyDescent="0.25">
      <c r="A56" t="str">
        <f t="shared" si="8"/>
        <v>CL17270</v>
      </c>
      <c r="B56" s="1">
        <v>44104</v>
      </c>
      <c r="C56" s="1" t="str">
        <f t="shared" si="1"/>
        <v>Sep</v>
      </c>
      <c r="D56" s="1" t="str">
        <f t="shared" si="2"/>
        <v>Q3</v>
      </c>
      <c r="E56" s="1" t="str">
        <f t="shared" si="3"/>
        <v>2020</v>
      </c>
      <c r="F56">
        <v>1340</v>
      </c>
      <c r="G56" t="str">
        <f>VLOOKUP(A56,ClientInfo[[#All],[CLID-Shorten]:[GEOID]],2,FALSE)</f>
        <v>GEO1001</v>
      </c>
      <c r="H56" t="str">
        <f>VLOOKUP(G56,Geomapping[#All],2,FALSE)</f>
        <v>NAM</v>
      </c>
      <c r="I56" s="1" t="str">
        <f t="shared" si="4"/>
        <v>Q3 2020</v>
      </c>
    </row>
    <row r="57" spans="1:9" x14ac:dyDescent="0.25">
      <c r="A57" t="str">
        <f t="shared" si="8"/>
        <v>CL17270</v>
      </c>
      <c r="B57" s="1">
        <v>44135</v>
      </c>
      <c r="C57" s="1" t="str">
        <f t="shared" si="1"/>
        <v>Oct</v>
      </c>
      <c r="D57" s="1" t="str">
        <f t="shared" si="2"/>
        <v>Q4</v>
      </c>
      <c r="E57" s="1" t="str">
        <f t="shared" si="3"/>
        <v>2020</v>
      </c>
      <c r="F57">
        <v>1150</v>
      </c>
      <c r="G57" t="str">
        <f>VLOOKUP(A57,ClientInfo[[#All],[CLID-Shorten]:[GEOID]],2,FALSE)</f>
        <v>GEO1001</v>
      </c>
      <c r="H57" t="str">
        <f>VLOOKUP(G57,Geomapping[#All],2,FALSE)</f>
        <v>NAM</v>
      </c>
      <c r="I57" s="1" t="str">
        <f t="shared" si="4"/>
        <v>Q4 2020</v>
      </c>
    </row>
    <row r="58" spans="1:9" x14ac:dyDescent="0.25">
      <c r="A58" t="str">
        <f t="shared" si="8"/>
        <v>CL17270</v>
      </c>
      <c r="B58" s="1">
        <v>44165</v>
      </c>
      <c r="C58" s="1" t="str">
        <f t="shared" si="1"/>
        <v>Nov</v>
      </c>
      <c r="D58" s="1" t="str">
        <f t="shared" si="2"/>
        <v>Q4</v>
      </c>
      <c r="E58" s="1" t="str">
        <f t="shared" si="3"/>
        <v>2020</v>
      </c>
      <c r="F58">
        <v>1721</v>
      </c>
      <c r="G58" t="str">
        <f>VLOOKUP(A58,ClientInfo[[#All],[CLID-Shorten]:[GEOID]],2,FALSE)</f>
        <v>GEO1001</v>
      </c>
      <c r="H58" t="str">
        <f>VLOOKUP(G58,Geomapping[#All],2,FALSE)</f>
        <v>NAM</v>
      </c>
      <c r="I58" s="1" t="str">
        <f t="shared" si="4"/>
        <v>Q4 2020</v>
      </c>
    </row>
    <row r="59" spans="1:9" x14ac:dyDescent="0.25">
      <c r="A59" t="str">
        <f t="shared" si="8"/>
        <v>CL17270</v>
      </c>
      <c r="B59" s="1">
        <v>44196</v>
      </c>
      <c r="C59" s="1" t="str">
        <f t="shared" si="1"/>
        <v>Dec</v>
      </c>
      <c r="D59" s="1" t="str">
        <f t="shared" si="2"/>
        <v>Q4</v>
      </c>
      <c r="E59" s="1" t="str">
        <f t="shared" si="3"/>
        <v>2020</v>
      </c>
      <c r="F59">
        <v>1342</v>
      </c>
      <c r="G59" t="str">
        <f>VLOOKUP(A59,ClientInfo[[#All],[CLID-Shorten]:[GEOID]],2,FALSE)</f>
        <v>GEO1001</v>
      </c>
      <c r="H59" t="str">
        <f>VLOOKUP(G59,Geomapping[#All],2,FALSE)</f>
        <v>NAM</v>
      </c>
      <c r="I59" s="1" t="str">
        <f t="shared" si="4"/>
        <v>Q4 2020</v>
      </c>
    </row>
    <row r="60" spans="1:9" x14ac:dyDescent="0.25">
      <c r="A60" t="str">
        <f t="shared" si="8"/>
        <v>CL17270</v>
      </c>
      <c r="B60" s="1">
        <v>44377</v>
      </c>
      <c r="C60" s="1" t="str">
        <f t="shared" si="1"/>
        <v>Jun</v>
      </c>
      <c r="D60" s="1" t="str">
        <f t="shared" si="2"/>
        <v>Q2</v>
      </c>
      <c r="E60" s="1" t="str">
        <f t="shared" si="3"/>
        <v>2021</v>
      </c>
      <c r="F60">
        <v>1325</v>
      </c>
      <c r="G60" t="str">
        <f>VLOOKUP(A60,ClientInfo[[#All],[CLID-Shorten]:[GEOID]],2,FALSE)</f>
        <v>GEO1001</v>
      </c>
      <c r="H60" t="str">
        <f>VLOOKUP(G60,Geomapping[#All],2,FALSE)</f>
        <v>NAM</v>
      </c>
      <c r="I60" s="1" t="str">
        <f t="shared" si="4"/>
        <v>Q2 2021</v>
      </c>
    </row>
    <row r="61" spans="1:9" x14ac:dyDescent="0.25">
      <c r="A61" t="str">
        <f t="shared" si="8"/>
        <v>CL17270</v>
      </c>
      <c r="B61" s="1">
        <v>44347</v>
      </c>
      <c r="C61" s="1" t="str">
        <f t="shared" si="1"/>
        <v>May</v>
      </c>
      <c r="D61" s="1" t="str">
        <f t="shared" si="2"/>
        <v>Q2</v>
      </c>
      <c r="E61" s="1" t="str">
        <f t="shared" si="3"/>
        <v>2021</v>
      </c>
      <c r="F61">
        <v>2403</v>
      </c>
      <c r="G61" t="str">
        <f>VLOOKUP(A61,ClientInfo[[#All],[CLID-Shorten]:[GEOID]],2,FALSE)</f>
        <v>GEO1001</v>
      </c>
      <c r="H61" t="str">
        <f>VLOOKUP(G61,Geomapping[#All],2,FALSE)</f>
        <v>NAM</v>
      </c>
      <c r="I61" s="1" t="str">
        <f t="shared" si="4"/>
        <v>Q2 2021</v>
      </c>
    </row>
    <row r="62" spans="1:9" x14ac:dyDescent="0.25">
      <c r="A62" t="str">
        <f t="shared" si="8"/>
        <v>CL17270</v>
      </c>
      <c r="B62" s="1">
        <v>44316</v>
      </c>
      <c r="C62" s="1" t="str">
        <f t="shared" si="1"/>
        <v>Apr</v>
      </c>
      <c r="D62" s="1" t="str">
        <f t="shared" si="2"/>
        <v>Q2</v>
      </c>
      <c r="E62" s="1" t="str">
        <f t="shared" si="3"/>
        <v>2021</v>
      </c>
      <c r="F62">
        <v>2089</v>
      </c>
      <c r="G62" t="str">
        <f>VLOOKUP(A62,ClientInfo[[#All],[CLID-Shorten]:[GEOID]],2,FALSE)</f>
        <v>GEO1001</v>
      </c>
      <c r="H62" t="str">
        <f>VLOOKUP(G62,Geomapping[#All],2,FALSE)</f>
        <v>NAM</v>
      </c>
      <c r="I62" s="1" t="str">
        <f t="shared" si="4"/>
        <v>Q2 2021</v>
      </c>
    </row>
    <row r="63" spans="1:9" x14ac:dyDescent="0.25">
      <c r="A63" t="str">
        <f t="shared" si="8"/>
        <v>CL17270</v>
      </c>
      <c r="B63" s="1">
        <v>44286</v>
      </c>
      <c r="C63" s="1" t="str">
        <f t="shared" si="1"/>
        <v>Mar</v>
      </c>
      <c r="D63" s="1" t="str">
        <f t="shared" si="2"/>
        <v>Q1</v>
      </c>
      <c r="E63" s="1" t="str">
        <f t="shared" si="3"/>
        <v>2021</v>
      </c>
      <c r="F63">
        <v>2185</v>
      </c>
      <c r="G63" t="str">
        <f>VLOOKUP(A63,ClientInfo[[#All],[CLID-Shorten]:[GEOID]],2,FALSE)</f>
        <v>GEO1001</v>
      </c>
      <c r="H63" t="str">
        <f>VLOOKUP(G63,Geomapping[#All],2,FALSE)</f>
        <v>NAM</v>
      </c>
      <c r="I63" s="1" t="str">
        <f t="shared" si="4"/>
        <v>Q1 2021</v>
      </c>
    </row>
    <row r="64" spans="1:9" x14ac:dyDescent="0.25">
      <c r="A64" t="str">
        <f t="shared" si="8"/>
        <v>CL17270</v>
      </c>
      <c r="B64" s="1">
        <v>44255</v>
      </c>
      <c r="C64" s="1" t="str">
        <f t="shared" si="1"/>
        <v>Feb</v>
      </c>
      <c r="D64" s="1" t="str">
        <f t="shared" si="2"/>
        <v>Q1</v>
      </c>
      <c r="E64" s="1" t="str">
        <f t="shared" si="3"/>
        <v>2021</v>
      </c>
      <c r="F64">
        <v>1542</v>
      </c>
      <c r="G64" t="str">
        <f>VLOOKUP(A64,ClientInfo[[#All],[CLID-Shorten]:[GEOID]],2,FALSE)</f>
        <v>GEO1001</v>
      </c>
      <c r="H64" t="str">
        <f>VLOOKUP(G64,Geomapping[#All],2,FALSE)</f>
        <v>NAM</v>
      </c>
      <c r="I64" s="1" t="str">
        <f t="shared" si="4"/>
        <v>Q1 2021</v>
      </c>
    </row>
    <row r="65" spans="1:9" x14ac:dyDescent="0.25">
      <c r="A65" t="str">
        <f t="shared" si="8"/>
        <v>CL17270</v>
      </c>
      <c r="B65" s="1">
        <v>44227</v>
      </c>
      <c r="C65" s="1" t="str">
        <f t="shared" si="1"/>
        <v>Jan</v>
      </c>
      <c r="D65" s="1" t="str">
        <f t="shared" si="2"/>
        <v>Q1</v>
      </c>
      <c r="E65" s="1" t="str">
        <f t="shared" si="3"/>
        <v>2021</v>
      </c>
      <c r="F65">
        <v>1804</v>
      </c>
      <c r="G65" t="str">
        <f>VLOOKUP(A65,ClientInfo[[#All],[CLID-Shorten]:[GEOID]],2,FALSE)</f>
        <v>GEO1001</v>
      </c>
      <c r="H65" t="str">
        <f>VLOOKUP(G65,Geomapping[#All],2,FALSE)</f>
        <v>NAM</v>
      </c>
      <c r="I65" s="1" t="str">
        <f t="shared" si="4"/>
        <v>Q1 2021</v>
      </c>
    </row>
    <row r="66" spans="1:9" x14ac:dyDescent="0.25">
      <c r="A66" t="s">
        <v>87</v>
      </c>
      <c r="B66" s="1">
        <v>43861</v>
      </c>
      <c r="C66" s="1" t="str">
        <f t="shared" si="1"/>
        <v>Jan</v>
      </c>
      <c r="D66" s="1" t="str">
        <f t="shared" si="2"/>
        <v>Q1</v>
      </c>
      <c r="E66" s="1" t="str">
        <f t="shared" si="3"/>
        <v>2020</v>
      </c>
      <c r="F66">
        <v>12887</v>
      </c>
      <c r="G66" t="str">
        <f>VLOOKUP(A66,ClientInfo[[#All],[CLID-Shorten]:[GEOID]],2,FALSE)</f>
        <v>GEO1001</v>
      </c>
      <c r="H66" t="str">
        <f>VLOOKUP(G66,Geomapping[#All],2,FALSE)</f>
        <v>NAM</v>
      </c>
      <c r="I66" s="1" t="str">
        <f t="shared" si="4"/>
        <v>Q1 2020</v>
      </c>
    </row>
    <row r="67" spans="1:9" x14ac:dyDescent="0.25">
      <c r="A67" t="str">
        <f t="shared" ref="A67:A83" si="9">A66</f>
        <v>CL22140</v>
      </c>
      <c r="B67" s="1">
        <v>43890</v>
      </c>
      <c r="C67" s="1" t="str">
        <f t="shared" ref="C67:C130" si="10">TEXT(B67, "mmm")</f>
        <v>Feb</v>
      </c>
      <c r="D67" s="1" t="str">
        <f t="shared" ref="D67:D130" si="11">"Q" &amp;CHOOSE(MONTH(B67),1, 1, 1, 2, 2, 2, 3, 3,3,4, 4, 4)</f>
        <v>Q1</v>
      </c>
      <c r="E67" s="1" t="str">
        <f t="shared" ref="E67:E130" si="12">TEXT(B67,"yyyy")</f>
        <v>2020</v>
      </c>
      <c r="F67">
        <v>18411</v>
      </c>
      <c r="G67" t="str">
        <f>VLOOKUP(A67,ClientInfo[[#All],[CLID-Shorten]:[GEOID]],2,FALSE)</f>
        <v>GEO1001</v>
      </c>
      <c r="H67" t="str">
        <f>VLOOKUP(G67,Geomapping[#All],2,FALSE)</f>
        <v>NAM</v>
      </c>
      <c r="I67" s="1" t="str">
        <f t="shared" ref="I67:I130" si="13">D67&amp;" "&amp;E67</f>
        <v>Q1 2020</v>
      </c>
    </row>
    <row r="68" spans="1:9" x14ac:dyDescent="0.25">
      <c r="A68" t="str">
        <f t="shared" si="9"/>
        <v>CL22140</v>
      </c>
      <c r="B68" s="1">
        <v>43921</v>
      </c>
      <c r="C68" s="1" t="str">
        <f t="shared" si="10"/>
        <v>Mar</v>
      </c>
      <c r="D68" s="1" t="str">
        <f t="shared" si="11"/>
        <v>Q1</v>
      </c>
      <c r="E68" s="1" t="str">
        <f t="shared" si="12"/>
        <v>2020</v>
      </c>
      <c r="F68">
        <v>16571</v>
      </c>
      <c r="G68" t="str">
        <f>VLOOKUP(A68,ClientInfo[[#All],[CLID-Shorten]:[GEOID]],2,FALSE)</f>
        <v>GEO1001</v>
      </c>
      <c r="H68" t="str">
        <f>VLOOKUP(G68,Geomapping[#All],2,FALSE)</f>
        <v>NAM</v>
      </c>
      <c r="I68" s="1" t="str">
        <f t="shared" si="13"/>
        <v>Q1 2020</v>
      </c>
    </row>
    <row r="69" spans="1:9" x14ac:dyDescent="0.25">
      <c r="A69" t="str">
        <f t="shared" si="9"/>
        <v>CL22140</v>
      </c>
      <c r="B69" s="1">
        <v>43951</v>
      </c>
      <c r="C69" s="1" t="str">
        <f t="shared" si="10"/>
        <v>Apr</v>
      </c>
      <c r="D69" s="1" t="str">
        <f t="shared" si="11"/>
        <v>Q2</v>
      </c>
      <c r="E69" s="1" t="str">
        <f t="shared" si="12"/>
        <v>2020</v>
      </c>
      <c r="F69">
        <v>23929</v>
      </c>
      <c r="G69" t="str">
        <f>VLOOKUP(A69,ClientInfo[[#All],[CLID-Shorten]:[GEOID]],2,FALSE)</f>
        <v>GEO1001</v>
      </c>
      <c r="H69" t="str">
        <f>VLOOKUP(G69,Geomapping[#All],2,FALSE)</f>
        <v>NAM</v>
      </c>
      <c r="I69" s="1" t="str">
        <f t="shared" si="13"/>
        <v>Q2 2020</v>
      </c>
    </row>
    <row r="70" spans="1:9" x14ac:dyDescent="0.25">
      <c r="A70" t="str">
        <f t="shared" si="9"/>
        <v>CL22140</v>
      </c>
      <c r="B70" s="1">
        <v>43982</v>
      </c>
      <c r="C70" s="1" t="str">
        <f t="shared" si="10"/>
        <v>May</v>
      </c>
      <c r="D70" s="1" t="str">
        <f t="shared" si="11"/>
        <v>Q2</v>
      </c>
      <c r="E70" s="1" t="str">
        <f t="shared" si="12"/>
        <v>2020</v>
      </c>
      <c r="F70">
        <v>18409</v>
      </c>
      <c r="G70" t="str">
        <f>VLOOKUP(A70,ClientInfo[[#All],[CLID-Shorten]:[GEOID]],2,FALSE)</f>
        <v>GEO1001</v>
      </c>
      <c r="H70" t="str">
        <f>VLOOKUP(G70,Geomapping[#All],2,FALSE)</f>
        <v>NAM</v>
      </c>
      <c r="I70" s="1" t="str">
        <f t="shared" si="13"/>
        <v>Q2 2020</v>
      </c>
    </row>
    <row r="71" spans="1:9" x14ac:dyDescent="0.25">
      <c r="A71" t="str">
        <f t="shared" si="9"/>
        <v>CL22140</v>
      </c>
      <c r="B71" s="1">
        <v>44012</v>
      </c>
      <c r="C71" s="1" t="str">
        <f t="shared" si="10"/>
        <v>Jun</v>
      </c>
      <c r="D71" s="1" t="str">
        <f t="shared" si="11"/>
        <v>Q2</v>
      </c>
      <c r="E71" s="1" t="str">
        <f t="shared" si="12"/>
        <v>2020</v>
      </c>
      <c r="F71">
        <v>16572</v>
      </c>
      <c r="G71" t="str">
        <f>VLOOKUP(A71,ClientInfo[[#All],[CLID-Shorten]:[GEOID]],2,FALSE)</f>
        <v>GEO1001</v>
      </c>
      <c r="H71" t="str">
        <f>VLOOKUP(G71,Geomapping[#All],2,FALSE)</f>
        <v>NAM</v>
      </c>
      <c r="I71" s="1" t="str">
        <f t="shared" si="13"/>
        <v>Q2 2020</v>
      </c>
    </row>
    <row r="72" spans="1:9" x14ac:dyDescent="0.25">
      <c r="A72" t="str">
        <f t="shared" si="9"/>
        <v>CL22140</v>
      </c>
      <c r="B72" s="1">
        <v>44043</v>
      </c>
      <c r="C72" s="1" t="str">
        <f t="shared" si="10"/>
        <v>Jul</v>
      </c>
      <c r="D72" s="1" t="str">
        <f t="shared" si="11"/>
        <v>Q3</v>
      </c>
      <c r="E72" s="1" t="str">
        <f t="shared" si="12"/>
        <v>2020</v>
      </c>
      <c r="F72">
        <v>11044</v>
      </c>
      <c r="G72" t="str">
        <f>VLOOKUP(A72,ClientInfo[[#All],[CLID-Shorten]:[GEOID]],2,FALSE)</f>
        <v>GEO1001</v>
      </c>
      <c r="H72" t="str">
        <f>VLOOKUP(G72,Geomapping[#All],2,FALSE)</f>
        <v>NAM</v>
      </c>
      <c r="I72" s="1" t="str">
        <f t="shared" si="13"/>
        <v>Q3 2020</v>
      </c>
    </row>
    <row r="73" spans="1:9" x14ac:dyDescent="0.25">
      <c r="A73" t="str">
        <f t="shared" si="9"/>
        <v>CL22140</v>
      </c>
      <c r="B73" s="1">
        <v>44074</v>
      </c>
      <c r="C73" s="1" t="str">
        <f t="shared" si="10"/>
        <v>Aug</v>
      </c>
      <c r="D73" s="1" t="str">
        <f t="shared" si="11"/>
        <v>Q3</v>
      </c>
      <c r="E73" s="1" t="str">
        <f t="shared" si="12"/>
        <v>2020</v>
      </c>
      <c r="F73">
        <v>12885</v>
      </c>
      <c r="G73" t="str">
        <f>VLOOKUP(A73,ClientInfo[[#All],[CLID-Shorten]:[GEOID]],2,FALSE)</f>
        <v>GEO1001</v>
      </c>
      <c r="H73" t="str">
        <f>VLOOKUP(G73,Geomapping[#All],2,FALSE)</f>
        <v>NAM</v>
      </c>
      <c r="I73" s="1" t="str">
        <f t="shared" si="13"/>
        <v>Q3 2020</v>
      </c>
    </row>
    <row r="74" spans="1:9" x14ac:dyDescent="0.25">
      <c r="A74" t="str">
        <f t="shared" si="9"/>
        <v>CL22140</v>
      </c>
      <c r="B74" s="1">
        <v>44104</v>
      </c>
      <c r="C74" s="1" t="str">
        <f t="shared" si="10"/>
        <v>Sep</v>
      </c>
      <c r="D74" s="1" t="str">
        <f t="shared" si="11"/>
        <v>Q3</v>
      </c>
      <c r="E74" s="1" t="str">
        <f t="shared" si="12"/>
        <v>2020</v>
      </c>
      <c r="F74">
        <v>9208</v>
      </c>
      <c r="G74" t="str">
        <f>VLOOKUP(A74,ClientInfo[[#All],[CLID-Shorten]:[GEOID]],2,FALSE)</f>
        <v>GEO1001</v>
      </c>
      <c r="H74" t="str">
        <f>VLOOKUP(G74,Geomapping[#All],2,FALSE)</f>
        <v>NAM</v>
      </c>
      <c r="I74" s="1" t="str">
        <f t="shared" si="13"/>
        <v>Q3 2020</v>
      </c>
    </row>
    <row r="75" spans="1:9" x14ac:dyDescent="0.25">
      <c r="A75" t="str">
        <f t="shared" si="9"/>
        <v>CL22140</v>
      </c>
      <c r="B75" s="1">
        <v>44135</v>
      </c>
      <c r="C75" s="1" t="str">
        <f t="shared" si="10"/>
        <v>Oct</v>
      </c>
      <c r="D75" s="1" t="str">
        <f t="shared" si="11"/>
        <v>Q4</v>
      </c>
      <c r="E75" s="1" t="str">
        <f t="shared" si="12"/>
        <v>2020</v>
      </c>
      <c r="F75">
        <v>14725</v>
      </c>
      <c r="G75" t="str">
        <f>VLOOKUP(A75,ClientInfo[[#All],[CLID-Shorten]:[GEOID]],2,FALSE)</f>
        <v>GEO1001</v>
      </c>
      <c r="H75" t="str">
        <f>VLOOKUP(G75,Geomapping[#All],2,FALSE)</f>
        <v>NAM</v>
      </c>
      <c r="I75" s="1" t="str">
        <f t="shared" si="13"/>
        <v>Q4 2020</v>
      </c>
    </row>
    <row r="76" spans="1:9" x14ac:dyDescent="0.25">
      <c r="A76" t="str">
        <f t="shared" si="9"/>
        <v>CL22140</v>
      </c>
      <c r="B76" s="1">
        <v>44165</v>
      </c>
      <c r="C76" s="1" t="str">
        <f t="shared" si="10"/>
        <v>Nov</v>
      </c>
      <c r="D76" s="1" t="str">
        <f t="shared" si="11"/>
        <v>Q4</v>
      </c>
      <c r="E76" s="1" t="str">
        <f t="shared" si="12"/>
        <v>2020</v>
      </c>
      <c r="F76">
        <v>12888</v>
      </c>
      <c r="G76" t="str">
        <f>VLOOKUP(A76,ClientInfo[[#All],[CLID-Shorten]:[GEOID]],2,FALSE)</f>
        <v>GEO1001</v>
      </c>
      <c r="H76" t="str">
        <f>VLOOKUP(G76,Geomapping[#All],2,FALSE)</f>
        <v>NAM</v>
      </c>
      <c r="I76" s="1" t="str">
        <f t="shared" si="13"/>
        <v>Q4 2020</v>
      </c>
    </row>
    <row r="77" spans="1:9" x14ac:dyDescent="0.25">
      <c r="A77" t="str">
        <f t="shared" si="9"/>
        <v>CL22140</v>
      </c>
      <c r="B77" s="1">
        <v>44196</v>
      </c>
      <c r="C77" s="1" t="str">
        <f t="shared" si="10"/>
        <v>Dec</v>
      </c>
      <c r="D77" s="1" t="str">
        <f t="shared" si="11"/>
        <v>Q4</v>
      </c>
      <c r="E77" s="1" t="str">
        <f t="shared" si="12"/>
        <v>2020</v>
      </c>
      <c r="F77">
        <v>16571</v>
      </c>
      <c r="G77" t="str">
        <f>VLOOKUP(A77,ClientInfo[[#All],[CLID-Shorten]:[GEOID]],2,FALSE)</f>
        <v>GEO1001</v>
      </c>
      <c r="H77" t="str">
        <f>VLOOKUP(G77,Geomapping[#All],2,FALSE)</f>
        <v>NAM</v>
      </c>
      <c r="I77" s="1" t="str">
        <f t="shared" si="13"/>
        <v>Q4 2020</v>
      </c>
    </row>
    <row r="78" spans="1:9" x14ac:dyDescent="0.25">
      <c r="A78" t="str">
        <f t="shared" si="9"/>
        <v>CL22140</v>
      </c>
      <c r="B78" s="1">
        <v>44377</v>
      </c>
      <c r="C78" s="1" t="str">
        <f t="shared" si="10"/>
        <v>Jun</v>
      </c>
      <c r="D78" s="1" t="str">
        <f t="shared" si="11"/>
        <v>Q2</v>
      </c>
      <c r="E78" s="1" t="str">
        <f t="shared" si="12"/>
        <v>2021</v>
      </c>
      <c r="F78">
        <v>17235</v>
      </c>
      <c r="G78" t="str">
        <f>VLOOKUP(A78,ClientInfo[[#All],[CLID-Shorten]:[GEOID]],2,FALSE)</f>
        <v>GEO1001</v>
      </c>
      <c r="H78" t="str">
        <f>VLOOKUP(G78,Geomapping[#All],2,FALSE)</f>
        <v>NAM</v>
      </c>
      <c r="I78" s="1" t="str">
        <f t="shared" si="13"/>
        <v>Q2 2021</v>
      </c>
    </row>
    <row r="79" spans="1:9" x14ac:dyDescent="0.25">
      <c r="A79" t="str">
        <f t="shared" si="9"/>
        <v>CL22140</v>
      </c>
      <c r="B79" s="1">
        <v>44347</v>
      </c>
      <c r="C79" s="1" t="str">
        <f t="shared" si="10"/>
        <v>May</v>
      </c>
      <c r="D79" s="1" t="str">
        <f t="shared" si="11"/>
        <v>Q2</v>
      </c>
      <c r="E79" s="1" t="str">
        <f t="shared" si="12"/>
        <v>2021</v>
      </c>
      <c r="F79">
        <v>19146</v>
      </c>
      <c r="G79" t="str">
        <f>VLOOKUP(A79,ClientInfo[[#All],[CLID-Shorten]:[GEOID]],2,FALSE)</f>
        <v>GEO1001</v>
      </c>
      <c r="H79" t="str">
        <f>VLOOKUP(G79,Geomapping[#All],2,FALSE)</f>
        <v>NAM</v>
      </c>
      <c r="I79" s="1" t="str">
        <f t="shared" si="13"/>
        <v>Q2 2021</v>
      </c>
    </row>
    <row r="80" spans="1:9" x14ac:dyDescent="0.25">
      <c r="A80" t="str">
        <f t="shared" si="9"/>
        <v>CL22140</v>
      </c>
      <c r="B80" s="1">
        <v>44316</v>
      </c>
      <c r="C80" s="1" t="str">
        <f t="shared" si="10"/>
        <v>Apr</v>
      </c>
      <c r="D80" s="1" t="str">
        <f t="shared" si="11"/>
        <v>Q2</v>
      </c>
      <c r="E80" s="1" t="str">
        <f t="shared" si="12"/>
        <v>2021</v>
      </c>
      <c r="F80">
        <v>23690</v>
      </c>
      <c r="G80" t="str">
        <f>VLOOKUP(A80,ClientInfo[[#All],[CLID-Shorten]:[GEOID]],2,FALSE)</f>
        <v>GEO1001</v>
      </c>
      <c r="H80" t="str">
        <f>VLOOKUP(G80,Geomapping[#All],2,FALSE)</f>
        <v>NAM</v>
      </c>
      <c r="I80" s="1" t="str">
        <f t="shared" si="13"/>
        <v>Q2 2021</v>
      </c>
    </row>
    <row r="81" spans="1:9" x14ac:dyDescent="0.25">
      <c r="A81" t="str">
        <f t="shared" si="9"/>
        <v>CL22140</v>
      </c>
      <c r="B81" s="1">
        <v>44286</v>
      </c>
      <c r="C81" s="1" t="str">
        <f t="shared" si="10"/>
        <v>Mar</v>
      </c>
      <c r="D81" s="1" t="str">
        <f t="shared" si="11"/>
        <v>Q1</v>
      </c>
      <c r="E81" s="1" t="str">
        <f t="shared" si="12"/>
        <v>2021</v>
      </c>
      <c r="F81">
        <v>17229</v>
      </c>
      <c r="G81" t="str">
        <f>VLOOKUP(A81,ClientInfo[[#All],[CLID-Shorten]:[GEOID]],2,FALSE)</f>
        <v>GEO1001</v>
      </c>
      <c r="H81" t="str">
        <f>VLOOKUP(G81,Geomapping[#All],2,FALSE)</f>
        <v>NAM</v>
      </c>
      <c r="I81" s="1" t="str">
        <f t="shared" si="13"/>
        <v>Q1 2021</v>
      </c>
    </row>
    <row r="82" spans="1:9" x14ac:dyDescent="0.25">
      <c r="A82" t="str">
        <f t="shared" si="9"/>
        <v>CL22140</v>
      </c>
      <c r="B82" s="1">
        <v>44255</v>
      </c>
      <c r="C82" s="1" t="str">
        <f t="shared" si="10"/>
        <v>Feb</v>
      </c>
      <c r="D82" s="1" t="str">
        <f t="shared" si="11"/>
        <v>Q1</v>
      </c>
      <c r="E82" s="1" t="str">
        <f t="shared" si="12"/>
        <v>2021</v>
      </c>
      <c r="F82">
        <v>19330</v>
      </c>
      <c r="G82" t="str">
        <f>VLOOKUP(A82,ClientInfo[[#All],[CLID-Shorten]:[GEOID]],2,FALSE)</f>
        <v>GEO1001</v>
      </c>
      <c r="H82" t="str">
        <f>VLOOKUP(G82,Geomapping[#All],2,FALSE)</f>
        <v>NAM</v>
      </c>
      <c r="I82" s="1" t="str">
        <f t="shared" si="13"/>
        <v>Q1 2021</v>
      </c>
    </row>
    <row r="83" spans="1:9" x14ac:dyDescent="0.25">
      <c r="A83" t="str">
        <f t="shared" si="9"/>
        <v>CL22140</v>
      </c>
      <c r="B83" s="1">
        <v>44227</v>
      </c>
      <c r="C83" s="1" t="str">
        <f t="shared" si="10"/>
        <v>Jan</v>
      </c>
      <c r="D83" s="1" t="str">
        <f t="shared" si="11"/>
        <v>Q1</v>
      </c>
      <c r="E83" s="1" t="str">
        <f t="shared" si="12"/>
        <v>2021</v>
      </c>
      <c r="F83">
        <v>12826</v>
      </c>
      <c r="G83" t="str">
        <f>VLOOKUP(A83,ClientInfo[[#All],[CLID-Shorten]:[GEOID]],2,FALSE)</f>
        <v>GEO1001</v>
      </c>
      <c r="H83" t="str">
        <f>VLOOKUP(G83,Geomapping[#All],2,FALSE)</f>
        <v>NAM</v>
      </c>
      <c r="I83" s="1" t="str">
        <f t="shared" si="13"/>
        <v>Q1 2021</v>
      </c>
    </row>
    <row r="84" spans="1:9" x14ac:dyDescent="0.25">
      <c r="A84" t="s">
        <v>105</v>
      </c>
      <c r="B84" s="1">
        <v>44104</v>
      </c>
      <c r="C84" s="1" t="str">
        <f t="shared" si="10"/>
        <v>Sep</v>
      </c>
      <c r="D84" s="1" t="str">
        <f t="shared" si="11"/>
        <v>Q3</v>
      </c>
      <c r="E84" s="1" t="str">
        <f t="shared" si="12"/>
        <v>2020</v>
      </c>
      <c r="F84">
        <v>1249</v>
      </c>
      <c r="G84" t="str">
        <f>VLOOKUP(A84,ClientInfo[[#All],[CLID-Shorten]:[GEOID]],2,FALSE)</f>
        <v>GEO1004</v>
      </c>
      <c r="H84" t="str">
        <f>VLOOKUP(G84,Geomapping[#All],2,FALSE)</f>
        <v>LATAM</v>
      </c>
      <c r="I84" s="1" t="str">
        <f t="shared" si="13"/>
        <v>Q3 2020</v>
      </c>
    </row>
    <row r="85" spans="1:9" x14ac:dyDescent="0.25">
      <c r="A85" t="str">
        <f t="shared" ref="A85:A90" si="14">A84</f>
        <v>CL22675</v>
      </c>
      <c r="B85" s="1">
        <v>44135</v>
      </c>
      <c r="C85" s="1" t="str">
        <f t="shared" si="10"/>
        <v>Oct</v>
      </c>
      <c r="D85" s="1" t="str">
        <f t="shared" si="11"/>
        <v>Q4</v>
      </c>
      <c r="E85" s="1" t="str">
        <f t="shared" si="12"/>
        <v>2020</v>
      </c>
      <c r="F85">
        <v>913</v>
      </c>
      <c r="G85" t="str">
        <f>VLOOKUP(A85,ClientInfo[[#All],[CLID-Shorten]:[GEOID]],2,FALSE)</f>
        <v>GEO1004</v>
      </c>
      <c r="H85" t="str">
        <f>VLOOKUP(G85,Geomapping[#All],2,FALSE)</f>
        <v>LATAM</v>
      </c>
      <c r="I85" s="1" t="str">
        <f t="shared" si="13"/>
        <v>Q4 2020</v>
      </c>
    </row>
    <row r="86" spans="1:9" x14ac:dyDescent="0.25">
      <c r="A86" t="str">
        <f t="shared" si="14"/>
        <v>CL22675</v>
      </c>
      <c r="B86" s="1">
        <v>44165</v>
      </c>
      <c r="C86" s="1" t="str">
        <f t="shared" si="10"/>
        <v>Nov</v>
      </c>
      <c r="D86" s="1" t="str">
        <f t="shared" si="11"/>
        <v>Q4</v>
      </c>
      <c r="E86" s="1" t="str">
        <f t="shared" si="12"/>
        <v>2020</v>
      </c>
      <c r="F86">
        <v>1574</v>
      </c>
      <c r="G86" t="str">
        <f>VLOOKUP(A86,ClientInfo[[#All],[CLID-Shorten]:[GEOID]],2,FALSE)</f>
        <v>GEO1004</v>
      </c>
      <c r="H86" t="str">
        <f>VLOOKUP(G86,Geomapping[#All],2,FALSE)</f>
        <v>LATAM</v>
      </c>
      <c r="I86" s="1" t="str">
        <f t="shared" si="13"/>
        <v>Q4 2020</v>
      </c>
    </row>
    <row r="87" spans="1:9" x14ac:dyDescent="0.25">
      <c r="A87" t="str">
        <f t="shared" si="14"/>
        <v>CL22675</v>
      </c>
      <c r="B87" s="1">
        <v>44196</v>
      </c>
      <c r="C87" s="1" t="str">
        <f t="shared" si="10"/>
        <v>Dec</v>
      </c>
      <c r="D87" s="1" t="str">
        <f t="shared" si="11"/>
        <v>Q4</v>
      </c>
      <c r="E87" s="1" t="str">
        <f t="shared" si="12"/>
        <v>2020</v>
      </c>
      <c r="F87">
        <v>1082</v>
      </c>
      <c r="G87" t="str">
        <f>VLOOKUP(A87,ClientInfo[[#All],[CLID-Shorten]:[GEOID]],2,FALSE)</f>
        <v>GEO1004</v>
      </c>
      <c r="H87" t="str">
        <f>VLOOKUP(G87,Geomapping[#All],2,FALSE)</f>
        <v>LATAM</v>
      </c>
      <c r="I87" s="1" t="str">
        <f t="shared" si="13"/>
        <v>Q4 2020</v>
      </c>
    </row>
    <row r="88" spans="1:9" x14ac:dyDescent="0.25">
      <c r="A88" t="str">
        <f t="shared" si="14"/>
        <v>CL22675</v>
      </c>
      <c r="B88" s="1">
        <v>44286</v>
      </c>
      <c r="C88" s="1" t="str">
        <f t="shared" si="10"/>
        <v>Mar</v>
      </c>
      <c r="D88" s="1" t="str">
        <f t="shared" si="11"/>
        <v>Q1</v>
      </c>
      <c r="E88" s="1" t="str">
        <f t="shared" si="12"/>
        <v>2021</v>
      </c>
      <c r="F88">
        <v>1945</v>
      </c>
      <c r="G88" t="str">
        <f>VLOOKUP(A88,ClientInfo[[#All],[CLID-Shorten]:[GEOID]],2,FALSE)</f>
        <v>GEO1004</v>
      </c>
      <c r="H88" t="str">
        <f>VLOOKUP(G88,Geomapping[#All],2,FALSE)</f>
        <v>LATAM</v>
      </c>
      <c r="I88" s="1" t="str">
        <f t="shared" si="13"/>
        <v>Q1 2021</v>
      </c>
    </row>
    <row r="89" spans="1:9" x14ac:dyDescent="0.25">
      <c r="A89" t="str">
        <f t="shared" si="14"/>
        <v>CL22675</v>
      </c>
      <c r="B89" s="1">
        <v>44255</v>
      </c>
      <c r="C89" s="1" t="str">
        <f t="shared" si="10"/>
        <v>Feb</v>
      </c>
      <c r="D89" s="1" t="str">
        <f t="shared" si="11"/>
        <v>Q1</v>
      </c>
      <c r="E89" s="1" t="str">
        <f t="shared" si="12"/>
        <v>2021</v>
      </c>
      <c r="F89">
        <v>1296</v>
      </c>
      <c r="G89" t="str">
        <f>VLOOKUP(A89,ClientInfo[[#All],[CLID-Shorten]:[GEOID]],2,FALSE)</f>
        <v>GEO1004</v>
      </c>
      <c r="H89" t="str">
        <f>VLOOKUP(G89,Geomapping[#All],2,FALSE)</f>
        <v>LATAM</v>
      </c>
      <c r="I89" s="1" t="str">
        <f t="shared" si="13"/>
        <v>Q1 2021</v>
      </c>
    </row>
    <row r="90" spans="1:9" x14ac:dyDescent="0.25">
      <c r="A90" t="str">
        <f t="shared" si="14"/>
        <v>CL22675</v>
      </c>
      <c r="B90" s="1">
        <v>44227</v>
      </c>
      <c r="C90" s="1" t="str">
        <f t="shared" si="10"/>
        <v>Jan</v>
      </c>
      <c r="D90" s="1" t="str">
        <f t="shared" si="11"/>
        <v>Q1</v>
      </c>
      <c r="E90" s="1" t="str">
        <f t="shared" si="12"/>
        <v>2021</v>
      </c>
      <c r="F90">
        <v>1568</v>
      </c>
      <c r="G90" t="str">
        <f>VLOOKUP(A90,ClientInfo[[#All],[CLID-Shorten]:[GEOID]],2,FALSE)</f>
        <v>GEO1004</v>
      </c>
      <c r="H90" t="str">
        <f>VLOOKUP(G90,Geomapping[#All],2,FALSE)</f>
        <v>LATAM</v>
      </c>
      <c r="I90" s="1" t="str">
        <f t="shared" si="13"/>
        <v>Q1 2021</v>
      </c>
    </row>
    <row r="91" spans="1:9" x14ac:dyDescent="0.25">
      <c r="A91" t="s">
        <v>113</v>
      </c>
      <c r="B91" s="1">
        <v>43861</v>
      </c>
      <c r="C91" s="1" t="str">
        <f t="shared" si="10"/>
        <v>Jan</v>
      </c>
      <c r="D91" s="1" t="str">
        <f t="shared" si="11"/>
        <v>Q1</v>
      </c>
      <c r="E91" s="1" t="str">
        <f t="shared" si="12"/>
        <v>2020</v>
      </c>
      <c r="F91">
        <v>756</v>
      </c>
      <c r="G91" t="str">
        <f>VLOOKUP(A91,ClientInfo[[#All],[CLID-Shorten]:[GEOID]],2,FALSE)</f>
        <v>GEO1004</v>
      </c>
      <c r="H91" t="str">
        <f>VLOOKUP(G91,Geomapping[#All],2,FALSE)</f>
        <v>LATAM</v>
      </c>
      <c r="I91" s="1" t="str">
        <f t="shared" si="13"/>
        <v>Q1 2020</v>
      </c>
    </row>
    <row r="92" spans="1:9" x14ac:dyDescent="0.25">
      <c r="A92" t="str">
        <f t="shared" ref="A92:A108" si="15">A91</f>
        <v>CL23634</v>
      </c>
      <c r="B92" s="1">
        <v>43890</v>
      </c>
      <c r="C92" s="1" t="str">
        <f t="shared" si="10"/>
        <v>Feb</v>
      </c>
      <c r="D92" s="1" t="str">
        <f t="shared" si="11"/>
        <v>Q1</v>
      </c>
      <c r="E92" s="1" t="str">
        <f t="shared" si="12"/>
        <v>2020</v>
      </c>
      <c r="F92">
        <v>954</v>
      </c>
      <c r="G92" t="str">
        <f>VLOOKUP(A92,ClientInfo[[#All],[CLID-Shorten]:[GEOID]],2,FALSE)</f>
        <v>GEO1004</v>
      </c>
      <c r="H92" t="str">
        <f>VLOOKUP(G92,Geomapping[#All],2,FALSE)</f>
        <v>LATAM</v>
      </c>
      <c r="I92" s="1" t="str">
        <f t="shared" si="13"/>
        <v>Q1 2020</v>
      </c>
    </row>
    <row r="93" spans="1:9" x14ac:dyDescent="0.25">
      <c r="A93" t="str">
        <f t="shared" si="15"/>
        <v>CL23634</v>
      </c>
      <c r="B93" s="1">
        <v>43921</v>
      </c>
      <c r="C93" s="1" t="str">
        <f t="shared" si="10"/>
        <v>Mar</v>
      </c>
      <c r="D93" s="1" t="str">
        <f t="shared" si="11"/>
        <v>Q1</v>
      </c>
      <c r="E93" s="1" t="str">
        <f t="shared" si="12"/>
        <v>2020</v>
      </c>
      <c r="F93">
        <v>955</v>
      </c>
      <c r="G93" t="str">
        <f>VLOOKUP(A93,ClientInfo[[#All],[CLID-Shorten]:[GEOID]],2,FALSE)</f>
        <v>GEO1004</v>
      </c>
      <c r="H93" t="str">
        <f>VLOOKUP(G93,Geomapping[#All],2,FALSE)</f>
        <v>LATAM</v>
      </c>
      <c r="I93" s="1" t="str">
        <f t="shared" si="13"/>
        <v>Q1 2020</v>
      </c>
    </row>
    <row r="94" spans="1:9" x14ac:dyDescent="0.25">
      <c r="A94" t="str">
        <f t="shared" si="15"/>
        <v>CL23634</v>
      </c>
      <c r="B94" s="1">
        <v>43951</v>
      </c>
      <c r="C94" s="1" t="str">
        <f t="shared" si="10"/>
        <v>Apr</v>
      </c>
      <c r="D94" s="1" t="str">
        <f t="shared" si="11"/>
        <v>Q2</v>
      </c>
      <c r="E94" s="1" t="str">
        <f t="shared" si="12"/>
        <v>2020</v>
      </c>
      <c r="F94">
        <v>1261</v>
      </c>
      <c r="G94" t="str">
        <f>VLOOKUP(A94,ClientInfo[[#All],[CLID-Shorten]:[GEOID]],2,FALSE)</f>
        <v>GEO1004</v>
      </c>
      <c r="H94" t="str">
        <f>VLOOKUP(G94,Geomapping[#All],2,FALSE)</f>
        <v>LATAM</v>
      </c>
      <c r="I94" s="1" t="str">
        <f t="shared" si="13"/>
        <v>Q2 2020</v>
      </c>
    </row>
    <row r="95" spans="1:9" x14ac:dyDescent="0.25">
      <c r="A95" t="str">
        <f t="shared" si="15"/>
        <v>CL23634</v>
      </c>
      <c r="B95" s="1">
        <v>43982</v>
      </c>
      <c r="C95" s="1" t="str">
        <f t="shared" si="10"/>
        <v>May</v>
      </c>
      <c r="D95" s="1" t="str">
        <f t="shared" si="11"/>
        <v>Q2</v>
      </c>
      <c r="E95" s="1" t="str">
        <f t="shared" si="12"/>
        <v>2020</v>
      </c>
      <c r="F95">
        <v>1058</v>
      </c>
      <c r="G95" t="str">
        <f>VLOOKUP(A95,ClientInfo[[#All],[CLID-Shorten]:[GEOID]],2,FALSE)</f>
        <v>GEO1004</v>
      </c>
      <c r="H95" t="str">
        <f>VLOOKUP(G95,Geomapping[#All],2,FALSE)</f>
        <v>LATAM</v>
      </c>
      <c r="I95" s="1" t="str">
        <f t="shared" si="13"/>
        <v>Q2 2020</v>
      </c>
    </row>
    <row r="96" spans="1:9" x14ac:dyDescent="0.25">
      <c r="A96" t="str">
        <f t="shared" si="15"/>
        <v>CL23634</v>
      </c>
      <c r="B96" s="1">
        <v>44012</v>
      </c>
      <c r="C96" s="1" t="str">
        <f t="shared" si="10"/>
        <v>Jun</v>
      </c>
      <c r="D96" s="1" t="str">
        <f t="shared" si="11"/>
        <v>Q2</v>
      </c>
      <c r="E96" s="1" t="str">
        <f t="shared" si="12"/>
        <v>2020</v>
      </c>
      <c r="F96">
        <v>855</v>
      </c>
      <c r="G96" t="str">
        <f>VLOOKUP(A96,ClientInfo[[#All],[CLID-Shorten]:[GEOID]],2,FALSE)</f>
        <v>GEO1004</v>
      </c>
      <c r="H96" t="str">
        <f>VLOOKUP(G96,Geomapping[#All],2,FALSE)</f>
        <v>LATAM</v>
      </c>
      <c r="I96" s="1" t="str">
        <f t="shared" si="13"/>
        <v>Q2 2020</v>
      </c>
    </row>
    <row r="97" spans="1:9" x14ac:dyDescent="0.25">
      <c r="A97" t="str">
        <f t="shared" si="15"/>
        <v>CL23634</v>
      </c>
      <c r="B97" s="1">
        <v>44043</v>
      </c>
      <c r="C97" s="1" t="str">
        <f t="shared" si="10"/>
        <v>Jul</v>
      </c>
      <c r="D97" s="1" t="str">
        <f t="shared" si="11"/>
        <v>Q3</v>
      </c>
      <c r="E97" s="1" t="str">
        <f t="shared" si="12"/>
        <v>2020</v>
      </c>
      <c r="F97">
        <v>654</v>
      </c>
      <c r="G97" t="str">
        <f>VLOOKUP(A97,ClientInfo[[#All],[CLID-Shorten]:[GEOID]],2,FALSE)</f>
        <v>GEO1004</v>
      </c>
      <c r="H97" t="str">
        <f>VLOOKUP(G97,Geomapping[#All],2,FALSE)</f>
        <v>LATAM</v>
      </c>
      <c r="I97" s="1" t="str">
        <f t="shared" si="13"/>
        <v>Q3 2020</v>
      </c>
    </row>
    <row r="98" spans="1:9" x14ac:dyDescent="0.25">
      <c r="A98" t="str">
        <f t="shared" si="15"/>
        <v>CL23634</v>
      </c>
      <c r="B98" s="1">
        <v>44074</v>
      </c>
      <c r="C98" s="1" t="str">
        <f t="shared" si="10"/>
        <v>Aug</v>
      </c>
      <c r="D98" s="1" t="str">
        <f t="shared" si="11"/>
        <v>Q3</v>
      </c>
      <c r="E98" s="1" t="str">
        <f t="shared" si="12"/>
        <v>2020</v>
      </c>
      <c r="F98">
        <v>656</v>
      </c>
      <c r="G98" t="str">
        <f>VLOOKUP(A98,ClientInfo[[#All],[CLID-Shorten]:[GEOID]],2,FALSE)</f>
        <v>GEO1004</v>
      </c>
      <c r="H98" t="str">
        <f>VLOOKUP(G98,Geomapping[#All],2,FALSE)</f>
        <v>LATAM</v>
      </c>
      <c r="I98" s="1" t="str">
        <f t="shared" si="13"/>
        <v>Q3 2020</v>
      </c>
    </row>
    <row r="99" spans="1:9" x14ac:dyDescent="0.25">
      <c r="A99" t="str">
        <f t="shared" si="15"/>
        <v>CL23634</v>
      </c>
      <c r="B99" s="1">
        <v>44104</v>
      </c>
      <c r="C99" s="1" t="str">
        <f t="shared" si="10"/>
        <v>Sep</v>
      </c>
      <c r="D99" s="1" t="str">
        <f t="shared" si="11"/>
        <v>Q3</v>
      </c>
      <c r="E99" s="1" t="str">
        <f t="shared" si="12"/>
        <v>2020</v>
      </c>
      <c r="F99">
        <v>554</v>
      </c>
      <c r="G99" t="str">
        <f>VLOOKUP(A99,ClientInfo[[#All],[CLID-Shorten]:[GEOID]],2,FALSE)</f>
        <v>GEO1004</v>
      </c>
      <c r="H99" t="str">
        <f>VLOOKUP(G99,Geomapping[#All],2,FALSE)</f>
        <v>LATAM</v>
      </c>
      <c r="I99" s="1" t="str">
        <f t="shared" si="13"/>
        <v>Q3 2020</v>
      </c>
    </row>
    <row r="100" spans="1:9" x14ac:dyDescent="0.25">
      <c r="A100" t="str">
        <f t="shared" si="15"/>
        <v>CL23634</v>
      </c>
      <c r="B100" s="1">
        <v>44135</v>
      </c>
      <c r="C100" s="1" t="str">
        <f t="shared" si="10"/>
        <v>Oct</v>
      </c>
      <c r="D100" s="1" t="str">
        <f t="shared" si="11"/>
        <v>Q4</v>
      </c>
      <c r="E100" s="1" t="str">
        <f t="shared" si="12"/>
        <v>2020</v>
      </c>
      <c r="F100">
        <v>760</v>
      </c>
      <c r="G100" t="str">
        <f>VLOOKUP(A100,ClientInfo[[#All],[CLID-Shorten]:[GEOID]],2,FALSE)</f>
        <v>GEO1004</v>
      </c>
      <c r="H100" t="str">
        <f>VLOOKUP(G100,Geomapping[#All],2,FALSE)</f>
        <v>LATAM</v>
      </c>
      <c r="I100" s="1" t="str">
        <f t="shared" si="13"/>
        <v>Q4 2020</v>
      </c>
    </row>
    <row r="101" spans="1:9" x14ac:dyDescent="0.25">
      <c r="A101" t="str">
        <f t="shared" si="15"/>
        <v>CL23634</v>
      </c>
      <c r="B101" s="1">
        <v>44165</v>
      </c>
      <c r="C101" s="1" t="str">
        <f t="shared" si="10"/>
        <v>Nov</v>
      </c>
      <c r="D101" s="1" t="str">
        <f t="shared" si="11"/>
        <v>Q4</v>
      </c>
      <c r="E101" s="1" t="str">
        <f t="shared" si="12"/>
        <v>2020</v>
      </c>
      <c r="F101">
        <v>759</v>
      </c>
      <c r="G101" t="str">
        <f>VLOOKUP(A101,ClientInfo[[#All],[CLID-Shorten]:[GEOID]],2,FALSE)</f>
        <v>GEO1004</v>
      </c>
      <c r="H101" t="str">
        <f>VLOOKUP(G101,Geomapping[#All],2,FALSE)</f>
        <v>LATAM</v>
      </c>
      <c r="I101" s="1" t="str">
        <f t="shared" si="13"/>
        <v>Q4 2020</v>
      </c>
    </row>
    <row r="102" spans="1:9" x14ac:dyDescent="0.25">
      <c r="A102" t="str">
        <f t="shared" si="15"/>
        <v>CL23634</v>
      </c>
      <c r="B102" s="1">
        <v>44196</v>
      </c>
      <c r="C102" s="1" t="str">
        <f t="shared" si="10"/>
        <v>Dec</v>
      </c>
      <c r="D102" s="1" t="str">
        <f t="shared" si="11"/>
        <v>Q4</v>
      </c>
      <c r="E102" s="1" t="str">
        <f t="shared" si="12"/>
        <v>2020</v>
      </c>
      <c r="F102">
        <v>857</v>
      </c>
      <c r="G102" t="str">
        <f>VLOOKUP(A102,ClientInfo[[#All],[CLID-Shorten]:[GEOID]],2,FALSE)</f>
        <v>GEO1004</v>
      </c>
      <c r="H102" t="str">
        <f>VLOOKUP(G102,Geomapping[#All],2,FALSE)</f>
        <v>LATAM</v>
      </c>
      <c r="I102" s="1" t="str">
        <f t="shared" si="13"/>
        <v>Q4 2020</v>
      </c>
    </row>
    <row r="103" spans="1:9" x14ac:dyDescent="0.25">
      <c r="A103" t="str">
        <f t="shared" si="15"/>
        <v>CL23634</v>
      </c>
      <c r="B103" s="1">
        <v>44377</v>
      </c>
      <c r="C103" s="1" t="str">
        <f t="shared" si="10"/>
        <v>Jun</v>
      </c>
      <c r="D103" s="1" t="str">
        <f t="shared" si="11"/>
        <v>Q2</v>
      </c>
      <c r="E103" s="1" t="str">
        <f t="shared" si="12"/>
        <v>2021</v>
      </c>
      <c r="F103">
        <v>865</v>
      </c>
      <c r="G103" t="str">
        <f>VLOOKUP(A103,ClientInfo[[#All],[CLID-Shorten]:[GEOID]],2,FALSE)</f>
        <v>GEO1004</v>
      </c>
      <c r="H103" t="str">
        <f>VLOOKUP(G103,Geomapping[#All],2,FALSE)</f>
        <v>LATAM</v>
      </c>
      <c r="I103" s="1" t="str">
        <f t="shared" si="13"/>
        <v>Q2 2021</v>
      </c>
    </row>
    <row r="104" spans="1:9" x14ac:dyDescent="0.25">
      <c r="A104" t="str">
        <f t="shared" si="15"/>
        <v>CL23634</v>
      </c>
      <c r="B104" s="1">
        <v>44347</v>
      </c>
      <c r="C104" s="1" t="str">
        <f t="shared" si="10"/>
        <v>May</v>
      </c>
      <c r="D104" s="1" t="str">
        <f t="shared" si="11"/>
        <v>Q2</v>
      </c>
      <c r="E104" s="1" t="str">
        <f t="shared" si="12"/>
        <v>2021</v>
      </c>
      <c r="F104">
        <v>1078</v>
      </c>
      <c r="G104" t="str">
        <f>VLOOKUP(A104,ClientInfo[[#All],[CLID-Shorten]:[GEOID]],2,FALSE)</f>
        <v>GEO1004</v>
      </c>
      <c r="H104" t="str">
        <f>VLOOKUP(G104,Geomapping[#All],2,FALSE)</f>
        <v>LATAM</v>
      </c>
      <c r="I104" s="1" t="str">
        <f t="shared" si="13"/>
        <v>Q2 2021</v>
      </c>
    </row>
    <row r="105" spans="1:9" x14ac:dyDescent="0.25">
      <c r="A105" t="str">
        <f t="shared" si="15"/>
        <v>CL23634</v>
      </c>
      <c r="B105" s="1">
        <v>44316</v>
      </c>
      <c r="C105" s="1" t="str">
        <f t="shared" si="10"/>
        <v>Apr</v>
      </c>
      <c r="D105" s="1" t="str">
        <f t="shared" si="11"/>
        <v>Q2</v>
      </c>
      <c r="E105" s="1" t="str">
        <f t="shared" si="12"/>
        <v>2021</v>
      </c>
      <c r="F105">
        <v>1305</v>
      </c>
      <c r="G105" t="str">
        <f>VLOOKUP(A105,ClientInfo[[#All],[CLID-Shorten]:[GEOID]],2,FALSE)</f>
        <v>GEO1004</v>
      </c>
      <c r="H105" t="str">
        <f>VLOOKUP(G105,Geomapping[#All],2,FALSE)</f>
        <v>LATAM</v>
      </c>
      <c r="I105" s="1" t="str">
        <f t="shared" si="13"/>
        <v>Q2 2021</v>
      </c>
    </row>
    <row r="106" spans="1:9" x14ac:dyDescent="0.25">
      <c r="A106" t="str">
        <f t="shared" si="15"/>
        <v>CL23634</v>
      </c>
      <c r="B106" s="1">
        <v>44286</v>
      </c>
      <c r="C106" s="1" t="str">
        <f t="shared" si="10"/>
        <v>Mar</v>
      </c>
      <c r="D106" s="1" t="str">
        <f t="shared" si="11"/>
        <v>Q1</v>
      </c>
      <c r="E106" s="1" t="str">
        <f t="shared" si="12"/>
        <v>2021</v>
      </c>
      <c r="F106">
        <v>950</v>
      </c>
      <c r="G106" t="str">
        <f>VLOOKUP(A106,ClientInfo[[#All],[CLID-Shorten]:[GEOID]],2,FALSE)</f>
        <v>GEO1004</v>
      </c>
      <c r="H106" t="str">
        <f>VLOOKUP(G106,Geomapping[#All],2,FALSE)</f>
        <v>LATAM</v>
      </c>
      <c r="I106" s="1" t="str">
        <f t="shared" si="13"/>
        <v>Q1 2021</v>
      </c>
    </row>
    <row r="107" spans="1:9" x14ac:dyDescent="0.25">
      <c r="A107" t="str">
        <f t="shared" si="15"/>
        <v>CL23634</v>
      </c>
      <c r="B107" s="1">
        <v>44255</v>
      </c>
      <c r="C107" s="1" t="str">
        <f t="shared" si="10"/>
        <v>Feb</v>
      </c>
      <c r="D107" s="1" t="str">
        <f t="shared" si="11"/>
        <v>Q1</v>
      </c>
      <c r="E107" s="1" t="str">
        <f t="shared" si="12"/>
        <v>2021</v>
      </c>
      <c r="F107">
        <v>968</v>
      </c>
      <c r="G107" t="str">
        <f>VLOOKUP(A107,ClientInfo[[#All],[CLID-Shorten]:[GEOID]],2,FALSE)</f>
        <v>GEO1004</v>
      </c>
      <c r="H107" t="str">
        <f>VLOOKUP(G107,Geomapping[#All],2,FALSE)</f>
        <v>LATAM</v>
      </c>
      <c r="I107" s="1" t="str">
        <f t="shared" si="13"/>
        <v>Q1 2021</v>
      </c>
    </row>
    <row r="108" spans="1:9" x14ac:dyDescent="0.25">
      <c r="A108" t="str">
        <f t="shared" si="15"/>
        <v>CL23634</v>
      </c>
      <c r="B108" s="1">
        <v>44227</v>
      </c>
      <c r="C108" s="1" t="str">
        <f t="shared" si="10"/>
        <v>Jan</v>
      </c>
      <c r="D108" s="1" t="str">
        <f t="shared" si="11"/>
        <v>Q1</v>
      </c>
      <c r="E108" s="1" t="str">
        <f t="shared" si="12"/>
        <v>2021</v>
      </c>
      <c r="F108">
        <v>749</v>
      </c>
      <c r="G108" t="str">
        <f>VLOOKUP(A108,ClientInfo[[#All],[CLID-Shorten]:[GEOID]],2,FALSE)</f>
        <v>GEO1004</v>
      </c>
      <c r="H108" t="str">
        <f>VLOOKUP(G108,Geomapping[#All],2,FALSE)</f>
        <v>LATAM</v>
      </c>
      <c r="I108" s="1" t="str">
        <f t="shared" si="13"/>
        <v>Q1 2021</v>
      </c>
    </row>
    <row r="109" spans="1:9" x14ac:dyDescent="0.25">
      <c r="A109" t="s">
        <v>129</v>
      </c>
      <c r="B109" s="1">
        <v>43861</v>
      </c>
      <c r="C109" s="1" t="str">
        <f t="shared" si="10"/>
        <v>Jan</v>
      </c>
      <c r="D109" s="1" t="str">
        <f t="shared" si="11"/>
        <v>Q1</v>
      </c>
      <c r="E109" s="1" t="str">
        <f t="shared" si="12"/>
        <v>2020</v>
      </c>
      <c r="F109">
        <v>945</v>
      </c>
      <c r="G109" t="str">
        <f>VLOOKUP(A109,ClientInfo[[#All],[CLID-Shorten]:[GEOID]],2,FALSE)</f>
        <v>GEO1002</v>
      </c>
      <c r="H109" t="str">
        <f>VLOOKUP(G109,Geomapping[#All],2,FALSE)</f>
        <v>APAC</v>
      </c>
      <c r="I109" s="1" t="str">
        <f t="shared" si="13"/>
        <v>Q1 2020</v>
      </c>
    </row>
    <row r="110" spans="1:9" x14ac:dyDescent="0.25">
      <c r="A110" t="str">
        <f t="shared" ref="A110:A126" si="16">A109</f>
        <v>CL24510</v>
      </c>
      <c r="B110" s="1">
        <v>43890</v>
      </c>
      <c r="C110" s="1" t="str">
        <f t="shared" si="10"/>
        <v>Feb</v>
      </c>
      <c r="D110" s="1" t="str">
        <f t="shared" si="11"/>
        <v>Q1</v>
      </c>
      <c r="E110" s="1" t="str">
        <f t="shared" si="12"/>
        <v>2020</v>
      </c>
      <c r="F110">
        <v>941</v>
      </c>
      <c r="G110" t="str">
        <f>VLOOKUP(A110,ClientInfo[[#All],[CLID-Shorten]:[GEOID]],2,FALSE)</f>
        <v>GEO1002</v>
      </c>
      <c r="H110" t="str">
        <f>VLOOKUP(G110,Geomapping[#All],2,FALSE)</f>
        <v>APAC</v>
      </c>
      <c r="I110" s="1" t="str">
        <f t="shared" si="13"/>
        <v>Q1 2020</v>
      </c>
    </row>
    <row r="111" spans="1:9" x14ac:dyDescent="0.25">
      <c r="A111" t="str">
        <f t="shared" si="16"/>
        <v>CL24510</v>
      </c>
      <c r="B111" s="1">
        <v>43921</v>
      </c>
      <c r="C111" s="1" t="str">
        <f t="shared" si="10"/>
        <v>Mar</v>
      </c>
      <c r="D111" s="1" t="str">
        <f t="shared" si="11"/>
        <v>Q1</v>
      </c>
      <c r="E111" s="1" t="str">
        <f t="shared" si="12"/>
        <v>2020</v>
      </c>
      <c r="F111">
        <v>1164</v>
      </c>
      <c r="G111" t="str">
        <f>VLOOKUP(A111,ClientInfo[[#All],[CLID-Shorten]:[GEOID]],2,FALSE)</f>
        <v>GEO1002</v>
      </c>
      <c r="H111" t="str">
        <f>VLOOKUP(G111,Geomapping[#All],2,FALSE)</f>
        <v>APAC</v>
      </c>
      <c r="I111" s="1" t="str">
        <f t="shared" si="13"/>
        <v>Q1 2020</v>
      </c>
    </row>
    <row r="112" spans="1:9" x14ac:dyDescent="0.25">
      <c r="A112" t="str">
        <f t="shared" si="16"/>
        <v>CL24510</v>
      </c>
      <c r="B112" s="1">
        <v>43951</v>
      </c>
      <c r="C112" s="1" t="str">
        <f t="shared" si="10"/>
        <v>Apr</v>
      </c>
      <c r="D112" s="1" t="str">
        <f t="shared" si="11"/>
        <v>Q2</v>
      </c>
      <c r="E112" s="1" t="str">
        <f t="shared" si="12"/>
        <v>2020</v>
      </c>
      <c r="F112">
        <v>1276</v>
      </c>
      <c r="G112" t="str">
        <f>VLOOKUP(A112,ClientInfo[[#All],[CLID-Shorten]:[GEOID]],2,FALSE)</f>
        <v>GEO1002</v>
      </c>
      <c r="H112" t="str">
        <f>VLOOKUP(G112,Geomapping[#All],2,FALSE)</f>
        <v>APAC</v>
      </c>
      <c r="I112" s="1" t="str">
        <f t="shared" si="13"/>
        <v>Q2 2020</v>
      </c>
    </row>
    <row r="113" spans="1:9" x14ac:dyDescent="0.25">
      <c r="A113" t="str">
        <f t="shared" si="16"/>
        <v>CL24510</v>
      </c>
      <c r="B113" s="1">
        <v>43982</v>
      </c>
      <c r="C113" s="1" t="str">
        <f t="shared" si="10"/>
        <v>May</v>
      </c>
      <c r="D113" s="1" t="str">
        <f t="shared" si="11"/>
        <v>Q2</v>
      </c>
      <c r="E113" s="1" t="str">
        <f t="shared" si="12"/>
        <v>2020</v>
      </c>
      <c r="F113">
        <v>1275</v>
      </c>
      <c r="G113" t="str">
        <f>VLOOKUP(A113,ClientInfo[[#All],[CLID-Shorten]:[GEOID]],2,FALSE)</f>
        <v>GEO1002</v>
      </c>
      <c r="H113" t="str">
        <f>VLOOKUP(G113,Geomapping[#All],2,FALSE)</f>
        <v>APAC</v>
      </c>
      <c r="I113" s="1" t="str">
        <f t="shared" si="13"/>
        <v>Q2 2020</v>
      </c>
    </row>
    <row r="114" spans="1:9" x14ac:dyDescent="0.25">
      <c r="A114" t="str">
        <f t="shared" si="16"/>
        <v>CL24510</v>
      </c>
      <c r="B114" s="1">
        <v>44012</v>
      </c>
      <c r="C114" s="1" t="str">
        <f t="shared" si="10"/>
        <v>Jun</v>
      </c>
      <c r="D114" s="1" t="str">
        <f t="shared" si="11"/>
        <v>Q2</v>
      </c>
      <c r="E114" s="1" t="str">
        <f t="shared" si="12"/>
        <v>2020</v>
      </c>
      <c r="F114">
        <v>834</v>
      </c>
      <c r="G114" t="str">
        <f>VLOOKUP(A114,ClientInfo[[#All],[CLID-Shorten]:[GEOID]],2,FALSE)</f>
        <v>GEO1002</v>
      </c>
      <c r="H114" t="str">
        <f>VLOOKUP(G114,Geomapping[#All],2,FALSE)</f>
        <v>APAC</v>
      </c>
      <c r="I114" s="1" t="str">
        <f t="shared" si="13"/>
        <v>Q2 2020</v>
      </c>
    </row>
    <row r="115" spans="1:9" x14ac:dyDescent="0.25">
      <c r="A115" t="str">
        <f t="shared" si="16"/>
        <v>CL24510</v>
      </c>
      <c r="B115" s="1">
        <v>44043</v>
      </c>
      <c r="C115" s="1" t="str">
        <f t="shared" si="10"/>
        <v>Jul</v>
      </c>
      <c r="D115" s="1" t="str">
        <f t="shared" si="11"/>
        <v>Q3</v>
      </c>
      <c r="E115" s="1" t="str">
        <f t="shared" si="12"/>
        <v>2020</v>
      </c>
      <c r="F115">
        <v>833</v>
      </c>
      <c r="G115" t="str">
        <f>VLOOKUP(A115,ClientInfo[[#All],[CLID-Shorten]:[GEOID]],2,FALSE)</f>
        <v>GEO1002</v>
      </c>
      <c r="H115" t="str">
        <f>VLOOKUP(G115,Geomapping[#All],2,FALSE)</f>
        <v>APAC</v>
      </c>
      <c r="I115" s="1" t="str">
        <f t="shared" si="13"/>
        <v>Q3 2020</v>
      </c>
    </row>
    <row r="116" spans="1:9" x14ac:dyDescent="0.25">
      <c r="A116" t="str">
        <f t="shared" si="16"/>
        <v>CL24510</v>
      </c>
      <c r="B116" s="1">
        <v>44074</v>
      </c>
      <c r="C116" s="1" t="str">
        <f t="shared" si="10"/>
        <v>Aug</v>
      </c>
      <c r="D116" s="1" t="str">
        <f t="shared" si="11"/>
        <v>Q3</v>
      </c>
      <c r="E116" s="1" t="str">
        <f t="shared" si="12"/>
        <v>2020</v>
      </c>
      <c r="F116">
        <v>610</v>
      </c>
      <c r="G116" t="str">
        <f>VLOOKUP(A116,ClientInfo[[#All],[CLID-Shorten]:[GEOID]],2,FALSE)</f>
        <v>GEO1002</v>
      </c>
      <c r="H116" t="str">
        <f>VLOOKUP(G116,Geomapping[#All],2,FALSE)</f>
        <v>APAC</v>
      </c>
      <c r="I116" s="1" t="str">
        <f t="shared" si="13"/>
        <v>Q3 2020</v>
      </c>
    </row>
    <row r="117" spans="1:9" x14ac:dyDescent="0.25">
      <c r="A117" t="str">
        <f t="shared" si="16"/>
        <v>CL24510</v>
      </c>
      <c r="B117" s="1">
        <v>44104</v>
      </c>
      <c r="C117" s="1" t="str">
        <f t="shared" si="10"/>
        <v>Sep</v>
      </c>
      <c r="D117" s="1" t="str">
        <f t="shared" si="11"/>
        <v>Q3</v>
      </c>
      <c r="E117" s="1" t="str">
        <f t="shared" si="12"/>
        <v>2020</v>
      </c>
      <c r="F117">
        <v>722</v>
      </c>
      <c r="G117" t="str">
        <f>VLOOKUP(A117,ClientInfo[[#All],[CLID-Shorten]:[GEOID]],2,FALSE)</f>
        <v>GEO1002</v>
      </c>
      <c r="H117" t="str">
        <f>VLOOKUP(G117,Geomapping[#All],2,FALSE)</f>
        <v>APAC</v>
      </c>
      <c r="I117" s="1" t="str">
        <f t="shared" si="13"/>
        <v>Q3 2020</v>
      </c>
    </row>
    <row r="118" spans="1:9" x14ac:dyDescent="0.25">
      <c r="A118" t="str">
        <f t="shared" si="16"/>
        <v>CL24510</v>
      </c>
      <c r="B118" s="1">
        <v>44135</v>
      </c>
      <c r="C118" s="1" t="str">
        <f t="shared" si="10"/>
        <v>Oct</v>
      </c>
      <c r="D118" s="1" t="str">
        <f t="shared" si="11"/>
        <v>Q4</v>
      </c>
      <c r="E118" s="1" t="str">
        <f t="shared" si="12"/>
        <v>2020</v>
      </c>
      <c r="F118">
        <v>722</v>
      </c>
      <c r="G118" t="str">
        <f>VLOOKUP(A118,ClientInfo[[#All],[CLID-Shorten]:[GEOID]],2,FALSE)</f>
        <v>GEO1002</v>
      </c>
      <c r="H118" t="str">
        <f>VLOOKUP(G118,Geomapping[#All],2,FALSE)</f>
        <v>APAC</v>
      </c>
      <c r="I118" s="1" t="str">
        <f t="shared" si="13"/>
        <v>Q4 2020</v>
      </c>
    </row>
    <row r="119" spans="1:9" x14ac:dyDescent="0.25">
      <c r="A119" t="str">
        <f t="shared" si="16"/>
        <v>CL24510</v>
      </c>
      <c r="B119" s="1">
        <v>44165</v>
      </c>
      <c r="C119" s="1" t="str">
        <f t="shared" si="10"/>
        <v>Nov</v>
      </c>
      <c r="D119" s="1" t="str">
        <f t="shared" si="11"/>
        <v>Q4</v>
      </c>
      <c r="E119" s="1" t="str">
        <f t="shared" si="12"/>
        <v>2020</v>
      </c>
      <c r="F119">
        <v>939</v>
      </c>
      <c r="G119" t="str">
        <f>VLOOKUP(A119,ClientInfo[[#All],[CLID-Shorten]:[GEOID]],2,FALSE)</f>
        <v>GEO1002</v>
      </c>
      <c r="H119" t="str">
        <f>VLOOKUP(G119,Geomapping[#All],2,FALSE)</f>
        <v>APAC</v>
      </c>
      <c r="I119" s="1" t="str">
        <f t="shared" si="13"/>
        <v>Q4 2020</v>
      </c>
    </row>
    <row r="120" spans="1:9" x14ac:dyDescent="0.25">
      <c r="A120" t="str">
        <f t="shared" si="16"/>
        <v>CL24510</v>
      </c>
      <c r="B120" s="1">
        <v>44196</v>
      </c>
      <c r="C120" s="1" t="str">
        <f t="shared" si="10"/>
        <v>Dec</v>
      </c>
      <c r="D120" s="1" t="str">
        <f t="shared" si="11"/>
        <v>Q4</v>
      </c>
      <c r="E120" s="1" t="str">
        <f t="shared" si="12"/>
        <v>2020</v>
      </c>
      <c r="F120">
        <v>829</v>
      </c>
      <c r="G120" t="str">
        <f>VLOOKUP(A120,ClientInfo[[#All],[CLID-Shorten]:[GEOID]],2,FALSE)</f>
        <v>GEO1002</v>
      </c>
      <c r="H120" t="str">
        <f>VLOOKUP(G120,Geomapping[#All],2,FALSE)</f>
        <v>APAC</v>
      </c>
      <c r="I120" s="1" t="str">
        <f t="shared" si="13"/>
        <v>Q4 2020</v>
      </c>
    </row>
    <row r="121" spans="1:9" x14ac:dyDescent="0.25">
      <c r="A121" t="str">
        <f t="shared" si="16"/>
        <v>CL24510</v>
      </c>
      <c r="B121" s="1">
        <v>44377</v>
      </c>
      <c r="C121" s="1" t="str">
        <f t="shared" si="10"/>
        <v>Jun</v>
      </c>
      <c r="D121" s="1" t="str">
        <f t="shared" si="11"/>
        <v>Q2</v>
      </c>
      <c r="E121" s="1" t="str">
        <f t="shared" si="12"/>
        <v>2021</v>
      </c>
      <c r="F121">
        <v>848</v>
      </c>
      <c r="G121" t="str">
        <f>VLOOKUP(A121,ClientInfo[[#All],[CLID-Shorten]:[GEOID]],2,FALSE)</f>
        <v>GEO1002</v>
      </c>
      <c r="H121" t="str">
        <f>VLOOKUP(G121,Geomapping[#All],2,FALSE)</f>
        <v>APAC</v>
      </c>
      <c r="I121" s="1" t="str">
        <f t="shared" si="13"/>
        <v>Q2 2021</v>
      </c>
    </row>
    <row r="122" spans="1:9" x14ac:dyDescent="0.25">
      <c r="A122" t="str">
        <f t="shared" si="16"/>
        <v>CL24510</v>
      </c>
      <c r="B122" s="1">
        <v>44347</v>
      </c>
      <c r="C122" s="1" t="str">
        <f t="shared" si="10"/>
        <v>May</v>
      </c>
      <c r="D122" s="1" t="str">
        <f t="shared" si="11"/>
        <v>Q2</v>
      </c>
      <c r="E122" s="1" t="str">
        <f t="shared" si="12"/>
        <v>2021</v>
      </c>
      <c r="F122">
        <v>1326</v>
      </c>
      <c r="G122" t="str">
        <f>VLOOKUP(A122,ClientInfo[[#All],[CLID-Shorten]:[GEOID]],2,FALSE)</f>
        <v>GEO1002</v>
      </c>
      <c r="H122" t="str">
        <f>VLOOKUP(G122,Geomapping[#All],2,FALSE)</f>
        <v>APAC</v>
      </c>
      <c r="I122" s="1" t="str">
        <f t="shared" si="13"/>
        <v>Q2 2021</v>
      </c>
    </row>
    <row r="123" spans="1:9" x14ac:dyDescent="0.25">
      <c r="A123" t="str">
        <f t="shared" si="16"/>
        <v>CL24510</v>
      </c>
      <c r="B123" s="1">
        <v>44316</v>
      </c>
      <c r="C123" s="1" t="str">
        <f t="shared" si="10"/>
        <v>Apr</v>
      </c>
      <c r="D123" s="1" t="str">
        <f t="shared" si="11"/>
        <v>Q2</v>
      </c>
      <c r="E123" s="1" t="str">
        <f t="shared" si="12"/>
        <v>2021</v>
      </c>
      <c r="F123">
        <v>1309</v>
      </c>
      <c r="G123" t="str">
        <f>VLOOKUP(A123,ClientInfo[[#All],[CLID-Shorten]:[GEOID]],2,FALSE)</f>
        <v>GEO1002</v>
      </c>
      <c r="H123" t="str">
        <f>VLOOKUP(G123,Geomapping[#All],2,FALSE)</f>
        <v>APAC</v>
      </c>
      <c r="I123" s="1" t="str">
        <f t="shared" si="13"/>
        <v>Q2 2021</v>
      </c>
    </row>
    <row r="124" spans="1:9" x14ac:dyDescent="0.25">
      <c r="A124" t="str">
        <f t="shared" si="16"/>
        <v>CL24510</v>
      </c>
      <c r="B124" s="1">
        <v>44286</v>
      </c>
      <c r="C124" s="1" t="str">
        <f t="shared" si="10"/>
        <v>Mar</v>
      </c>
      <c r="D124" s="1" t="str">
        <f t="shared" si="11"/>
        <v>Q1</v>
      </c>
      <c r="E124" s="1" t="str">
        <f t="shared" si="12"/>
        <v>2021</v>
      </c>
      <c r="F124">
        <v>1173</v>
      </c>
      <c r="G124" t="str">
        <f>VLOOKUP(A124,ClientInfo[[#All],[CLID-Shorten]:[GEOID]],2,FALSE)</f>
        <v>GEO1002</v>
      </c>
      <c r="H124" t="str">
        <f>VLOOKUP(G124,Geomapping[#All],2,FALSE)</f>
        <v>APAC</v>
      </c>
      <c r="I124" s="1" t="str">
        <f t="shared" si="13"/>
        <v>Q1 2021</v>
      </c>
    </row>
    <row r="125" spans="1:9" x14ac:dyDescent="0.25">
      <c r="A125" t="str">
        <f t="shared" si="16"/>
        <v>CL24510</v>
      </c>
      <c r="B125" s="1">
        <v>44255</v>
      </c>
      <c r="C125" s="1" t="str">
        <f t="shared" si="10"/>
        <v>Feb</v>
      </c>
      <c r="D125" s="1" t="str">
        <f t="shared" si="11"/>
        <v>Q1</v>
      </c>
      <c r="E125" s="1" t="str">
        <f t="shared" si="12"/>
        <v>2021</v>
      </c>
      <c r="F125">
        <v>935</v>
      </c>
      <c r="G125" t="str">
        <f>VLOOKUP(A125,ClientInfo[[#All],[CLID-Shorten]:[GEOID]],2,FALSE)</f>
        <v>GEO1002</v>
      </c>
      <c r="H125" t="str">
        <f>VLOOKUP(G125,Geomapping[#All],2,FALSE)</f>
        <v>APAC</v>
      </c>
      <c r="I125" s="1" t="str">
        <f t="shared" si="13"/>
        <v>Q1 2021</v>
      </c>
    </row>
    <row r="126" spans="1:9" x14ac:dyDescent="0.25">
      <c r="A126" t="str">
        <f t="shared" si="16"/>
        <v>CL24510</v>
      </c>
      <c r="B126" s="1">
        <v>44227</v>
      </c>
      <c r="C126" s="1" t="str">
        <f t="shared" si="10"/>
        <v>Jan</v>
      </c>
      <c r="D126" s="1" t="str">
        <f t="shared" si="11"/>
        <v>Q1</v>
      </c>
      <c r="E126" s="1" t="str">
        <f t="shared" si="12"/>
        <v>2021</v>
      </c>
      <c r="F126">
        <v>973</v>
      </c>
      <c r="G126" t="str">
        <f>VLOOKUP(A126,ClientInfo[[#All],[CLID-Shorten]:[GEOID]],2,FALSE)</f>
        <v>GEO1002</v>
      </c>
      <c r="H126" t="str">
        <f>VLOOKUP(G126,Geomapping[#All],2,FALSE)</f>
        <v>APAC</v>
      </c>
      <c r="I126" s="1" t="str">
        <f t="shared" si="13"/>
        <v>Q1 2021</v>
      </c>
    </row>
    <row r="127" spans="1:9" x14ac:dyDescent="0.25">
      <c r="A127" t="s">
        <v>146</v>
      </c>
      <c r="B127" s="1">
        <v>43861</v>
      </c>
      <c r="C127" s="1" t="str">
        <f t="shared" si="10"/>
        <v>Jan</v>
      </c>
      <c r="D127" s="1" t="str">
        <f t="shared" si="11"/>
        <v>Q1</v>
      </c>
      <c r="E127" s="1" t="str">
        <f t="shared" si="12"/>
        <v>2020</v>
      </c>
      <c r="F127">
        <v>188</v>
      </c>
      <c r="G127" t="str">
        <f>VLOOKUP(A127,ClientInfo[[#All],[CLID-Shorten]:[GEOID]],2,FALSE)</f>
        <v>GEO1004</v>
      </c>
      <c r="H127" t="str">
        <f>VLOOKUP(G127,Geomapping[#All],2,FALSE)</f>
        <v>LATAM</v>
      </c>
      <c r="I127" s="1" t="str">
        <f t="shared" si="13"/>
        <v>Q1 2020</v>
      </c>
    </row>
    <row r="128" spans="1:9" x14ac:dyDescent="0.25">
      <c r="A128" t="str">
        <f t="shared" ref="A128:A144" si="17">A127</f>
        <v>CL28683</v>
      </c>
      <c r="B128" s="1">
        <v>43890</v>
      </c>
      <c r="C128" s="1" t="str">
        <f t="shared" si="10"/>
        <v>Feb</v>
      </c>
      <c r="D128" s="1" t="str">
        <f t="shared" si="11"/>
        <v>Q1</v>
      </c>
      <c r="E128" s="1" t="str">
        <f t="shared" si="12"/>
        <v>2020</v>
      </c>
      <c r="F128">
        <v>168</v>
      </c>
      <c r="G128" t="str">
        <f>VLOOKUP(A128,ClientInfo[[#All],[CLID-Shorten]:[GEOID]],2,FALSE)</f>
        <v>GEO1004</v>
      </c>
      <c r="H128" t="str">
        <f>VLOOKUP(G128,Geomapping[#All],2,FALSE)</f>
        <v>LATAM</v>
      </c>
      <c r="I128" s="1" t="str">
        <f t="shared" si="13"/>
        <v>Q1 2020</v>
      </c>
    </row>
    <row r="129" spans="1:9" x14ac:dyDescent="0.25">
      <c r="A129" t="str">
        <f t="shared" si="17"/>
        <v>CL28683</v>
      </c>
      <c r="B129" s="1">
        <v>43921</v>
      </c>
      <c r="C129" s="1" t="str">
        <f t="shared" si="10"/>
        <v>Mar</v>
      </c>
      <c r="D129" s="1" t="str">
        <f t="shared" si="11"/>
        <v>Q1</v>
      </c>
      <c r="E129" s="1" t="str">
        <f t="shared" si="12"/>
        <v>2020</v>
      </c>
      <c r="F129">
        <v>226</v>
      </c>
      <c r="G129" t="str">
        <f>VLOOKUP(A129,ClientInfo[[#All],[CLID-Shorten]:[GEOID]],2,FALSE)</f>
        <v>GEO1004</v>
      </c>
      <c r="H129" t="str">
        <f>VLOOKUP(G129,Geomapping[#All],2,FALSE)</f>
        <v>LATAM</v>
      </c>
      <c r="I129" s="1" t="str">
        <f t="shared" si="13"/>
        <v>Q1 2020</v>
      </c>
    </row>
    <row r="130" spans="1:9" x14ac:dyDescent="0.25">
      <c r="A130" t="str">
        <f t="shared" si="17"/>
        <v>CL28683</v>
      </c>
      <c r="B130" s="1">
        <v>43951</v>
      </c>
      <c r="C130" s="1" t="str">
        <f t="shared" si="10"/>
        <v>Apr</v>
      </c>
      <c r="D130" s="1" t="str">
        <f t="shared" si="11"/>
        <v>Q2</v>
      </c>
      <c r="E130" s="1" t="str">
        <f t="shared" si="12"/>
        <v>2020</v>
      </c>
      <c r="F130">
        <v>223</v>
      </c>
      <c r="G130" t="str">
        <f>VLOOKUP(A130,ClientInfo[[#All],[CLID-Shorten]:[GEOID]],2,FALSE)</f>
        <v>GEO1004</v>
      </c>
      <c r="H130" t="str">
        <f>VLOOKUP(G130,Geomapping[#All],2,FALSE)</f>
        <v>LATAM</v>
      </c>
      <c r="I130" s="1" t="str">
        <f t="shared" si="13"/>
        <v>Q2 2020</v>
      </c>
    </row>
    <row r="131" spans="1:9" x14ac:dyDescent="0.25">
      <c r="A131" t="str">
        <f t="shared" si="17"/>
        <v>CL28683</v>
      </c>
      <c r="B131" s="1">
        <v>43982</v>
      </c>
      <c r="C131" s="1" t="str">
        <f t="shared" ref="C131:C194" si="18">TEXT(B131, "mmm")</f>
        <v>May</v>
      </c>
      <c r="D131" s="1" t="str">
        <f t="shared" ref="D131:D194" si="19">"Q" &amp;CHOOSE(MONTH(B131),1, 1, 1, 2, 2, 2, 3, 3,3,4, 4, 4)</f>
        <v>Q2</v>
      </c>
      <c r="E131" s="1" t="str">
        <f t="shared" ref="E131:E194" si="20">TEXT(B131,"yyyy")</f>
        <v>2020</v>
      </c>
      <c r="F131">
        <v>247</v>
      </c>
      <c r="G131" t="str">
        <f>VLOOKUP(A131,ClientInfo[[#All],[CLID-Shorten]:[GEOID]],2,FALSE)</f>
        <v>GEO1004</v>
      </c>
      <c r="H131" t="str">
        <f>VLOOKUP(G131,Geomapping[#All],2,FALSE)</f>
        <v>LATAM</v>
      </c>
      <c r="I131" s="1" t="str">
        <f t="shared" ref="I131:I194" si="21">D131&amp;" "&amp;E131</f>
        <v>Q2 2020</v>
      </c>
    </row>
    <row r="132" spans="1:9" x14ac:dyDescent="0.25">
      <c r="A132" t="str">
        <f t="shared" si="17"/>
        <v>CL28683</v>
      </c>
      <c r="B132" s="1">
        <v>44012</v>
      </c>
      <c r="C132" s="1" t="str">
        <f t="shared" si="18"/>
        <v>Jun</v>
      </c>
      <c r="D132" s="1" t="str">
        <f t="shared" si="19"/>
        <v>Q2</v>
      </c>
      <c r="E132" s="1" t="str">
        <f t="shared" si="20"/>
        <v>2020</v>
      </c>
      <c r="F132">
        <v>142</v>
      </c>
      <c r="G132" t="str">
        <f>VLOOKUP(A132,ClientInfo[[#All],[CLID-Shorten]:[GEOID]],2,FALSE)</f>
        <v>GEO1004</v>
      </c>
      <c r="H132" t="str">
        <f>VLOOKUP(G132,Geomapping[#All],2,FALSE)</f>
        <v>LATAM</v>
      </c>
      <c r="I132" s="1" t="str">
        <f t="shared" si="21"/>
        <v>Q2 2020</v>
      </c>
    </row>
    <row r="133" spans="1:9" x14ac:dyDescent="0.25">
      <c r="A133" t="str">
        <f t="shared" si="17"/>
        <v>CL28683</v>
      </c>
      <c r="B133" s="1">
        <v>44043</v>
      </c>
      <c r="C133" s="1" t="str">
        <f t="shared" si="18"/>
        <v>Jul</v>
      </c>
      <c r="D133" s="1" t="str">
        <f t="shared" si="19"/>
        <v>Q3</v>
      </c>
      <c r="E133" s="1" t="str">
        <f t="shared" si="20"/>
        <v>2020</v>
      </c>
      <c r="F133">
        <v>163</v>
      </c>
      <c r="G133" t="str">
        <f>VLOOKUP(A133,ClientInfo[[#All],[CLID-Shorten]:[GEOID]],2,FALSE)</f>
        <v>GEO1004</v>
      </c>
      <c r="H133" t="str">
        <f>VLOOKUP(G133,Geomapping[#All],2,FALSE)</f>
        <v>LATAM</v>
      </c>
      <c r="I133" s="1" t="str">
        <f t="shared" si="21"/>
        <v>Q3 2020</v>
      </c>
    </row>
    <row r="134" spans="1:9" x14ac:dyDescent="0.25">
      <c r="A134" t="str">
        <f t="shared" si="17"/>
        <v>CL28683</v>
      </c>
      <c r="B134" s="1">
        <v>44074</v>
      </c>
      <c r="C134" s="1" t="str">
        <f t="shared" si="18"/>
        <v>Aug</v>
      </c>
      <c r="D134" s="1" t="str">
        <f t="shared" si="19"/>
        <v>Q3</v>
      </c>
      <c r="E134" s="1" t="str">
        <f t="shared" si="20"/>
        <v>2020</v>
      </c>
      <c r="F134">
        <v>101</v>
      </c>
      <c r="G134" t="str">
        <f>VLOOKUP(A134,ClientInfo[[#All],[CLID-Shorten]:[GEOID]],2,FALSE)</f>
        <v>GEO1004</v>
      </c>
      <c r="H134" t="str">
        <f>VLOOKUP(G134,Geomapping[#All],2,FALSE)</f>
        <v>LATAM</v>
      </c>
      <c r="I134" s="1" t="str">
        <f t="shared" si="21"/>
        <v>Q3 2020</v>
      </c>
    </row>
    <row r="135" spans="1:9" x14ac:dyDescent="0.25">
      <c r="A135" t="str">
        <f t="shared" si="17"/>
        <v>CL28683</v>
      </c>
      <c r="B135" s="1">
        <v>44104</v>
      </c>
      <c r="C135" s="1" t="str">
        <f t="shared" si="18"/>
        <v>Sep</v>
      </c>
      <c r="D135" s="1" t="str">
        <f t="shared" si="19"/>
        <v>Q3</v>
      </c>
      <c r="E135" s="1" t="str">
        <f t="shared" si="20"/>
        <v>2020</v>
      </c>
      <c r="F135">
        <v>142</v>
      </c>
      <c r="G135" t="str">
        <f>VLOOKUP(A135,ClientInfo[[#All],[CLID-Shorten]:[GEOID]],2,FALSE)</f>
        <v>GEO1004</v>
      </c>
      <c r="H135" t="str">
        <f>VLOOKUP(G135,Geomapping[#All],2,FALSE)</f>
        <v>LATAM</v>
      </c>
      <c r="I135" s="1" t="str">
        <f t="shared" si="21"/>
        <v>Q3 2020</v>
      </c>
    </row>
    <row r="136" spans="1:9" x14ac:dyDescent="0.25">
      <c r="A136" t="str">
        <f t="shared" si="17"/>
        <v>CL28683</v>
      </c>
      <c r="B136" s="1">
        <v>44135</v>
      </c>
      <c r="C136" s="1" t="str">
        <f t="shared" si="18"/>
        <v>Oct</v>
      </c>
      <c r="D136" s="1" t="str">
        <f t="shared" si="19"/>
        <v>Q4</v>
      </c>
      <c r="E136" s="1" t="str">
        <f t="shared" si="20"/>
        <v>2020</v>
      </c>
      <c r="F136">
        <v>123</v>
      </c>
      <c r="G136" t="str">
        <f>VLOOKUP(A136,ClientInfo[[#All],[CLID-Shorten]:[GEOID]],2,FALSE)</f>
        <v>GEO1004</v>
      </c>
      <c r="H136" t="str">
        <f>VLOOKUP(G136,Geomapping[#All],2,FALSE)</f>
        <v>LATAM</v>
      </c>
      <c r="I136" s="1" t="str">
        <f t="shared" si="21"/>
        <v>Q4 2020</v>
      </c>
    </row>
    <row r="137" spans="1:9" x14ac:dyDescent="0.25">
      <c r="A137" t="str">
        <f t="shared" si="17"/>
        <v>CL28683</v>
      </c>
      <c r="B137" s="1">
        <v>44165</v>
      </c>
      <c r="C137" s="1" t="str">
        <f t="shared" si="18"/>
        <v>Nov</v>
      </c>
      <c r="D137" s="1" t="str">
        <f t="shared" si="19"/>
        <v>Q4</v>
      </c>
      <c r="E137" s="1" t="str">
        <f t="shared" si="20"/>
        <v>2020</v>
      </c>
      <c r="F137">
        <v>183</v>
      </c>
      <c r="G137" t="str">
        <f>VLOOKUP(A137,ClientInfo[[#All],[CLID-Shorten]:[GEOID]],2,FALSE)</f>
        <v>GEO1004</v>
      </c>
      <c r="H137" t="str">
        <f>VLOOKUP(G137,Geomapping[#All],2,FALSE)</f>
        <v>LATAM</v>
      </c>
      <c r="I137" s="1" t="str">
        <f t="shared" si="21"/>
        <v>Q4 2020</v>
      </c>
    </row>
    <row r="138" spans="1:9" x14ac:dyDescent="0.25">
      <c r="A138" t="str">
        <f t="shared" si="17"/>
        <v>CL28683</v>
      </c>
      <c r="B138" s="1">
        <v>44196</v>
      </c>
      <c r="C138" s="1" t="str">
        <f t="shared" si="18"/>
        <v>Dec</v>
      </c>
      <c r="D138" s="1" t="str">
        <f t="shared" si="19"/>
        <v>Q4</v>
      </c>
      <c r="E138" s="1" t="str">
        <f t="shared" si="20"/>
        <v>2020</v>
      </c>
      <c r="F138">
        <v>144</v>
      </c>
      <c r="G138" t="str">
        <f>VLOOKUP(A138,ClientInfo[[#All],[CLID-Shorten]:[GEOID]],2,FALSE)</f>
        <v>GEO1004</v>
      </c>
      <c r="H138" t="str">
        <f>VLOOKUP(G138,Geomapping[#All],2,FALSE)</f>
        <v>LATAM</v>
      </c>
      <c r="I138" s="1" t="str">
        <f t="shared" si="21"/>
        <v>Q4 2020</v>
      </c>
    </row>
    <row r="139" spans="1:9" x14ac:dyDescent="0.25">
      <c r="A139" t="str">
        <f t="shared" si="17"/>
        <v>CL28683</v>
      </c>
      <c r="B139" s="1">
        <v>44377</v>
      </c>
      <c r="C139" s="1" t="str">
        <f t="shared" si="18"/>
        <v>Jun</v>
      </c>
      <c r="D139" s="1" t="str">
        <f t="shared" si="19"/>
        <v>Q2</v>
      </c>
      <c r="E139" s="1" t="str">
        <f t="shared" si="20"/>
        <v>2021</v>
      </c>
      <c r="F139">
        <v>145</v>
      </c>
      <c r="G139" t="str">
        <f>VLOOKUP(A139,ClientInfo[[#All],[CLID-Shorten]:[GEOID]],2,FALSE)</f>
        <v>GEO1004</v>
      </c>
      <c r="H139" t="str">
        <f>VLOOKUP(G139,Geomapping[#All],2,FALSE)</f>
        <v>LATAM</v>
      </c>
      <c r="I139" s="1" t="str">
        <f t="shared" si="21"/>
        <v>Q2 2021</v>
      </c>
    </row>
    <row r="140" spans="1:9" x14ac:dyDescent="0.25">
      <c r="A140" t="str">
        <f t="shared" si="17"/>
        <v>CL28683</v>
      </c>
      <c r="B140" s="1">
        <v>44347</v>
      </c>
      <c r="C140" s="1" t="str">
        <f t="shared" si="18"/>
        <v>May</v>
      </c>
      <c r="D140" s="1" t="str">
        <f t="shared" si="19"/>
        <v>Q2</v>
      </c>
      <c r="E140" s="1" t="str">
        <f t="shared" si="20"/>
        <v>2021</v>
      </c>
      <c r="F140">
        <v>244</v>
      </c>
      <c r="G140" t="str">
        <f>VLOOKUP(A140,ClientInfo[[#All],[CLID-Shorten]:[GEOID]],2,FALSE)</f>
        <v>GEO1004</v>
      </c>
      <c r="H140" t="str">
        <f>VLOOKUP(G140,Geomapping[#All],2,FALSE)</f>
        <v>LATAM</v>
      </c>
      <c r="I140" s="1" t="str">
        <f t="shared" si="21"/>
        <v>Q2 2021</v>
      </c>
    </row>
    <row r="141" spans="1:9" x14ac:dyDescent="0.25">
      <c r="A141" t="str">
        <f t="shared" si="17"/>
        <v>CL28683</v>
      </c>
      <c r="B141" s="1">
        <v>44316</v>
      </c>
      <c r="C141" s="1" t="str">
        <f t="shared" si="18"/>
        <v>Apr</v>
      </c>
      <c r="D141" s="1" t="str">
        <f t="shared" si="19"/>
        <v>Q2</v>
      </c>
      <c r="E141" s="1" t="str">
        <f t="shared" si="20"/>
        <v>2021</v>
      </c>
      <c r="F141">
        <v>226</v>
      </c>
      <c r="G141" t="str">
        <f>VLOOKUP(A141,ClientInfo[[#All],[CLID-Shorten]:[GEOID]],2,FALSE)</f>
        <v>GEO1004</v>
      </c>
      <c r="H141" t="str">
        <f>VLOOKUP(G141,Geomapping[#All],2,FALSE)</f>
        <v>LATAM</v>
      </c>
      <c r="I141" s="1" t="str">
        <f t="shared" si="21"/>
        <v>Q2 2021</v>
      </c>
    </row>
    <row r="142" spans="1:9" x14ac:dyDescent="0.25">
      <c r="A142" t="str">
        <f t="shared" si="17"/>
        <v>CL28683</v>
      </c>
      <c r="B142" s="1">
        <v>44286</v>
      </c>
      <c r="C142" s="1" t="str">
        <f t="shared" si="18"/>
        <v>Mar</v>
      </c>
      <c r="D142" s="1" t="str">
        <f t="shared" si="19"/>
        <v>Q1</v>
      </c>
      <c r="E142" s="1" t="str">
        <f t="shared" si="20"/>
        <v>2021</v>
      </c>
      <c r="F142">
        <v>227</v>
      </c>
      <c r="G142" t="str">
        <f>VLOOKUP(A142,ClientInfo[[#All],[CLID-Shorten]:[GEOID]],2,FALSE)</f>
        <v>GEO1004</v>
      </c>
      <c r="H142" t="str">
        <f>VLOOKUP(G142,Geomapping[#All],2,FALSE)</f>
        <v>LATAM</v>
      </c>
      <c r="I142" s="1" t="str">
        <f t="shared" si="21"/>
        <v>Q1 2021</v>
      </c>
    </row>
    <row r="143" spans="1:9" x14ac:dyDescent="0.25">
      <c r="A143" t="str">
        <f t="shared" si="17"/>
        <v>CL28683</v>
      </c>
      <c r="B143" s="1">
        <v>44255</v>
      </c>
      <c r="C143" s="1" t="str">
        <f t="shared" si="18"/>
        <v>Feb</v>
      </c>
      <c r="D143" s="1" t="str">
        <f t="shared" si="19"/>
        <v>Q1</v>
      </c>
      <c r="E143" s="1" t="str">
        <f t="shared" si="20"/>
        <v>2021</v>
      </c>
      <c r="F143">
        <v>172</v>
      </c>
      <c r="G143" t="str">
        <f>VLOOKUP(A143,ClientInfo[[#All],[CLID-Shorten]:[GEOID]],2,FALSE)</f>
        <v>GEO1004</v>
      </c>
      <c r="H143" t="str">
        <f>VLOOKUP(G143,Geomapping[#All],2,FALSE)</f>
        <v>LATAM</v>
      </c>
      <c r="I143" s="1" t="str">
        <f t="shared" si="21"/>
        <v>Q1 2021</v>
      </c>
    </row>
    <row r="144" spans="1:9" x14ac:dyDescent="0.25">
      <c r="A144" t="str">
        <f t="shared" si="17"/>
        <v>CL28683</v>
      </c>
      <c r="B144" s="1">
        <v>44227</v>
      </c>
      <c r="C144" s="1" t="str">
        <f t="shared" si="18"/>
        <v>Jan</v>
      </c>
      <c r="D144" s="1" t="str">
        <f t="shared" si="19"/>
        <v>Q1</v>
      </c>
      <c r="E144" s="1" t="str">
        <f t="shared" si="20"/>
        <v>2021</v>
      </c>
      <c r="F144">
        <v>190</v>
      </c>
      <c r="G144" t="str">
        <f>VLOOKUP(A144,ClientInfo[[#All],[CLID-Shorten]:[GEOID]],2,FALSE)</f>
        <v>GEO1004</v>
      </c>
      <c r="H144" t="str">
        <f>VLOOKUP(G144,Geomapping[#All],2,FALSE)</f>
        <v>LATAM</v>
      </c>
      <c r="I144" s="1" t="str">
        <f t="shared" si="21"/>
        <v>Q1 2021</v>
      </c>
    </row>
    <row r="145" spans="1:9" x14ac:dyDescent="0.25">
      <c r="A145" t="s">
        <v>163</v>
      </c>
      <c r="B145" s="1">
        <v>43861</v>
      </c>
      <c r="C145" s="1" t="str">
        <f t="shared" si="18"/>
        <v>Jan</v>
      </c>
      <c r="D145" s="1" t="str">
        <f t="shared" si="19"/>
        <v>Q1</v>
      </c>
      <c r="E145" s="1" t="str">
        <f t="shared" si="20"/>
        <v>2020</v>
      </c>
      <c r="F145">
        <v>391</v>
      </c>
      <c r="G145" t="str">
        <f>VLOOKUP(A145,ClientInfo[[#All],[CLID-Shorten]:[GEOID]],2,FALSE)</f>
        <v>GEO1003</v>
      </c>
      <c r="H145" t="str">
        <f>VLOOKUP(G145,Geomapping[#All],2,FALSE)</f>
        <v>EMEA</v>
      </c>
      <c r="I145" s="1" t="str">
        <f t="shared" si="21"/>
        <v>Q1 2020</v>
      </c>
    </row>
    <row r="146" spans="1:9" x14ac:dyDescent="0.25">
      <c r="A146" t="str">
        <f t="shared" ref="A146:A162" si="22">A145</f>
        <v>CL29380</v>
      </c>
      <c r="B146" s="1">
        <v>43890</v>
      </c>
      <c r="C146" s="1" t="str">
        <f t="shared" si="18"/>
        <v>Feb</v>
      </c>
      <c r="D146" s="1" t="str">
        <f t="shared" si="19"/>
        <v>Q1</v>
      </c>
      <c r="E146" s="1" t="str">
        <f t="shared" si="20"/>
        <v>2020</v>
      </c>
      <c r="F146">
        <v>553</v>
      </c>
      <c r="G146" t="str">
        <f>VLOOKUP(A146,ClientInfo[[#All],[CLID-Shorten]:[GEOID]],2,FALSE)</f>
        <v>GEO1003</v>
      </c>
      <c r="H146" t="str">
        <f>VLOOKUP(G146,Geomapping[#All],2,FALSE)</f>
        <v>EMEA</v>
      </c>
      <c r="I146" s="1" t="str">
        <f t="shared" si="21"/>
        <v>Q1 2020</v>
      </c>
    </row>
    <row r="147" spans="1:9" x14ac:dyDescent="0.25">
      <c r="A147" t="str">
        <f t="shared" si="22"/>
        <v>CL29380</v>
      </c>
      <c r="B147" s="1">
        <v>43921</v>
      </c>
      <c r="C147" s="1" t="str">
        <f t="shared" si="18"/>
        <v>Mar</v>
      </c>
      <c r="D147" s="1" t="str">
        <f t="shared" si="19"/>
        <v>Q1</v>
      </c>
      <c r="E147" s="1" t="str">
        <f t="shared" si="20"/>
        <v>2020</v>
      </c>
      <c r="F147">
        <v>498</v>
      </c>
      <c r="G147" t="str">
        <f>VLOOKUP(A147,ClientInfo[[#All],[CLID-Shorten]:[GEOID]],2,FALSE)</f>
        <v>GEO1003</v>
      </c>
      <c r="H147" t="str">
        <f>VLOOKUP(G147,Geomapping[#All],2,FALSE)</f>
        <v>EMEA</v>
      </c>
      <c r="I147" s="1" t="str">
        <f t="shared" si="21"/>
        <v>Q1 2020</v>
      </c>
    </row>
    <row r="148" spans="1:9" x14ac:dyDescent="0.25">
      <c r="A148" t="str">
        <f t="shared" si="22"/>
        <v>CL29380</v>
      </c>
      <c r="B148" s="1">
        <v>43951</v>
      </c>
      <c r="C148" s="1" t="str">
        <f t="shared" si="18"/>
        <v>Apr</v>
      </c>
      <c r="D148" s="1" t="str">
        <f t="shared" si="19"/>
        <v>Q2</v>
      </c>
      <c r="E148" s="1" t="str">
        <f t="shared" si="20"/>
        <v>2020</v>
      </c>
      <c r="F148">
        <v>719</v>
      </c>
      <c r="G148" t="str">
        <f>VLOOKUP(A148,ClientInfo[[#All],[CLID-Shorten]:[GEOID]],2,FALSE)</f>
        <v>GEO1003</v>
      </c>
      <c r="H148" t="str">
        <f>VLOOKUP(G148,Geomapping[#All],2,FALSE)</f>
        <v>EMEA</v>
      </c>
      <c r="I148" s="1" t="str">
        <f t="shared" si="21"/>
        <v>Q2 2020</v>
      </c>
    </row>
    <row r="149" spans="1:9" x14ac:dyDescent="0.25">
      <c r="A149" t="str">
        <f t="shared" si="22"/>
        <v>CL29380</v>
      </c>
      <c r="B149" s="1">
        <v>43982</v>
      </c>
      <c r="C149" s="1" t="str">
        <f t="shared" si="18"/>
        <v>May</v>
      </c>
      <c r="D149" s="1" t="str">
        <f t="shared" si="19"/>
        <v>Q2</v>
      </c>
      <c r="E149" s="1" t="str">
        <f t="shared" si="20"/>
        <v>2020</v>
      </c>
      <c r="F149">
        <v>555</v>
      </c>
      <c r="G149" t="str">
        <f>VLOOKUP(A149,ClientInfo[[#All],[CLID-Shorten]:[GEOID]],2,FALSE)</f>
        <v>GEO1003</v>
      </c>
      <c r="H149" t="str">
        <f>VLOOKUP(G149,Geomapping[#All],2,FALSE)</f>
        <v>EMEA</v>
      </c>
      <c r="I149" s="1" t="str">
        <f t="shared" si="21"/>
        <v>Q2 2020</v>
      </c>
    </row>
    <row r="150" spans="1:9" x14ac:dyDescent="0.25">
      <c r="A150" t="str">
        <f t="shared" si="22"/>
        <v>CL29380</v>
      </c>
      <c r="B150" s="1">
        <v>44012</v>
      </c>
      <c r="C150" s="1" t="str">
        <f t="shared" si="18"/>
        <v>Jun</v>
      </c>
      <c r="D150" s="1" t="str">
        <f t="shared" si="19"/>
        <v>Q2</v>
      </c>
      <c r="E150" s="1" t="str">
        <f t="shared" si="20"/>
        <v>2020</v>
      </c>
      <c r="F150">
        <v>499</v>
      </c>
      <c r="G150" t="str">
        <f>VLOOKUP(A150,ClientInfo[[#All],[CLID-Shorten]:[GEOID]],2,FALSE)</f>
        <v>GEO1003</v>
      </c>
      <c r="H150" t="str">
        <f>VLOOKUP(G150,Geomapping[#All],2,FALSE)</f>
        <v>EMEA</v>
      </c>
      <c r="I150" s="1" t="str">
        <f t="shared" si="21"/>
        <v>Q2 2020</v>
      </c>
    </row>
    <row r="151" spans="1:9" x14ac:dyDescent="0.25">
      <c r="A151" t="str">
        <f t="shared" si="22"/>
        <v>CL29380</v>
      </c>
      <c r="B151" s="1">
        <v>44043</v>
      </c>
      <c r="C151" s="1" t="str">
        <f t="shared" si="18"/>
        <v>Jul</v>
      </c>
      <c r="D151" s="1" t="str">
        <f t="shared" si="19"/>
        <v>Q3</v>
      </c>
      <c r="E151" s="1" t="str">
        <f t="shared" si="20"/>
        <v>2020</v>
      </c>
      <c r="F151">
        <v>338</v>
      </c>
      <c r="G151" t="str">
        <f>VLOOKUP(A151,ClientInfo[[#All],[CLID-Shorten]:[GEOID]],2,FALSE)</f>
        <v>GEO1003</v>
      </c>
      <c r="H151" t="str">
        <f>VLOOKUP(G151,Geomapping[#All],2,FALSE)</f>
        <v>EMEA</v>
      </c>
      <c r="I151" s="1" t="str">
        <f t="shared" si="21"/>
        <v>Q3 2020</v>
      </c>
    </row>
    <row r="152" spans="1:9" x14ac:dyDescent="0.25">
      <c r="A152" t="str">
        <f t="shared" si="22"/>
        <v>CL29380</v>
      </c>
      <c r="B152" s="1">
        <v>44074</v>
      </c>
      <c r="C152" s="1" t="str">
        <f t="shared" si="18"/>
        <v>Aug</v>
      </c>
      <c r="D152" s="1" t="str">
        <f t="shared" si="19"/>
        <v>Q3</v>
      </c>
      <c r="E152" s="1" t="str">
        <f t="shared" si="20"/>
        <v>2020</v>
      </c>
      <c r="F152">
        <v>391</v>
      </c>
      <c r="G152" t="str">
        <f>VLOOKUP(A152,ClientInfo[[#All],[CLID-Shorten]:[GEOID]],2,FALSE)</f>
        <v>GEO1003</v>
      </c>
      <c r="H152" t="str">
        <f>VLOOKUP(G152,Geomapping[#All],2,FALSE)</f>
        <v>EMEA</v>
      </c>
      <c r="I152" s="1" t="str">
        <f t="shared" si="21"/>
        <v>Q3 2020</v>
      </c>
    </row>
    <row r="153" spans="1:9" x14ac:dyDescent="0.25">
      <c r="A153" t="str">
        <f t="shared" si="22"/>
        <v>CL29380</v>
      </c>
      <c r="B153" s="1">
        <v>44104</v>
      </c>
      <c r="C153" s="1" t="str">
        <f t="shared" si="18"/>
        <v>Sep</v>
      </c>
      <c r="D153" s="1" t="str">
        <f t="shared" si="19"/>
        <v>Q3</v>
      </c>
      <c r="E153" s="1" t="str">
        <f t="shared" si="20"/>
        <v>2020</v>
      </c>
      <c r="F153">
        <v>279</v>
      </c>
      <c r="G153" t="str">
        <f>VLOOKUP(A153,ClientInfo[[#All],[CLID-Shorten]:[GEOID]],2,FALSE)</f>
        <v>GEO1003</v>
      </c>
      <c r="H153" t="str">
        <f>VLOOKUP(G153,Geomapping[#All],2,FALSE)</f>
        <v>EMEA</v>
      </c>
      <c r="I153" s="1" t="str">
        <f t="shared" si="21"/>
        <v>Q3 2020</v>
      </c>
    </row>
    <row r="154" spans="1:9" x14ac:dyDescent="0.25">
      <c r="A154" t="str">
        <f t="shared" si="22"/>
        <v>CL29380</v>
      </c>
      <c r="B154" s="1">
        <v>44135</v>
      </c>
      <c r="C154" s="1" t="str">
        <f t="shared" si="18"/>
        <v>Oct</v>
      </c>
      <c r="D154" s="1" t="str">
        <f t="shared" si="19"/>
        <v>Q4</v>
      </c>
      <c r="E154" s="1" t="str">
        <f t="shared" si="20"/>
        <v>2020</v>
      </c>
      <c r="F154">
        <v>447</v>
      </c>
      <c r="G154" t="str">
        <f>VLOOKUP(A154,ClientInfo[[#All],[CLID-Shorten]:[GEOID]],2,FALSE)</f>
        <v>GEO1003</v>
      </c>
      <c r="H154" t="str">
        <f>VLOOKUP(G154,Geomapping[#All],2,FALSE)</f>
        <v>EMEA</v>
      </c>
      <c r="I154" s="1" t="str">
        <f t="shared" si="21"/>
        <v>Q4 2020</v>
      </c>
    </row>
    <row r="155" spans="1:9" x14ac:dyDescent="0.25">
      <c r="A155" t="str">
        <f t="shared" si="22"/>
        <v>CL29380</v>
      </c>
      <c r="B155" s="1">
        <v>44165</v>
      </c>
      <c r="C155" s="1" t="str">
        <f t="shared" si="18"/>
        <v>Nov</v>
      </c>
      <c r="D155" s="1" t="str">
        <f t="shared" si="19"/>
        <v>Q4</v>
      </c>
      <c r="E155" s="1" t="str">
        <f t="shared" si="20"/>
        <v>2020</v>
      </c>
      <c r="F155">
        <v>390</v>
      </c>
      <c r="G155" t="str">
        <f>VLOOKUP(A155,ClientInfo[[#All],[CLID-Shorten]:[GEOID]],2,FALSE)</f>
        <v>GEO1003</v>
      </c>
      <c r="H155" t="str">
        <f>VLOOKUP(G155,Geomapping[#All],2,FALSE)</f>
        <v>EMEA</v>
      </c>
      <c r="I155" s="1" t="str">
        <f t="shared" si="21"/>
        <v>Q4 2020</v>
      </c>
    </row>
    <row r="156" spans="1:9" x14ac:dyDescent="0.25">
      <c r="A156" t="str">
        <f t="shared" si="22"/>
        <v>CL29380</v>
      </c>
      <c r="B156" s="1">
        <v>44196</v>
      </c>
      <c r="C156" s="1" t="str">
        <f t="shared" si="18"/>
        <v>Dec</v>
      </c>
      <c r="D156" s="1" t="str">
        <f t="shared" si="19"/>
        <v>Q4</v>
      </c>
      <c r="E156" s="1" t="str">
        <f t="shared" si="20"/>
        <v>2020</v>
      </c>
      <c r="F156">
        <v>500</v>
      </c>
      <c r="G156" t="str">
        <f>VLOOKUP(A156,ClientInfo[[#All],[CLID-Shorten]:[GEOID]],2,FALSE)</f>
        <v>GEO1003</v>
      </c>
      <c r="H156" t="str">
        <f>VLOOKUP(G156,Geomapping[#All],2,FALSE)</f>
        <v>EMEA</v>
      </c>
      <c r="I156" s="1" t="str">
        <f t="shared" si="21"/>
        <v>Q4 2020</v>
      </c>
    </row>
    <row r="157" spans="1:9" x14ac:dyDescent="0.25">
      <c r="A157" t="str">
        <f t="shared" si="22"/>
        <v>CL29380</v>
      </c>
      <c r="B157" s="1">
        <v>44377</v>
      </c>
      <c r="C157" s="1" t="str">
        <f t="shared" si="18"/>
        <v>Jun</v>
      </c>
      <c r="D157" s="1" t="str">
        <f t="shared" si="19"/>
        <v>Q2</v>
      </c>
      <c r="E157" s="1" t="str">
        <f t="shared" si="20"/>
        <v>2021</v>
      </c>
      <c r="F157">
        <v>505</v>
      </c>
      <c r="G157" t="str">
        <f>VLOOKUP(A157,ClientInfo[[#All],[CLID-Shorten]:[GEOID]],2,FALSE)</f>
        <v>GEO1003</v>
      </c>
      <c r="H157" t="str">
        <f>VLOOKUP(G157,Geomapping[#All],2,FALSE)</f>
        <v>EMEA</v>
      </c>
      <c r="I157" s="1" t="str">
        <f t="shared" si="21"/>
        <v>Q2 2021</v>
      </c>
    </row>
    <row r="158" spans="1:9" x14ac:dyDescent="0.25">
      <c r="A158" t="str">
        <f t="shared" si="22"/>
        <v>CL29380</v>
      </c>
      <c r="B158" s="1">
        <v>44347</v>
      </c>
      <c r="C158" s="1" t="str">
        <f t="shared" si="18"/>
        <v>May</v>
      </c>
      <c r="D158" s="1" t="str">
        <f t="shared" si="19"/>
        <v>Q2</v>
      </c>
      <c r="E158" s="1" t="str">
        <f t="shared" si="20"/>
        <v>2021</v>
      </c>
      <c r="F158">
        <v>574</v>
      </c>
      <c r="G158" t="str">
        <f>VLOOKUP(A158,ClientInfo[[#All],[CLID-Shorten]:[GEOID]],2,FALSE)</f>
        <v>GEO1003</v>
      </c>
      <c r="H158" t="str">
        <f>VLOOKUP(G158,Geomapping[#All],2,FALSE)</f>
        <v>EMEA</v>
      </c>
      <c r="I158" s="1" t="str">
        <f t="shared" si="21"/>
        <v>Q2 2021</v>
      </c>
    </row>
    <row r="159" spans="1:9" x14ac:dyDescent="0.25">
      <c r="A159" t="str">
        <f t="shared" si="22"/>
        <v>CL29380</v>
      </c>
      <c r="B159" s="1">
        <v>44316</v>
      </c>
      <c r="C159" s="1" t="str">
        <f t="shared" si="18"/>
        <v>Apr</v>
      </c>
      <c r="D159" s="1" t="str">
        <f t="shared" si="19"/>
        <v>Q2</v>
      </c>
      <c r="E159" s="1" t="str">
        <f t="shared" si="20"/>
        <v>2021</v>
      </c>
      <c r="F159">
        <v>747</v>
      </c>
      <c r="G159" t="str">
        <f>VLOOKUP(A159,ClientInfo[[#All],[CLID-Shorten]:[GEOID]],2,FALSE)</f>
        <v>GEO1003</v>
      </c>
      <c r="H159" t="str">
        <f>VLOOKUP(G159,Geomapping[#All],2,FALSE)</f>
        <v>EMEA</v>
      </c>
      <c r="I159" s="1" t="str">
        <f t="shared" si="21"/>
        <v>Q2 2021</v>
      </c>
    </row>
    <row r="160" spans="1:9" x14ac:dyDescent="0.25">
      <c r="A160" t="str">
        <f t="shared" si="22"/>
        <v>CL29380</v>
      </c>
      <c r="B160" s="1">
        <v>44286</v>
      </c>
      <c r="C160" s="1" t="str">
        <f t="shared" si="18"/>
        <v>Mar</v>
      </c>
      <c r="D160" s="1" t="str">
        <f t="shared" si="19"/>
        <v>Q1</v>
      </c>
      <c r="E160" s="1" t="str">
        <f t="shared" si="20"/>
        <v>2021</v>
      </c>
      <c r="F160">
        <v>515</v>
      </c>
      <c r="G160" t="str">
        <f>VLOOKUP(A160,ClientInfo[[#All],[CLID-Shorten]:[GEOID]],2,FALSE)</f>
        <v>GEO1003</v>
      </c>
      <c r="H160" t="str">
        <f>VLOOKUP(G160,Geomapping[#All],2,FALSE)</f>
        <v>EMEA</v>
      </c>
      <c r="I160" s="1" t="str">
        <f t="shared" si="21"/>
        <v>Q1 2021</v>
      </c>
    </row>
    <row r="161" spans="1:9" x14ac:dyDescent="0.25">
      <c r="A161" t="str">
        <f t="shared" si="22"/>
        <v>CL29380</v>
      </c>
      <c r="B161" s="1">
        <v>44255</v>
      </c>
      <c r="C161" s="1" t="str">
        <f t="shared" si="18"/>
        <v>Feb</v>
      </c>
      <c r="D161" s="1" t="str">
        <f t="shared" si="19"/>
        <v>Q1</v>
      </c>
      <c r="E161" s="1" t="str">
        <f t="shared" si="20"/>
        <v>2021</v>
      </c>
      <c r="F161">
        <v>564</v>
      </c>
      <c r="G161" t="str">
        <f>VLOOKUP(A161,ClientInfo[[#All],[CLID-Shorten]:[GEOID]],2,FALSE)</f>
        <v>GEO1003</v>
      </c>
      <c r="H161" t="str">
        <f>VLOOKUP(G161,Geomapping[#All],2,FALSE)</f>
        <v>EMEA</v>
      </c>
      <c r="I161" s="1" t="str">
        <f t="shared" si="21"/>
        <v>Q1 2021</v>
      </c>
    </row>
    <row r="162" spans="1:9" x14ac:dyDescent="0.25">
      <c r="A162" t="str">
        <f t="shared" si="22"/>
        <v>CL29380</v>
      </c>
      <c r="B162" s="1">
        <v>44227</v>
      </c>
      <c r="C162" s="1" t="str">
        <f t="shared" si="18"/>
        <v>Jan</v>
      </c>
      <c r="D162" s="1" t="str">
        <f t="shared" si="19"/>
        <v>Q1</v>
      </c>
      <c r="E162" s="1" t="str">
        <f t="shared" si="20"/>
        <v>2021</v>
      </c>
      <c r="F162">
        <v>404</v>
      </c>
      <c r="G162" t="str">
        <f>VLOOKUP(A162,ClientInfo[[#All],[CLID-Shorten]:[GEOID]],2,FALSE)</f>
        <v>GEO1003</v>
      </c>
      <c r="H162" t="str">
        <f>VLOOKUP(G162,Geomapping[#All],2,FALSE)</f>
        <v>EMEA</v>
      </c>
      <c r="I162" s="1" t="str">
        <f t="shared" si="21"/>
        <v>Q1 2021</v>
      </c>
    </row>
    <row r="163" spans="1:9" x14ac:dyDescent="0.25">
      <c r="A163" t="s">
        <v>180</v>
      </c>
      <c r="B163" s="1">
        <v>43861</v>
      </c>
      <c r="C163" s="1" t="str">
        <f t="shared" si="18"/>
        <v>Jan</v>
      </c>
      <c r="D163" s="1" t="str">
        <f t="shared" si="19"/>
        <v>Q1</v>
      </c>
      <c r="E163" s="1" t="str">
        <f t="shared" si="20"/>
        <v>2020</v>
      </c>
      <c r="F163">
        <v>16996</v>
      </c>
      <c r="G163" t="str">
        <f>VLOOKUP(A163,ClientInfo[[#All],[CLID-Shorten]:[GEOID]],2,FALSE)</f>
        <v>GEO1001</v>
      </c>
      <c r="H163" t="str">
        <f>VLOOKUP(G163,Geomapping[#All],2,FALSE)</f>
        <v>NAM</v>
      </c>
      <c r="I163" s="1" t="str">
        <f t="shared" si="21"/>
        <v>Q1 2020</v>
      </c>
    </row>
    <row r="164" spans="1:9" x14ac:dyDescent="0.25">
      <c r="A164" t="str">
        <f t="shared" ref="A164:A180" si="23">A163</f>
        <v>CL31601</v>
      </c>
      <c r="B164" s="1">
        <v>43890</v>
      </c>
      <c r="C164" s="1" t="str">
        <f t="shared" si="18"/>
        <v>Feb</v>
      </c>
      <c r="D164" s="1" t="str">
        <f t="shared" si="19"/>
        <v>Q1</v>
      </c>
      <c r="E164" s="1" t="str">
        <f t="shared" si="20"/>
        <v>2020</v>
      </c>
      <c r="F164">
        <v>19114</v>
      </c>
      <c r="G164" t="str">
        <f>VLOOKUP(A164,ClientInfo[[#All],[CLID-Shorten]:[GEOID]],2,FALSE)</f>
        <v>GEO1001</v>
      </c>
      <c r="H164" t="str">
        <f>VLOOKUP(G164,Geomapping[#All],2,FALSE)</f>
        <v>NAM</v>
      </c>
      <c r="I164" s="1" t="str">
        <f t="shared" si="21"/>
        <v>Q1 2020</v>
      </c>
    </row>
    <row r="165" spans="1:9" x14ac:dyDescent="0.25">
      <c r="A165" t="str">
        <f t="shared" si="23"/>
        <v>CL31601</v>
      </c>
      <c r="B165" s="1">
        <v>43921</v>
      </c>
      <c r="C165" s="1" t="str">
        <f t="shared" si="18"/>
        <v>Mar</v>
      </c>
      <c r="D165" s="1" t="str">
        <f t="shared" si="19"/>
        <v>Q1</v>
      </c>
      <c r="E165" s="1" t="str">
        <f t="shared" si="20"/>
        <v>2020</v>
      </c>
      <c r="F165">
        <v>21243</v>
      </c>
      <c r="G165" t="str">
        <f>VLOOKUP(A165,ClientInfo[[#All],[CLID-Shorten]:[GEOID]],2,FALSE)</f>
        <v>GEO1001</v>
      </c>
      <c r="H165" t="str">
        <f>VLOOKUP(G165,Geomapping[#All],2,FALSE)</f>
        <v>NAM</v>
      </c>
      <c r="I165" s="1" t="str">
        <f t="shared" si="21"/>
        <v>Q1 2020</v>
      </c>
    </row>
    <row r="166" spans="1:9" x14ac:dyDescent="0.25">
      <c r="A166" t="str">
        <f t="shared" si="23"/>
        <v>CL31601</v>
      </c>
      <c r="B166" s="1">
        <v>43951</v>
      </c>
      <c r="C166" s="1" t="str">
        <f t="shared" si="18"/>
        <v>Apr</v>
      </c>
      <c r="D166" s="1" t="str">
        <f t="shared" si="19"/>
        <v>Q2</v>
      </c>
      <c r="E166" s="1" t="str">
        <f t="shared" si="20"/>
        <v>2020</v>
      </c>
      <c r="F166">
        <v>25486</v>
      </c>
      <c r="G166" t="str">
        <f>VLOOKUP(A166,ClientInfo[[#All],[CLID-Shorten]:[GEOID]],2,FALSE)</f>
        <v>GEO1001</v>
      </c>
      <c r="H166" t="str">
        <f>VLOOKUP(G166,Geomapping[#All],2,FALSE)</f>
        <v>NAM</v>
      </c>
      <c r="I166" s="1" t="str">
        <f t="shared" si="21"/>
        <v>Q2 2020</v>
      </c>
    </row>
    <row r="167" spans="1:9" x14ac:dyDescent="0.25">
      <c r="A167" t="str">
        <f t="shared" si="23"/>
        <v>CL31601</v>
      </c>
      <c r="B167" s="1">
        <v>43982</v>
      </c>
      <c r="C167" s="1" t="str">
        <f t="shared" si="18"/>
        <v>May</v>
      </c>
      <c r="D167" s="1" t="str">
        <f t="shared" si="19"/>
        <v>Q2</v>
      </c>
      <c r="E167" s="1" t="str">
        <f t="shared" si="20"/>
        <v>2020</v>
      </c>
      <c r="F167">
        <v>23366</v>
      </c>
      <c r="G167" t="str">
        <f>VLOOKUP(A167,ClientInfo[[#All],[CLID-Shorten]:[GEOID]],2,FALSE)</f>
        <v>GEO1001</v>
      </c>
      <c r="H167" t="str">
        <f>VLOOKUP(G167,Geomapping[#All],2,FALSE)</f>
        <v>NAM</v>
      </c>
      <c r="I167" s="1" t="str">
        <f t="shared" si="21"/>
        <v>Q2 2020</v>
      </c>
    </row>
    <row r="168" spans="1:9" x14ac:dyDescent="0.25">
      <c r="A168" t="str">
        <f t="shared" si="23"/>
        <v>CL31601</v>
      </c>
      <c r="B168" s="1">
        <v>44012</v>
      </c>
      <c r="C168" s="1" t="str">
        <f t="shared" si="18"/>
        <v>Jun</v>
      </c>
      <c r="D168" s="1" t="str">
        <f t="shared" si="19"/>
        <v>Q2</v>
      </c>
      <c r="E168" s="1" t="str">
        <f t="shared" si="20"/>
        <v>2020</v>
      </c>
      <c r="F168">
        <v>16995</v>
      </c>
      <c r="G168" t="str">
        <f>VLOOKUP(A168,ClientInfo[[#All],[CLID-Shorten]:[GEOID]],2,FALSE)</f>
        <v>GEO1001</v>
      </c>
      <c r="H168" t="str">
        <f>VLOOKUP(G168,Geomapping[#All],2,FALSE)</f>
        <v>NAM</v>
      </c>
      <c r="I168" s="1" t="str">
        <f t="shared" si="21"/>
        <v>Q2 2020</v>
      </c>
    </row>
    <row r="169" spans="1:9" x14ac:dyDescent="0.25">
      <c r="A169" t="str">
        <f t="shared" si="23"/>
        <v>CL31601</v>
      </c>
      <c r="B169" s="1">
        <v>44043</v>
      </c>
      <c r="C169" s="1" t="str">
        <f t="shared" si="18"/>
        <v>Jul</v>
      </c>
      <c r="D169" s="1" t="str">
        <f t="shared" si="19"/>
        <v>Q3</v>
      </c>
      <c r="E169" s="1" t="str">
        <f t="shared" si="20"/>
        <v>2020</v>
      </c>
      <c r="F169">
        <v>14870</v>
      </c>
      <c r="G169" t="str">
        <f>VLOOKUP(A169,ClientInfo[[#All],[CLID-Shorten]:[GEOID]],2,FALSE)</f>
        <v>GEO1001</v>
      </c>
      <c r="H169" t="str">
        <f>VLOOKUP(G169,Geomapping[#All],2,FALSE)</f>
        <v>NAM</v>
      </c>
      <c r="I169" s="1" t="str">
        <f t="shared" si="21"/>
        <v>Q3 2020</v>
      </c>
    </row>
    <row r="170" spans="1:9" x14ac:dyDescent="0.25">
      <c r="A170" t="str">
        <f t="shared" si="23"/>
        <v>CL31601</v>
      </c>
      <c r="B170" s="1">
        <v>44074</v>
      </c>
      <c r="C170" s="1" t="str">
        <f t="shared" si="18"/>
        <v>Aug</v>
      </c>
      <c r="D170" s="1" t="str">
        <f t="shared" si="19"/>
        <v>Q3</v>
      </c>
      <c r="E170" s="1" t="str">
        <f t="shared" si="20"/>
        <v>2020</v>
      </c>
      <c r="F170">
        <v>12746</v>
      </c>
      <c r="G170" t="str">
        <f>VLOOKUP(A170,ClientInfo[[#All],[CLID-Shorten]:[GEOID]],2,FALSE)</f>
        <v>GEO1001</v>
      </c>
      <c r="H170" t="str">
        <f>VLOOKUP(G170,Geomapping[#All],2,FALSE)</f>
        <v>NAM</v>
      </c>
      <c r="I170" s="1" t="str">
        <f t="shared" si="21"/>
        <v>Q3 2020</v>
      </c>
    </row>
    <row r="171" spans="1:9" x14ac:dyDescent="0.25">
      <c r="A171" t="str">
        <f t="shared" si="23"/>
        <v>CL31601</v>
      </c>
      <c r="B171" s="1">
        <v>44104</v>
      </c>
      <c r="C171" s="1" t="str">
        <f t="shared" si="18"/>
        <v>Sep</v>
      </c>
      <c r="D171" s="1" t="str">
        <f t="shared" si="19"/>
        <v>Q3</v>
      </c>
      <c r="E171" s="1" t="str">
        <f t="shared" si="20"/>
        <v>2020</v>
      </c>
      <c r="F171">
        <v>12748</v>
      </c>
      <c r="G171" t="str">
        <f>VLOOKUP(A171,ClientInfo[[#All],[CLID-Shorten]:[GEOID]],2,FALSE)</f>
        <v>GEO1001</v>
      </c>
      <c r="H171" t="str">
        <f>VLOOKUP(G171,Geomapping[#All],2,FALSE)</f>
        <v>NAM</v>
      </c>
      <c r="I171" s="1" t="str">
        <f t="shared" si="21"/>
        <v>Q3 2020</v>
      </c>
    </row>
    <row r="172" spans="1:9" x14ac:dyDescent="0.25">
      <c r="A172" t="str">
        <f t="shared" si="23"/>
        <v>CL31601</v>
      </c>
      <c r="B172" s="1">
        <v>44135</v>
      </c>
      <c r="C172" s="1" t="str">
        <f t="shared" si="18"/>
        <v>Oct</v>
      </c>
      <c r="D172" s="1" t="str">
        <f t="shared" si="19"/>
        <v>Q4</v>
      </c>
      <c r="E172" s="1" t="str">
        <f t="shared" si="20"/>
        <v>2020</v>
      </c>
      <c r="F172">
        <v>14871</v>
      </c>
      <c r="G172" t="str">
        <f>VLOOKUP(A172,ClientInfo[[#All],[CLID-Shorten]:[GEOID]],2,FALSE)</f>
        <v>GEO1001</v>
      </c>
      <c r="H172" t="str">
        <f>VLOOKUP(G172,Geomapping[#All],2,FALSE)</f>
        <v>NAM</v>
      </c>
      <c r="I172" s="1" t="str">
        <f t="shared" si="21"/>
        <v>Q4 2020</v>
      </c>
    </row>
    <row r="173" spans="1:9" x14ac:dyDescent="0.25">
      <c r="A173" t="str">
        <f t="shared" si="23"/>
        <v>CL31601</v>
      </c>
      <c r="B173" s="1">
        <v>44165</v>
      </c>
      <c r="C173" s="1" t="str">
        <f t="shared" si="18"/>
        <v>Nov</v>
      </c>
      <c r="D173" s="1" t="str">
        <f t="shared" si="19"/>
        <v>Q4</v>
      </c>
      <c r="E173" s="1" t="str">
        <f t="shared" si="20"/>
        <v>2020</v>
      </c>
      <c r="F173">
        <v>16997</v>
      </c>
      <c r="G173" t="str">
        <f>VLOOKUP(A173,ClientInfo[[#All],[CLID-Shorten]:[GEOID]],2,FALSE)</f>
        <v>GEO1001</v>
      </c>
      <c r="H173" t="str">
        <f>VLOOKUP(G173,Geomapping[#All],2,FALSE)</f>
        <v>NAM</v>
      </c>
      <c r="I173" s="1" t="str">
        <f t="shared" si="21"/>
        <v>Q4 2020</v>
      </c>
    </row>
    <row r="174" spans="1:9" x14ac:dyDescent="0.25">
      <c r="A174" t="str">
        <f t="shared" si="23"/>
        <v>CL31601</v>
      </c>
      <c r="B174" s="1">
        <v>44196</v>
      </c>
      <c r="C174" s="1" t="str">
        <f t="shared" si="18"/>
        <v>Dec</v>
      </c>
      <c r="D174" s="1" t="str">
        <f t="shared" si="19"/>
        <v>Q4</v>
      </c>
      <c r="E174" s="1" t="str">
        <f t="shared" si="20"/>
        <v>2020</v>
      </c>
      <c r="F174">
        <v>16997</v>
      </c>
      <c r="G174" t="str">
        <f>VLOOKUP(A174,ClientInfo[[#All],[CLID-Shorten]:[GEOID]],2,FALSE)</f>
        <v>GEO1001</v>
      </c>
      <c r="H174" t="str">
        <f>VLOOKUP(G174,Geomapping[#All],2,FALSE)</f>
        <v>NAM</v>
      </c>
      <c r="I174" s="1" t="str">
        <f t="shared" si="21"/>
        <v>Q4 2020</v>
      </c>
    </row>
    <row r="175" spans="1:9" x14ac:dyDescent="0.25">
      <c r="A175" t="str">
        <f t="shared" si="23"/>
        <v>CL31601</v>
      </c>
      <c r="B175" s="1">
        <v>44377</v>
      </c>
      <c r="C175" s="1" t="str">
        <f t="shared" si="18"/>
        <v>Jun</v>
      </c>
      <c r="D175" s="1" t="str">
        <f t="shared" si="19"/>
        <v>Q2</v>
      </c>
      <c r="E175" s="1" t="str">
        <f t="shared" si="20"/>
        <v>2021</v>
      </c>
      <c r="F175">
        <v>17844</v>
      </c>
      <c r="G175" t="str">
        <f>VLOOKUP(A175,ClientInfo[[#All],[CLID-Shorten]:[GEOID]],2,FALSE)</f>
        <v>GEO1001</v>
      </c>
      <c r="H175" t="str">
        <f>VLOOKUP(G175,Geomapping[#All],2,FALSE)</f>
        <v>NAM</v>
      </c>
      <c r="I175" s="1" t="str">
        <f t="shared" si="21"/>
        <v>Q2 2021</v>
      </c>
    </row>
    <row r="176" spans="1:9" x14ac:dyDescent="0.25">
      <c r="A176" t="str">
        <f t="shared" si="23"/>
        <v>CL31601</v>
      </c>
      <c r="B176" s="1">
        <v>44347</v>
      </c>
      <c r="C176" s="1" t="str">
        <f t="shared" si="18"/>
        <v>May</v>
      </c>
      <c r="D176" s="1" t="str">
        <f t="shared" si="19"/>
        <v>Q2</v>
      </c>
      <c r="E176" s="1" t="str">
        <f t="shared" si="20"/>
        <v>2021</v>
      </c>
      <c r="F176">
        <v>23129</v>
      </c>
      <c r="G176" t="str">
        <f>VLOOKUP(A176,ClientInfo[[#All],[CLID-Shorten]:[GEOID]],2,FALSE)</f>
        <v>GEO1001</v>
      </c>
      <c r="H176" t="str">
        <f>VLOOKUP(G176,Geomapping[#All],2,FALSE)</f>
        <v>NAM</v>
      </c>
      <c r="I176" s="1" t="str">
        <f t="shared" si="21"/>
        <v>Q2 2021</v>
      </c>
    </row>
    <row r="177" spans="1:9" x14ac:dyDescent="0.25">
      <c r="A177" t="str">
        <f t="shared" si="23"/>
        <v>CL31601</v>
      </c>
      <c r="B177" s="1">
        <v>44316</v>
      </c>
      <c r="C177" s="1" t="str">
        <f t="shared" si="18"/>
        <v>Apr</v>
      </c>
      <c r="D177" s="1" t="str">
        <f t="shared" si="19"/>
        <v>Q2</v>
      </c>
      <c r="E177" s="1" t="str">
        <f t="shared" si="20"/>
        <v>2021</v>
      </c>
      <c r="F177">
        <v>26253</v>
      </c>
      <c r="G177" t="str">
        <f>VLOOKUP(A177,ClientInfo[[#All],[CLID-Shorten]:[GEOID]],2,FALSE)</f>
        <v>GEO1001</v>
      </c>
      <c r="H177" t="str">
        <f>VLOOKUP(G177,Geomapping[#All],2,FALSE)</f>
        <v>NAM</v>
      </c>
      <c r="I177" s="1" t="str">
        <f t="shared" si="21"/>
        <v>Q2 2021</v>
      </c>
    </row>
    <row r="178" spans="1:9" x14ac:dyDescent="0.25">
      <c r="A178" t="str">
        <f t="shared" si="23"/>
        <v>CL31601</v>
      </c>
      <c r="B178" s="1">
        <v>44286</v>
      </c>
      <c r="C178" s="1" t="str">
        <f t="shared" si="18"/>
        <v>Mar</v>
      </c>
      <c r="D178" s="1" t="str">
        <f t="shared" si="19"/>
        <v>Q1</v>
      </c>
      <c r="E178" s="1" t="str">
        <f t="shared" si="20"/>
        <v>2021</v>
      </c>
      <c r="F178">
        <v>21877</v>
      </c>
      <c r="G178" t="str">
        <f>VLOOKUP(A178,ClientInfo[[#All],[CLID-Shorten]:[GEOID]],2,FALSE)</f>
        <v>GEO1001</v>
      </c>
      <c r="H178" t="str">
        <f>VLOOKUP(G178,Geomapping[#All],2,FALSE)</f>
        <v>NAM</v>
      </c>
      <c r="I178" s="1" t="str">
        <f t="shared" si="21"/>
        <v>Q1 2021</v>
      </c>
    </row>
    <row r="179" spans="1:9" x14ac:dyDescent="0.25">
      <c r="A179" t="str">
        <f t="shared" si="23"/>
        <v>CL31601</v>
      </c>
      <c r="B179" s="1">
        <v>44255</v>
      </c>
      <c r="C179" s="1" t="str">
        <f t="shared" si="18"/>
        <v>Feb</v>
      </c>
      <c r="D179" s="1" t="str">
        <f t="shared" si="19"/>
        <v>Q1</v>
      </c>
      <c r="E179" s="1" t="str">
        <f t="shared" si="20"/>
        <v>2021</v>
      </c>
      <c r="F179">
        <v>19020</v>
      </c>
      <c r="G179" t="str">
        <f>VLOOKUP(A179,ClientInfo[[#All],[CLID-Shorten]:[GEOID]],2,FALSE)</f>
        <v>GEO1001</v>
      </c>
      <c r="H179" t="str">
        <f>VLOOKUP(G179,Geomapping[#All],2,FALSE)</f>
        <v>NAM</v>
      </c>
      <c r="I179" s="1" t="str">
        <f t="shared" si="21"/>
        <v>Q1 2021</v>
      </c>
    </row>
    <row r="180" spans="1:9" x14ac:dyDescent="0.25">
      <c r="A180" t="str">
        <f t="shared" si="23"/>
        <v>CL31601</v>
      </c>
      <c r="B180" s="1">
        <v>44227</v>
      </c>
      <c r="C180" s="1" t="str">
        <f t="shared" si="18"/>
        <v>Jan</v>
      </c>
      <c r="D180" s="1" t="str">
        <f t="shared" si="19"/>
        <v>Q1</v>
      </c>
      <c r="E180" s="1" t="str">
        <f t="shared" si="20"/>
        <v>2021</v>
      </c>
      <c r="F180">
        <v>17843</v>
      </c>
      <c r="G180" t="str">
        <f>VLOOKUP(A180,ClientInfo[[#All],[CLID-Shorten]:[GEOID]],2,FALSE)</f>
        <v>GEO1001</v>
      </c>
      <c r="H180" t="str">
        <f>VLOOKUP(G180,Geomapping[#All],2,FALSE)</f>
        <v>NAM</v>
      </c>
      <c r="I180" s="1" t="str">
        <f t="shared" si="21"/>
        <v>Q1 2021</v>
      </c>
    </row>
    <row r="181" spans="1:9" x14ac:dyDescent="0.25">
      <c r="A181" t="s">
        <v>198</v>
      </c>
      <c r="B181" s="1">
        <v>43861</v>
      </c>
      <c r="C181" s="1" t="str">
        <f t="shared" si="18"/>
        <v>Jan</v>
      </c>
      <c r="D181" s="1" t="str">
        <f t="shared" si="19"/>
        <v>Q1</v>
      </c>
      <c r="E181" s="1" t="str">
        <f t="shared" si="20"/>
        <v>2020</v>
      </c>
      <c r="F181">
        <v>13879</v>
      </c>
      <c r="G181" t="str">
        <f>VLOOKUP(A181,ClientInfo[[#All],[CLID-Shorten]:[GEOID]],2,FALSE)</f>
        <v>GEO1001</v>
      </c>
      <c r="H181" t="str">
        <f>VLOOKUP(G181,Geomapping[#All],2,FALSE)</f>
        <v>NAM</v>
      </c>
      <c r="I181" s="1" t="str">
        <f t="shared" si="21"/>
        <v>Q1 2020</v>
      </c>
    </row>
    <row r="182" spans="1:9" x14ac:dyDescent="0.25">
      <c r="A182" t="str">
        <f t="shared" ref="A182:A198" si="24">A181</f>
        <v>CL33189</v>
      </c>
      <c r="B182" s="1">
        <v>43890</v>
      </c>
      <c r="C182" s="1" t="str">
        <f t="shared" si="18"/>
        <v>Feb</v>
      </c>
      <c r="D182" s="1" t="str">
        <f t="shared" si="19"/>
        <v>Q1</v>
      </c>
      <c r="E182" s="1" t="str">
        <f t="shared" si="20"/>
        <v>2020</v>
      </c>
      <c r="F182">
        <v>19822</v>
      </c>
      <c r="G182" t="str">
        <f>VLOOKUP(A182,ClientInfo[[#All],[CLID-Shorten]:[GEOID]],2,FALSE)</f>
        <v>GEO1001</v>
      </c>
      <c r="H182" t="str">
        <f>VLOOKUP(G182,Geomapping[#All],2,FALSE)</f>
        <v>NAM</v>
      </c>
      <c r="I182" s="1" t="str">
        <f t="shared" si="21"/>
        <v>Q1 2020</v>
      </c>
    </row>
    <row r="183" spans="1:9" x14ac:dyDescent="0.25">
      <c r="A183" t="str">
        <f t="shared" si="24"/>
        <v>CL33189</v>
      </c>
      <c r="B183" s="1">
        <v>43921</v>
      </c>
      <c r="C183" s="1" t="str">
        <f t="shared" si="18"/>
        <v>Mar</v>
      </c>
      <c r="D183" s="1" t="str">
        <f t="shared" si="19"/>
        <v>Q1</v>
      </c>
      <c r="E183" s="1" t="str">
        <f t="shared" si="20"/>
        <v>2020</v>
      </c>
      <c r="F183">
        <v>17842</v>
      </c>
      <c r="G183" t="str">
        <f>VLOOKUP(A183,ClientInfo[[#All],[CLID-Shorten]:[GEOID]],2,FALSE)</f>
        <v>GEO1001</v>
      </c>
      <c r="H183" t="str">
        <f>VLOOKUP(G183,Geomapping[#All],2,FALSE)</f>
        <v>NAM</v>
      </c>
      <c r="I183" s="1" t="str">
        <f t="shared" si="21"/>
        <v>Q1 2020</v>
      </c>
    </row>
    <row r="184" spans="1:9" x14ac:dyDescent="0.25">
      <c r="A184" t="str">
        <f t="shared" si="24"/>
        <v>CL33189</v>
      </c>
      <c r="B184" s="1">
        <v>43951</v>
      </c>
      <c r="C184" s="1" t="str">
        <f t="shared" si="18"/>
        <v>Apr</v>
      </c>
      <c r="D184" s="1" t="str">
        <f t="shared" si="19"/>
        <v>Q2</v>
      </c>
      <c r="E184" s="1" t="str">
        <f t="shared" si="20"/>
        <v>2020</v>
      </c>
      <c r="F184">
        <v>25770</v>
      </c>
      <c r="G184" t="str">
        <f>VLOOKUP(A184,ClientInfo[[#All],[CLID-Shorten]:[GEOID]],2,FALSE)</f>
        <v>GEO1001</v>
      </c>
      <c r="H184" t="str">
        <f>VLOOKUP(G184,Geomapping[#All],2,FALSE)</f>
        <v>NAM</v>
      </c>
      <c r="I184" s="1" t="str">
        <f t="shared" si="21"/>
        <v>Q2 2020</v>
      </c>
    </row>
    <row r="185" spans="1:9" x14ac:dyDescent="0.25">
      <c r="A185" t="str">
        <f t="shared" si="24"/>
        <v>CL33189</v>
      </c>
      <c r="B185" s="1">
        <v>43982</v>
      </c>
      <c r="C185" s="1" t="str">
        <f t="shared" si="18"/>
        <v>May</v>
      </c>
      <c r="D185" s="1" t="str">
        <f t="shared" si="19"/>
        <v>Q2</v>
      </c>
      <c r="E185" s="1" t="str">
        <f t="shared" si="20"/>
        <v>2020</v>
      </c>
      <c r="F185">
        <v>19823</v>
      </c>
      <c r="G185" t="str">
        <f>VLOOKUP(A185,ClientInfo[[#All],[CLID-Shorten]:[GEOID]],2,FALSE)</f>
        <v>GEO1001</v>
      </c>
      <c r="H185" t="str">
        <f>VLOOKUP(G185,Geomapping[#All],2,FALSE)</f>
        <v>NAM</v>
      </c>
      <c r="I185" s="1" t="str">
        <f t="shared" si="21"/>
        <v>Q2 2020</v>
      </c>
    </row>
    <row r="186" spans="1:9" x14ac:dyDescent="0.25">
      <c r="A186" t="str">
        <f t="shared" si="24"/>
        <v>CL33189</v>
      </c>
      <c r="B186" s="1">
        <v>44012</v>
      </c>
      <c r="C186" s="1" t="str">
        <f t="shared" si="18"/>
        <v>Jun</v>
      </c>
      <c r="D186" s="1" t="str">
        <f t="shared" si="19"/>
        <v>Q2</v>
      </c>
      <c r="E186" s="1" t="str">
        <f t="shared" si="20"/>
        <v>2020</v>
      </c>
      <c r="F186">
        <v>17845</v>
      </c>
      <c r="G186" t="str">
        <f>VLOOKUP(A186,ClientInfo[[#All],[CLID-Shorten]:[GEOID]],2,FALSE)</f>
        <v>GEO1001</v>
      </c>
      <c r="H186" t="str">
        <f>VLOOKUP(G186,Geomapping[#All],2,FALSE)</f>
        <v>NAM</v>
      </c>
      <c r="I186" s="1" t="str">
        <f t="shared" si="21"/>
        <v>Q2 2020</v>
      </c>
    </row>
    <row r="187" spans="1:9" x14ac:dyDescent="0.25">
      <c r="A187" t="str">
        <f t="shared" si="24"/>
        <v>CL33189</v>
      </c>
      <c r="B187" s="1">
        <v>44043</v>
      </c>
      <c r="C187" s="1" t="str">
        <f t="shared" si="18"/>
        <v>Jul</v>
      </c>
      <c r="D187" s="1" t="str">
        <f t="shared" si="19"/>
        <v>Q3</v>
      </c>
      <c r="E187" s="1" t="str">
        <f t="shared" si="20"/>
        <v>2020</v>
      </c>
      <c r="F187">
        <v>11899</v>
      </c>
      <c r="G187" t="str">
        <f>VLOOKUP(A187,ClientInfo[[#All],[CLID-Shorten]:[GEOID]],2,FALSE)</f>
        <v>GEO1001</v>
      </c>
      <c r="H187" t="str">
        <f>VLOOKUP(G187,Geomapping[#All],2,FALSE)</f>
        <v>NAM</v>
      </c>
      <c r="I187" s="1" t="str">
        <f t="shared" si="21"/>
        <v>Q3 2020</v>
      </c>
    </row>
    <row r="188" spans="1:9" x14ac:dyDescent="0.25">
      <c r="A188" t="str">
        <f t="shared" si="24"/>
        <v>CL33189</v>
      </c>
      <c r="B188" s="1">
        <v>44074</v>
      </c>
      <c r="C188" s="1" t="str">
        <f t="shared" si="18"/>
        <v>Aug</v>
      </c>
      <c r="D188" s="1" t="str">
        <f t="shared" si="19"/>
        <v>Q3</v>
      </c>
      <c r="E188" s="1" t="str">
        <f t="shared" si="20"/>
        <v>2020</v>
      </c>
      <c r="F188">
        <v>13879</v>
      </c>
      <c r="G188" t="str">
        <f>VLOOKUP(A188,ClientInfo[[#All],[CLID-Shorten]:[GEOID]],2,FALSE)</f>
        <v>GEO1001</v>
      </c>
      <c r="H188" t="str">
        <f>VLOOKUP(G188,Geomapping[#All],2,FALSE)</f>
        <v>NAM</v>
      </c>
      <c r="I188" s="1" t="str">
        <f t="shared" si="21"/>
        <v>Q3 2020</v>
      </c>
    </row>
    <row r="189" spans="1:9" x14ac:dyDescent="0.25">
      <c r="A189" t="str">
        <f t="shared" si="24"/>
        <v>CL33189</v>
      </c>
      <c r="B189" s="1">
        <v>44104</v>
      </c>
      <c r="C189" s="1" t="str">
        <f t="shared" si="18"/>
        <v>Sep</v>
      </c>
      <c r="D189" s="1" t="str">
        <f t="shared" si="19"/>
        <v>Q3</v>
      </c>
      <c r="E189" s="1" t="str">
        <f t="shared" si="20"/>
        <v>2020</v>
      </c>
      <c r="F189">
        <v>9913</v>
      </c>
      <c r="G189" t="str">
        <f>VLOOKUP(A189,ClientInfo[[#All],[CLID-Shorten]:[GEOID]],2,FALSE)</f>
        <v>GEO1001</v>
      </c>
      <c r="H189" t="str">
        <f>VLOOKUP(G189,Geomapping[#All],2,FALSE)</f>
        <v>NAM</v>
      </c>
      <c r="I189" s="1" t="str">
        <f t="shared" si="21"/>
        <v>Q3 2020</v>
      </c>
    </row>
    <row r="190" spans="1:9" x14ac:dyDescent="0.25">
      <c r="A190" t="str">
        <f t="shared" si="24"/>
        <v>CL33189</v>
      </c>
      <c r="B190" s="1">
        <v>44135</v>
      </c>
      <c r="C190" s="1" t="str">
        <f t="shared" si="18"/>
        <v>Oct</v>
      </c>
      <c r="D190" s="1" t="str">
        <f t="shared" si="19"/>
        <v>Q4</v>
      </c>
      <c r="E190" s="1" t="str">
        <f t="shared" si="20"/>
        <v>2020</v>
      </c>
      <c r="F190">
        <v>15858</v>
      </c>
      <c r="G190" t="str">
        <f>VLOOKUP(A190,ClientInfo[[#All],[CLID-Shorten]:[GEOID]],2,FALSE)</f>
        <v>GEO1001</v>
      </c>
      <c r="H190" t="str">
        <f>VLOOKUP(G190,Geomapping[#All],2,FALSE)</f>
        <v>NAM</v>
      </c>
      <c r="I190" s="1" t="str">
        <f t="shared" si="21"/>
        <v>Q4 2020</v>
      </c>
    </row>
    <row r="191" spans="1:9" x14ac:dyDescent="0.25">
      <c r="A191" t="str">
        <f t="shared" si="24"/>
        <v>CL33189</v>
      </c>
      <c r="B191" s="1">
        <v>44165</v>
      </c>
      <c r="C191" s="1" t="str">
        <f t="shared" si="18"/>
        <v>Nov</v>
      </c>
      <c r="D191" s="1" t="str">
        <f t="shared" si="19"/>
        <v>Q4</v>
      </c>
      <c r="E191" s="1" t="str">
        <f t="shared" si="20"/>
        <v>2020</v>
      </c>
      <c r="F191">
        <v>13882</v>
      </c>
      <c r="G191" t="str">
        <f>VLOOKUP(A191,ClientInfo[[#All],[CLID-Shorten]:[GEOID]],2,FALSE)</f>
        <v>GEO1001</v>
      </c>
      <c r="H191" t="str">
        <f>VLOOKUP(G191,Geomapping[#All],2,FALSE)</f>
        <v>NAM</v>
      </c>
      <c r="I191" s="1" t="str">
        <f t="shared" si="21"/>
        <v>Q4 2020</v>
      </c>
    </row>
    <row r="192" spans="1:9" x14ac:dyDescent="0.25">
      <c r="A192" t="str">
        <f t="shared" si="24"/>
        <v>CL33189</v>
      </c>
      <c r="B192" s="1">
        <v>44196</v>
      </c>
      <c r="C192" s="1" t="str">
        <f t="shared" si="18"/>
        <v>Dec</v>
      </c>
      <c r="D192" s="1" t="str">
        <f t="shared" si="19"/>
        <v>Q4</v>
      </c>
      <c r="E192" s="1" t="str">
        <f t="shared" si="20"/>
        <v>2020</v>
      </c>
      <c r="F192">
        <v>17841</v>
      </c>
      <c r="G192" t="str">
        <f>VLOOKUP(A192,ClientInfo[[#All],[CLID-Shorten]:[GEOID]],2,FALSE)</f>
        <v>GEO1001</v>
      </c>
      <c r="H192" t="str">
        <f>VLOOKUP(G192,Geomapping[#All],2,FALSE)</f>
        <v>NAM</v>
      </c>
      <c r="I192" s="1" t="str">
        <f t="shared" si="21"/>
        <v>Q4 2020</v>
      </c>
    </row>
    <row r="193" spans="1:9" x14ac:dyDescent="0.25">
      <c r="A193" t="str">
        <f t="shared" si="24"/>
        <v>CL33189</v>
      </c>
      <c r="B193" s="1">
        <v>44377</v>
      </c>
      <c r="C193" s="1" t="str">
        <f t="shared" si="18"/>
        <v>Jun</v>
      </c>
      <c r="D193" s="1" t="str">
        <f t="shared" si="19"/>
        <v>Q2</v>
      </c>
      <c r="E193" s="1" t="str">
        <f t="shared" si="20"/>
        <v>2021</v>
      </c>
      <c r="F193">
        <v>18554</v>
      </c>
      <c r="G193" t="str">
        <f>VLOOKUP(A193,ClientInfo[[#All],[CLID-Shorten]:[GEOID]],2,FALSE)</f>
        <v>GEO1001</v>
      </c>
      <c r="H193" t="str">
        <f>VLOOKUP(G193,Geomapping[#All],2,FALSE)</f>
        <v>NAM</v>
      </c>
      <c r="I193" s="1" t="str">
        <f t="shared" si="21"/>
        <v>Q2 2021</v>
      </c>
    </row>
    <row r="194" spans="1:9" x14ac:dyDescent="0.25">
      <c r="A194" t="str">
        <f t="shared" si="24"/>
        <v>CL33189</v>
      </c>
      <c r="B194" s="1">
        <v>44347</v>
      </c>
      <c r="C194" s="1" t="str">
        <f t="shared" si="18"/>
        <v>May</v>
      </c>
      <c r="D194" s="1" t="str">
        <f t="shared" si="19"/>
        <v>Q2</v>
      </c>
      <c r="E194" s="1" t="str">
        <f t="shared" si="20"/>
        <v>2021</v>
      </c>
      <c r="F194">
        <v>20218</v>
      </c>
      <c r="G194" t="str">
        <f>VLOOKUP(A194,ClientInfo[[#All],[CLID-Shorten]:[GEOID]],2,FALSE)</f>
        <v>GEO1001</v>
      </c>
      <c r="H194" t="str">
        <f>VLOOKUP(G194,Geomapping[#All],2,FALSE)</f>
        <v>NAM</v>
      </c>
      <c r="I194" s="1" t="str">
        <f t="shared" si="21"/>
        <v>Q2 2021</v>
      </c>
    </row>
    <row r="195" spans="1:9" x14ac:dyDescent="0.25">
      <c r="A195" t="str">
        <f t="shared" si="24"/>
        <v>CL33189</v>
      </c>
      <c r="B195" s="1">
        <v>44316</v>
      </c>
      <c r="C195" s="1" t="str">
        <f t="shared" ref="C195:C258" si="25">TEXT(B195, "mmm")</f>
        <v>Apr</v>
      </c>
      <c r="D195" s="1" t="str">
        <f t="shared" ref="D195:D258" si="26">"Q" &amp;CHOOSE(MONTH(B195),1, 1, 1, 2, 2, 2, 3, 3,3,4, 4, 4)</f>
        <v>Q2</v>
      </c>
      <c r="E195" s="1" t="str">
        <f t="shared" ref="E195:E258" si="27">TEXT(B195,"yyyy")</f>
        <v>2021</v>
      </c>
      <c r="F195">
        <v>27062</v>
      </c>
      <c r="G195" t="str">
        <f>VLOOKUP(A195,ClientInfo[[#All],[CLID-Shorten]:[GEOID]],2,FALSE)</f>
        <v>GEO1001</v>
      </c>
      <c r="H195" t="str">
        <f>VLOOKUP(G195,Geomapping[#All],2,FALSE)</f>
        <v>NAM</v>
      </c>
      <c r="I195" s="1" t="str">
        <f t="shared" ref="I195:I258" si="28">D195&amp;" "&amp;E195</f>
        <v>Q2 2021</v>
      </c>
    </row>
    <row r="196" spans="1:9" x14ac:dyDescent="0.25">
      <c r="A196" t="str">
        <f t="shared" si="24"/>
        <v>CL33189</v>
      </c>
      <c r="B196" s="1">
        <v>44286</v>
      </c>
      <c r="C196" s="1" t="str">
        <f t="shared" si="25"/>
        <v>Mar</v>
      </c>
      <c r="D196" s="1" t="str">
        <f t="shared" si="26"/>
        <v>Q1</v>
      </c>
      <c r="E196" s="1" t="str">
        <f t="shared" si="27"/>
        <v>2021</v>
      </c>
      <c r="F196">
        <v>18378</v>
      </c>
      <c r="G196" t="str">
        <f>VLOOKUP(A196,ClientInfo[[#All],[CLID-Shorten]:[GEOID]],2,FALSE)</f>
        <v>GEO1001</v>
      </c>
      <c r="H196" t="str">
        <f>VLOOKUP(G196,Geomapping[#All],2,FALSE)</f>
        <v>NAM</v>
      </c>
      <c r="I196" s="1" t="str">
        <f t="shared" si="28"/>
        <v>Q1 2021</v>
      </c>
    </row>
    <row r="197" spans="1:9" x14ac:dyDescent="0.25">
      <c r="A197" t="str">
        <f t="shared" si="24"/>
        <v>CL33189</v>
      </c>
      <c r="B197" s="1">
        <v>44255</v>
      </c>
      <c r="C197" s="1" t="str">
        <f t="shared" si="25"/>
        <v>Feb</v>
      </c>
      <c r="D197" s="1" t="str">
        <f t="shared" si="26"/>
        <v>Q1</v>
      </c>
      <c r="E197" s="1" t="str">
        <f t="shared" si="27"/>
        <v>2021</v>
      </c>
      <c r="F197">
        <v>19729</v>
      </c>
      <c r="G197" t="str">
        <f>VLOOKUP(A197,ClientInfo[[#All],[CLID-Shorten]:[GEOID]],2,FALSE)</f>
        <v>GEO1001</v>
      </c>
      <c r="H197" t="str">
        <f>VLOOKUP(G197,Geomapping[#All],2,FALSE)</f>
        <v>NAM</v>
      </c>
      <c r="I197" s="1" t="str">
        <f t="shared" si="28"/>
        <v>Q1 2021</v>
      </c>
    </row>
    <row r="198" spans="1:9" x14ac:dyDescent="0.25">
      <c r="A198" t="str">
        <f t="shared" si="24"/>
        <v>CL33189</v>
      </c>
      <c r="B198" s="1">
        <v>44227</v>
      </c>
      <c r="C198" s="1" t="str">
        <f t="shared" si="25"/>
        <v>Jan</v>
      </c>
      <c r="D198" s="1" t="str">
        <f t="shared" si="26"/>
        <v>Q1</v>
      </c>
      <c r="E198" s="1" t="str">
        <f t="shared" si="27"/>
        <v>2021</v>
      </c>
      <c r="F198">
        <v>14159</v>
      </c>
      <c r="G198" t="str">
        <f>VLOOKUP(A198,ClientInfo[[#All],[CLID-Shorten]:[GEOID]],2,FALSE)</f>
        <v>GEO1001</v>
      </c>
      <c r="H198" t="str">
        <f>VLOOKUP(G198,Geomapping[#All],2,FALSE)</f>
        <v>NAM</v>
      </c>
      <c r="I198" s="1" t="str">
        <f t="shared" si="28"/>
        <v>Q1 2021</v>
      </c>
    </row>
    <row r="199" spans="1:9" x14ac:dyDescent="0.25">
      <c r="A199" t="s">
        <v>216</v>
      </c>
      <c r="B199" s="1">
        <v>43890</v>
      </c>
      <c r="C199" s="1" t="str">
        <f t="shared" si="25"/>
        <v>Feb</v>
      </c>
      <c r="D199" s="1" t="str">
        <f t="shared" si="26"/>
        <v>Q1</v>
      </c>
      <c r="E199" s="1" t="str">
        <f t="shared" si="27"/>
        <v>2020</v>
      </c>
      <c r="F199">
        <v>815</v>
      </c>
      <c r="G199" t="str">
        <f>VLOOKUP(A199,ClientInfo[[#All],[CLID-Shorten]:[GEOID]],2,FALSE)</f>
        <v>GEO1002</v>
      </c>
      <c r="H199" t="str">
        <f>VLOOKUP(G199,Geomapping[#All],2,FALSE)</f>
        <v>APAC</v>
      </c>
      <c r="I199" s="1" t="str">
        <f t="shared" si="28"/>
        <v>Q1 2020</v>
      </c>
    </row>
    <row r="200" spans="1:9" x14ac:dyDescent="0.25">
      <c r="A200" t="str">
        <f t="shared" ref="A200:A215" si="29">A199</f>
        <v>CL35993</v>
      </c>
      <c r="B200" s="1">
        <v>43921</v>
      </c>
      <c r="C200" s="1" t="str">
        <f t="shared" si="25"/>
        <v>Mar</v>
      </c>
      <c r="D200" s="1" t="str">
        <f t="shared" si="26"/>
        <v>Q1</v>
      </c>
      <c r="E200" s="1" t="str">
        <f t="shared" si="27"/>
        <v>2020</v>
      </c>
      <c r="F200">
        <v>910</v>
      </c>
      <c r="G200" t="str">
        <f>VLOOKUP(A200,ClientInfo[[#All],[CLID-Shorten]:[GEOID]],2,FALSE)</f>
        <v>GEO1002</v>
      </c>
      <c r="H200" t="str">
        <f>VLOOKUP(G200,Geomapping[#All],2,FALSE)</f>
        <v>APAC</v>
      </c>
      <c r="I200" s="1" t="str">
        <f t="shared" si="28"/>
        <v>Q1 2020</v>
      </c>
    </row>
    <row r="201" spans="1:9" x14ac:dyDescent="0.25">
      <c r="A201" t="str">
        <f t="shared" si="29"/>
        <v>CL35993</v>
      </c>
      <c r="B201" s="1">
        <v>43951</v>
      </c>
      <c r="C201" s="1" t="str">
        <f t="shared" si="25"/>
        <v>Apr</v>
      </c>
      <c r="D201" s="1" t="str">
        <f t="shared" si="26"/>
        <v>Q2</v>
      </c>
      <c r="E201" s="1" t="str">
        <f t="shared" si="27"/>
        <v>2020</v>
      </c>
      <c r="F201">
        <v>1091</v>
      </c>
      <c r="G201" t="str">
        <f>VLOOKUP(A201,ClientInfo[[#All],[CLID-Shorten]:[GEOID]],2,FALSE)</f>
        <v>GEO1002</v>
      </c>
      <c r="H201" t="str">
        <f>VLOOKUP(G201,Geomapping[#All],2,FALSE)</f>
        <v>APAC</v>
      </c>
      <c r="I201" s="1" t="str">
        <f t="shared" si="28"/>
        <v>Q2 2020</v>
      </c>
    </row>
    <row r="202" spans="1:9" x14ac:dyDescent="0.25">
      <c r="A202" t="str">
        <f t="shared" si="29"/>
        <v>CL35993</v>
      </c>
      <c r="B202" s="1">
        <v>43982</v>
      </c>
      <c r="C202" s="1" t="str">
        <f t="shared" si="25"/>
        <v>May</v>
      </c>
      <c r="D202" s="1" t="str">
        <f t="shared" si="26"/>
        <v>Q2</v>
      </c>
      <c r="E202" s="1" t="str">
        <f t="shared" si="27"/>
        <v>2020</v>
      </c>
      <c r="F202">
        <v>995</v>
      </c>
      <c r="G202" t="str">
        <f>VLOOKUP(A202,ClientInfo[[#All],[CLID-Shorten]:[GEOID]],2,FALSE)</f>
        <v>GEO1002</v>
      </c>
      <c r="H202" t="str">
        <f>VLOOKUP(G202,Geomapping[#All],2,FALSE)</f>
        <v>APAC</v>
      </c>
      <c r="I202" s="1" t="str">
        <f t="shared" si="28"/>
        <v>Q2 2020</v>
      </c>
    </row>
    <row r="203" spans="1:9" x14ac:dyDescent="0.25">
      <c r="A203" t="str">
        <f t="shared" si="29"/>
        <v>CL35993</v>
      </c>
      <c r="B203" s="1">
        <v>44012</v>
      </c>
      <c r="C203" s="1" t="str">
        <f t="shared" si="25"/>
        <v>Jun</v>
      </c>
      <c r="D203" s="1" t="str">
        <f t="shared" si="26"/>
        <v>Q2</v>
      </c>
      <c r="E203" s="1" t="str">
        <f t="shared" si="27"/>
        <v>2020</v>
      </c>
      <c r="F203">
        <v>727</v>
      </c>
      <c r="G203" t="str">
        <f>VLOOKUP(A203,ClientInfo[[#All],[CLID-Shorten]:[GEOID]],2,FALSE)</f>
        <v>GEO1002</v>
      </c>
      <c r="H203" t="str">
        <f>VLOOKUP(G203,Geomapping[#All],2,FALSE)</f>
        <v>APAC</v>
      </c>
      <c r="I203" s="1" t="str">
        <f t="shared" si="28"/>
        <v>Q2 2020</v>
      </c>
    </row>
    <row r="204" spans="1:9" x14ac:dyDescent="0.25">
      <c r="A204" t="str">
        <f t="shared" si="29"/>
        <v>CL35993</v>
      </c>
      <c r="B204" s="1">
        <v>44043</v>
      </c>
      <c r="C204" s="1" t="str">
        <f t="shared" si="25"/>
        <v>Jul</v>
      </c>
      <c r="D204" s="1" t="str">
        <f t="shared" si="26"/>
        <v>Q3</v>
      </c>
      <c r="E204" s="1" t="str">
        <f t="shared" si="27"/>
        <v>2020</v>
      </c>
      <c r="F204">
        <v>635</v>
      </c>
      <c r="G204" t="str">
        <f>VLOOKUP(A204,ClientInfo[[#All],[CLID-Shorten]:[GEOID]],2,FALSE)</f>
        <v>GEO1002</v>
      </c>
      <c r="H204" t="str">
        <f>VLOOKUP(G204,Geomapping[#All],2,FALSE)</f>
        <v>APAC</v>
      </c>
      <c r="I204" s="1" t="str">
        <f t="shared" si="28"/>
        <v>Q3 2020</v>
      </c>
    </row>
    <row r="205" spans="1:9" x14ac:dyDescent="0.25">
      <c r="A205" t="str">
        <f t="shared" si="29"/>
        <v>CL35993</v>
      </c>
      <c r="B205" s="1">
        <v>44074</v>
      </c>
      <c r="C205" s="1" t="str">
        <f t="shared" si="25"/>
        <v>Aug</v>
      </c>
      <c r="D205" s="1" t="str">
        <f t="shared" si="26"/>
        <v>Q3</v>
      </c>
      <c r="E205" s="1" t="str">
        <f t="shared" si="27"/>
        <v>2020</v>
      </c>
      <c r="F205">
        <v>544</v>
      </c>
      <c r="G205" t="str">
        <f>VLOOKUP(A205,ClientInfo[[#All],[CLID-Shorten]:[GEOID]],2,FALSE)</f>
        <v>GEO1002</v>
      </c>
      <c r="H205" t="str">
        <f>VLOOKUP(G205,Geomapping[#All],2,FALSE)</f>
        <v>APAC</v>
      </c>
      <c r="I205" s="1" t="str">
        <f t="shared" si="28"/>
        <v>Q3 2020</v>
      </c>
    </row>
    <row r="206" spans="1:9" x14ac:dyDescent="0.25">
      <c r="A206" t="str">
        <f t="shared" si="29"/>
        <v>CL35993</v>
      </c>
      <c r="B206" s="1">
        <v>44104</v>
      </c>
      <c r="C206" s="1" t="str">
        <f t="shared" si="25"/>
        <v>Sep</v>
      </c>
      <c r="D206" s="1" t="str">
        <f t="shared" si="26"/>
        <v>Q3</v>
      </c>
      <c r="E206" s="1" t="str">
        <f t="shared" si="27"/>
        <v>2020</v>
      </c>
      <c r="F206">
        <v>545</v>
      </c>
      <c r="G206" t="str">
        <f>VLOOKUP(A206,ClientInfo[[#All],[CLID-Shorten]:[GEOID]],2,FALSE)</f>
        <v>GEO1002</v>
      </c>
      <c r="H206" t="str">
        <f>VLOOKUP(G206,Geomapping[#All],2,FALSE)</f>
        <v>APAC</v>
      </c>
      <c r="I206" s="1" t="str">
        <f t="shared" si="28"/>
        <v>Q3 2020</v>
      </c>
    </row>
    <row r="207" spans="1:9" x14ac:dyDescent="0.25">
      <c r="A207" t="str">
        <f t="shared" si="29"/>
        <v>CL35993</v>
      </c>
      <c r="B207" s="1">
        <v>44135</v>
      </c>
      <c r="C207" s="1" t="str">
        <f t="shared" si="25"/>
        <v>Oct</v>
      </c>
      <c r="D207" s="1" t="str">
        <f t="shared" si="26"/>
        <v>Q4</v>
      </c>
      <c r="E207" s="1" t="str">
        <f t="shared" si="27"/>
        <v>2020</v>
      </c>
      <c r="F207">
        <v>637</v>
      </c>
      <c r="G207" t="str">
        <f>VLOOKUP(A207,ClientInfo[[#All],[CLID-Shorten]:[GEOID]],2,FALSE)</f>
        <v>GEO1002</v>
      </c>
      <c r="H207" t="str">
        <f>VLOOKUP(G207,Geomapping[#All],2,FALSE)</f>
        <v>APAC</v>
      </c>
      <c r="I207" s="1" t="str">
        <f t="shared" si="28"/>
        <v>Q4 2020</v>
      </c>
    </row>
    <row r="208" spans="1:9" x14ac:dyDescent="0.25">
      <c r="A208" t="str">
        <f t="shared" si="29"/>
        <v>CL35993</v>
      </c>
      <c r="B208" s="1">
        <v>44165</v>
      </c>
      <c r="C208" s="1" t="str">
        <f t="shared" si="25"/>
        <v>Nov</v>
      </c>
      <c r="D208" s="1" t="str">
        <f t="shared" si="26"/>
        <v>Q4</v>
      </c>
      <c r="E208" s="1" t="str">
        <f t="shared" si="27"/>
        <v>2020</v>
      </c>
      <c r="F208">
        <v>723</v>
      </c>
      <c r="G208" t="str">
        <f>VLOOKUP(A208,ClientInfo[[#All],[CLID-Shorten]:[GEOID]],2,FALSE)</f>
        <v>GEO1002</v>
      </c>
      <c r="H208" t="str">
        <f>VLOOKUP(G208,Geomapping[#All],2,FALSE)</f>
        <v>APAC</v>
      </c>
      <c r="I208" s="1" t="str">
        <f t="shared" si="28"/>
        <v>Q4 2020</v>
      </c>
    </row>
    <row r="209" spans="1:9" x14ac:dyDescent="0.25">
      <c r="A209" t="str">
        <f t="shared" si="29"/>
        <v>CL35993</v>
      </c>
      <c r="B209" s="1">
        <v>44196</v>
      </c>
      <c r="C209" s="1" t="str">
        <f t="shared" si="25"/>
        <v>Dec</v>
      </c>
      <c r="D209" s="1" t="str">
        <f t="shared" si="26"/>
        <v>Q4</v>
      </c>
      <c r="E209" s="1" t="str">
        <f t="shared" si="27"/>
        <v>2020</v>
      </c>
      <c r="F209">
        <v>727</v>
      </c>
      <c r="G209" t="str">
        <f>VLOOKUP(A209,ClientInfo[[#All],[CLID-Shorten]:[GEOID]],2,FALSE)</f>
        <v>GEO1002</v>
      </c>
      <c r="H209" t="str">
        <f>VLOOKUP(G209,Geomapping[#All],2,FALSE)</f>
        <v>APAC</v>
      </c>
      <c r="I209" s="1" t="str">
        <f t="shared" si="28"/>
        <v>Q4 2020</v>
      </c>
    </row>
    <row r="210" spans="1:9" x14ac:dyDescent="0.25">
      <c r="A210" t="str">
        <f t="shared" si="29"/>
        <v>CL35993</v>
      </c>
      <c r="B210" s="1">
        <v>44377</v>
      </c>
      <c r="C210" s="1" t="str">
        <f t="shared" si="25"/>
        <v>Jun</v>
      </c>
      <c r="D210" s="1" t="str">
        <f t="shared" si="26"/>
        <v>Q2</v>
      </c>
      <c r="E210" s="1" t="str">
        <f t="shared" si="27"/>
        <v>2021</v>
      </c>
      <c r="F210">
        <v>722</v>
      </c>
      <c r="G210" t="str">
        <f>VLOOKUP(A210,ClientInfo[[#All],[CLID-Shorten]:[GEOID]],2,FALSE)</f>
        <v>GEO1002</v>
      </c>
      <c r="H210" t="str">
        <f>VLOOKUP(G210,Geomapping[#All],2,FALSE)</f>
        <v>APAC</v>
      </c>
      <c r="I210" s="1" t="str">
        <f t="shared" si="28"/>
        <v>Q2 2021</v>
      </c>
    </row>
    <row r="211" spans="1:9" x14ac:dyDescent="0.25">
      <c r="A211" t="str">
        <f t="shared" si="29"/>
        <v>CL35993</v>
      </c>
      <c r="B211" s="1">
        <v>44347</v>
      </c>
      <c r="C211" s="1" t="str">
        <f t="shared" si="25"/>
        <v>May</v>
      </c>
      <c r="D211" s="1" t="str">
        <f t="shared" si="26"/>
        <v>Q2</v>
      </c>
      <c r="E211" s="1" t="str">
        <f t="shared" si="27"/>
        <v>2021</v>
      </c>
      <c r="F211">
        <v>1039</v>
      </c>
      <c r="G211" t="str">
        <f>VLOOKUP(A211,ClientInfo[[#All],[CLID-Shorten]:[GEOID]],2,FALSE)</f>
        <v>GEO1002</v>
      </c>
      <c r="H211" t="str">
        <f>VLOOKUP(G211,Geomapping[#All],2,FALSE)</f>
        <v>APAC</v>
      </c>
      <c r="I211" s="1" t="str">
        <f t="shared" si="28"/>
        <v>Q2 2021</v>
      </c>
    </row>
    <row r="212" spans="1:9" x14ac:dyDescent="0.25">
      <c r="A212" t="str">
        <f t="shared" si="29"/>
        <v>CL35993</v>
      </c>
      <c r="B212" s="1">
        <v>44316</v>
      </c>
      <c r="C212" s="1" t="str">
        <f t="shared" si="25"/>
        <v>Apr</v>
      </c>
      <c r="D212" s="1" t="str">
        <f t="shared" si="26"/>
        <v>Q2</v>
      </c>
      <c r="E212" s="1" t="str">
        <f t="shared" si="27"/>
        <v>2021</v>
      </c>
      <c r="F212">
        <v>1124</v>
      </c>
      <c r="G212" t="str">
        <f>VLOOKUP(A212,ClientInfo[[#All],[CLID-Shorten]:[GEOID]],2,FALSE)</f>
        <v>GEO1002</v>
      </c>
      <c r="H212" t="str">
        <f>VLOOKUP(G212,Geomapping[#All],2,FALSE)</f>
        <v>APAC</v>
      </c>
      <c r="I212" s="1" t="str">
        <f t="shared" si="28"/>
        <v>Q2 2021</v>
      </c>
    </row>
    <row r="213" spans="1:9" x14ac:dyDescent="0.25">
      <c r="A213" t="str">
        <f t="shared" si="29"/>
        <v>CL35993</v>
      </c>
      <c r="B213" s="1">
        <v>44286</v>
      </c>
      <c r="C213" s="1" t="str">
        <f t="shared" si="25"/>
        <v>Mar</v>
      </c>
      <c r="D213" s="1" t="str">
        <f t="shared" si="26"/>
        <v>Q1</v>
      </c>
      <c r="E213" s="1" t="str">
        <f t="shared" si="27"/>
        <v>2021</v>
      </c>
      <c r="F213">
        <v>895</v>
      </c>
      <c r="G213" t="str">
        <f>VLOOKUP(A213,ClientInfo[[#All],[CLID-Shorten]:[GEOID]],2,FALSE)</f>
        <v>GEO1002</v>
      </c>
      <c r="H213" t="str">
        <f>VLOOKUP(G213,Geomapping[#All],2,FALSE)</f>
        <v>APAC</v>
      </c>
      <c r="I213" s="1" t="str">
        <f t="shared" si="28"/>
        <v>Q1 2021</v>
      </c>
    </row>
    <row r="214" spans="1:9" x14ac:dyDescent="0.25">
      <c r="A214" t="str">
        <f t="shared" si="29"/>
        <v>CL35993</v>
      </c>
      <c r="B214" s="1">
        <v>44255</v>
      </c>
      <c r="C214" s="1" t="str">
        <f t="shared" si="25"/>
        <v>Feb</v>
      </c>
      <c r="D214" s="1" t="str">
        <f t="shared" si="26"/>
        <v>Q1</v>
      </c>
      <c r="E214" s="1" t="str">
        <f t="shared" si="27"/>
        <v>2021</v>
      </c>
      <c r="F214">
        <v>851</v>
      </c>
      <c r="G214" t="str">
        <f>VLOOKUP(A214,ClientInfo[[#All],[CLID-Shorten]:[GEOID]],2,FALSE)</f>
        <v>GEO1002</v>
      </c>
      <c r="H214" t="str">
        <f>VLOOKUP(G214,Geomapping[#All],2,FALSE)</f>
        <v>APAC</v>
      </c>
      <c r="I214" s="1" t="str">
        <f t="shared" si="28"/>
        <v>Q1 2021</v>
      </c>
    </row>
    <row r="215" spans="1:9" x14ac:dyDescent="0.25">
      <c r="A215" t="str">
        <f t="shared" si="29"/>
        <v>CL35993</v>
      </c>
      <c r="B215" s="1">
        <v>44227</v>
      </c>
      <c r="C215" s="1" t="str">
        <f t="shared" si="25"/>
        <v>Jan</v>
      </c>
      <c r="D215" s="1" t="str">
        <f t="shared" si="26"/>
        <v>Q1</v>
      </c>
      <c r="E215" s="1" t="str">
        <f t="shared" si="27"/>
        <v>2021</v>
      </c>
      <c r="F215">
        <v>741</v>
      </c>
      <c r="G215" t="str">
        <f>VLOOKUP(A215,ClientInfo[[#All],[CLID-Shorten]:[GEOID]],2,FALSE)</f>
        <v>GEO1002</v>
      </c>
      <c r="H215" t="str">
        <f>VLOOKUP(G215,Geomapping[#All],2,FALSE)</f>
        <v>APAC</v>
      </c>
      <c r="I215" s="1" t="str">
        <f t="shared" si="28"/>
        <v>Q1 2021</v>
      </c>
    </row>
    <row r="216" spans="1:9" x14ac:dyDescent="0.25">
      <c r="A216" t="s">
        <v>232</v>
      </c>
      <c r="B216" s="1">
        <v>43861</v>
      </c>
      <c r="C216" s="1" t="str">
        <f t="shared" si="25"/>
        <v>Jan</v>
      </c>
      <c r="D216" s="1" t="str">
        <f t="shared" si="26"/>
        <v>Q1</v>
      </c>
      <c r="E216" s="1" t="str">
        <f t="shared" si="27"/>
        <v>2020</v>
      </c>
      <c r="F216">
        <v>1172</v>
      </c>
      <c r="G216" t="str">
        <f>VLOOKUP(A216,ClientInfo[[#All],[CLID-Shorten]:[GEOID]],2,FALSE)</f>
        <v>GEO1004</v>
      </c>
      <c r="H216" t="str">
        <f>VLOOKUP(G216,Geomapping[#All],2,FALSE)</f>
        <v>LATAM</v>
      </c>
      <c r="I216" s="1" t="str">
        <f t="shared" si="28"/>
        <v>Q1 2020</v>
      </c>
    </row>
    <row r="217" spans="1:9" x14ac:dyDescent="0.25">
      <c r="A217" t="str">
        <f t="shared" ref="A217:A233" si="30">A216</f>
        <v>CL36191</v>
      </c>
      <c r="B217" s="1">
        <v>43890</v>
      </c>
      <c r="C217" s="1" t="str">
        <f t="shared" si="25"/>
        <v>Feb</v>
      </c>
      <c r="D217" s="1" t="str">
        <f t="shared" si="26"/>
        <v>Q1</v>
      </c>
      <c r="E217" s="1" t="str">
        <f t="shared" si="27"/>
        <v>2020</v>
      </c>
      <c r="F217">
        <v>1483</v>
      </c>
      <c r="G217" t="str">
        <f>VLOOKUP(A217,ClientInfo[[#All],[CLID-Shorten]:[GEOID]],2,FALSE)</f>
        <v>GEO1004</v>
      </c>
      <c r="H217" t="str">
        <f>VLOOKUP(G217,Geomapping[#All],2,FALSE)</f>
        <v>LATAM</v>
      </c>
      <c r="I217" s="1" t="str">
        <f t="shared" si="28"/>
        <v>Q1 2020</v>
      </c>
    </row>
    <row r="218" spans="1:9" x14ac:dyDescent="0.25">
      <c r="A218" t="str">
        <f t="shared" si="30"/>
        <v>CL36191</v>
      </c>
      <c r="B218" s="1">
        <v>43921</v>
      </c>
      <c r="C218" s="1" t="str">
        <f t="shared" si="25"/>
        <v>Mar</v>
      </c>
      <c r="D218" s="1" t="str">
        <f t="shared" si="26"/>
        <v>Q1</v>
      </c>
      <c r="E218" s="1" t="str">
        <f t="shared" si="27"/>
        <v>2020</v>
      </c>
      <c r="F218">
        <v>1484</v>
      </c>
      <c r="G218" t="str">
        <f>VLOOKUP(A218,ClientInfo[[#All],[CLID-Shorten]:[GEOID]],2,FALSE)</f>
        <v>GEO1004</v>
      </c>
      <c r="H218" t="str">
        <f>VLOOKUP(G218,Geomapping[#All],2,FALSE)</f>
        <v>LATAM</v>
      </c>
      <c r="I218" s="1" t="str">
        <f t="shared" si="28"/>
        <v>Q1 2020</v>
      </c>
    </row>
    <row r="219" spans="1:9" x14ac:dyDescent="0.25">
      <c r="A219" t="str">
        <f t="shared" si="30"/>
        <v>CL36191</v>
      </c>
      <c r="B219" s="1">
        <v>43951</v>
      </c>
      <c r="C219" s="1" t="str">
        <f t="shared" si="25"/>
        <v>Apr</v>
      </c>
      <c r="D219" s="1" t="str">
        <f t="shared" si="26"/>
        <v>Q2</v>
      </c>
      <c r="E219" s="1" t="str">
        <f t="shared" si="27"/>
        <v>2020</v>
      </c>
      <c r="F219">
        <v>1949</v>
      </c>
      <c r="G219" t="str">
        <f>VLOOKUP(A219,ClientInfo[[#All],[CLID-Shorten]:[GEOID]],2,FALSE)</f>
        <v>GEO1004</v>
      </c>
      <c r="H219" t="str">
        <f>VLOOKUP(G219,Geomapping[#All],2,FALSE)</f>
        <v>LATAM</v>
      </c>
      <c r="I219" s="1" t="str">
        <f t="shared" si="28"/>
        <v>Q2 2020</v>
      </c>
    </row>
    <row r="220" spans="1:9" x14ac:dyDescent="0.25">
      <c r="A220" t="str">
        <f t="shared" si="30"/>
        <v>CL36191</v>
      </c>
      <c r="B220" s="1">
        <v>43982</v>
      </c>
      <c r="C220" s="1" t="str">
        <f t="shared" si="25"/>
        <v>May</v>
      </c>
      <c r="D220" s="1" t="str">
        <f t="shared" si="26"/>
        <v>Q2</v>
      </c>
      <c r="E220" s="1" t="str">
        <f t="shared" si="27"/>
        <v>2020</v>
      </c>
      <c r="F220">
        <v>1635</v>
      </c>
      <c r="G220" t="str">
        <f>VLOOKUP(A220,ClientInfo[[#All],[CLID-Shorten]:[GEOID]],2,FALSE)</f>
        <v>GEO1004</v>
      </c>
      <c r="H220" t="str">
        <f>VLOOKUP(G220,Geomapping[#All],2,FALSE)</f>
        <v>LATAM</v>
      </c>
      <c r="I220" s="1" t="str">
        <f t="shared" si="28"/>
        <v>Q2 2020</v>
      </c>
    </row>
    <row r="221" spans="1:9" x14ac:dyDescent="0.25">
      <c r="A221" t="str">
        <f t="shared" si="30"/>
        <v>CL36191</v>
      </c>
      <c r="B221" s="1">
        <v>44012</v>
      </c>
      <c r="C221" s="1" t="str">
        <f t="shared" si="25"/>
        <v>Jun</v>
      </c>
      <c r="D221" s="1" t="str">
        <f t="shared" si="26"/>
        <v>Q2</v>
      </c>
      <c r="E221" s="1" t="str">
        <f t="shared" si="27"/>
        <v>2020</v>
      </c>
      <c r="F221">
        <v>1326</v>
      </c>
      <c r="G221" t="str">
        <f>VLOOKUP(A221,ClientInfo[[#All],[CLID-Shorten]:[GEOID]],2,FALSE)</f>
        <v>GEO1004</v>
      </c>
      <c r="H221" t="str">
        <f>VLOOKUP(G221,Geomapping[#All],2,FALSE)</f>
        <v>LATAM</v>
      </c>
      <c r="I221" s="1" t="str">
        <f t="shared" si="28"/>
        <v>Q2 2020</v>
      </c>
    </row>
    <row r="222" spans="1:9" x14ac:dyDescent="0.25">
      <c r="A222" t="str">
        <f t="shared" si="30"/>
        <v>CL36191</v>
      </c>
      <c r="B222" s="1">
        <v>44043</v>
      </c>
      <c r="C222" s="1" t="str">
        <f t="shared" si="25"/>
        <v>Jul</v>
      </c>
      <c r="D222" s="1" t="str">
        <f t="shared" si="26"/>
        <v>Q3</v>
      </c>
      <c r="E222" s="1" t="str">
        <f t="shared" si="27"/>
        <v>2020</v>
      </c>
      <c r="F222">
        <v>1012</v>
      </c>
      <c r="G222" t="str">
        <f>VLOOKUP(A222,ClientInfo[[#All],[CLID-Shorten]:[GEOID]],2,FALSE)</f>
        <v>GEO1004</v>
      </c>
      <c r="H222" t="str">
        <f>VLOOKUP(G222,Geomapping[#All],2,FALSE)</f>
        <v>LATAM</v>
      </c>
      <c r="I222" s="1" t="str">
        <f t="shared" si="28"/>
        <v>Q3 2020</v>
      </c>
    </row>
    <row r="223" spans="1:9" x14ac:dyDescent="0.25">
      <c r="A223" t="str">
        <f t="shared" si="30"/>
        <v>CL36191</v>
      </c>
      <c r="B223" s="1">
        <v>44074</v>
      </c>
      <c r="C223" s="1" t="str">
        <f t="shared" si="25"/>
        <v>Aug</v>
      </c>
      <c r="D223" s="1" t="str">
        <f t="shared" si="26"/>
        <v>Q3</v>
      </c>
      <c r="E223" s="1" t="str">
        <f t="shared" si="27"/>
        <v>2020</v>
      </c>
      <c r="F223">
        <v>1018</v>
      </c>
      <c r="G223" t="str">
        <f>VLOOKUP(A223,ClientInfo[[#All],[CLID-Shorten]:[GEOID]],2,FALSE)</f>
        <v>GEO1004</v>
      </c>
      <c r="H223" t="str">
        <f>VLOOKUP(G223,Geomapping[#All],2,FALSE)</f>
        <v>LATAM</v>
      </c>
      <c r="I223" s="1" t="str">
        <f t="shared" si="28"/>
        <v>Q3 2020</v>
      </c>
    </row>
    <row r="224" spans="1:9" x14ac:dyDescent="0.25">
      <c r="A224" t="str">
        <f t="shared" si="30"/>
        <v>CL36191</v>
      </c>
      <c r="B224" s="1">
        <v>44104</v>
      </c>
      <c r="C224" s="1" t="str">
        <f t="shared" si="25"/>
        <v>Sep</v>
      </c>
      <c r="D224" s="1" t="str">
        <f t="shared" si="26"/>
        <v>Q3</v>
      </c>
      <c r="E224" s="1" t="str">
        <f t="shared" si="27"/>
        <v>2020</v>
      </c>
      <c r="F224">
        <v>861</v>
      </c>
      <c r="G224" t="str">
        <f>VLOOKUP(A224,ClientInfo[[#All],[CLID-Shorten]:[GEOID]],2,FALSE)</f>
        <v>GEO1004</v>
      </c>
      <c r="H224" t="str">
        <f>VLOOKUP(G224,Geomapping[#All],2,FALSE)</f>
        <v>LATAM</v>
      </c>
      <c r="I224" s="1" t="str">
        <f t="shared" si="28"/>
        <v>Q3 2020</v>
      </c>
    </row>
    <row r="225" spans="1:9" x14ac:dyDescent="0.25">
      <c r="A225" t="str">
        <f t="shared" si="30"/>
        <v>CL36191</v>
      </c>
      <c r="B225" s="1">
        <v>44135</v>
      </c>
      <c r="C225" s="1" t="str">
        <f t="shared" si="25"/>
        <v>Oct</v>
      </c>
      <c r="D225" s="1" t="str">
        <f t="shared" si="26"/>
        <v>Q4</v>
      </c>
      <c r="E225" s="1" t="str">
        <f t="shared" si="27"/>
        <v>2020</v>
      </c>
      <c r="F225">
        <v>1173</v>
      </c>
      <c r="G225" t="str">
        <f>VLOOKUP(A225,ClientInfo[[#All],[CLID-Shorten]:[GEOID]],2,FALSE)</f>
        <v>GEO1004</v>
      </c>
      <c r="H225" t="str">
        <f>VLOOKUP(G225,Geomapping[#All],2,FALSE)</f>
        <v>LATAM</v>
      </c>
      <c r="I225" s="1" t="str">
        <f t="shared" si="28"/>
        <v>Q4 2020</v>
      </c>
    </row>
    <row r="226" spans="1:9" x14ac:dyDescent="0.25">
      <c r="A226" t="str">
        <f t="shared" si="30"/>
        <v>CL36191</v>
      </c>
      <c r="B226" s="1">
        <v>44165</v>
      </c>
      <c r="C226" s="1" t="str">
        <f t="shared" si="25"/>
        <v>Nov</v>
      </c>
      <c r="D226" s="1" t="str">
        <f t="shared" si="26"/>
        <v>Q4</v>
      </c>
      <c r="E226" s="1" t="str">
        <f t="shared" si="27"/>
        <v>2020</v>
      </c>
      <c r="F226">
        <v>1169</v>
      </c>
      <c r="G226" t="str">
        <f>VLOOKUP(A226,ClientInfo[[#All],[CLID-Shorten]:[GEOID]],2,FALSE)</f>
        <v>GEO1004</v>
      </c>
      <c r="H226" t="str">
        <f>VLOOKUP(G226,Geomapping[#All],2,FALSE)</f>
        <v>LATAM</v>
      </c>
      <c r="I226" s="1" t="str">
        <f t="shared" si="28"/>
        <v>Q4 2020</v>
      </c>
    </row>
    <row r="227" spans="1:9" x14ac:dyDescent="0.25">
      <c r="A227" t="str">
        <f t="shared" si="30"/>
        <v>CL36191</v>
      </c>
      <c r="B227" s="1">
        <v>44196</v>
      </c>
      <c r="C227" s="1" t="str">
        <f t="shared" si="25"/>
        <v>Dec</v>
      </c>
      <c r="D227" s="1" t="str">
        <f t="shared" si="26"/>
        <v>Q4</v>
      </c>
      <c r="E227" s="1" t="str">
        <f t="shared" si="27"/>
        <v>2020</v>
      </c>
      <c r="F227">
        <v>1323</v>
      </c>
      <c r="G227" t="str">
        <f>VLOOKUP(A227,ClientInfo[[#All],[CLID-Shorten]:[GEOID]],2,FALSE)</f>
        <v>GEO1004</v>
      </c>
      <c r="H227" t="str">
        <f>VLOOKUP(G227,Geomapping[#All],2,FALSE)</f>
        <v>LATAM</v>
      </c>
      <c r="I227" s="1" t="str">
        <f t="shared" si="28"/>
        <v>Q4 2020</v>
      </c>
    </row>
    <row r="228" spans="1:9" x14ac:dyDescent="0.25">
      <c r="A228" t="str">
        <f t="shared" si="30"/>
        <v>CL36191</v>
      </c>
      <c r="B228" s="1">
        <v>44377</v>
      </c>
      <c r="C228" s="1" t="str">
        <f t="shared" si="25"/>
        <v>Jun</v>
      </c>
      <c r="D228" s="1" t="str">
        <f t="shared" si="26"/>
        <v>Q2</v>
      </c>
      <c r="E228" s="1" t="str">
        <f t="shared" si="27"/>
        <v>2021</v>
      </c>
      <c r="F228">
        <v>1318</v>
      </c>
      <c r="G228" t="str">
        <f>VLOOKUP(A228,ClientInfo[[#All],[CLID-Shorten]:[GEOID]],2,FALSE)</f>
        <v>GEO1004</v>
      </c>
      <c r="H228" t="str">
        <f>VLOOKUP(G228,Geomapping[#All],2,FALSE)</f>
        <v>LATAM</v>
      </c>
      <c r="I228" s="1" t="str">
        <f t="shared" si="28"/>
        <v>Q2 2021</v>
      </c>
    </row>
    <row r="229" spans="1:9" x14ac:dyDescent="0.25">
      <c r="A229" t="str">
        <f t="shared" si="30"/>
        <v>CL36191</v>
      </c>
      <c r="B229" s="1">
        <v>44347</v>
      </c>
      <c r="C229" s="1" t="str">
        <f t="shared" si="25"/>
        <v>May</v>
      </c>
      <c r="D229" s="1" t="str">
        <f t="shared" si="26"/>
        <v>Q2</v>
      </c>
      <c r="E229" s="1" t="str">
        <f t="shared" si="27"/>
        <v>2021</v>
      </c>
      <c r="F229">
        <v>1656</v>
      </c>
      <c r="G229" t="str">
        <f>VLOOKUP(A229,ClientInfo[[#All],[CLID-Shorten]:[GEOID]],2,FALSE)</f>
        <v>GEO1004</v>
      </c>
      <c r="H229" t="str">
        <f>VLOOKUP(G229,Geomapping[#All],2,FALSE)</f>
        <v>LATAM</v>
      </c>
      <c r="I229" s="1" t="str">
        <f t="shared" si="28"/>
        <v>Q2 2021</v>
      </c>
    </row>
    <row r="230" spans="1:9" x14ac:dyDescent="0.25">
      <c r="A230" t="str">
        <f t="shared" si="30"/>
        <v>CL36191</v>
      </c>
      <c r="B230" s="1">
        <v>44316</v>
      </c>
      <c r="C230" s="1" t="str">
        <f t="shared" si="25"/>
        <v>Apr</v>
      </c>
      <c r="D230" s="1" t="str">
        <f t="shared" si="26"/>
        <v>Q2</v>
      </c>
      <c r="E230" s="1" t="str">
        <f t="shared" si="27"/>
        <v>2021</v>
      </c>
      <c r="F230">
        <v>1987</v>
      </c>
      <c r="G230" t="str">
        <f>VLOOKUP(A230,ClientInfo[[#All],[CLID-Shorten]:[GEOID]],2,FALSE)</f>
        <v>GEO1004</v>
      </c>
      <c r="H230" t="str">
        <f>VLOOKUP(G230,Geomapping[#All],2,FALSE)</f>
        <v>LATAM</v>
      </c>
      <c r="I230" s="1" t="str">
        <f t="shared" si="28"/>
        <v>Q2 2021</v>
      </c>
    </row>
    <row r="231" spans="1:9" x14ac:dyDescent="0.25">
      <c r="A231" t="str">
        <f t="shared" si="30"/>
        <v>CL36191</v>
      </c>
      <c r="B231" s="1">
        <v>44286</v>
      </c>
      <c r="C231" s="1" t="str">
        <f t="shared" si="25"/>
        <v>Mar</v>
      </c>
      <c r="D231" s="1" t="str">
        <f t="shared" si="26"/>
        <v>Q1</v>
      </c>
      <c r="E231" s="1" t="str">
        <f t="shared" si="27"/>
        <v>2021</v>
      </c>
      <c r="F231">
        <v>1528</v>
      </c>
      <c r="G231" t="str">
        <f>VLOOKUP(A231,ClientInfo[[#All],[CLID-Shorten]:[GEOID]],2,FALSE)</f>
        <v>GEO1004</v>
      </c>
      <c r="H231" t="str">
        <f>VLOOKUP(G231,Geomapping[#All],2,FALSE)</f>
        <v>LATAM</v>
      </c>
      <c r="I231" s="1" t="str">
        <f t="shared" si="28"/>
        <v>Q1 2021</v>
      </c>
    </row>
    <row r="232" spans="1:9" x14ac:dyDescent="0.25">
      <c r="A232" t="str">
        <f t="shared" si="30"/>
        <v>CL36191</v>
      </c>
      <c r="B232" s="1">
        <v>44255</v>
      </c>
      <c r="C232" s="1" t="str">
        <f t="shared" si="25"/>
        <v>Feb</v>
      </c>
      <c r="D232" s="1" t="str">
        <f t="shared" si="26"/>
        <v>Q1</v>
      </c>
      <c r="E232" s="1" t="str">
        <f t="shared" si="27"/>
        <v>2021</v>
      </c>
      <c r="F232">
        <v>1557</v>
      </c>
      <c r="G232" t="str">
        <f>VLOOKUP(A232,ClientInfo[[#All],[CLID-Shorten]:[GEOID]],2,FALSE)</f>
        <v>GEO1004</v>
      </c>
      <c r="H232" t="str">
        <f>VLOOKUP(G232,Geomapping[#All],2,FALSE)</f>
        <v>LATAM</v>
      </c>
      <c r="I232" s="1" t="str">
        <f t="shared" si="28"/>
        <v>Q1 2021</v>
      </c>
    </row>
    <row r="233" spans="1:9" x14ac:dyDescent="0.25">
      <c r="A233" t="str">
        <f t="shared" si="30"/>
        <v>CL36191</v>
      </c>
      <c r="B233" s="1">
        <v>44227</v>
      </c>
      <c r="C233" s="1" t="str">
        <f t="shared" si="25"/>
        <v>Jan</v>
      </c>
      <c r="D233" s="1" t="str">
        <f t="shared" si="26"/>
        <v>Q1</v>
      </c>
      <c r="E233" s="1" t="str">
        <f t="shared" si="27"/>
        <v>2021</v>
      </c>
      <c r="F233">
        <v>1183</v>
      </c>
      <c r="G233" t="str">
        <f>VLOOKUP(A233,ClientInfo[[#All],[CLID-Shorten]:[GEOID]],2,FALSE)</f>
        <v>GEO1004</v>
      </c>
      <c r="H233" t="str">
        <f>VLOOKUP(G233,Geomapping[#All],2,FALSE)</f>
        <v>LATAM</v>
      </c>
      <c r="I233" s="1" t="str">
        <f t="shared" si="28"/>
        <v>Q1 2021</v>
      </c>
    </row>
    <row r="234" spans="1:9" x14ac:dyDescent="0.25">
      <c r="A234" t="s">
        <v>248</v>
      </c>
      <c r="B234" s="1">
        <v>43861</v>
      </c>
      <c r="C234" s="1" t="str">
        <f t="shared" si="25"/>
        <v>Jan</v>
      </c>
      <c r="D234" s="1" t="str">
        <f t="shared" si="26"/>
        <v>Q1</v>
      </c>
      <c r="E234" s="1" t="str">
        <f t="shared" si="27"/>
        <v>2020</v>
      </c>
      <c r="F234">
        <v>11332</v>
      </c>
      <c r="G234" t="str">
        <f>VLOOKUP(A234,ClientInfo[[#All],[CLID-Shorten]:[GEOID]],2,FALSE)</f>
        <v>GEO1001</v>
      </c>
      <c r="H234" t="str">
        <f>VLOOKUP(G234,Geomapping[#All],2,FALSE)</f>
        <v>NAM</v>
      </c>
      <c r="I234" s="1" t="str">
        <f t="shared" si="28"/>
        <v>Q1 2020</v>
      </c>
    </row>
    <row r="235" spans="1:9" x14ac:dyDescent="0.25">
      <c r="A235" t="str">
        <f t="shared" ref="A235:A251" si="31">A234</f>
        <v>CL37714</v>
      </c>
      <c r="B235" s="1">
        <v>43890</v>
      </c>
      <c r="C235" s="1" t="str">
        <f t="shared" si="25"/>
        <v>Feb</v>
      </c>
      <c r="D235" s="1" t="str">
        <f t="shared" si="26"/>
        <v>Q1</v>
      </c>
      <c r="E235" s="1" t="str">
        <f t="shared" si="27"/>
        <v>2020</v>
      </c>
      <c r="F235">
        <v>12748</v>
      </c>
      <c r="G235" t="str">
        <f>VLOOKUP(A235,ClientInfo[[#All],[CLID-Shorten]:[GEOID]],2,FALSE)</f>
        <v>GEO1001</v>
      </c>
      <c r="H235" t="str">
        <f>VLOOKUP(G235,Geomapping[#All],2,FALSE)</f>
        <v>NAM</v>
      </c>
      <c r="I235" s="1" t="str">
        <f t="shared" si="28"/>
        <v>Q1 2020</v>
      </c>
    </row>
    <row r="236" spans="1:9" x14ac:dyDescent="0.25">
      <c r="A236" t="str">
        <f t="shared" si="31"/>
        <v>CL37714</v>
      </c>
      <c r="B236" s="1">
        <v>43921</v>
      </c>
      <c r="C236" s="1" t="str">
        <f t="shared" si="25"/>
        <v>Mar</v>
      </c>
      <c r="D236" s="1" t="str">
        <f t="shared" si="26"/>
        <v>Q1</v>
      </c>
      <c r="E236" s="1" t="str">
        <f t="shared" si="27"/>
        <v>2020</v>
      </c>
      <c r="F236">
        <v>14162</v>
      </c>
      <c r="G236" t="str">
        <f>VLOOKUP(A236,ClientInfo[[#All],[CLID-Shorten]:[GEOID]],2,FALSE)</f>
        <v>GEO1001</v>
      </c>
      <c r="H236" t="str">
        <f>VLOOKUP(G236,Geomapping[#All],2,FALSE)</f>
        <v>NAM</v>
      </c>
      <c r="I236" s="1" t="str">
        <f t="shared" si="28"/>
        <v>Q1 2020</v>
      </c>
    </row>
    <row r="237" spans="1:9" x14ac:dyDescent="0.25">
      <c r="A237" t="str">
        <f t="shared" si="31"/>
        <v>CL37714</v>
      </c>
      <c r="B237" s="1">
        <v>43951</v>
      </c>
      <c r="C237" s="1" t="str">
        <f t="shared" si="25"/>
        <v>Apr</v>
      </c>
      <c r="D237" s="1" t="str">
        <f t="shared" si="26"/>
        <v>Q2</v>
      </c>
      <c r="E237" s="1" t="str">
        <f t="shared" si="27"/>
        <v>2020</v>
      </c>
      <c r="F237">
        <v>16992</v>
      </c>
      <c r="G237" t="str">
        <f>VLOOKUP(A237,ClientInfo[[#All],[CLID-Shorten]:[GEOID]],2,FALSE)</f>
        <v>GEO1001</v>
      </c>
      <c r="H237" t="str">
        <f>VLOOKUP(G237,Geomapping[#All],2,FALSE)</f>
        <v>NAM</v>
      </c>
      <c r="I237" s="1" t="str">
        <f t="shared" si="28"/>
        <v>Q2 2020</v>
      </c>
    </row>
    <row r="238" spans="1:9" x14ac:dyDescent="0.25">
      <c r="A238" t="str">
        <f t="shared" si="31"/>
        <v>CL37714</v>
      </c>
      <c r="B238" s="1">
        <v>43982</v>
      </c>
      <c r="C238" s="1" t="str">
        <f t="shared" si="25"/>
        <v>May</v>
      </c>
      <c r="D238" s="1" t="str">
        <f t="shared" si="26"/>
        <v>Q2</v>
      </c>
      <c r="E238" s="1" t="str">
        <f t="shared" si="27"/>
        <v>2020</v>
      </c>
      <c r="F238">
        <v>15578</v>
      </c>
      <c r="G238" t="str">
        <f>VLOOKUP(A238,ClientInfo[[#All],[CLID-Shorten]:[GEOID]],2,FALSE)</f>
        <v>GEO1001</v>
      </c>
      <c r="H238" t="str">
        <f>VLOOKUP(G238,Geomapping[#All],2,FALSE)</f>
        <v>NAM</v>
      </c>
      <c r="I238" s="1" t="str">
        <f t="shared" si="28"/>
        <v>Q2 2020</v>
      </c>
    </row>
    <row r="239" spans="1:9" x14ac:dyDescent="0.25">
      <c r="A239" t="str">
        <f t="shared" si="31"/>
        <v>CL37714</v>
      </c>
      <c r="B239" s="1">
        <v>44012</v>
      </c>
      <c r="C239" s="1" t="str">
        <f t="shared" si="25"/>
        <v>Jun</v>
      </c>
      <c r="D239" s="1" t="str">
        <f t="shared" si="26"/>
        <v>Q2</v>
      </c>
      <c r="E239" s="1" t="str">
        <f t="shared" si="27"/>
        <v>2020</v>
      </c>
      <c r="F239">
        <v>11330</v>
      </c>
      <c r="G239" t="str">
        <f>VLOOKUP(A239,ClientInfo[[#All],[CLID-Shorten]:[GEOID]],2,FALSE)</f>
        <v>GEO1001</v>
      </c>
      <c r="H239" t="str">
        <f>VLOOKUP(G239,Geomapping[#All],2,FALSE)</f>
        <v>NAM</v>
      </c>
      <c r="I239" s="1" t="str">
        <f t="shared" si="28"/>
        <v>Q2 2020</v>
      </c>
    </row>
    <row r="240" spans="1:9" x14ac:dyDescent="0.25">
      <c r="A240" t="str">
        <f t="shared" si="31"/>
        <v>CL37714</v>
      </c>
      <c r="B240" s="1">
        <v>44043</v>
      </c>
      <c r="C240" s="1" t="str">
        <f t="shared" si="25"/>
        <v>Jul</v>
      </c>
      <c r="D240" s="1" t="str">
        <f t="shared" si="26"/>
        <v>Q3</v>
      </c>
      <c r="E240" s="1" t="str">
        <f t="shared" si="27"/>
        <v>2020</v>
      </c>
      <c r="F240">
        <v>9912</v>
      </c>
      <c r="G240" t="str">
        <f>VLOOKUP(A240,ClientInfo[[#All],[CLID-Shorten]:[GEOID]],2,FALSE)</f>
        <v>GEO1001</v>
      </c>
      <c r="H240" t="str">
        <f>VLOOKUP(G240,Geomapping[#All],2,FALSE)</f>
        <v>NAM</v>
      </c>
      <c r="I240" s="1" t="str">
        <f t="shared" si="28"/>
        <v>Q3 2020</v>
      </c>
    </row>
    <row r="241" spans="1:9" x14ac:dyDescent="0.25">
      <c r="A241" t="str">
        <f t="shared" si="31"/>
        <v>CL37714</v>
      </c>
      <c r="B241" s="1">
        <v>44074</v>
      </c>
      <c r="C241" s="1" t="str">
        <f t="shared" si="25"/>
        <v>Aug</v>
      </c>
      <c r="D241" s="1" t="str">
        <f t="shared" si="26"/>
        <v>Q3</v>
      </c>
      <c r="E241" s="1" t="str">
        <f t="shared" si="27"/>
        <v>2020</v>
      </c>
      <c r="F241">
        <v>8496</v>
      </c>
      <c r="G241" t="str">
        <f>VLOOKUP(A241,ClientInfo[[#All],[CLID-Shorten]:[GEOID]],2,FALSE)</f>
        <v>GEO1001</v>
      </c>
      <c r="H241" t="str">
        <f>VLOOKUP(G241,Geomapping[#All],2,FALSE)</f>
        <v>NAM</v>
      </c>
      <c r="I241" s="1" t="str">
        <f t="shared" si="28"/>
        <v>Q3 2020</v>
      </c>
    </row>
    <row r="242" spans="1:9" x14ac:dyDescent="0.25">
      <c r="A242" t="str">
        <f t="shared" si="31"/>
        <v>CL37714</v>
      </c>
      <c r="B242" s="1">
        <v>44104</v>
      </c>
      <c r="C242" s="1" t="str">
        <f t="shared" si="25"/>
        <v>Sep</v>
      </c>
      <c r="D242" s="1" t="str">
        <f t="shared" si="26"/>
        <v>Q3</v>
      </c>
      <c r="E242" s="1" t="str">
        <f t="shared" si="27"/>
        <v>2020</v>
      </c>
      <c r="F242">
        <v>8502</v>
      </c>
      <c r="G242" t="str">
        <f>VLOOKUP(A242,ClientInfo[[#All],[CLID-Shorten]:[GEOID]],2,FALSE)</f>
        <v>GEO1001</v>
      </c>
      <c r="H242" t="str">
        <f>VLOOKUP(G242,Geomapping[#All],2,FALSE)</f>
        <v>NAM</v>
      </c>
      <c r="I242" s="1" t="str">
        <f t="shared" si="28"/>
        <v>Q3 2020</v>
      </c>
    </row>
    <row r="243" spans="1:9" x14ac:dyDescent="0.25">
      <c r="A243" t="str">
        <f t="shared" si="31"/>
        <v>CL37714</v>
      </c>
      <c r="B243" s="1">
        <v>44135</v>
      </c>
      <c r="C243" s="1" t="str">
        <f t="shared" si="25"/>
        <v>Oct</v>
      </c>
      <c r="D243" s="1" t="str">
        <f t="shared" si="26"/>
        <v>Q4</v>
      </c>
      <c r="E243" s="1" t="str">
        <f t="shared" si="27"/>
        <v>2020</v>
      </c>
      <c r="F243">
        <v>9917</v>
      </c>
      <c r="G243" t="str">
        <f>VLOOKUP(A243,ClientInfo[[#All],[CLID-Shorten]:[GEOID]],2,FALSE)</f>
        <v>GEO1001</v>
      </c>
      <c r="H243" t="str">
        <f>VLOOKUP(G243,Geomapping[#All],2,FALSE)</f>
        <v>NAM</v>
      </c>
      <c r="I243" s="1" t="str">
        <f t="shared" si="28"/>
        <v>Q4 2020</v>
      </c>
    </row>
    <row r="244" spans="1:9" x14ac:dyDescent="0.25">
      <c r="A244" t="str">
        <f t="shared" si="31"/>
        <v>CL37714</v>
      </c>
      <c r="B244" s="1">
        <v>44165</v>
      </c>
      <c r="C244" s="1" t="str">
        <f t="shared" si="25"/>
        <v>Nov</v>
      </c>
      <c r="D244" s="1" t="str">
        <f t="shared" si="26"/>
        <v>Q4</v>
      </c>
      <c r="E244" s="1" t="str">
        <f t="shared" si="27"/>
        <v>2020</v>
      </c>
      <c r="F244">
        <v>11330</v>
      </c>
      <c r="G244" t="str">
        <f>VLOOKUP(A244,ClientInfo[[#All],[CLID-Shorten]:[GEOID]],2,FALSE)</f>
        <v>GEO1001</v>
      </c>
      <c r="H244" t="str">
        <f>VLOOKUP(G244,Geomapping[#All],2,FALSE)</f>
        <v>NAM</v>
      </c>
      <c r="I244" s="1" t="str">
        <f t="shared" si="28"/>
        <v>Q4 2020</v>
      </c>
    </row>
    <row r="245" spans="1:9" x14ac:dyDescent="0.25">
      <c r="A245" t="str">
        <f t="shared" si="31"/>
        <v>CL37714</v>
      </c>
      <c r="B245" s="1">
        <v>44196</v>
      </c>
      <c r="C245" s="1" t="str">
        <f t="shared" si="25"/>
        <v>Dec</v>
      </c>
      <c r="D245" s="1" t="str">
        <f t="shared" si="26"/>
        <v>Q4</v>
      </c>
      <c r="E245" s="1" t="str">
        <f t="shared" si="27"/>
        <v>2020</v>
      </c>
      <c r="F245">
        <v>11328</v>
      </c>
      <c r="G245" t="str">
        <f>VLOOKUP(A245,ClientInfo[[#All],[CLID-Shorten]:[GEOID]],2,FALSE)</f>
        <v>GEO1001</v>
      </c>
      <c r="H245" t="str">
        <f>VLOOKUP(G245,Geomapping[#All],2,FALSE)</f>
        <v>NAM</v>
      </c>
      <c r="I245" s="1" t="str">
        <f t="shared" si="28"/>
        <v>Q4 2020</v>
      </c>
    </row>
    <row r="246" spans="1:9" x14ac:dyDescent="0.25">
      <c r="A246" t="str">
        <f t="shared" si="31"/>
        <v>CL37714</v>
      </c>
      <c r="B246" s="1">
        <v>44377</v>
      </c>
      <c r="C246" s="1" t="str">
        <f t="shared" si="25"/>
        <v>Jun</v>
      </c>
      <c r="D246" s="1" t="str">
        <f t="shared" si="26"/>
        <v>Q2</v>
      </c>
      <c r="E246" s="1" t="str">
        <f t="shared" si="27"/>
        <v>2021</v>
      </c>
      <c r="F246">
        <v>11781</v>
      </c>
      <c r="G246" t="str">
        <f>VLOOKUP(A246,ClientInfo[[#All],[CLID-Shorten]:[GEOID]],2,FALSE)</f>
        <v>GEO1001</v>
      </c>
      <c r="H246" t="str">
        <f>VLOOKUP(G246,Geomapping[#All],2,FALSE)</f>
        <v>NAM</v>
      </c>
      <c r="I246" s="1" t="str">
        <f t="shared" si="28"/>
        <v>Q2 2021</v>
      </c>
    </row>
    <row r="247" spans="1:9" x14ac:dyDescent="0.25">
      <c r="A247" t="str">
        <f t="shared" si="31"/>
        <v>CL37714</v>
      </c>
      <c r="B247" s="1">
        <v>44347</v>
      </c>
      <c r="C247" s="1" t="str">
        <f t="shared" si="25"/>
        <v>May</v>
      </c>
      <c r="D247" s="1" t="str">
        <f t="shared" si="26"/>
        <v>Q2</v>
      </c>
      <c r="E247" s="1" t="str">
        <f t="shared" si="27"/>
        <v>2021</v>
      </c>
      <c r="F247">
        <v>15424</v>
      </c>
      <c r="G247" t="str">
        <f>VLOOKUP(A247,ClientInfo[[#All],[CLID-Shorten]:[GEOID]],2,FALSE)</f>
        <v>GEO1001</v>
      </c>
      <c r="H247" t="str">
        <f>VLOOKUP(G247,Geomapping[#All],2,FALSE)</f>
        <v>NAM</v>
      </c>
      <c r="I247" s="1" t="str">
        <f t="shared" si="28"/>
        <v>Q2 2021</v>
      </c>
    </row>
    <row r="248" spans="1:9" x14ac:dyDescent="0.25">
      <c r="A248" t="str">
        <f t="shared" si="31"/>
        <v>CL37714</v>
      </c>
      <c r="B248" s="1">
        <v>44316</v>
      </c>
      <c r="C248" s="1" t="str">
        <f t="shared" si="25"/>
        <v>Apr</v>
      </c>
      <c r="D248" s="1" t="str">
        <f t="shared" si="26"/>
        <v>Q2</v>
      </c>
      <c r="E248" s="1" t="str">
        <f t="shared" si="27"/>
        <v>2021</v>
      </c>
      <c r="F248">
        <v>16906</v>
      </c>
      <c r="G248" t="str">
        <f>VLOOKUP(A248,ClientInfo[[#All],[CLID-Shorten]:[GEOID]],2,FALSE)</f>
        <v>GEO1001</v>
      </c>
      <c r="H248" t="str">
        <f>VLOOKUP(G248,Geomapping[#All],2,FALSE)</f>
        <v>NAM</v>
      </c>
      <c r="I248" s="1" t="str">
        <f t="shared" si="28"/>
        <v>Q2 2021</v>
      </c>
    </row>
    <row r="249" spans="1:9" x14ac:dyDescent="0.25">
      <c r="A249" t="str">
        <f t="shared" si="31"/>
        <v>CL37714</v>
      </c>
      <c r="B249" s="1">
        <v>44286</v>
      </c>
      <c r="C249" s="1" t="str">
        <f t="shared" si="25"/>
        <v>Mar</v>
      </c>
      <c r="D249" s="1" t="str">
        <f t="shared" si="26"/>
        <v>Q1</v>
      </c>
      <c r="E249" s="1" t="str">
        <f t="shared" si="27"/>
        <v>2021</v>
      </c>
      <c r="F249">
        <v>14020</v>
      </c>
      <c r="G249" t="str">
        <f>VLOOKUP(A249,ClientInfo[[#All],[CLID-Shorten]:[GEOID]],2,FALSE)</f>
        <v>GEO1001</v>
      </c>
      <c r="H249" t="str">
        <f>VLOOKUP(G249,Geomapping[#All],2,FALSE)</f>
        <v>NAM</v>
      </c>
      <c r="I249" s="1" t="str">
        <f t="shared" si="28"/>
        <v>Q1 2021</v>
      </c>
    </row>
    <row r="250" spans="1:9" x14ac:dyDescent="0.25">
      <c r="A250" t="str">
        <f t="shared" si="31"/>
        <v>CL37714</v>
      </c>
      <c r="B250" s="1">
        <v>44255</v>
      </c>
      <c r="C250" s="1" t="str">
        <f t="shared" si="25"/>
        <v>Feb</v>
      </c>
      <c r="D250" s="1" t="str">
        <f t="shared" si="26"/>
        <v>Q1</v>
      </c>
      <c r="E250" s="1" t="str">
        <f t="shared" si="27"/>
        <v>2021</v>
      </c>
      <c r="F250">
        <v>13386</v>
      </c>
      <c r="G250" t="str">
        <f>VLOOKUP(A250,ClientInfo[[#All],[CLID-Shorten]:[GEOID]],2,FALSE)</f>
        <v>GEO1001</v>
      </c>
      <c r="H250" t="str">
        <f>VLOOKUP(G250,Geomapping[#All],2,FALSE)</f>
        <v>NAM</v>
      </c>
      <c r="I250" s="1" t="str">
        <f t="shared" si="28"/>
        <v>Q1 2021</v>
      </c>
    </row>
    <row r="251" spans="1:9" x14ac:dyDescent="0.25">
      <c r="A251" t="str">
        <f t="shared" si="31"/>
        <v>CL37714</v>
      </c>
      <c r="B251" s="1">
        <v>44227</v>
      </c>
      <c r="C251" s="1" t="str">
        <f t="shared" si="25"/>
        <v>Jan</v>
      </c>
      <c r="D251" s="1" t="str">
        <f t="shared" si="26"/>
        <v>Q1</v>
      </c>
      <c r="E251" s="1" t="str">
        <f t="shared" si="27"/>
        <v>2021</v>
      </c>
      <c r="F251">
        <v>11896</v>
      </c>
      <c r="G251" t="str">
        <f>VLOOKUP(A251,ClientInfo[[#All],[CLID-Shorten]:[GEOID]],2,FALSE)</f>
        <v>GEO1001</v>
      </c>
      <c r="H251" t="str">
        <f>VLOOKUP(G251,Geomapping[#All],2,FALSE)</f>
        <v>NAM</v>
      </c>
      <c r="I251" s="1" t="str">
        <f t="shared" si="28"/>
        <v>Q1 2021</v>
      </c>
    </row>
    <row r="252" spans="1:9" x14ac:dyDescent="0.25">
      <c r="A252" t="s">
        <v>265</v>
      </c>
      <c r="B252" s="1">
        <v>43861</v>
      </c>
      <c r="C252" s="1" t="str">
        <f t="shared" si="25"/>
        <v>Jan</v>
      </c>
      <c r="D252" s="1" t="str">
        <f t="shared" si="26"/>
        <v>Q1</v>
      </c>
      <c r="E252" s="1" t="str">
        <f t="shared" si="27"/>
        <v>2020</v>
      </c>
      <c r="F252">
        <v>358</v>
      </c>
      <c r="G252" t="str">
        <f>VLOOKUP(A252,ClientInfo[[#All],[CLID-Shorten]:[GEOID]],2,FALSE)</f>
        <v>GEO1004</v>
      </c>
      <c r="H252" t="str">
        <f>VLOOKUP(G252,Geomapping[#All],2,FALSE)</f>
        <v>LATAM</v>
      </c>
      <c r="I252" s="1" t="str">
        <f t="shared" si="28"/>
        <v>Q1 2020</v>
      </c>
    </row>
    <row r="253" spans="1:9" x14ac:dyDescent="0.25">
      <c r="A253" t="str">
        <f t="shared" ref="A253:A269" si="32">A252</f>
        <v>CL37879</v>
      </c>
      <c r="B253" s="1">
        <v>43890</v>
      </c>
      <c r="C253" s="1" t="str">
        <f t="shared" si="25"/>
        <v>Feb</v>
      </c>
      <c r="D253" s="1" t="str">
        <f t="shared" si="26"/>
        <v>Q1</v>
      </c>
      <c r="E253" s="1" t="str">
        <f t="shared" si="27"/>
        <v>2020</v>
      </c>
      <c r="F253">
        <v>508</v>
      </c>
      <c r="G253" t="str">
        <f>VLOOKUP(A253,ClientInfo[[#All],[CLID-Shorten]:[GEOID]],2,FALSE)</f>
        <v>GEO1004</v>
      </c>
      <c r="H253" t="str">
        <f>VLOOKUP(G253,Geomapping[#All],2,FALSE)</f>
        <v>LATAM</v>
      </c>
      <c r="I253" s="1" t="str">
        <f t="shared" si="28"/>
        <v>Q1 2020</v>
      </c>
    </row>
    <row r="254" spans="1:9" x14ac:dyDescent="0.25">
      <c r="A254" t="str">
        <f t="shared" si="32"/>
        <v>CL37879</v>
      </c>
      <c r="B254" s="1">
        <v>43921</v>
      </c>
      <c r="C254" s="1" t="str">
        <f t="shared" si="25"/>
        <v>Mar</v>
      </c>
      <c r="D254" s="1" t="str">
        <f t="shared" si="26"/>
        <v>Q1</v>
      </c>
      <c r="E254" s="1" t="str">
        <f t="shared" si="27"/>
        <v>2020</v>
      </c>
      <c r="F254">
        <v>458</v>
      </c>
      <c r="G254" t="str">
        <f>VLOOKUP(A254,ClientInfo[[#All],[CLID-Shorten]:[GEOID]],2,FALSE)</f>
        <v>GEO1004</v>
      </c>
      <c r="H254" t="str">
        <f>VLOOKUP(G254,Geomapping[#All],2,FALSE)</f>
        <v>LATAM</v>
      </c>
      <c r="I254" s="1" t="str">
        <f t="shared" si="28"/>
        <v>Q1 2020</v>
      </c>
    </row>
    <row r="255" spans="1:9" x14ac:dyDescent="0.25">
      <c r="A255" t="str">
        <f t="shared" si="32"/>
        <v>CL37879</v>
      </c>
      <c r="B255" s="1">
        <v>43951</v>
      </c>
      <c r="C255" s="1" t="str">
        <f t="shared" si="25"/>
        <v>Apr</v>
      </c>
      <c r="D255" s="1" t="str">
        <f t="shared" si="26"/>
        <v>Q2</v>
      </c>
      <c r="E255" s="1" t="str">
        <f t="shared" si="27"/>
        <v>2020</v>
      </c>
      <c r="F255">
        <v>655</v>
      </c>
      <c r="G255" t="str">
        <f>VLOOKUP(A255,ClientInfo[[#All],[CLID-Shorten]:[GEOID]],2,FALSE)</f>
        <v>GEO1004</v>
      </c>
      <c r="H255" t="str">
        <f>VLOOKUP(G255,Geomapping[#All],2,FALSE)</f>
        <v>LATAM</v>
      </c>
      <c r="I255" s="1" t="str">
        <f t="shared" si="28"/>
        <v>Q2 2020</v>
      </c>
    </row>
    <row r="256" spans="1:9" x14ac:dyDescent="0.25">
      <c r="A256" t="str">
        <f t="shared" si="32"/>
        <v>CL37879</v>
      </c>
      <c r="B256" s="1">
        <v>43982</v>
      </c>
      <c r="C256" s="1" t="str">
        <f t="shared" si="25"/>
        <v>May</v>
      </c>
      <c r="D256" s="1" t="str">
        <f t="shared" si="26"/>
        <v>Q2</v>
      </c>
      <c r="E256" s="1" t="str">
        <f t="shared" si="27"/>
        <v>2020</v>
      </c>
      <c r="F256">
        <v>506</v>
      </c>
      <c r="G256" t="str">
        <f>VLOOKUP(A256,ClientInfo[[#All],[CLID-Shorten]:[GEOID]],2,FALSE)</f>
        <v>GEO1004</v>
      </c>
      <c r="H256" t="str">
        <f>VLOOKUP(G256,Geomapping[#All],2,FALSE)</f>
        <v>LATAM</v>
      </c>
      <c r="I256" s="1" t="str">
        <f t="shared" si="28"/>
        <v>Q2 2020</v>
      </c>
    </row>
    <row r="257" spans="1:9" x14ac:dyDescent="0.25">
      <c r="A257" t="str">
        <f t="shared" si="32"/>
        <v>CL37879</v>
      </c>
      <c r="B257" s="1">
        <v>44012</v>
      </c>
      <c r="C257" s="1" t="str">
        <f t="shared" si="25"/>
        <v>Jun</v>
      </c>
      <c r="D257" s="1" t="str">
        <f t="shared" si="26"/>
        <v>Q2</v>
      </c>
      <c r="E257" s="1" t="str">
        <f t="shared" si="27"/>
        <v>2020</v>
      </c>
      <c r="F257">
        <v>458</v>
      </c>
      <c r="G257" t="str">
        <f>VLOOKUP(A257,ClientInfo[[#All],[CLID-Shorten]:[GEOID]],2,FALSE)</f>
        <v>GEO1004</v>
      </c>
      <c r="H257" t="str">
        <f>VLOOKUP(G257,Geomapping[#All],2,FALSE)</f>
        <v>LATAM</v>
      </c>
      <c r="I257" s="1" t="str">
        <f t="shared" si="28"/>
        <v>Q2 2020</v>
      </c>
    </row>
    <row r="258" spans="1:9" x14ac:dyDescent="0.25">
      <c r="A258" t="str">
        <f t="shared" si="32"/>
        <v>CL37879</v>
      </c>
      <c r="B258" s="1">
        <v>44043</v>
      </c>
      <c r="C258" s="1" t="str">
        <f t="shared" si="25"/>
        <v>Jul</v>
      </c>
      <c r="D258" s="1" t="str">
        <f t="shared" si="26"/>
        <v>Q3</v>
      </c>
      <c r="E258" s="1" t="str">
        <f t="shared" si="27"/>
        <v>2020</v>
      </c>
      <c r="F258">
        <v>308</v>
      </c>
      <c r="G258" t="str">
        <f>VLOOKUP(A258,ClientInfo[[#All],[CLID-Shorten]:[GEOID]],2,FALSE)</f>
        <v>GEO1004</v>
      </c>
      <c r="H258" t="str">
        <f>VLOOKUP(G258,Geomapping[#All],2,FALSE)</f>
        <v>LATAM</v>
      </c>
      <c r="I258" s="1" t="str">
        <f t="shared" si="28"/>
        <v>Q3 2020</v>
      </c>
    </row>
    <row r="259" spans="1:9" x14ac:dyDescent="0.25">
      <c r="A259" t="str">
        <f t="shared" si="32"/>
        <v>CL37879</v>
      </c>
      <c r="B259" s="1">
        <v>44074</v>
      </c>
      <c r="C259" s="1" t="str">
        <f t="shared" ref="C259:C322" si="33">TEXT(B259, "mmm")</f>
        <v>Aug</v>
      </c>
      <c r="D259" s="1" t="str">
        <f t="shared" ref="D259:D322" si="34">"Q" &amp;CHOOSE(MONTH(B259),1, 1, 1, 2, 2, 2, 3, 3,3,4, 4, 4)</f>
        <v>Q3</v>
      </c>
      <c r="E259" s="1" t="str">
        <f t="shared" ref="E259:E322" si="35">TEXT(B259,"yyyy")</f>
        <v>2020</v>
      </c>
      <c r="F259">
        <v>353</v>
      </c>
      <c r="G259" t="str">
        <f>VLOOKUP(A259,ClientInfo[[#All],[CLID-Shorten]:[GEOID]],2,FALSE)</f>
        <v>GEO1004</v>
      </c>
      <c r="H259" t="str">
        <f>VLOOKUP(G259,Geomapping[#All],2,FALSE)</f>
        <v>LATAM</v>
      </c>
      <c r="I259" s="1" t="str">
        <f t="shared" ref="I259:I322" si="36">D259&amp;" "&amp;E259</f>
        <v>Q3 2020</v>
      </c>
    </row>
    <row r="260" spans="1:9" x14ac:dyDescent="0.25">
      <c r="A260" t="str">
        <f t="shared" si="32"/>
        <v>CL37879</v>
      </c>
      <c r="B260" s="1">
        <v>44104</v>
      </c>
      <c r="C260" s="1" t="str">
        <f t="shared" si="33"/>
        <v>Sep</v>
      </c>
      <c r="D260" s="1" t="str">
        <f t="shared" si="34"/>
        <v>Q3</v>
      </c>
      <c r="E260" s="1" t="str">
        <f t="shared" si="35"/>
        <v>2020</v>
      </c>
      <c r="F260">
        <v>252</v>
      </c>
      <c r="G260" t="str">
        <f>VLOOKUP(A260,ClientInfo[[#All],[CLID-Shorten]:[GEOID]],2,FALSE)</f>
        <v>GEO1004</v>
      </c>
      <c r="H260" t="str">
        <f>VLOOKUP(G260,Geomapping[#All],2,FALSE)</f>
        <v>LATAM</v>
      </c>
      <c r="I260" s="1" t="str">
        <f t="shared" si="36"/>
        <v>Q3 2020</v>
      </c>
    </row>
    <row r="261" spans="1:9" x14ac:dyDescent="0.25">
      <c r="A261" t="str">
        <f t="shared" si="32"/>
        <v>CL37879</v>
      </c>
      <c r="B261" s="1">
        <v>44135</v>
      </c>
      <c r="C261" s="1" t="str">
        <f t="shared" si="33"/>
        <v>Oct</v>
      </c>
      <c r="D261" s="1" t="str">
        <f t="shared" si="34"/>
        <v>Q4</v>
      </c>
      <c r="E261" s="1" t="str">
        <f t="shared" si="35"/>
        <v>2020</v>
      </c>
      <c r="F261">
        <v>402</v>
      </c>
      <c r="G261" t="str">
        <f>VLOOKUP(A261,ClientInfo[[#All],[CLID-Shorten]:[GEOID]],2,FALSE)</f>
        <v>GEO1004</v>
      </c>
      <c r="H261" t="str">
        <f>VLOOKUP(G261,Geomapping[#All],2,FALSE)</f>
        <v>LATAM</v>
      </c>
      <c r="I261" s="1" t="str">
        <f t="shared" si="36"/>
        <v>Q4 2020</v>
      </c>
    </row>
    <row r="262" spans="1:9" x14ac:dyDescent="0.25">
      <c r="A262" t="str">
        <f t="shared" si="32"/>
        <v>CL37879</v>
      </c>
      <c r="B262" s="1">
        <v>44165</v>
      </c>
      <c r="C262" s="1" t="str">
        <f t="shared" si="33"/>
        <v>Nov</v>
      </c>
      <c r="D262" s="1" t="str">
        <f t="shared" si="34"/>
        <v>Q4</v>
      </c>
      <c r="E262" s="1" t="str">
        <f t="shared" si="35"/>
        <v>2020</v>
      </c>
      <c r="F262">
        <v>352</v>
      </c>
      <c r="G262" t="str">
        <f>VLOOKUP(A262,ClientInfo[[#All],[CLID-Shorten]:[GEOID]],2,FALSE)</f>
        <v>GEO1004</v>
      </c>
      <c r="H262" t="str">
        <f>VLOOKUP(G262,Geomapping[#All],2,FALSE)</f>
        <v>LATAM</v>
      </c>
      <c r="I262" s="1" t="str">
        <f t="shared" si="36"/>
        <v>Q4 2020</v>
      </c>
    </row>
    <row r="263" spans="1:9" x14ac:dyDescent="0.25">
      <c r="A263" t="str">
        <f t="shared" si="32"/>
        <v>CL37879</v>
      </c>
      <c r="B263" s="1">
        <v>44196</v>
      </c>
      <c r="C263" s="1" t="str">
        <f t="shared" si="33"/>
        <v>Dec</v>
      </c>
      <c r="D263" s="1" t="str">
        <f t="shared" si="34"/>
        <v>Q4</v>
      </c>
      <c r="E263" s="1" t="str">
        <f t="shared" si="35"/>
        <v>2020</v>
      </c>
      <c r="F263">
        <v>457</v>
      </c>
      <c r="G263" t="str">
        <f>VLOOKUP(A263,ClientInfo[[#All],[CLID-Shorten]:[GEOID]],2,FALSE)</f>
        <v>GEO1004</v>
      </c>
      <c r="H263" t="str">
        <f>VLOOKUP(G263,Geomapping[#All],2,FALSE)</f>
        <v>LATAM</v>
      </c>
      <c r="I263" s="1" t="str">
        <f t="shared" si="36"/>
        <v>Q4 2020</v>
      </c>
    </row>
    <row r="264" spans="1:9" x14ac:dyDescent="0.25">
      <c r="A264" t="str">
        <f t="shared" si="32"/>
        <v>CL37879</v>
      </c>
      <c r="B264" s="1">
        <v>44377</v>
      </c>
      <c r="C264" s="1" t="str">
        <f t="shared" si="33"/>
        <v>Jun</v>
      </c>
      <c r="D264" s="1" t="str">
        <f t="shared" si="34"/>
        <v>Q2</v>
      </c>
      <c r="E264" s="1" t="str">
        <f t="shared" si="35"/>
        <v>2021</v>
      </c>
      <c r="F264">
        <v>472</v>
      </c>
      <c r="G264" t="str">
        <f>VLOOKUP(A264,ClientInfo[[#All],[CLID-Shorten]:[GEOID]],2,FALSE)</f>
        <v>GEO1004</v>
      </c>
      <c r="H264" t="str">
        <f>VLOOKUP(G264,Geomapping[#All],2,FALSE)</f>
        <v>LATAM</v>
      </c>
      <c r="I264" s="1" t="str">
        <f t="shared" si="36"/>
        <v>Q2 2021</v>
      </c>
    </row>
    <row r="265" spans="1:9" x14ac:dyDescent="0.25">
      <c r="A265" t="str">
        <f t="shared" si="32"/>
        <v>CL37879</v>
      </c>
      <c r="B265" s="1">
        <v>44347</v>
      </c>
      <c r="C265" s="1" t="str">
        <f t="shared" si="33"/>
        <v>May</v>
      </c>
      <c r="D265" s="1" t="str">
        <f t="shared" si="34"/>
        <v>Q2</v>
      </c>
      <c r="E265" s="1" t="str">
        <f t="shared" si="35"/>
        <v>2021</v>
      </c>
      <c r="F265">
        <v>499</v>
      </c>
      <c r="G265" t="str">
        <f>VLOOKUP(A265,ClientInfo[[#All],[CLID-Shorten]:[GEOID]],2,FALSE)</f>
        <v>GEO1004</v>
      </c>
      <c r="H265" t="str">
        <f>VLOOKUP(G265,Geomapping[#All],2,FALSE)</f>
        <v>LATAM</v>
      </c>
      <c r="I265" s="1" t="str">
        <f t="shared" si="36"/>
        <v>Q2 2021</v>
      </c>
    </row>
    <row r="266" spans="1:9" x14ac:dyDescent="0.25">
      <c r="A266" t="str">
        <f t="shared" si="32"/>
        <v>CL37879</v>
      </c>
      <c r="B266" s="1">
        <v>44316</v>
      </c>
      <c r="C266" s="1" t="str">
        <f t="shared" si="33"/>
        <v>Apr</v>
      </c>
      <c r="D266" s="1" t="str">
        <f t="shared" si="34"/>
        <v>Q2</v>
      </c>
      <c r="E266" s="1" t="str">
        <f t="shared" si="35"/>
        <v>2021</v>
      </c>
      <c r="F266">
        <v>665</v>
      </c>
      <c r="G266" t="str">
        <f>VLOOKUP(A266,ClientInfo[[#All],[CLID-Shorten]:[GEOID]],2,FALSE)</f>
        <v>GEO1004</v>
      </c>
      <c r="H266" t="str">
        <f>VLOOKUP(G266,Geomapping[#All],2,FALSE)</f>
        <v>LATAM</v>
      </c>
      <c r="I266" s="1" t="str">
        <f t="shared" si="36"/>
        <v>Q2 2021</v>
      </c>
    </row>
    <row r="267" spans="1:9" x14ac:dyDescent="0.25">
      <c r="A267" t="str">
        <f t="shared" si="32"/>
        <v>CL37879</v>
      </c>
      <c r="B267" s="1">
        <v>44286</v>
      </c>
      <c r="C267" s="1" t="str">
        <f t="shared" si="33"/>
        <v>Mar</v>
      </c>
      <c r="D267" s="1" t="str">
        <f t="shared" si="34"/>
        <v>Q1</v>
      </c>
      <c r="E267" s="1" t="str">
        <f t="shared" si="35"/>
        <v>2021</v>
      </c>
      <c r="F267">
        <v>459</v>
      </c>
      <c r="G267" t="str">
        <f>VLOOKUP(A267,ClientInfo[[#All],[CLID-Shorten]:[GEOID]],2,FALSE)</f>
        <v>GEO1004</v>
      </c>
      <c r="H267" t="str">
        <f>VLOOKUP(G267,Geomapping[#All],2,FALSE)</f>
        <v>LATAM</v>
      </c>
      <c r="I267" s="1" t="str">
        <f t="shared" si="36"/>
        <v>Q1 2021</v>
      </c>
    </row>
    <row r="268" spans="1:9" x14ac:dyDescent="0.25">
      <c r="A268" t="str">
        <f t="shared" si="32"/>
        <v>CL37879</v>
      </c>
      <c r="B268" s="1">
        <v>44255</v>
      </c>
      <c r="C268" s="1" t="str">
        <f t="shared" si="33"/>
        <v>Feb</v>
      </c>
      <c r="D268" s="1" t="str">
        <f t="shared" si="34"/>
        <v>Q1</v>
      </c>
      <c r="E268" s="1" t="str">
        <f t="shared" si="35"/>
        <v>2021</v>
      </c>
      <c r="F268">
        <v>519</v>
      </c>
      <c r="G268" t="str">
        <f>VLOOKUP(A268,ClientInfo[[#All],[CLID-Shorten]:[GEOID]],2,FALSE)</f>
        <v>GEO1004</v>
      </c>
      <c r="H268" t="str">
        <f>VLOOKUP(G268,Geomapping[#All],2,FALSE)</f>
        <v>LATAM</v>
      </c>
      <c r="I268" s="1" t="str">
        <f t="shared" si="36"/>
        <v>Q1 2021</v>
      </c>
    </row>
    <row r="269" spans="1:9" x14ac:dyDescent="0.25">
      <c r="A269" t="str">
        <f t="shared" si="32"/>
        <v>CL37879</v>
      </c>
      <c r="B269" s="1">
        <v>44227</v>
      </c>
      <c r="C269" s="1" t="str">
        <f t="shared" si="33"/>
        <v>Jan</v>
      </c>
      <c r="D269" s="1" t="str">
        <f t="shared" si="34"/>
        <v>Q1</v>
      </c>
      <c r="E269" s="1" t="str">
        <f t="shared" si="35"/>
        <v>2021</v>
      </c>
      <c r="F269">
        <v>358</v>
      </c>
      <c r="G269" t="str">
        <f>VLOOKUP(A269,ClientInfo[[#All],[CLID-Shorten]:[GEOID]],2,FALSE)</f>
        <v>GEO1004</v>
      </c>
      <c r="H269" t="str">
        <f>VLOOKUP(G269,Geomapping[#All],2,FALSE)</f>
        <v>LATAM</v>
      </c>
      <c r="I269" s="1" t="str">
        <f t="shared" si="36"/>
        <v>Q1 2021</v>
      </c>
    </row>
    <row r="270" spans="1:9" x14ac:dyDescent="0.25">
      <c r="A270" t="s">
        <v>280</v>
      </c>
      <c r="B270" s="1">
        <v>43861</v>
      </c>
      <c r="C270" s="1" t="str">
        <f t="shared" si="33"/>
        <v>Jan</v>
      </c>
      <c r="D270" s="1" t="str">
        <f t="shared" si="34"/>
        <v>Q1</v>
      </c>
      <c r="E270" s="1" t="str">
        <f t="shared" si="35"/>
        <v>2020</v>
      </c>
      <c r="F270">
        <v>20394</v>
      </c>
      <c r="G270" t="str">
        <f>VLOOKUP(A270,ClientInfo[[#All],[CLID-Shorten]:[GEOID]],2,FALSE)</f>
        <v>GEO1001</v>
      </c>
      <c r="H270" t="str">
        <f>VLOOKUP(G270,Geomapping[#All],2,FALSE)</f>
        <v>NAM</v>
      </c>
      <c r="I270" s="1" t="str">
        <f t="shared" si="36"/>
        <v>Q1 2020</v>
      </c>
    </row>
    <row r="271" spans="1:9" x14ac:dyDescent="0.25">
      <c r="A271" t="str">
        <f t="shared" ref="A271:A287" si="37">A270</f>
        <v>CL38496</v>
      </c>
      <c r="B271" s="1">
        <v>43890</v>
      </c>
      <c r="C271" s="1" t="str">
        <f t="shared" si="33"/>
        <v>Feb</v>
      </c>
      <c r="D271" s="1" t="str">
        <f t="shared" si="34"/>
        <v>Q1</v>
      </c>
      <c r="E271" s="1" t="str">
        <f t="shared" si="35"/>
        <v>2020</v>
      </c>
      <c r="F271">
        <v>22941</v>
      </c>
      <c r="G271" t="str">
        <f>VLOOKUP(A271,ClientInfo[[#All],[CLID-Shorten]:[GEOID]],2,FALSE)</f>
        <v>GEO1001</v>
      </c>
      <c r="H271" t="str">
        <f>VLOOKUP(G271,Geomapping[#All],2,FALSE)</f>
        <v>NAM</v>
      </c>
      <c r="I271" s="1" t="str">
        <f t="shared" si="36"/>
        <v>Q1 2020</v>
      </c>
    </row>
    <row r="272" spans="1:9" x14ac:dyDescent="0.25">
      <c r="A272" t="str">
        <f t="shared" si="37"/>
        <v>CL38496</v>
      </c>
      <c r="B272" s="1">
        <v>43921</v>
      </c>
      <c r="C272" s="1" t="str">
        <f t="shared" si="33"/>
        <v>Mar</v>
      </c>
      <c r="D272" s="1" t="str">
        <f t="shared" si="34"/>
        <v>Q1</v>
      </c>
      <c r="E272" s="1" t="str">
        <f t="shared" si="35"/>
        <v>2020</v>
      </c>
      <c r="F272">
        <v>25487</v>
      </c>
      <c r="G272" t="str">
        <f>VLOOKUP(A272,ClientInfo[[#All],[CLID-Shorten]:[GEOID]],2,FALSE)</f>
        <v>GEO1001</v>
      </c>
      <c r="H272" t="str">
        <f>VLOOKUP(G272,Geomapping[#All],2,FALSE)</f>
        <v>NAM</v>
      </c>
      <c r="I272" s="1" t="str">
        <f t="shared" si="36"/>
        <v>Q1 2020</v>
      </c>
    </row>
    <row r="273" spans="1:9" x14ac:dyDescent="0.25">
      <c r="A273" t="str">
        <f t="shared" si="37"/>
        <v>CL38496</v>
      </c>
      <c r="B273" s="1">
        <v>43951</v>
      </c>
      <c r="C273" s="1" t="str">
        <f t="shared" si="33"/>
        <v>Apr</v>
      </c>
      <c r="D273" s="1" t="str">
        <f t="shared" si="34"/>
        <v>Q2</v>
      </c>
      <c r="E273" s="1" t="str">
        <f t="shared" si="35"/>
        <v>2020</v>
      </c>
      <c r="F273">
        <v>30586</v>
      </c>
      <c r="G273" t="str">
        <f>VLOOKUP(A273,ClientInfo[[#All],[CLID-Shorten]:[GEOID]],2,FALSE)</f>
        <v>GEO1001</v>
      </c>
      <c r="H273" t="str">
        <f>VLOOKUP(G273,Geomapping[#All],2,FALSE)</f>
        <v>NAM</v>
      </c>
      <c r="I273" s="1" t="str">
        <f t="shared" si="36"/>
        <v>Q2 2020</v>
      </c>
    </row>
    <row r="274" spans="1:9" x14ac:dyDescent="0.25">
      <c r="A274" t="str">
        <f t="shared" si="37"/>
        <v>CL38496</v>
      </c>
      <c r="B274" s="1">
        <v>43982</v>
      </c>
      <c r="C274" s="1" t="str">
        <f t="shared" si="33"/>
        <v>May</v>
      </c>
      <c r="D274" s="1" t="str">
        <f t="shared" si="34"/>
        <v>Q2</v>
      </c>
      <c r="E274" s="1" t="str">
        <f t="shared" si="35"/>
        <v>2020</v>
      </c>
      <c r="F274">
        <v>28040</v>
      </c>
      <c r="G274" t="str">
        <f>VLOOKUP(A274,ClientInfo[[#All],[CLID-Shorten]:[GEOID]],2,FALSE)</f>
        <v>GEO1001</v>
      </c>
      <c r="H274" t="str">
        <f>VLOOKUP(G274,Geomapping[#All],2,FALSE)</f>
        <v>NAM</v>
      </c>
      <c r="I274" s="1" t="str">
        <f t="shared" si="36"/>
        <v>Q2 2020</v>
      </c>
    </row>
    <row r="275" spans="1:9" x14ac:dyDescent="0.25">
      <c r="A275" t="str">
        <f t="shared" si="37"/>
        <v>CL38496</v>
      </c>
      <c r="B275" s="1">
        <v>44012</v>
      </c>
      <c r="C275" s="1" t="str">
        <f t="shared" si="33"/>
        <v>Jun</v>
      </c>
      <c r="D275" s="1" t="str">
        <f t="shared" si="34"/>
        <v>Q2</v>
      </c>
      <c r="E275" s="1" t="str">
        <f t="shared" si="35"/>
        <v>2020</v>
      </c>
      <c r="F275">
        <v>20393</v>
      </c>
      <c r="G275" t="str">
        <f>VLOOKUP(A275,ClientInfo[[#All],[CLID-Shorten]:[GEOID]],2,FALSE)</f>
        <v>GEO1001</v>
      </c>
      <c r="H275" t="str">
        <f>VLOOKUP(G275,Geomapping[#All],2,FALSE)</f>
        <v>NAM</v>
      </c>
      <c r="I275" s="1" t="str">
        <f t="shared" si="36"/>
        <v>Q2 2020</v>
      </c>
    </row>
    <row r="276" spans="1:9" x14ac:dyDescent="0.25">
      <c r="A276" t="str">
        <f t="shared" si="37"/>
        <v>CL38496</v>
      </c>
      <c r="B276" s="1">
        <v>44043</v>
      </c>
      <c r="C276" s="1" t="str">
        <f t="shared" si="33"/>
        <v>Jul</v>
      </c>
      <c r="D276" s="1" t="str">
        <f t="shared" si="34"/>
        <v>Q3</v>
      </c>
      <c r="E276" s="1" t="str">
        <f t="shared" si="35"/>
        <v>2020</v>
      </c>
      <c r="F276">
        <v>17841</v>
      </c>
      <c r="G276" t="str">
        <f>VLOOKUP(A276,ClientInfo[[#All],[CLID-Shorten]:[GEOID]],2,FALSE)</f>
        <v>GEO1001</v>
      </c>
      <c r="H276" t="str">
        <f>VLOOKUP(G276,Geomapping[#All],2,FALSE)</f>
        <v>NAM</v>
      </c>
      <c r="I276" s="1" t="str">
        <f t="shared" si="36"/>
        <v>Q3 2020</v>
      </c>
    </row>
    <row r="277" spans="1:9" x14ac:dyDescent="0.25">
      <c r="A277" t="str">
        <f t="shared" si="37"/>
        <v>CL38496</v>
      </c>
      <c r="B277" s="1">
        <v>44074</v>
      </c>
      <c r="C277" s="1" t="str">
        <f t="shared" si="33"/>
        <v>Aug</v>
      </c>
      <c r="D277" s="1" t="str">
        <f t="shared" si="34"/>
        <v>Q3</v>
      </c>
      <c r="E277" s="1" t="str">
        <f t="shared" si="35"/>
        <v>2020</v>
      </c>
      <c r="F277">
        <v>15298</v>
      </c>
      <c r="G277" t="str">
        <f>VLOOKUP(A277,ClientInfo[[#All],[CLID-Shorten]:[GEOID]],2,FALSE)</f>
        <v>GEO1001</v>
      </c>
      <c r="H277" t="str">
        <f>VLOOKUP(G277,Geomapping[#All],2,FALSE)</f>
        <v>NAM</v>
      </c>
      <c r="I277" s="1" t="str">
        <f t="shared" si="36"/>
        <v>Q3 2020</v>
      </c>
    </row>
    <row r="278" spans="1:9" x14ac:dyDescent="0.25">
      <c r="A278" t="str">
        <f t="shared" si="37"/>
        <v>CL38496</v>
      </c>
      <c r="B278" s="1">
        <v>44104</v>
      </c>
      <c r="C278" s="1" t="str">
        <f t="shared" si="33"/>
        <v>Sep</v>
      </c>
      <c r="D278" s="1" t="str">
        <f t="shared" si="34"/>
        <v>Q3</v>
      </c>
      <c r="E278" s="1" t="str">
        <f t="shared" si="35"/>
        <v>2020</v>
      </c>
      <c r="F278">
        <v>15295</v>
      </c>
      <c r="G278" t="str">
        <f>VLOOKUP(A278,ClientInfo[[#All],[CLID-Shorten]:[GEOID]],2,FALSE)</f>
        <v>GEO1001</v>
      </c>
      <c r="H278" t="str">
        <f>VLOOKUP(G278,Geomapping[#All],2,FALSE)</f>
        <v>NAM</v>
      </c>
      <c r="I278" s="1" t="str">
        <f t="shared" si="36"/>
        <v>Q3 2020</v>
      </c>
    </row>
    <row r="279" spans="1:9" x14ac:dyDescent="0.25">
      <c r="A279" t="str">
        <f t="shared" si="37"/>
        <v>CL38496</v>
      </c>
      <c r="B279" s="1">
        <v>44135</v>
      </c>
      <c r="C279" s="1" t="str">
        <f t="shared" si="33"/>
        <v>Oct</v>
      </c>
      <c r="D279" s="1" t="str">
        <f t="shared" si="34"/>
        <v>Q4</v>
      </c>
      <c r="E279" s="1" t="str">
        <f t="shared" si="35"/>
        <v>2020</v>
      </c>
      <c r="F279">
        <v>17846</v>
      </c>
      <c r="G279" t="str">
        <f>VLOOKUP(A279,ClientInfo[[#All],[CLID-Shorten]:[GEOID]],2,FALSE)</f>
        <v>GEO1001</v>
      </c>
      <c r="H279" t="str">
        <f>VLOOKUP(G279,Geomapping[#All],2,FALSE)</f>
        <v>NAM</v>
      </c>
      <c r="I279" s="1" t="str">
        <f t="shared" si="36"/>
        <v>Q4 2020</v>
      </c>
    </row>
    <row r="280" spans="1:9" x14ac:dyDescent="0.25">
      <c r="A280" t="str">
        <f t="shared" si="37"/>
        <v>CL38496</v>
      </c>
      <c r="B280" s="1">
        <v>44165</v>
      </c>
      <c r="C280" s="1" t="str">
        <f t="shared" si="33"/>
        <v>Nov</v>
      </c>
      <c r="D280" s="1" t="str">
        <f t="shared" si="34"/>
        <v>Q4</v>
      </c>
      <c r="E280" s="1" t="str">
        <f t="shared" si="35"/>
        <v>2020</v>
      </c>
      <c r="F280">
        <v>20388</v>
      </c>
      <c r="G280" t="str">
        <f>VLOOKUP(A280,ClientInfo[[#All],[CLID-Shorten]:[GEOID]],2,FALSE)</f>
        <v>GEO1001</v>
      </c>
      <c r="H280" t="str">
        <f>VLOOKUP(G280,Geomapping[#All],2,FALSE)</f>
        <v>NAM</v>
      </c>
      <c r="I280" s="1" t="str">
        <f t="shared" si="36"/>
        <v>Q4 2020</v>
      </c>
    </row>
    <row r="281" spans="1:9" x14ac:dyDescent="0.25">
      <c r="A281" t="str">
        <f t="shared" si="37"/>
        <v>CL38496</v>
      </c>
      <c r="B281" s="1">
        <v>44196</v>
      </c>
      <c r="C281" s="1" t="str">
        <f t="shared" si="33"/>
        <v>Dec</v>
      </c>
      <c r="D281" s="1" t="str">
        <f t="shared" si="34"/>
        <v>Q4</v>
      </c>
      <c r="E281" s="1" t="str">
        <f t="shared" si="35"/>
        <v>2020</v>
      </c>
      <c r="F281">
        <v>20391</v>
      </c>
      <c r="G281" t="str">
        <f>VLOOKUP(A281,ClientInfo[[#All],[CLID-Shorten]:[GEOID]],2,FALSE)</f>
        <v>GEO1001</v>
      </c>
      <c r="H281" t="str">
        <f>VLOOKUP(G281,Geomapping[#All],2,FALSE)</f>
        <v>NAM</v>
      </c>
      <c r="I281" s="1" t="str">
        <f t="shared" si="36"/>
        <v>Q4 2020</v>
      </c>
    </row>
    <row r="282" spans="1:9" x14ac:dyDescent="0.25">
      <c r="A282" t="str">
        <f t="shared" si="37"/>
        <v>CL38496</v>
      </c>
      <c r="B282" s="1">
        <v>44377</v>
      </c>
      <c r="C282" s="1" t="str">
        <f t="shared" si="33"/>
        <v>Jun</v>
      </c>
      <c r="D282" s="1" t="str">
        <f t="shared" si="34"/>
        <v>Q2</v>
      </c>
      <c r="E282" s="1" t="str">
        <f t="shared" si="35"/>
        <v>2021</v>
      </c>
      <c r="F282">
        <v>20289</v>
      </c>
      <c r="G282" t="str">
        <f>VLOOKUP(A282,ClientInfo[[#All],[CLID-Shorten]:[GEOID]],2,FALSE)</f>
        <v>GEO1001</v>
      </c>
      <c r="H282" t="str">
        <f>VLOOKUP(G282,Geomapping[#All],2,FALSE)</f>
        <v>NAM</v>
      </c>
      <c r="I282" s="1" t="str">
        <f t="shared" si="36"/>
        <v>Q2 2021</v>
      </c>
    </row>
    <row r="283" spans="1:9" x14ac:dyDescent="0.25">
      <c r="A283" t="str">
        <f t="shared" si="37"/>
        <v>CL38496</v>
      </c>
      <c r="B283" s="1">
        <v>44347</v>
      </c>
      <c r="C283" s="1" t="str">
        <f t="shared" si="33"/>
        <v>May</v>
      </c>
      <c r="D283" s="1" t="str">
        <f t="shared" si="34"/>
        <v>Q2</v>
      </c>
      <c r="E283" s="1" t="str">
        <f t="shared" si="35"/>
        <v>2021</v>
      </c>
      <c r="F283">
        <v>29437</v>
      </c>
      <c r="G283" t="str">
        <f>VLOOKUP(A283,ClientInfo[[#All],[CLID-Shorten]:[GEOID]],2,FALSE)</f>
        <v>GEO1001</v>
      </c>
      <c r="H283" t="str">
        <f>VLOOKUP(G283,Geomapping[#All],2,FALSE)</f>
        <v>NAM</v>
      </c>
      <c r="I283" s="1" t="str">
        <f t="shared" si="36"/>
        <v>Q2 2021</v>
      </c>
    </row>
    <row r="284" spans="1:9" x14ac:dyDescent="0.25">
      <c r="A284" t="str">
        <f t="shared" si="37"/>
        <v>CL38496</v>
      </c>
      <c r="B284" s="1">
        <v>44316</v>
      </c>
      <c r="C284" s="1" t="str">
        <f t="shared" si="33"/>
        <v>Apr</v>
      </c>
      <c r="D284" s="1" t="str">
        <f t="shared" si="34"/>
        <v>Q2</v>
      </c>
      <c r="E284" s="1" t="str">
        <f t="shared" si="35"/>
        <v>2021</v>
      </c>
      <c r="F284">
        <v>32113</v>
      </c>
      <c r="G284" t="str">
        <f>VLOOKUP(A284,ClientInfo[[#All],[CLID-Shorten]:[GEOID]],2,FALSE)</f>
        <v>GEO1001</v>
      </c>
      <c r="H284" t="str">
        <f>VLOOKUP(G284,Geomapping[#All],2,FALSE)</f>
        <v>NAM</v>
      </c>
      <c r="I284" s="1" t="str">
        <f t="shared" si="36"/>
        <v>Q2 2021</v>
      </c>
    </row>
    <row r="285" spans="1:9" x14ac:dyDescent="0.25">
      <c r="A285" t="str">
        <f t="shared" si="37"/>
        <v>CL38496</v>
      </c>
      <c r="B285" s="1">
        <v>44286</v>
      </c>
      <c r="C285" s="1" t="str">
        <f t="shared" si="33"/>
        <v>Mar</v>
      </c>
      <c r="D285" s="1" t="str">
        <f t="shared" si="34"/>
        <v>Q1</v>
      </c>
      <c r="E285" s="1" t="str">
        <f t="shared" si="35"/>
        <v>2021</v>
      </c>
      <c r="F285">
        <v>26762</v>
      </c>
      <c r="G285" t="str">
        <f>VLOOKUP(A285,ClientInfo[[#All],[CLID-Shorten]:[GEOID]],2,FALSE)</f>
        <v>GEO1001</v>
      </c>
      <c r="H285" t="str">
        <f>VLOOKUP(G285,Geomapping[#All],2,FALSE)</f>
        <v>NAM</v>
      </c>
      <c r="I285" s="1" t="str">
        <f t="shared" si="36"/>
        <v>Q1 2021</v>
      </c>
    </row>
    <row r="286" spans="1:9" x14ac:dyDescent="0.25">
      <c r="A286" t="str">
        <f t="shared" si="37"/>
        <v>CL38496</v>
      </c>
      <c r="B286" s="1">
        <v>44255</v>
      </c>
      <c r="C286" s="1" t="str">
        <f t="shared" si="33"/>
        <v>Feb</v>
      </c>
      <c r="D286" s="1" t="str">
        <f t="shared" si="34"/>
        <v>Q1</v>
      </c>
      <c r="E286" s="1" t="str">
        <f t="shared" si="35"/>
        <v>2021</v>
      </c>
      <c r="F286">
        <v>22713</v>
      </c>
      <c r="G286" t="str">
        <f>VLOOKUP(A286,ClientInfo[[#All],[CLID-Shorten]:[GEOID]],2,FALSE)</f>
        <v>GEO1001</v>
      </c>
      <c r="H286" t="str">
        <f>VLOOKUP(G286,Geomapping[#All],2,FALSE)</f>
        <v>NAM</v>
      </c>
      <c r="I286" s="1" t="str">
        <f t="shared" si="36"/>
        <v>Q1 2021</v>
      </c>
    </row>
    <row r="287" spans="1:9" x14ac:dyDescent="0.25">
      <c r="A287" t="str">
        <f t="shared" si="37"/>
        <v>CL38496</v>
      </c>
      <c r="B287" s="1">
        <v>44227</v>
      </c>
      <c r="C287" s="1" t="str">
        <f t="shared" si="33"/>
        <v>Jan</v>
      </c>
      <c r="D287" s="1" t="str">
        <f t="shared" si="34"/>
        <v>Q1</v>
      </c>
      <c r="E287" s="1" t="str">
        <f t="shared" si="35"/>
        <v>2021</v>
      </c>
      <c r="F287">
        <v>20286</v>
      </c>
      <c r="G287" t="str">
        <f>VLOOKUP(A287,ClientInfo[[#All],[CLID-Shorten]:[GEOID]],2,FALSE)</f>
        <v>GEO1001</v>
      </c>
      <c r="H287" t="str">
        <f>VLOOKUP(G287,Geomapping[#All],2,FALSE)</f>
        <v>NAM</v>
      </c>
      <c r="I287" s="1" t="str">
        <f t="shared" si="36"/>
        <v>Q1 2021</v>
      </c>
    </row>
    <row r="288" spans="1:9" x14ac:dyDescent="0.25">
      <c r="A288" t="s">
        <v>298</v>
      </c>
      <c r="B288" s="1">
        <v>43861</v>
      </c>
      <c r="C288" s="1" t="str">
        <f t="shared" si="33"/>
        <v>Jan</v>
      </c>
      <c r="D288" s="1" t="str">
        <f t="shared" si="34"/>
        <v>Q1</v>
      </c>
      <c r="E288" s="1" t="str">
        <f t="shared" si="35"/>
        <v>2020</v>
      </c>
      <c r="F288">
        <v>11682</v>
      </c>
      <c r="G288" t="str">
        <f>VLOOKUP(A288,ClientInfo[[#All],[CLID-Shorten]:[GEOID]],2,FALSE)</f>
        <v>GEO1004</v>
      </c>
      <c r="H288" t="str">
        <f>VLOOKUP(G288,Geomapping[#All],2,FALSE)</f>
        <v>LATAM</v>
      </c>
      <c r="I288" s="1" t="str">
        <f t="shared" si="36"/>
        <v>Q1 2020</v>
      </c>
    </row>
    <row r="289" spans="1:9" x14ac:dyDescent="0.25">
      <c r="A289" t="str">
        <f t="shared" ref="A289:A305" si="38">A288</f>
        <v>CL43946</v>
      </c>
      <c r="B289" s="1">
        <v>43890</v>
      </c>
      <c r="C289" s="1" t="str">
        <f t="shared" si="33"/>
        <v>Feb</v>
      </c>
      <c r="D289" s="1" t="str">
        <f t="shared" si="34"/>
        <v>Q1</v>
      </c>
      <c r="E289" s="1" t="str">
        <f t="shared" si="35"/>
        <v>2020</v>
      </c>
      <c r="F289">
        <v>14802</v>
      </c>
      <c r="G289" t="str">
        <f>VLOOKUP(A289,ClientInfo[[#All],[CLID-Shorten]:[GEOID]],2,FALSE)</f>
        <v>GEO1004</v>
      </c>
      <c r="H289" t="str">
        <f>VLOOKUP(G289,Geomapping[#All],2,FALSE)</f>
        <v>LATAM</v>
      </c>
      <c r="I289" s="1" t="str">
        <f t="shared" si="36"/>
        <v>Q1 2020</v>
      </c>
    </row>
    <row r="290" spans="1:9" x14ac:dyDescent="0.25">
      <c r="A290" t="str">
        <f t="shared" si="38"/>
        <v>CL43946</v>
      </c>
      <c r="B290" s="1">
        <v>43921</v>
      </c>
      <c r="C290" s="1" t="str">
        <f t="shared" si="33"/>
        <v>Mar</v>
      </c>
      <c r="D290" s="1" t="str">
        <f t="shared" si="34"/>
        <v>Q1</v>
      </c>
      <c r="E290" s="1" t="str">
        <f t="shared" si="35"/>
        <v>2020</v>
      </c>
      <c r="F290">
        <v>14798</v>
      </c>
      <c r="G290" t="str">
        <f>VLOOKUP(A290,ClientInfo[[#All],[CLID-Shorten]:[GEOID]],2,FALSE)</f>
        <v>GEO1004</v>
      </c>
      <c r="H290" t="str">
        <f>VLOOKUP(G290,Geomapping[#All],2,FALSE)</f>
        <v>LATAM</v>
      </c>
      <c r="I290" s="1" t="str">
        <f t="shared" si="36"/>
        <v>Q1 2020</v>
      </c>
    </row>
    <row r="291" spans="1:9" x14ac:dyDescent="0.25">
      <c r="A291" t="str">
        <f t="shared" si="38"/>
        <v>CL43946</v>
      </c>
      <c r="B291" s="1">
        <v>43951</v>
      </c>
      <c r="C291" s="1" t="str">
        <f t="shared" si="33"/>
        <v>Apr</v>
      </c>
      <c r="D291" s="1" t="str">
        <f t="shared" si="34"/>
        <v>Q2</v>
      </c>
      <c r="E291" s="1" t="str">
        <f t="shared" si="35"/>
        <v>2020</v>
      </c>
      <c r="F291">
        <v>19470</v>
      </c>
      <c r="G291" t="str">
        <f>VLOOKUP(A291,ClientInfo[[#All],[CLID-Shorten]:[GEOID]],2,FALSE)</f>
        <v>GEO1004</v>
      </c>
      <c r="H291" t="str">
        <f>VLOOKUP(G291,Geomapping[#All],2,FALSE)</f>
        <v>LATAM</v>
      </c>
      <c r="I291" s="1" t="str">
        <f t="shared" si="36"/>
        <v>Q2 2020</v>
      </c>
    </row>
    <row r="292" spans="1:9" x14ac:dyDescent="0.25">
      <c r="A292" t="str">
        <f t="shared" si="38"/>
        <v>CL43946</v>
      </c>
      <c r="B292" s="1">
        <v>43982</v>
      </c>
      <c r="C292" s="1" t="str">
        <f t="shared" si="33"/>
        <v>May</v>
      </c>
      <c r="D292" s="1" t="str">
        <f t="shared" si="34"/>
        <v>Q2</v>
      </c>
      <c r="E292" s="1" t="str">
        <f t="shared" si="35"/>
        <v>2020</v>
      </c>
      <c r="F292">
        <v>16356</v>
      </c>
      <c r="G292" t="str">
        <f>VLOOKUP(A292,ClientInfo[[#All],[CLID-Shorten]:[GEOID]],2,FALSE)</f>
        <v>GEO1004</v>
      </c>
      <c r="H292" t="str">
        <f>VLOOKUP(G292,Geomapping[#All],2,FALSE)</f>
        <v>LATAM</v>
      </c>
      <c r="I292" s="1" t="str">
        <f t="shared" si="36"/>
        <v>Q2 2020</v>
      </c>
    </row>
    <row r="293" spans="1:9" x14ac:dyDescent="0.25">
      <c r="A293" t="str">
        <f t="shared" si="38"/>
        <v>CL43946</v>
      </c>
      <c r="B293" s="1">
        <v>44012</v>
      </c>
      <c r="C293" s="1" t="str">
        <f t="shared" si="33"/>
        <v>Jun</v>
      </c>
      <c r="D293" s="1" t="str">
        <f t="shared" si="34"/>
        <v>Q2</v>
      </c>
      <c r="E293" s="1" t="str">
        <f t="shared" si="35"/>
        <v>2020</v>
      </c>
      <c r="F293">
        <v>13245</v>
      </c>
      <c r="G293" t="str">
        <f>VLOOKUP(A293,ClientInfo[[#All],[CLID-Shorten]:[GEOID]],2,FALSE)</f>
        <v>GEO1004</v>
      </c>
      <c r="H293" t="str">
        <f>VLOOKUP(G293,Geomapping[#All],2,FALSE)</f>
        <v>LATAM</v>
      </c>
      <c r="I293" s="1" t="str">
        <f t="shared" si="36"/>
        <v>Q2 2020</v>
      </c>
    </row>
    <row r="294" spans="1:9" x14ac:dyDescent="0.25">
      <c r="A294" t="str">
        <f t="shared" si="38"/>
        <v>CL43946</v>
      </c>
      <c r="B294" s="1">
        <v>44043</v>
      </c>
      <c r="C294" s="1" t="str">
        <f t="shared" si="33"/>
        <v>Jul</v>
      </c>
      <c r="D294" s="1" t="str">
        <f t="shared" si="34"/>
        <v>Q3</v>
      </c>
      <c r="E294" s="1" t="str">
        <f t="shared" si="35"/>
        <v>2020</v>
      </c>
      <c r="F294">
        <v>10130</v>
      </c>
      <c r="G294" t="str">
        <f>VLOOKUP(A294,ClientInfo[[#All],[CLID-Shorten]:[GEOID]],2,FALSE)</f>
        <v>GEO1004</v>
      </c>
      <c r="H294" t="str">
        <f>VLOOKUP(G294,Geomapping[#All],2,FALSE)</f>
        <v>LATAM</v>
      </c>
      <c r="I294" s="1" t="str">
        <f t="shared" si="36"/>
        <v>Q3 2020</v>
      </c>
    </row>
    <row r="295" spans="1:9" x14ac:dyDescent="0.25">
      <c r="A295" t="str">
        <f t="shared" si="38"/>
        <v>CL43946</v>
      </c>
      <c r="B295" s="1">
        <v>44074</v>
      </c>
      <c r="C295" s="1" t="str">
        <f t="shared" si="33"/>
        <v>Aug</v>
      </c>
      <c r="D295" s="1" t="str">
        <f t="shared" si="34"/>
        <v>Q3</v>
      </c>
      <c r="E295" s="1" t="str">
        <f t="shared" si="35"/>
        <v>2020</v>
      </c>
      <c r="F295">
        <v>10124</v>
      </c>
      <c r="G295" t="str">
        <f>VLOOKUP(A295,ClientInfo[[#All],[CLID-Shorten]:[GEOID]],2,FALSE)</f>
        <v>GEO1004</v>
      </c>
      <c r="H295" t="str">
        <f>VLOOKUP(G295,Geomapping[#All],2,FALSE)</f>
        <v>LATAM</v>
      </c>
      <c r="I295" s="1" t="str">
        <f t="shared" si="36"/>
        <v>Q3 2020</v>
      </c>
    </row>
    <row r="296" spans="1:9" x14ac:dyDescent="0.25">
      <c r="A296" t="str">
        <f t="shared" si="38"/>
        <v>CL43946</v>
      </c>
      <c r="B296" s="1">
        <v>44104</v>
      </c>
      <c r="C296" s="1" t="str">
        <f t="shared" si="33"/>
        <v>Sep</v>
      </c>
      <c r="D296" s="1" t="str">
        <f t="shared" si="34"/>
        <v>Q3</v>
      </c>
      <c r="E296" s="1" t="str">
        <f t="shared" si="35"/>
        <v>2020</v>
      </c>
      <c r="F296">
        <v>8573</v>
      </c>
      <c r="G296" t="str">
        <f>VLOOKUP(A296,ClientInfo[[#All],[CLID-Shorten]:[GEOID]],2,FALSE)</f>
        <v>GEO1004</v>
      </c>
      <c r="H296" t="str">
        <f>VLOOKUP(G296,Geomapping[#All],2,FALSE)</f>
        <v>LATAM</v>
      </c>
      <c r="I296" s="1" t="str">
        <f t="shared" si="36"/>
        <v>Q3 2020</v>
      </c>
    </row>
    <row r="297" spans="1:9" x14ac:dyDescent="0.25">
      <c r="A297" t="str">
        <f t="shared" si="38"/>
        <v>CL43946</v>
      </c>
      <c r="B297" s="1">
        <v>44135</v>
      </c>
      <c r="C297" s="1" t="str">
        <f t="shared" si="33"/>
        <v>Oct</v>
      </c>
      <c r="D297" s="1" t="str">
        <f t="shared" si="34"/>
        <v>Q4</v>
      </c>
      <c r="E297" s="1" t="str">
        <f t="shared" si="35"/>
        <v>2020</v>
      </c>
      <c r="F297">
        <v>11682</v>
      </c>
      <c r="G297" t="str">
        <f>VLOOKUP(A297,ClientInfo[[#All],[CLID-Shorten]:[GEOID]],2,FALSE)</f>
        <v>GEO1004</v>
      </c>
      <c r="H297" t="str">
        <f>VLOOKUP(G297,Geomapping[#All],2,FALSE)</f>
        <v>LATAM</v>
      </c>
      <c r="I297" s="1" t="str">
        <f t="shared" si="36"/>
        <v>Q4 2020</v>
      </c>
    </row>
    <row r="298" spans="1:9" x14ac:dyDescent="0.25">
      <c r="A298" t="str">
        <f t="shared" si="38"/>
        <v>CL43946</v>
      </c>
      <c r="B298" s="1">
        <v>44165</v>
      </c>
      <c r="C298" s="1" t="str">
        <f t="shared" si="33"/>
        <v>Nov</v>
      </c>
      <c r="D298" s="1" t="str">
        <f t="shared" si="34"/>
        <v>Q4</v>
      </c>
      <c r="E298" s="1" t="str">
        <f t="shared" si="35"/>
        <v>2020</v>
      </c>
      <c r="F298">
        <v>11686</v>
      </c>
      <c r="G298" t="str">
        <f>VLOOKUP(A298,ClientInfo[[#All],[CLID-Shorten]:[GEOID]],2,FALSE)</f>
        <v>GEO1004</v>
      </c>
      <c r="H298" t="str">
        <f>VLOOKUP(G298,Geomapping[#All],2,FALSE)</f>
        <v>LATAM</v>
      </c>
      <c r="I298" s="1" t="str">
        <f t="shared" si="36"/>
        <v>Q4 2020</v>
      </c>
    </row>
    <row r="299" spans="1:9" x14ac:dyDescent="0.25">
      <c r="A299" t="str">
        <f t="shared" si="38"/>
        <v>CL43946</v>
      </c>
      <c r="B299" s="1">
        <v>44196</v>
      </c>
      <c r="C299" s="1" t="str">
        <f t="shared" si="33"/>
        <v>Dec</v>
      </c>
      <c r="D299" s="1" t="str">
        <f t="shared" si="34"/>
        <v>Q4</v>
      </c>
      <c r="E299" s="1" t="str">
        <f t="shared" si="35"/>
        <v>2020</v>
      </c>
      <c r="F299">
        <v>13239</v>
      </c>
      <c r="G299" t="str">
        <f>VLOOKUP(A299,ClientInfo[[#All],[CLID-Shorten]:[GEOID]],2,FALSE)</f>
        <v>GEO1004</v>
      </c>
      <c r="H299" t="str">
        <f>VLOOKUP(G299,Geomapping[#All],2,FALSE)</f>
        <v>LATAM</v>
      </c>
      <c r="I299" s="1" t="str">
        <f t="shared" si="36"/>
        <v>Q4 2020</v>
      </c>
    </row>
    <row r="300" spans="1:9" x14ac:dyDescent="0.25">
      <c r="A300" t="str">
        <f t="shared" si="38"/>
        <v>CL43946</v>
      </c>
      <c r="B300" s="1">
        <v>44377</v>
      </c>
      <c r="C300" s="1" t="str">
        <f t="shared" si="33"/>
        <v>Jun</v>
      </c>
      <c r="D300" s="1" t="str">
        <f t="shared" si="34"/>
        <v>Q2</v>
      </c>
      <c r="E300" s="1" t="str">
        <f t="shared" si="35"/>
        <v>2021</v>
      </c>
      <c r="F300">
        <v>13905</v>
      </c>
      <c r="G300" t="str">
        <f>VLOOKUP(A300,ClientInfo[[#All],[CLID-Shorten]:[GEOID]],2,FALSE)</f>
        <v>GEO1004</v>
      </c>
      <c r="H300" t="str">
        <f>VLOOKUP(G300,Geomapping[#All],2,FALSE)</f>
        <v>LATAM</v>
      </c>
      <c r="I300" s="1" t="str">
        <f t="shared" si="36"/>
        <v>Q2 2021</v>
      </c>
    </row>
    <row r="301" spans="1:9" x14ac:dyDescent="0.25">
      <c r="A301" t="str">
        <f t="shared" si="38"/>
        <v>CL43946</v>
      </c>
      <c r="B301" s="1">
        <v>44347</v>
      </c>
      <c r="C301" s="1" t="str">
        <f t="shared" si="33"/>
        <v>May</v>
      </c>
      <c r="D301" s="1" t="str">
        <f t="shared" si="34"/>
        <v>Q2</v>
      </c>
      <c r="E301" s="1" t="str">
        <f t="shared" si="35"/>
        <v>2021</v>
      </c>
      <c r="F301">
        <v>16273</v>
      </c>
      <c r="G301" t="str">
        <f>VLOOKUP(A301,ClientInfo[[#All],[CLID-Shorten]:[GEOID]],2,FALSE)</f>
        <v>GEO1004</v>
      </c>
      <c r="H301" t="str">
        <f>VLOOKUP(G301,Geomapping[#All],2,FALSE)</f>
        <v>LATAM</v>
      </c>
      <c r="I301" s="1" t="str">
        <f t="shared" si="36"/>
        <v>Q2 2021</v>
      </c>
    </row>
    <row r="302" spans="1:9" x14ac:dyDescent="0.25">
      <c r="A302" t="str">
        <f t="shared" si="38"/>
        <v>CL43946</v>
      </c>
      <c r="B302" s="1">
        <v>44316</v>
      </c>
      <c r="C302" s="1" t="str">
        <f t="shared" si="33"/>
        <v>Apr</v>
      </c>
      <c r="D302" s="1" t="str">
        <f t="shared" si="34"/>
        <v>Q2</v>
      </c>
      <c r="E302" s="1" t="str">
        <f t="shared" si="35"/>
        <v>2021</v>
      </c>
      <c r="F302">
        <v>20251</v>
      </c>
      <c r="G302" t="str">
        <f>VLOOKUP(A302,ClientInfo[[#All],[CLID-Shorten]:[GEOID]],2,FALSE)</f>
        <v>GEO1004</v>
      </c>
      <c r="H302" t="str">
        <f>VLOOKUP(G302,Geomapping[#All],2,FALSE)</f>
        <v>LATAM</v>
      </c>
      <c r="I302" s="1" t="str">
        <f t="shared" si="36"/>
        <v>Q2 2021</v>
      </c>
    </row>
    <row r="303" spans="1:9" x14ac:dyDescent="0.25">
      <c r="A303" t="str">
        <f t="shared" si="38"/>
        <v>CL43946</v>
      </c>
      <c r="B303" s="1">
        <v>44286</v>
      </c>
      <c r="C303" s="1" t="str">
        <f t="shared" si="33"/>
        <v>Mar</v>
      </c>
      <c r="D303" s="1" t="str">
        <f t="shared" si="34"/>
        <v>Q1</v>
      </c>
      <c r="E303" s="1" t="str">
        <f t="shared" si="35"/>
        <v>2021</v>
      </c>
      <c r="F303">
        <v>15092</v>
      </c>
      <c r="G303" t="str">
        <f>VLOOKUP(A303,ClientInfo[[#All],[CLID-Shorten]:[GEOID]],2,FALSE)</f>
        <v>GEO1004</v>
      </c>
      <c r="H303" t="str">
        <f>VLOOKUP(G303,Geomapping[#All],2,FALSE)</f>
        <v>LATAM</v>
      </c>
      <c r="I303" s="1" t="str">
        <f t="shared" si="36"/>
        <v>Q1 2021</v>
      </c>
    </row>
    <row r="304" spans="1:9" x14ac:dyDescent="0.25">
      <c r="A304" t="str">
        <f t="shared" si="38"/>
        <v>CL43946</v>
      </c>
      <c r="B304" s="1">
        <v>44255</v>
      </c>
      <c r="C304" s="1" t="str">
        <f t="shared" si="33"/>
        <v>Feb</v>
      </c>
      <c r="D304" s="1" t="str">
        <f t="shared" si="34"/>
        <v>Q1</v>
      </c>
      <c r="E304" s="1" t="str">
        <f t="shared" si="35"/>
        <v>2021</v>
      </c>
      <c r="F304">
        <v>15094</v>
      </c>
      <c r="G304" t="str">
        <f>VLOOKUP(A304,ClientInfo[[#All],[CLID-Shorten]:[GEOID]],2,FALSE)</f>
        <v>GEO1004</v>
      </c>
      <c r="H304" t="str">
        <f>VLOOKUP(G304,Geomapping[#All],2,FALSE)</f>
        <v>LATAM</v>
      </c>
      <c r="I304" s="1" t="str">
        <f t="shared" si="36"/>
        <v>Q1 2021</v>
      </c>
    </row>
    <row r="305" spans="1:9" x14ac:dyDescent="0.25">
      <c r="A305" t="str">
        <f t="shared" si="38"/>
        <v>CL43946</v>
      </c>
      <c r="B305" s="1">
        <v>44227</v>
      </c>
      <c r="C305" s="1" t="str">
        <f t="shared" si="33"/>
        <v>Jan</v>
      </c>
      <c r="D305" s="1" t="str">
        <f t="shared" si="34"/>
        <v>Q1</v>
      </c>
      <c r="E305" s="1" t="str">
        <f t="shared" si="35"/>
        <v>2021</v>
      </c>
      <c r="F305">
        <v>11799</v>
      </c>
      <c r="G305" t="str">
        <f>VLOOKUP(A305,ClientInfo[[#All],[CLID-Shorten]:[GEOID]],2,FALSE)</f>
        <v>GEO1004</v>
      </c>
      <c r="H305" t="str">
        <f>VLOOKUP(G305,Geomapping[#All],2,FALSE)</f>
        <v>LATAM</v>
      </c>
      <c r="I305" s="1" t="str">
        <f t="shared" si="36"/>
        <v>Q1 2021</v>
      </c>
    </row>
    <row r="306" spans="1:9" x14ac:dyDescent="0.25">
      <c r="A306" t="s">
        <v>316</v>
      </c>
      <c r="B306" s="1">
        <v>44043</v>
      </c>
      <c r="C306" s="1" t="str">
        <f t="shared" si="33"/>
        <v>Jul</v>
      </c>
      <c r="D306" s="1" t="str">
        <f t="shared" si="34"/>
        <v>Q3</v>
      </c>
      <c r="E306" s="1" t="str">
        <f t="shared" si="35"/>
        <v>2020</v>
      </c>
      <c r="F306">
        <v>326</v>
      </c>
      <c r="G306" t="str">
        <f>VLOOKUP(A306,ClientInfo[[#All],[CLID-Shorten]:[GEOID]],2,FALSE)</f>
        <v>GEO1002</v>
      </c>
      <c r="H306" t="str">
        <f>VLOOKUP(G306,Geomapping[#All],2,FALSE)</f>
        <v>APAC</v>
      </c>
      <c r="I306" s="1" t="str">
        <f t="shared" si="36"/>
        <v>Q3 2020</v>
      </c>
    </row>
    <row r="307" spans="1:9" x14ac:dyDescent="0.25">
      <c r="A307" t="str">
        <f t="shared" ref="A307:A317" si="39">A306</f>
        <v>CL44634</v>
      </c>
      <c r="B307" s="1">
        <v>44074</v>
      </c>
      <c r="C307" s="1" t="str">
        <f t="shared" si="33"/>
        <v>Aug</v>
      </c>
      <c r="D307" s="1" t="str">
        <f t="shared" si="34"/>
        <v>Q3</v>
      </c>
      <c r="E307" s="1" t="str">
        <f t="shared" si="35"/>
        <v>2020</v>
      </c>
      <c r="F307">
        <v>202</v>
      </c>
      <c r="G307" t="str">
        <f>VLOOKUP(A307,ClientInfo[[#All],[CLID-Shorten]:[GEOID]],2,FALSE)</f>
        <v>GEO1002</v>
      </c>
      <c r="H307" t="str">
        <f>VLOOKUP(G307,Geomapping[#All],2,FALSE)</f>
        <v>APAC</v>
      </c>
      <c r="I307" s="1" t="str">
        <f t="shared" si="36"/>
        <v>Q3 2020</v>
      </c>
    </row>
    <row r="308" spans="1:9" x14ac:dyDescent="0.25">
      <c r="A308" t="str">
        <f t="shared" si="39"/>
        <v>CL44634</v>
      </c>
      <c r="B308" s="1">
        <v>44104</v>
      </c>
      <c r="C308" s="1" t="str">
        <f t="shared" si="33"/>
        <v>Sep</v>
      </c>
      <c r="D308" s="1" t="str">
        <f t="shared" si="34"/>
        <v>Q3</v>
      </c>
      <c r="E308" s="1" t="str">
        <f t="shared" si="35"/>
        <v>2020</v>
      </c>
      <c r="F308">
        <v>283</v>
      </c>
      <c r="G308" t="str">
        <f>VLOOKUP(A308,ClientInfo[[#All],[CLID-Shorten]:[GEOID]],2,FALSE)</f>
        <v>GEO1002</v>
      </c>
      <c r="H308" t="str">
        <f>VLOOKUP(G308,Geomapping[#All],2,FALSE)</f>
        <v>APAC</v>
      </c>
      <c r="I308" s="1" t="str">
        <f t="shared" si="36"/>
        <v>Q3 2020</v>
      </c>
    </row>
    <row r="309" spans="1:9" x14ac:dyDescent="0.25">
      <c r="A309" t="str">
        <f t="shared" si="39"/>
        <v>CL44634</v>
      </c>
      <c r="B309" s="1">
        <v>44135</v>
      </c>
      <c r="C309" s="1" t="str">
        <f t="shared" si="33"/>
        <v>Oct</v>
      </c>
      <c r="D309" s="1" t="str">
        <f t="shared" si="34"/>
        <v>Q4</v>
      </c>
      <c r="E309" s="1" t="str">
        <f t="shared" si="35"/>
        <v>2020</v>
      </c>
      <c r="F309">
        <v>243</v>
      </c>
      <c r="G309" t="str">
        <f>VLOOKUP(A309,ClientInfo[[#All],[CLID-Shorten]:[GEOID]],2,FALSE)</f>
        <v>GEO1002</v>
      </c>
      <c r="H309" t="str">
        <f>VLOOKUP(G309,Geomapping[#All],2,FALSE)</f>
        <v>APAC</v>
      </c>
      <c r="I309" s="1" t="str">
        <f t="shared" si="36"/>
        <v>Q4 2020</v>
      </c>
    </row>
    <row r="310" spans="1:9" x14ac:dyDescent="0.25">
      <c r="A310" t="str">
        <f t="shared" si="39"/>
        <v>CL44634</v>
      </c>
      <c r="B310" s="1">
        <v>44165</v>
      </c>
      <c r="C310" s="1" t="str">
        <f t="shared" si="33"/>
        <v>Nov</v>
      </c>
      <c r="D310" s="1" t="str">
        <f t="shared" si="34"/>
        <v>Q4</v>
      </c>
      <c r="E310" s="1" t="str">
        <f t="shared" si="35"/>
        <v>2020</v>
      </c>
      <c r="F310">
        <v>368</v>
      </c>
      <c r="G310" t="str">
        <f>VLOOKUP(A310,ClientInfo[[#All],[CLID-Shorten]:[GEOID]],2,FALSE)</f>
        <v>GEO1002</v>
      </c>
      <c r="H310" t="str">
        <f>VLOOKUP(G310,Geomapping[#All],2,FALSE)</f>
        <v>APAC</v>
      </c>
      <c r="I310" s="1" t="str">
        <f t="shared" si="36"/>
        <v>Q4 2020</v>
      </c>
    </row>
    <row r="311" spans="1:9" x14ac:dyDescent="0.25">
      <c r="A311" t="str">
        <f t="shared" si="39"/>
        <v>CL44634</v>
      </c>
      <c r="B311" s="1">
        <v>44196</v>
      </c>
      <c r="C311" s="1" t="str">
        <f t="shared" si="33"/>
        <v>Dec</v>
      </c>
      <c r="D311" s="1" t="str">
        <f t="shared" si="34"/>
        <v>Q4</v>
      </c>
      <c r="E311" s="1" t="str">
        <f t="shared" si="35"/>
        <v>2020</v>
      </c>
      <c r="F311">
        <v>285</v>
      </c>
      <c r="G311" t="str">
        <f>VLOOKUP(A311,ClientInfo[[#All],[CLID-Shorten]:[GEOID]],2,FALSE)</f>
        <v>GEO1002</v>
      </c>
      <c r="H311" t="str">
        <f>VLOOKUP(G311,Geomapping[#All],2,FALSE)</f>
        <v>APAC</v>
      </c>
      <c r="I311" s="1" t="str">
        <f t="shared" si="36"/>
        <v>Q4 2020</v>
      </c>
    </row>
    <row r="312" spans="1:9" x14ac:dyDescent="0.25">
      <c r="A312" t="str">
        <f t="shared" si="39"/>
        <v>CL44634</v>
      </c>
      <c r="B312" s="1">
        <v>44377</v>
      </c>
      <c r="C312" s="1" t="str">
        <f t="shared" si="33"/>
        <v>Jun</v>
      </c>
      <c r="D312" s="1" t="str">
        <f t="shared" si="34"/>
        <v>Q2</v>
      </c>
      <c r="E312" s="1" t="str">
        <f t="shared" si="35"/>
        <v>2021</v>
      </c>
      <c r="F312">
        <v>292</v>
      </c>
      <c r="G312" t="str">
        <f>VLOOKUP(A312,ClientInfo[[#All],[CLID-Shorten]:[GEOID]],2,FALSE)</f>
        <v>GEO1002</v>
      </c>
      <c r="H312" t="str">
        <f>VLOOKUP(G312,Geomapping[#All],2,FALSE)</f>
        <v>APAC</v>
      </c>
      <c r="I312" s="1" t="str">
        <f t="shared" si="36"/>
        <v>Q2 2021</v>
      </c>
    </row>
    <row r="313" spans="1:9" x14ac:dyDescent="0.25">
      <c r="A313" t="str">
        <f t="shared" si="39"/>
        <v>CL44634</v>
      </c>
      <c r="B313" s="1">
        <v>44347</v>
      </c>
      <c r="C313" s="1" t="str">
        <f t="shared" si="33"/>
        <v>May</v>
      </c>
      <c r="D313" s="1" t="str">
        <f t="shared" si="34"/>
        <v>Q2</v>
      </c>
      <c r="E313" s="1" t="str">
        <f t="shared" si="35"/>
        <v>2021</v>
      </c>
      <c r="F313">
        <v>495</v>
      </c>
      <c r="G313" t="str">
        <f>VLOOKUP(A313,ClientInfo[[#All],[CLID-Shorten]:[GEOID]],2,FALSE)</f>
        <v>GEO1002</v>
      </c>
      <c r="H313" t="str">
        <f>VLOOKUP(G313,Geomapping[#All],2,FALSE)</f>
        <v>APAC</v>
      </c>
      <c r="I313" s="1" t="str">
        <f t="shared" si="36"/>
        <v>Q2 2021</v>
      </c>
    </row>
    <row r="314" spans="1:9" x14ac:dyDescent="0.25">
      <c r="A314" t="str">
        <f t="shared" si="39"/>
        <v>CL44634</v>
      </c>
      <c r="B314" s="1">
        <v>44316</v>
      </c>
      <c r="C314" s="1" t="str">
        <f t="shared" si="33"/>
        <v>Apr</v>
      </c>
      <c r="D314" s="1" t="str">
        <f t="shared" si="34"/>
        <v>Q2</v>
      </c>
      <c r="E314" s="1" t="str">
        <f t="shared" si="35"/>
        <v>2021</v>
      </c>
      <c r="F314">
        <v>467</v>
      </c>
      <c r="G314" t="str">
        <f>VLOOKUP(A314,ClientInfo[[#All],[CLID-Shorten]:[GEOID]],2,FALSE)</f>
        <v>GEO1002</v>
      </c>
      <c r="H314" t="str">
        <f>VLOOKUP(G314,Geomapping[#All],2,FALSE)</f>
        <v>APAC</v>
      </c>
      <c r="I314" s="1" t="str">
        <f t="shared" si="36"/>
        <v>Q2 2021</v>
      </c>
    </row>
    <row r="315" spans="1:9" x14ac:dyDescent="0.25">
      <c r="A315" t="str">
        <f t="shared" si="39"/>
        <v>CL44634</v>
      </c>
      <c r="B315" s="1">
        <v>44286</v>
      </c>
      <c r="C315" s="1" t="str">
        <f t="shared" si="33"/>
        <v>Mar</v>
      </c>
      <c r="D315" s="1" t="str">
        <f t="shared" si="34"/>
        <v>Q1</v>
      </c>
      <c r="E315" s="1" t="str">
        <f t="shared" si="35"/>
        <v>2021</v>
      </c>
      <c r="F315">
        <v>451</v>
      </c>
      <c r="G315" t="str">
        <f>VLOOKUP(A315,ClientInfo[[#All],[CLID-Shorten]:[GEOID]],2,FALSE)</f>
        <v>GEO1002</v>
      </c>
      <c r="H315" t="str">
        <f>VLOOKUP(G315,Geomapping[#All],2,FALSE)</f>
        <v>APAC</v>
      </c>
      <c r="I315" s="1" t="str">
        <f t="shared" si="36"/>
        <v>Q1 2021</v>
      </c>
    </row>
    <row r="316" spans="1:9" x14ac:dyDescent="0.25">
      <c r="A316" t="str">
        <f t="shared" si="39"/>
        <v>CL44634</v>
      </c>
      <c r="B316" s="1">
        <v>44255</v>
      </c>
      <c r="C316" s="1" t="str">
        <f t="shared" si="33"/>
        <v>Feb</v>
      </c>
      <c r="D316" s="1" t="str">
        <f t="shared" si="34"/>
        <v>Q1</v>
      </c>
      <c r="E316" s="1" t="str">
        <f t="shared" si="35"/>
        <v>2021</v>
      </c>
      <c r="F316">
        <v>320</v>
      </c>
      <c r="G316" t="str">
        <f>VLOOKUP(A316,ClientInfo[[#All],[CLID-Shorten]:[GEOID]],2,FALSE)</f>
        <v>GEO1002</v>
      </c>
      <c r="H316" t="str">
        <f>VLOOKUP(G316,Geomapping[#All],2,FALSE)</f>
        <v>APAC</v>
      </c>
      <c r="I316" s="1" t="str">
        <f t="shared" si="36"/>
        <v>Q1 2021</v>
      </c>
    </row>
    <row r="317" spans="1:9" x14ac:dyDescent="0.25">
      <c r="A317" t="str">
        <f t="shared" si="39"/>
        <v>CL44634</v>
      </c>
      <c r="B317" s="1">
        <v>44227</v>
      </c>
      <c r="C317" s="1" t="str">
        <f t="shared" si="33"/>
        <v>Jan</v>
      </c>
      <c r="D317" s="1" t="str">
        <f t="shared" si="34"/>
        <v>Q1</v>
      </c>
      <c r="E317" s="1" t="str">
        <f t="shared" si="35"/>
        <v>2021</v>
      </c>
      <c r="F317">
        <v>361</v>
      </c>
      <c r="G317" t="str">
        <f>VLOOKUP(A317,ClientInfo[[#All],[CLID-Shorten]:[GEOID]],2,FALSE)</f>
        <v>GEO1002</v>
      </c>
      <c r="H317" t="str">
        <f>VLOOKUP(G317,Geomapping[#All],2,FALSE)</f>
        <v>APAC</v>
      </c>
      <c r="I317" s="1" t="str">
        <f t="shared" si="36"/>
        <v>Q1 2021</v>
      </c>
    </row>
    <row r="318" spans="1:9" x14ac:dyDescent="0.25">
      <c r="A318" t="s">
        <v>329</v>
      </c>
      <c r="B318" s="1">
        <v>43861</v>
      </c>
      <c r="C318" s="1" t="str">
        <f t="shared" si="33"/>
        <v>Jan</v>
      </c>
      <c r="D318" s="1" t="str">
        <f t="shared" si="34"/>
        <v>Q1</v>
      </c>
      <c r="E318" s="1" t="str">
        <f t="shared" si="35"/>
        <v>2020</v>
      </c>
      <c r="F318">
        <v>2691</v>
      </c>
      <c r="G318" t="str">
        <f>VLOOKUP(A318,ClientInfo[[#All],[CLID-Shorten]:[GEOID]],2,FALSE)</f>
        <v>GEO1001</v>
      </c>
      <c r="H318" t="str">
        <f>VLOOKUP(G318,Geomapping[#All],2,FALSE)</f>
        <v>NAM</v>
      </c>
      <c r="I318" s="1" t="str">
        <f t="shared" si="36"/>
        <v>Q1 2020</v>
      </c>
    </row>
    <row r="319" spans="1:9" x14ac:dyDescent="0.25">
      <c r="A319" t="str">
        <f t="shared" ref="A319:A335" si="40">A318</f>
        <v>CL46663</v>
      </c>
      <c r="B319" s="1">
        <v>43890</v>
      </c>
      <c r="C319" s="1" t="str">
        <f t="shared" si="33"/>
        <v>Feb</v>
      </c>
      <c r="D319" s="1" t="str">
        <f t="shared" si="34"/>
        <v>Q1</v>
      </c>
      <c r="E319" s="1" t="str">
        <f t="shared" si="35"/>
        <v>2020</v>
      </c>
      <c r="F319">
        <v>2129</v>
      </c>
      <c r="G319" t="str">
        <f>VLOOKUP(A319,ClientInfo[[#All],[CLID-Shorten]:[GEOID]],2,FALSE)</f>
        <v>GEO1001</v>
      </c>
      <c r="H319" t="str">
        <f>VLOOKUP(G319,Geomapping[#All],2,FALSE)</f>
        <v>NAM</v>
      </c>
      <c r="I319" s="1" t="str">
        <f t="shared" si="36"/>
        <v>Q1 2020</v>
      </c>
    </row>
    <row r="320" spans="1:9" x14ac:dyDescent="0.25">
      <c r="A320" t="str">
        <f t="shared" si="40"/>
        <v>CL46663</v>
      </c>
      <c r="B320" s="1">
        <v>43921</v>
      </c>
      <c r="C320" s="1" t="str">
        <f t="shared" si="33"/>
        <v>Mar</v>
      </c>
      <c r="D320" s="1" t="str">
        <f t="shared" si="34"/>
        <v>Q1</v>
      </c>
      <c r="E320" s="1" t="str">
        <f t="shared" si="35"/>
        <v>2020</v>
      </c>
      <c r="F320">
        <v>3258</v>
      </c>
      <c r="G320" t="str">
        <f>VLOOKUP(A320,ClientInfo[[#All],[CLID-Shorten]:[GEOID]],2,FALSE)</f>
        <v>GEO1001</v>
      </c>
      <c r="H320" t="str">
        <f>VLOOKUP(G320,Geomapping[#All],2,FALSE)</f>
        <v>NAM</v>
      </c>
      <c r="I320" s="1" t="str">
        <f t="shared" si="36"/>
        <v>Q1 2020</v>
      </c>
    </row>
    <row r="321" spans="1:9" x14ac:dyDescent="0.25">
      <c r="A321" t="str">
        <f t="shared" si="40"/>
        <v>CL46663</v>
      </c>
      <c r="B321" s="1">
        <v>43951</v>
      </c>
      <c r="C321" s="1" t="str">
        <f t="shared" si="33"/>
        <v>Apr</v>
      </c>
      <c r="D321" s="1" t="str">
        <f t="shared" si="34"/>
        <v>Q2</v>
      </c>
      <c r="E321" s="1" t="str">
        <f t="shared" si="35"/>
        <v>2020</v>
      </c>
      <c r="F321">
        <v>2978</v>
      </c>
      <c r="G321" t="str">
        <f>VLOOKUP(A321,ClientInfo[[#All],[CLID-Shorten]:[GEOID]],2,FALSE)</f>
        <v>GEO1001</v>
      </c>
      <c r="H321" t="str">
        <f>VLOOKUP(G321,Geomapping[#All],2,FALSE)</f>
        <v>NAM</v>
      </c>
      <c r="I321" s="1" t="str">
        <f t="shared" si="36"/>
        <v>Q2 2020</v>
      </c>
    </row>
    <row r="322" spans="1:9" x14ac:dyDescent="0.25">
      <c r="A322" t="str">
        <f t="shared" si="40"/>
        <v>CL46663</v>
      </c>
      <c r="B322" s="1">
        <v>43982</v>
      </c>
      <c r="C322" s="1" t="str">
        <f t="shared" si="33"/>
        <v>May</v>
      </c>
      <c r="D322" s="1" t="str">
        <f t="shared" si="34"/>
        <v>Q2</v>
      </c>
      <c r="E322" s="1" t="str">
        <f t="shared" si="35"/>
        <v>2020</v>
      </c>
      <c r="F322">
        <v>3544</v>
      </c>
      <c r="G322" t="str">
        <f>VLOOKUP(A322,ClientInfo[[#All],[CLID-Shorten]:[GEOID]],2,FALSE)</f>
        <v>GEO1001</v>
      </c>
      <c r="H322" t="str">
        <f>VLOOKUP(G322,Geomapping[#All],2,FALSE)</f>
        <v>NAM</v>
      </c>
      <c r="I322" s="1" t="str">
        <f t="shared" si="36"/>
        <v>Q2 2020</v>
      </c>
    </row>
    <row r="323" spans="1:9" x14ac:dyDescent="0.25">
      <c r="A323" t="str">
        <f t="shared" si="40"/>
        <v>CL46663</v>
      </c>
      <c r="B323" s="1">
        <v>44012</v>
      </c>
      <c r="C323" s="1" t="str">
        <f t="shared" ref="C323:C386" si="41">TEXT(B323, "mmm")</f>
        <v>Jun</v>
      </c>
      <c r="D323" s="1" t="str">
        <f t="shared" ref="D323:D386" si="42">"Q" &amp;CHOOSE(MONTH(B323),1, 1, 1, 2, 2, 2, 3, 3,3,4, 4, 4)</f>
        <v>Q2</v>
      </c>
      <c r="E323" s="1" t="str">
        <f t="shared" ref="E323:E386" si="43">TEXT(B323,"yyyy")</f>
        <v>2020</v>
      </c>
      <c r="F323">
        <v>1845</v>
      </c>
      <c r="G323" t="str">
        <f>VLOOKUP(A323,ClientInfo[[#All],[CLID-Shorten]:[GEOID]],2,FALSE)</f>
        <v>GEO1001</v>
      </c>
      <c r="H323" t="str">
        <f>VLOOKUP(G323,Geomapping[#All],2,FALSE)</f>
        <v>NAM</v>
      </c>
      <c r="I323" s="1" t="str">
        <f t="shared" ref="I323:I386" si="44">D323&amp;" "&amp;E323</f>
        <v>Q2 2020</v>
      </c>
    </row>
    <row r="324" spans="1:9" x14ac:dyDescent="0.25">
      <c r="A324" t="str">
        <f t="shared" si="40"/>
        <v>CL46663</v>
      </c>
      <c r="B324" s="1">
        <v>44043</v>
      </c>
      <c r="C324" s="1" t="str">
        <f t="shared" si="41"/>
        <v>Jul</v>
      </c>
      <c r="D324" s="1" t="str">
        <f t="shared" si="42"/>
        <v>Q3</v>
      </c>
      <c r="E324" s="1" t="str">
        <f t="shared" si="43"/>
        <v>2020</v>
      </c>
      <c r="F324">
        <v>2414</v>
      </c>
      <c r="G324" t="str">
        <f>VLOOKUP(A324,ClientInfo[[#All],[CLID-Shorten]:[GEOID]],2,FALSE)</f>
        <v>GEO1001</v>
      </c>
      <c r="H324" t="str">
        <f>VLOOKUP(G324,Geomapping[#All],2,FALSE)</f>
        <v>NAM</v>
      </c>
      <c r="I324" s="1" t="str">
        <f t="shared" si="44"/>
        <v>Q3 2020</v>
      </c>
    </row>
    <row r="325" spans="1:9" x14ac:dyDescent="0.25">
      <c r="A325" t="str">
        <f t="shared" si="40"/>
        <v>CL46663</v>
      </c>
      <c r="B325" s="1">
        <v>44074</v>
      </c>
      <c r="C325" s="1" t="str">
        <f t="shared" si="41"/>
        <v>Aug</v>
      </c>
      <c r="D325" s="1" t="str">
        <f t="shared" si="42"/>
        <v>Q3</v>
      </c>
      <c r="E325" s="1" t="str">
        <f t="shared" si="43"/>
        <v>2020</v>
      </c>
      <c r="F325">
        <v>1281</v>
      </c>
      <c r="G325" t="str">
        <f>VLOOKUP(A325,ClientInfo[[#All],[CLID-Shorten]:[GEOID]],2,FALSE)</f>
        <v>GEO1001</v>
      </c>
      <c r="H325" t="str">
        <f>VLOOKUP(G325,Geomapping[#All],2,FALSE)</f>
        <v>NAM</v>
      </c>
      <c r="I325" s="1" t="str">
        <f t="shared" si="44"/>
        <v>Q3 2020</v>
      </c>
    </row>
    <row r="326" spans="1:9" x14ac:dyDescent="0.25">
      <c r="A326" t="str">
        <f t="shared" si="40"/>
        <v>CL46663</v>
      </c>
      <c r="B326" s="1">
        <v>44104</v>
      </c>
      <c r="C326" s="1" t="str">
        <f t="shared" si="41"/>
        <v>Sep</v>
      </c>
      <c r="D326" s="1" t="str">
        <f t="shared" si="42"/>
        <v>Q3</v>
      </c>
      <c r="E326" s="1" t="str">
        <f t="shared" si="43"/>
        <v>2020</v>
      </c>
      <c r="F326">
        <v>2131</v>
      </c>
      <c r="G326" t="str">
        <f>VLOOKUP(A326,ClientInfo[[#All],[CLID-Shorten]:[GEOID]],2,FALSE)</f>
        <v>GEO1001</v>
      </c>
      <c r="H326" t="str">
        <f>VLOOKUP(G326,Geomapping[#All],2,FALSE)</f>
        <v>NAM</v>
      </c>
      <c r="I326" s="1" t="str">
        <f t="shared" si="44"/>
        <v>Q3 2020</v>
      </c>
    </row>
    <row r="327" spans="1:9" x14ac:dyDescent="0.25">
      <c r="A327" t="str">
        <f t="shared" si="40"/>
        <v>CL46663</v>
      </c>
      <c r="B327" s="1">
        <v>44135</v>
      </c>
      <c r="C327" s="1" t="str">
        <f t="shared" si="41"/>
        <v>Oct</v>
      </c>
      <c r="D327" s="1" t="str">
        <f t="shared" si="42"/>
        <v>Q4</v>
      </c>
      <c r="E327" s="1" t="str">
        <f t="shared" si="43"/>
        <v>2020</v>
      </c>
      <c r="F327">
        <v>1560</v>
      </c>
      <c r="G327" t="str">
        <f>VLOOKUP(A327,ClientInfo[[#All],[CLID-Shorten]:[GEOID]],2,FALSE)</f>
        <v>GEO1001</v>
      </c>
      <c r="H327" t="str">
        <f>VLOOKUP(G327,Geomapping[#All],2,FALSE)</f>
        <v>NAM</v>
      </c>
      <c r="I327" s="1" t="str">
        <f t="shared" si="44"/>
        <v>Q4 2020</v>
      </c>
    </row>
    <row r="328" spans="1:9" x14ac:dyDescent="0.25">
      <c r="A328" t="str">
        <f t="shared" si="40"/>
        <v>CL46663</v>
      </c>
      <c r="B328" s="1">
        <v>44165</v>
      </c>
      <c r="C328" s="1" t="str">
        <f t="shared" si="41"/>
        <v>Nov</v>
      </c>
      <c r="D328" s="1" t="str">
        <f t="shared" si="42"/>
        <v>Q4</v>
      </c>
      <c r="E328" s="1" t="str">
        <f t="shared" si="43"/>
        <v>2020</v>
      </c>
      <c r="F328">
        <v>2691</v>
      </c>
      <c r="G328" t="str">
        <f>VLOOKUP(A328,ClientInfo[[#All],[CLID-Shorten]:[GEOID]],2,FALSE)</f>
        <v>GEO1001</v>
      </c>
      <c r="H328" t="str">
        <f>VLOOKUP(G328,Geomapping[#All],2,FALSE)</f>
        <v>NAM</v>
      </c>
      <c r="I328" s="1" t="str">
        <f t="shared" si="44"/>
        <v>Q4 2020</v>
      </c>
    </row>
    <row r="329" spans="1:9" x14ac:dyDescent="0.25">
      <c r="A329" t="str">
        <f t="shared" si="40"/>
        <v>CL46663</v>
      </c>
      <c r="B329" s="1">
        <v>44196</v>
      </c>
      <c r="C329" s="1" t="str">
        <f t="shared" si="41"/>
        <v>Dec</v>
      </c>
      <c r="D329" s="1" t="str">
        <f t="shared" si="42"/>
        <v>Q4</v>
      </c>
      <c r="E329" s="1" t="str">
        <f t="shared" si="43"/>
        <v>2020</v>
      </c>
      <c r="F329">
        <v>1843</v>
      </c>
      <c r="G329" t="str">
        <f>VLOOKUP(A329,ClientInfo[[#All],[CLID-Shorten]:[GEOID]],2,FALSE)</f>
        <v>GEO1001</v>
      </c>
      <c r="H329" t="str">
        <f>VLOOKUP(G329,Geomapping[#All],2,FALSE)</f>
        <v>NAM</v>
      </c>
      <c r="I329" s="1" t="str">
        <f t="shared" si="44"/>
        <v>Q4 2020</v>
      </c>
    </row>
    <row r="330" spans="1:9" x14ac:dyDescent="0.25">
      <c r="A330" t="str">
        <f t="shared" si="40"/>
        <v>CL46663</v>
      </c>
      <c r="B330" s="1">
        <v>44377</v>
      </c>
      <c r="C330" s="1" t="str">
        <f t="shared" si="41"/>
        <v>Jun</v>
      </c>
      <c r="D330" s="1" t="str">
        <f t="shared" si="42"/>
        <v>Q2</v>
      </c>
      <c r="E330" s="1" t="str">
        <f t="shared" si="43"/>
        <v>2021</v>
      </c>
      <c r="F330">
        <v>1864</v>
      </c>
      <c r="G330" t="str">
        <f>VLOOKUP(A330,ClientInfo[[#All],[CLID-Shorten]:[GEOID]],2,FALSE)</f>
        <v>GEO1001</v>
      </c>
      <c r="H330" t="str">
        <f>VLOOKUP(G330,Geomapping[#All],2,FALSE)</f>
        <v>NAM</v>
      </c>
      <c r="I330" s="1" t="str">
        <f t="shared" si="44"/>
        <v>Q2 2021</v>
      </c>
    </row>
    <row r="331" spans="1:9" x14ac:dyDescent="0.25">
      <c r="A331" t="str">
        <f t="shared" si="40"/>
        <v>CL46663</v>
      </c>
      <c r="B331" s="1">
        <v>44347</v>
      </c>
      <c r="C331" s="1" t="str">
        <f t="shared" si="41"/>
        <v>May</v>
      </c>
      <c r="D331" s="1" t="str">
        <f t="shared" si="42"/>
        <v>Q2</v>
      </c>
      <c r="E331" s="1" t="str">
        <f t="shared" si="43"/>
        <v>2021</v>
      </c>
      <c r="F331">
        <v>3527</v>
      </c>
      <c r="G331" t="str">
        <f>VLOOKUP(A331,ClientInfo[[#All],[CLID-Shorten]:[GEOID]],2,FALSE)</f>
        <v>GEO1001</v>
      </c>
      <c r="H331" t="str">
        <f>VLOOKUP(G331,Geomapping[#All],2,FALSE)</f>
        <v>NAM</v>
      </c>
      <c r="I331" s="1" t="str">
        <f t="shared" si="44"/>
        <v>Q2 2021</v>
      </c>
    </row>
    <row r="332" spans="1:9" x14ac:dyDescent="0.25">
      <c r="A332" t="str">
        <f t="shared" si="40"/>
        <v>CL46663</v>
      </c>
      <c r="B332" s="1">
        <v>44316</v>
      </c>
      <c r="C332" s="1" t="str">
        <f t="shared" si="41"/>
        <v>Apr</v>
      </c>
      <c r="D332" s="1" t="str">
        <f t="shared" si="42"/>
        <v>Q2</v>
      </c>
      <c r="E332" s="1" t="str">
        <f t="shared" si="43"/>
        <v>2021</v>
      </c>
      <c r="F332">
        <v>3010</v>
      </c>
      <c r="G332" t="str">
        <f>VLOOKUP(A332,ClientInfo[[#All],[CLID-Shorten]:[GEOID]],2,FALSE)</f>
        <v>GEO1001</v>
      </c>
      <c r="H332" t="str">
        <f>VLOOKUP(G332,Geomapping[#All],2,FALSE)</f>
        <v>NAM</v>
      </c>
      <c r="I332" s="1" t="str">
        <f t="shared" si="44"/>
        <v>Q2 2021</v>
      </c>
    </row>
    <row r="333" spans="1:9" x14ac:dyDescent="0.25">
      <c r="A333" t="str">
        <f t="shared" si="40"/>
        <v>CL46663</v>
      </c>
      <c r="B333" s="1">
        <v>44286</v>
      </c>
      <c r="C333" s="1" t="str">
        <f t="shared" si="41"/>
        <v>Mar</v>
      </c>
      <c r="D333" s="1" t="str">
        <f t="shared" si="42"/>
        <v>Q1</v>
      </c>
      <c r="E333" s="1" t="str">
        <f t="shared" si="43"/>
        <v>2021</v>
      </c>
      <c r="F333">
        <v>3387</v>
      </c>
      <c r="G333" t="str">
        <f>VLOOKUP(A333,ClientInfo[[#All],[CLID-Shorten]:[GEOID]],2,FALSE)</f>
        <v>GEO1001</v>
      </c>
      <c r="H333" t="str">
        <f>VLOOKUP(G333,Geomapping[#All],2,FALSE)</f>
        <v>NAM</v>
      </c>
      <c r="I333" s="1" t="str">
        <f t="shared" si="44"/>
        <v>Q1 2021</v>
      </c>
    </row>
    <row r="334" spans="1:9" x14ac:dyDescent="0.25">
      <c r="A334" t="str">
        <f t="shared" si="40"/>
        <v>CL46663</v>
      </c>
      <c r="B334" s="1">
        <v>44255</v>
      </c>
      <c r="C334" s="1" t="str">
        <f t="shared" si="41"/>
        <v>Feb</v>
      </c>
      <c r="D334" s="1" t="str">
        <f t="shared" si="42"/>
        <v>Q1</v>
      </c>
      <c r="E334" s="1" t="str">
        <f t="shared" si="43"/>
        <v>2021</v>
      </c>
      <c r="F334">
        <v>2190</v>
      </c>
      <c r="G334" t="str">
        <f>VLOOKUP(A334,ClientInfo[[#All],[CLID-Shorten]:[GEOID]],2,FALSE)</f>
        <v>GEO1001</v>
      </c>
      <c r="H334" t="str">
        <f>VLOOKUP(G334,Geomapping[#All],2,FALSE)</f>
        <v>NAM</v>
      </c>
      <c r="I334" s="1" t="str">
        <f t="shared" si="44"/>
        <v>Q1 2021</v>
      </c>
    </row>
    <row r="335" spans="1:9" x14ac:dyDescent="0.25">
      <c r="A335" t="str">
        <f t="shared" si="40"/>
        <v>CL46663</v>
      </c>
      <c r="B335" s="1">
        <v>44227</v>
      </c>
      <c r="C335" s="1" t="str">
        <f t="shared" si="41"/>
        <v>Jan</v>
      </c>
      <c r="D335" s="1" t="str">
        <f t="shared" si="42"/>
        <v>Q1</v>
      </c>
      <c r="E335" s="1" t="str">
        <f t="shared" si="43"/>
        <v>2021</v>
      </c>
      <c r="F335">
        <v>2719</v>
      </c>
      <c r="G335" t="str">
        <f>VLOOKUP(A335,ClientInfo[[#All],[CLID-Shorten]:[GEOID]],2,FALSE)</f>
        <v>GEO1001</v>
      </c>
      <c r="H335" t="str">
        <f>VLOOKUP(G335,Geomapping[#All],2,FALSE)</f>
        <v>NAM</v>
      </c>
      <c r="I335" s="1" t="str">
        <f t="shared" si="44"/>
        <v>Q1 2021</v>
      </c>
    </row>
    <row r="336" spans="1:9" x14ac:dyDescent="0.25">
      <c r="A336" t="s">
        <v>347</v>
      </c>
      <c r="B336" s="1">
        <v>43861</v>
      </c>
      <c r="C336" s="1" t="str">
        <f t="shared" si="41"/>
        <v>Jan</v>
      </c>
      <c r="D336" s="1" t="str">
        <f t="shared" si="42"/>
        <v>Q1</v>
      </c>
      <c r="E336" s="1" t="str">
        <f t="shared" si="43"/>
        <v>2020</v>
      </c>
      <c r="F336">
        <v>484</v>
      </c>
      <c r="G336" t="str">
        <f>VLOOKUP(A336,ClientInfo[[#All],[CLID-Shorten]:[GEOID]],2,FALSE)</f>
        <v>GEO1004</v>
      </c>
      <c r="H336" t="str">
        <f>VLOOKUP(G336,Geomapping[#All],2,FALSE)</f>
        <v>LATAM</v>
      </c>
      <c r="I336" s="1" t="str">
        <f t="shared" si="44"/>
        <v>Q1 2020</v>
      </c>
    </row>
    <row r="337" spans="1:9" x14ac:dyDescent="0.25">
      <c r="A337" t="str">
        <f t="shared" ref="A337:A348" si="45">A336</f>
        <v>CL49900</v>
      </c>
      <c r="B337" s="1">
        <v>43890</v>
      </c>
      <c r="C337" s="1" t="str">
        <f t="shared" si="41"/>
        <v>Feb</v>
      </c>
      <c r="D337" s="1" t="str">
        <f t="shared" si="42"/>
        <v>Q1</v>
      </c>
      <c r="E337" s="1" t="str">
        <f t="shared" si="43"/>
        <v>2020</v>
      </c>
      <c r="F337">
        <v>546</v>
      </c>
      <c r="G337" t="str">
        <f>VLOOKUP(A337,ClientInfo[[#All],[CLID-Shorten]:[GEOID]],2,FALSE)</f>
        <v>GEO1004</v>
      </c>
      <c r="H337" t="str">
        <f>VLOOKUP(G337,Geomapping[#All],2,FALSE)</f>
        <v>LATAM</v>
      </c>
      <c r="I337" s="1" t="str">
        <f t="shared" si="44"/>
        <v>Q1 2020</v>
      </c>
    </row>
    <row r="338" spans="1:9" x14ac:dyDescent="0.25">
      <c r="A338" t="str">
        <f t="shared" si="45"/>
        <v>CL49900</v>
      </c>
      <c r="B338" s="1">
        <v>43921</v>
      </c>
      <c r="C338" s="1" t="str">
        <f t="shared" si="41"/>
        <v>Mar</v>
      </c>
      <c r="D338" s="1" t="str">
        <f t="shared" si="42"/>
        <v>Q1</v>
      </c>
      <c r="E338" s="1" t="str">
        <f t="shared" si="43"/>
        <v>2020</v>
      </c>
      <c r="F338">
        <v>609</v>
      </c>
      <c r="G338" t="str">
        <f>VLOOKUP(A338,ClientInfo[[#All],[CLID-Shorten]:[GEOID]],2,FALSE)</f>
        <v>GEO1004</v>
      </c>
      <c r="H338" t="str">
        <f>VLOOKUP(G338,Geomapping[#All],2,FALSE)</f>
        <v>LATAM</v>
      </c>
      <c r="I338" s="1" t="str">
        <f t="shared" si="44"/>
        <v>Q1 2020</v>
      </c>
    </row>
    <row r="339" spans="1:9" x14ac:dyDescent="0.25">
      <c r="A339" t="str">
        <f t="shared" si="45"/>
        <v>CL49900</v>
      </c>
      <c r="B339" s="1">
        <v>43951</v>
      </c>
      <c r="C339" s="1" t="str">
        <f t="shared" si="41"/>
        <v>Apr</v>
      </c>
      <c r="D339" s="1" t="str">
        <f t="shared" si="42"/>
        <v>Q2</v>
      </c>
      <c r="E339" s="1" t="str">
        <f t="shared" si="43"/>
        <v>2020</v>
      </c>
      <c r="F339">
        <v>727</v>
      </c>
      <c r="G339" t="str">
        <f>VLOOKUP(A339,ClientInfo[[#All],[CLID-Shorten]:[GEOID]],2,FALSE)</f>
        <v>GEO1004</v>
      </c>
      <c r="H339" t="str">
        <f>VLOOKUP(G339,Geomapping[#All],2,FALSE)</f>
        <v>LATAM</v>
      </c>
      <c r="I339" s="1" t="str">
        <f t="shared" si="44"/>
        <v>Q2 2020</v>
      </c>
    </row>
    <row r="340" spans="1:9" x14ac:dyDescent="0.25">
      <c r="A340" t="str">
        <f t="shared" si="45"/>
        <v>CL49900</v>
      </c>
      <c r="B340" s="1">
        <v>43982</v>
      </c>
      <c r="C340" s="1" t="str">
        <f t="shared" si="41"/>
        <v>May</v>
      </c>
      <c r="D340" s="1" t="str">
        <f t="shared" si="42"/>
        <v>Q2</v>
      </c>
      <c r="E340" s="1" t="str">
        <f t="shared" si="43"/>
        <v>2020</v>
      </c>
      <c r="F340">
        <v>663</v>
      </c>
      <c r="G340" t="str">
        <f>VLOOKUP(A340,ClientInfo[[#All],[CLID-Shorten]:[GEOID]],2,FALSE)</f>
        <v>GEO1004</v>
      </c>
      <c r="H340" t="str">
        <f>VLOOKUP(G340,Geomapping[#All],2,FALSE)</f>
        <v>LATAM</v>
      </c>
      <c r="I340" s="1" t="str">
        <f t="shared" si="44"/>
        <v>Q2 2020</v>
      </c>
    </row>
    <row r="341" spans="1:9" x14ac:dyDescent="0.25">
      <c r="A341" t="str">
        <f t="shared" si="45"/>
        <v>CL49900</v>
      </c>
      <c r="B341" s="1">
        <v>44012</v>
      </c>
      <c r="C341" s="1" t="str">
        <f t="shared" si="41"/>
        <v>Jun</v>
      </c>
      <c r="D341" s="1" t="str">
        <f t="shared" si="42"/>
        <v>Q2</v>
      </c>
      <c r="E341" s="1" t="str">
        <f t="shared" si="43"/>
        <v>2020</v>
      </c>
      <c r="F341">
        <v>489</v>
      </c>
      <c r="G341" t="str">
        <f>VLOOKUP(A341,ClientInfo[[#All],[CLID-Shorten]:[GEOID]],2,FALSE)</f>
        <v>GEO1004</v>
      </c>
      <c r="H341" t="str">
        <f>VLOOKUP(G341,Geomapping[#All],2,FALSE)</f>
        <v>LATAM</v>
      </c>
      <c r="I341" s="1" t="str">
        <f t="shared" si="44"/>
        <v>Q2 2020</v>
      </c>
    </row>
    <row r="342" spans="1:9" x14ac:dyDescent="0.25">
      <c r="A342" t="str">
        <f t="shared" si="45"/>
        <v>CL49900</v>
      </c>
      <c r="B342" s="1">
        <v>44043</v>
      </c>
      <c r="C342" s="1" t="str">
        <f t="shared" si="41"/>
        <v>Jul</v>
      </c>
      <c r="D342" s="1" t="str">
        <f t="shared" si="42"/>
        <v>Q3</v>
      </c>
      <c r="E342" s="1" t="str">
        <f t="shared" si="43"/>
        <v>2020</v>
      </c>
      <c r="F342">
        <v>422</v>
      </c>
      <c r="G342" t="str">
        <f>VLOOKUP(A342,ClientInfo[[#All],[CLID-Shorten]:[GEOID]],2,FALSE)</f>
        <v>GEO1004</v>
      </c>
      <c r="H342" t="str">
        <f>VLOOKUP(G342,Geomapping[#All],2,FALSE)</f>
        <v>LATAM</v>
      </c>
      <c r="I342" s="1" t="str">
        <f t="shared" si="44"/>
        <v>Q3 2020</v>
      </c>
    </row>
    <row r="343" spans="1:9" x14ac:dyDescent="0.25">
      <c r="A343" t="str">
        <f t="shared" si="45"/>
        <v>CL49900</v>
      </c>
      <c r="B343" s="1">
        <v>44074</v>
      </c>
      <c r="C343" s="1" t="str">
        <f t="shared" si="41"/>
        <v>Aug</v>
      </c>
      <c r="D343" s="1" t="str">
        <f t="shared" si="42"/>
        <v>Q3</v>
      </c>
      <c r="E343" s="1" t="str">
        <f t="shared" si="43"/>
        <v>2020</v>
      </c>
      <c r="F343">
        <v>366</v>
      </c>
      <c r="G343" t="str">
        <f>VLOOKUP(A343,ClientInfo[[#All],[CLID-Shorten]:[GEOID]],2,FALSE)</f>
        <v>GEO1004</v>
      </c>
      <c r="H343" t="str">
        <f>VLOOKUP(G343,Geomapping[#All],2,FALSE)</f>
        <v>LATAM</v>
      </c>
      <c r="I343" s="1" t="str">
        <f t="shared" si="44"/>
        <v>Q3 2020</v>
      </c>
    </row>
    <row r="344" spans="1:9" x14ac:dyDescent="0.25">
      <c r="A344" t="str">
        <f t="shared" si="45"/>
        <v>CL49900</v>
      </c>
      <c r="B344" s="1">
        <v>44104</v>
      </c>
      <c r="C344" s="1" t="str">
        <f t="shared" si="41"/>
        <v>Sep</v>
      </c>
      <c r="D344" s="1" t="str">
        <f t="shared" si="42"/>
        <v>Q3</v>
      </c>
      <c r="E344" s="1" t="str">
        <f t="shared" si="43"/>
        <v>2020</v>
      </c>
      <c r="F344">
        <v>365</v>
      </c>
      <c r="G344" t="str">
        <f>VLOOKUP(A344,ClientInfo[[#All],[CLID-Shorten]:[GEOID]],2,FALSE)</f>
        <v>GEO1004</v>
      </c>
      <c r="H344" t="str">
        <f>VLOOKUP(G344,Geomapping[#All],2,FALSE)</f>
        <v>LATAM</v>
      </c>
      <c r="I344" s="1" t="str">
        <f t="shared" si="44"/>
        <v>Q3 2020</v>
      </c>
    </row>
    <row r="345" spans="1:9" x14ac:dyDescent="0.25">
      <c r="A345" t="str">
        <f t="shared" si="45"/>
        <v>CL49900</v>
      </c>
      <c r="B345" s="1">
        <v>44135</v>
      </c>
      <c r="C345" s="1" t="str">
        <f t="shared" si="41"/>
        <v>Oct</v>
      </c>
      <c r="D345" s="1" t="str">
        <f t="shared" si="42"/>
        <v>Q4</v>
      </c>
      <c r="E345" s="1" t="str">
        <f t="shared" si="43"/>
        <v>2020</v>
      </c>
      <c r="F345">
        <v>428</v>
      </c>
      <c r="G345" t="str">
        <f>VLOOKUP(A345,ClientInfo[[#All],[CLID-Shorten]:[GEOID]],2,FALSE)</f>
        <v>GEO1004</v>
      </c>
      <c r="H345" t="str">
        <f>VLOOKUP(G345,Geomapping[#All],2,FALSE)</f>
        <v>LATAM</v>
      </c>
      <c r="I345" s="1" t="str">
        <f t="shared" si="44"/>
        <v>Q4 2020</v>
      </c>
    </row>
    <row r="346" spans="1:9" x14ac:dyDescent="0.25">
      <c r="A346" t="str">
        <f t="shared" si="45"/>
        <v>CL49900</v>
      </c>
      <c r="B346" s="1">
        <v>44165</v>
      </c>
      <c r="C346" s="1" t="str">
        <f t="shared" si="41"/>
        <v>Nov</v>
      </c>
      <c r="D346" s="1" t="str">
        <f t="shared" si="42"/>
        <v>Q4</v>
      </c>
      <c r="E346" s="1" t="str">
        <f t="shared" si="43"/>
        <v>2020</v>
      </c>
      <c r="F346">
        <v>486</v>
      </c>
      <c r="G346" t="str">
        <f>VLOOKUP(A346,ClientInfo[[#All],[CLID-Shorten]:[GEOID]],2,FALSE)</f>
        <v>GEO1004</v>
      </c>
      <c r="H346" t="str">
        <f>VLOOKUP(G346,Geomapping[#All],2,FALSE)</f>
        <v>LATAM</v>
      </c>
      <c r="I346" s="1" t="str">
        <f t="shared" si="44"/>
        <v>Q4 2020</v>
      </c>
    </row>
    <row r="347" spans="1:9" x14ac:dyDescent="0.25">
      <c r="A347" t="str">
        <f t="shared" si="45"/>
        <v>CL49900</v>
      </c>
      <c r="B347" s="1">
        <v>44196</v>
      </c>
      <c r="C347" s="1" t="str">
        <f t="shared" si="41"/>
        <v>Dec</v>
      </c>
      <c r="D347" s="1" t="str">
        <f t="shared" si="42"/>
        <v>Q4</v>
      </c>
      <c r="E347" s="1" t="str">
        <f t="shared" si="43"/>
        <v>2020</v>
      </c>
      <c r="F347">
        <v>488</v>
      </c>
      <c r="G347" t="str">
        <f>VLOOKUP(A347,ClientInfo[[#All],[CLID-Shorten]:[GEOID]],2,FALSE)</f>
        <v>GEO1004</v>
      </c>
      <c r="H347" t="str">
        <f>VLOOKUP(G347,Geomapping[#All],2,FALSE)</f>
        <v>LATAM</v>
      </c>
      <c r="I347" s="1" t="str">
        <f t="shared" si="44"/>
        <v>Q4 2020</v>
      </c>
    </row>
    <row r="348" spans="1:9" x14ac:dyDescent="0.25">
      <c r="A348" t="str">
        <f t="shared" si="45"/>
        <v>CL49900</v>
      </c>
      <c r="B348" s="1">
        <v>44227</v>
      </c>
      <c r="C348" s="1" t="str">
        <f t="shared" si="41"/>
        <v>Jan</v>
      </c>
      <c r="D348" s="1" t="str">
        <f t="shared" si="42"/>
        <v>Q1</v>
      </c>
      <c r="E348" s="1" t="str">
        <f t="shared" si="43"/>
        <v>2021</v>
      </c>
      <c r="F348">
        <v>483</v>
      </c>
      <c r="G348" t="str">
        <f>VLOOKUP(A348,ClientInfo[[#All],[CLID-Shorten]:[GEOID]],2,FALSE)</f>
        <v>GEO1004</v>
      </c>
      <c r="H348" t="str">
        <f>VLOOKUP(G348,Geomapping[#All],2,FALSE)</f>
        <v>LATAM</v>
      </c>
      <c r="I348" s="1" t="str">
        <f t="shared" si="44"/>
        <v>Q1 2021</v>
      </c>
    </row>
    <row r="349" spans="1:9" x14ac:dyDescent="0.25">
      <c r="A349" t="s">
        <v>360</v>
      </c>
      <c r="B349" s="1">
        <v>43861</v>
      </c>
      <c r="C349" s="1" t="str">
        <f t="shared" si="41"/>
        <v>Jan</v>
      </c>
      <c r="D349" s="1" t="str">
        <f t="shared" si="42"/>
        <v>Q1</v>
      </c>
      <c r="E349" s="1" t="str">
        <f t="shared" si="43"/>
        <v>2020</v>
      </c>
      <c r="F349">
        <v>13597</v>
      </c>
      <c r="G349" t="str">
        <f>VLOOKUP(A349,ClientInfo[[#All],[CLID-Shorten]:[GEOID]],2,FALSE)</f>
        <v>GEO1002</v>
      </c>
      <c r="H349" t="str">
        <f>VLOOKUP(G349,Geomapping[#All],2,FALSE)</f>
        <v>APAC</v>
      </c>
      <c r="I349" s="1" t="str">
        <f t="shared" si="44"/>
        <v>Q1 2020</v>
      </c>
    </row>
    <row r="350" spans="1:9" x14ac:dyDescent="0.25">
      <c r="A350" t="str">
        <f t="shared" ref="A350:A366" si="46">A349</f>
        <v>CL49960</v>
      </c>
      <c r="B350" s="1">
        <v>43890</v>
      </c>
      <c r="C350" s="1" t="str">
        <f t="shared" si="41"/>
        <v>Feb</v>
      </c>
      <c r="D350" s="1" t="str">
        <f t="shared" si="42"/>
        <v>Q1</v>
      </c>
      <c r="E350" s="1" t="str">
        <f t="shared" si="43"/>
        <v>2020</v>
      </c>
      <c r="F350">
        <v>15298</v>
      </c>
      <c r="G350" t="str">
        <f>VLOOKUP(A350,ClientInfo[[#All],[CLID-Shorten]:[GEOID]],2,FALSE)</f>
        <v>GEO1002</v>
      </c>
      <c r="H350" t="str">
        <f>VLOOKUP(G350,Geomapping[#All],2,FALSE)</f>
        <v>APAC</v>
      </c>
      <c r="I350" s="1" t="str">
        <f t="shared" si="44"/>
        <v>Q1 2020</v>
      </c>
    </row>
    <row r="351" spans="1:9" x14ac:dyDescent="0.25">
      <c r="A351" t="str">
        <f t="shared" si="46"/>
        <v>CL49960</v>
      </c>
      <c r="B351" s="1">
        <v>43921</v>
      </c>
      <c r="C351" s="1" t="str">
        <f t="shared" si="41"/>
        <v>Mar</v>
      </c>
      <c r="D351" s="1" t="str">
        <f t="shared" si="42"/>
        <v>Q1</v>
      </c>
      <c r="E351" s="1" t="str">
        <f t="shared" si="43"/>
        <v>2020</v>
      </c>
      <c r="F351">
        <v>16992</v>
      </c>
      <c r="G351" t="str">
        <f>VLOOKUP(A351,ClientInfo[[#All],[CLID-Shorten]:[GEOID]],2,FALSE)</f>
        <v>GEO1002</v>
      </c>
      <c r="H351" t="str">
        <f>VLOOKUP(G351,Geomapping[#All],2,FALSE)</f>
        <v>APAC</v>
      </c>
      <c r="I351" s="1" t="str">
        <f t="shared" si="44"/>
        <v>Q1 2020</v>
      </c>
    </row>
    <row r="352" spans="1:9" x14ac:dyDescent="0.25">
      <c r="A352" t="str">
        <f t="shared" si="46"/>
        <v>CL49960</v>
      </c>
      <c r="B352" s="1">
        <v>43951</v>
      </c>
      <c r="C352" s="1" t="str">
        <f t="shared" si="41"/>
        <v>Apr</v>
      </c>
      <c r="D352" s="1" t="str">
        <f t="shared" si="42"/>
        <v>Q2</v>
      </c>
      <c r="E352" s="1" t="str">
        <f t="shared" si="43"/>
        <v>2020</v>
      </c>
      <c r="F352">
        <v>20394</v>
      </c>
      <c r="G352" t="str">
        <f>VLOOKUP(A352,ClientInfo[[#All],[CLID-Shorten]:[GEOID]],2,FALSE)</f>
        <v>GEO1002</v>
      </c>
      <c r="H352" t="str">
        <f>VLOOKUP(G352,Geomapping[#All],2,FALSE)</f>
        <v>APAC</v>
      </c>
      <c r="I352" s="1" t="str">
        <f t="shared" si="44"/>
        <v>Q2 2020</v>
      </c>
    </row>
    <row r="353" spans="1:9" x14ac:dyDescent="0.25">
      <c r="A353" t="str">
        <f t="shared" si="46"/>
        <v>CL49960</v>
      </c>
      <c r="B353" s="1">
        <v>43982</v>
      </c>
      <c r="C353" s="1" t="str">
        <f t="shared" si="41"/>
        <v>May</v>
      </c>
      <c r="D353" s="1" t="str">
        <f t="shared" si="42"/>
        <v>Q2</v>
      </c>
      <c r="E353" s="1" t="str">
        <f t="shared" si="43"/>
        <v>2020</v>
      </c>
      <c r="F353">
        <v>18695</v>
      </c>
      <c r="G353" t="str">
        <f>VLOOKUP(A353,ClientInfo[[#All],[CLID-Shorten]:[GEOID]],2,FALSE)</f>
        <v>GEO1002</v>
      </c>
      <c r="H353" t="str">
        <f>VLOOKUP(G353,Geomapping[#All],2,FALSE)</f>
        <v>APAC</v>
      </c>
      <c r="I353" s="1" t="str">
        <f t="shared" si="44"/>
        <v>Q2 2020</v>
      </c>
    </row>
    <row r="354" spans="1:9" x14ac:dyDescent="0.25">
      <c r="A354" t="str">
        <f t="shared" si="46"/>
        <v>CL49960</v>
      </c>
      <c r="B354" s="1">
        <v>44012</v>
      </c>
      <c r="C354" s="1" t="str">
        <f t="shared" si="41"/>
        <v>Jun</v>
      </c>
      <c r="D354" s="1" t="str">
        <f t="shared" si="42"/>
        <v>Q2</v>
      </c>
      <c r="E354" s="1" t="str">
        <f t="shared" si="43"/>
        <v>2020</v>
      </c>
      <c r="F354">
        <v>13597</v>
      </c>
      <c r="G354" t="str">
        <f>VLOOKUP(A354,ClientInfo[[#All],[CLID-Shorten]:[GEOID]],2,FALSE)</f>
        <v>GEO1002</v>
      </c>
      <c r="H354" t="str">
        <f>VLOOKUP(G354,Geomapping[#All],2,FALSE)</f>
        <v>APAC</v>
      </c>
      <c r="I354" s="1" t="str">
        <f t="shared" si="44"/>
        <v>Q2 2020</v>
      </c>
    </row>
    <row r="355" spans="1:9" x14ac:dyDescent="0.25">
      <c r="A355" t="str">
        <f t="shared" si="46"/>
        <v>CL49960</v>
      </c>
      <c r="B355" s="1">
        <v>44043</v>
      </c>
      <c r="C355" s="1" t="str">
        <f t="shared" si="41"/>
        <v>Jul</v>
      </c>
      <c r="D355" s="1" t="str">
        <f t="shared" si="42"/>
        <v>Q3</v>
      </c>
      <c r="E355" s="1" t="str">
        <f t="shared" si="43"/>
        <v>2020</v>
      </c>
      <c r="F355">
        <v>11899</v>
      </c>
      <c r="G355" t="str">
        <f>VLOOKUP(A355,ClientInfo[[#All],[CLID-Shorten]:[GEOID]],2,FALSE)</f>
        <v>GEO1002</v>
      </c>
      <c r="H355" t="str">
        <f>VLOOKUP(G355,Geomapping[#All],2,FALSE)</f>
        <v>APAC</v>
      </c>
      <c r="I355" s="1" t="str">
        <f t="shared" si="44"/>
        <v>Q3 2020</v>
      </c>
    </row>
    <row r="356" spans="1:9" x14ac:dyDescent="0.25">
      <c r="A356" t="str">
        <f t="shared" si="46"/>
        <v>CL49960</v>
      </c>
      <c r="B356" s="1">
        <v>44074</v>
      </c>
      <c r="C356" s="1" t="str">
        <f t="shared" si="41"/>
        <v>Aug</v>
      </c>
      <c r="D356" s="1" t="str">
        <f t="shared" si="42"/>
        <v>Q3</v>
      </c>
      <c r="E356" s="1" t="str">
        <f t="shared" si="43"/>
        <v>2020</v>
      </c>
      <c r="F356">
        <v>10197</v>
      </c>
      <c r="G356" t="str">
        <f>VLOOKUP(A356,ClientInfo[[#All],[CLID-Shorten]:[GEOID]],2,FALSE)</f>
        <v>GEO1002</v>
      </c>
      <c r="H356" t="str">
        <f>VLOOKUP(G356,Geomapping[#All],2,FALSE)</f>
        <v>APAC</v>
      </c>
      <c r="I356" s="1" t="str">
        <f t="shared" si="44"/>
        <v>Q3 2020</v>
      </c>
    </row>
    <row r="357" spans="1:9" x14ac:dyDescent="0.25">
      <c r="A357" t="str">
        <f t="shared" si="46"/>
        <v>CL49960</v>
      </c>
      <c r="B357" s="1">
        <v>44104</v>
      </c>
      <c r="C357" s="1" t="str">
        <f t="shared" si="41"/>
        <v>Sep</v>
      </c>
      <c r="D357" s="1" t="str">
        <f t="shared" si="42"/>
        <v>Q3</v>
      </c>
      <c r="E357" s="1" t="str">
        <f t="shared" si="43"/>
        <v>2020</v>
      </c>
      <c r="F357">
        <v>10196</v>
      </c>
      <c r="G357" t="str">
        <f>VLOOKUP(A357,ClientInfo[[#All],[CLID-Shorten]:[GEOID]],2,FALSE)</f>
        <v>GEO1002</v>
      </c>
      <c r="H357" t="str">
        <f>VLOOKUP(G357,Geomapping[#All],2,FALSE)</f>
        <v>APAC</v>
      </c>
      <c r="I357" s="1" t="str">
        <f t="shared" si="44"/>
        <v>Q3 2020</v>
      </c>
    </row>
    <row r="358" spans="1:9" x14ac:dyDescent="0.25">
      <c r="A358" t="str">
        <f t="shared" si="46"/>
        <v>CL49960</v>
      </c>
      <c r="B358" s="1">
        <v>44135</v>
      </c>
      <c r="C358" s="1" t="str">
        <f t="shared" si="41"/>
        <v>Oct</v>
      </c>
      <c r="D358" s="1" t="str">
        <f t="shared" si="42"/>
        <v>Q4</v>
      </c>
      <c r="E358" s="1" t="str">
        <f t="shared" si="43"/>
        <v>2020</v>
      </c>
      <c r="F358">
        <v>11895</v>
      </c>
      <c r="G358" t="str">
        <f>VLOOKUP(A358,ClientInfo[[#All],[CLID-Shorten]:[GEOID]],2,FALSE)</f>
        <v>GEO1002</v>
      </c>
      <c r="H358" t="str">
        <f>VLOOKUP(G358,Geomapping[#All],2,FALSE)</f>
        <v>APAC</v>
      </c>
      <c r="I358" s="1" t="str">
        <f t="shared" si="44"/>
        <v>Q4 2020</v>
      </c>
    </row>
    <row r="359" spans="1:9" x14ac:dyDescent="0.25">
      <c r="A359" t="str">
        <f t="shared" si="46"/>
        <v>CL49960</v>
      </c>
      <c r="B359" s="1">
        <v>44165</v>
      </c>
      <c r="C359" s="1" t="str">
        <f t="shared" si="41"/>
        <v>Nov</v>
      </c>
      <c r="D359" s="1" t="str">
        <f t="shared" si="42"/>
        <v>Q4</v>
      </c>
      <c r="E359" s="1" t="str">
        <f t="shared" si="43"/>
        <v>2020</v>
      </c>
      <c r="F359">
        <v>13596</v>
      </c>
      <c r="G359" t="str">
        <f>VLOOKUP(A359,ClientInfo[[#All],[CLID-Shorten]:[GEOID]],2,FALSE)</f>
        <v>GEO1002</v>
      </c>
      <c r="H359" t="str">
        <f>VLOOKUP(G359,Geomapping[#All],2,FALSE)</f>
        <v>APAC</v>
      </c>
      <c r="I359" s="1" t="str">
        <f t="shared" si="44"/>
        <v>Q4 2020</v>
      </c>
    </row>
    <row r="360" spans="1:9" x14ac:dyDescent="0.25">
      <c r="A360" t="str">
        <f t="shared" si="46"/>
        <v>CL49960</v>
      </c>
      <c r="B360" s="1">
        <v>44196</v>
      </c>
      <c r="C360" s="1" t="str">
        <f t="shared" si="41"/>
        <v>Dec</v>
      </c>
      <c r="D360" s="1" t="str">
        <f t="shared" si="42"/>
        <v>Q4</v>
      </c>
      <c r="E360" s="1" t="str">
        <f t="shared" si="43"/>
        <v>2020</v>
      </c>
      <c r="F360">
        <v>13595</v>
      </c>
      <c r="G360" t="str">
        <f>VLOOKUP(A360,ClientInfo[[#All],[CLID-Shorten]:[GEOID]],2,FALSE)</f>
        <v>GEO1002</v>
      </c>
      <c r="H360" t="str">
        <f>VLOOKUP(G360,Geomapping[#All],2,FALSE)</f>
        <v>APAC</v>
      </c>
      <c r="I360" s="1" t="str">
        <f t="shared" si="44"/>
        <v>Q4 2020</v>
      </c>
    </row>
    <row r="361" spans="1:9" x14ac:dyDescent="0.25">
      <c r="A361" t="str">
        <f t="shared" si="46"/>
        <v>CL49960</v>
      </c>
      <c r="B361" s="1">
        <v>44377</v>
      </c>
      <c r="C361" s="1" t="str">
        <f t="shared" si="41"/>
        <v>Jun</v>
      </c>
      <c r="D361" s="1" t="str">
        <f t="shared" si="42"/>
        <v>Q2</v>
      </c>
      <c r="E361" s="1" t="str">
        <f t="shared" si="43"/>
        <v>2021</v>
      </c>
      <c r="F361">
        <v>13732</v>
      </c>
      <c r="G361" t="str">
        <f>VLOOKUP(A361,ClientInfo[[#All],[CLID-Shorten]:[GEOID]],2,FALSE)</f>
        <v>GEO1002</v>
      </c>
      <c r="H361" t="str">
        <f>VLOOKUP(G361,Geomapping[#All],2,FALSE)</f>
        <v>APAC</v>
      </c>
      <c r="I361" s="1" t="str">
        <f t="shared" si="44"/>
        <v>Q2 2021</v>
      </c>
    </row>
    <row r="362" spans="1:9" x14ac:dyDescent="0.25">
      <c r="A362" t="str">
        <f t="shared" si="46"/>
        <v>CL49960</v>
      </c>
      <c r="B362" s="1">
        <v>44347</v>
      </c>
      <c r="C362" s="1" t="str">
        <f t="shared" si="41"/>
        <v>May</v>
      </c>
      <c r="D362" s="1" t="str">
        <f t="shared" si="42"/>
        <v>Q2</v>
      </c>
      <c r="E362" s="1" t="str">
        <f t="shared" si="43"/>
        <v>2021</v>
      </c>
      <c r="F362">
        <v>19253</v>
      </c>
      <c r="G362" t="str">
        <f>VLOOKUP(A362,ClientInfo[[#All],[CLID-Shorten]:[GEOID]],2,FALSE)</f>
        <v>GEO1002</v>
      </c>
      <c r="H362" t="str">
        <f>VLOOKUP(G362,Geomapping[#All],2,FALSE)</f>
        <v>APAC</v>
      </c>
      <c r="I362" s="1" t="str">
        <f t="shared" si="44"/>
        <v>Q2 2021</v>
      </c>
    </row>
    <row r="363" spans="1:9" x14ac:dyDescent="0.25">
      <c r="A363" t="str">
        <f t="shared" si="46"/>
        <v>CL49960</v>
      </c>
      <c r="B363" s="1">
        <v>44316</v>
      </c>
      <c r="C363" s="1" t="str">
        <f t="shared" si="41"/>
        <v>Apr</v>
      </c>
      <c r="D363" s="1" t="str">
        <f t="shared" si="42"/>
        <v>Q2</v>
      </c>
      <c r="E363" s="1" t="str">
        <f t="shared" si="43"/>
        <v>2021</v>
      </c>
      <c r="F363">
        <v>20185</v>
      </c>
      <c r="G363" t="str">
        <f>VLOOKUP(A363,ClientInfo[[#All],[CLID-Shorten]:[GEOID]],2,FALSE)</f>
        <v>GEO1002</v>
      </c>
      <c r="H363" t="str">
        <f>VLOOKUP(G363,Geomapping[#All],2,FALSE)</f>
        <v>APAC</v>
      </c>
      <c r="I363" s="1" t="str">
        <f t="shared" si="44"/>
        <v>Q2 2021</v>
      </c>
    </row>
    <row r="364" spans="1:9" x14ac:dyDescent="0.25">
      <c r="A364" t="str">
        <f t="shared" si="46"/>
        <v>CL49960</v>
      </c>
      <c r="B364" s="1">
        <v>44286</v>
      </c>
      <c r="C364" s="1" t="str">
        <f t="shared" si="41"/>
        <v>Mar</v>
      </c>
      <c r="D364" s="1" t="str">
        <f t="shared" si="42"/>
        <v>Q1</v>
      </c>
      <c r="E364" s="1" t="str">
        <f t="shared" si="43"/>
        <v>2021</v>
      </c>
      <c r="F364">
        <v>17502</v>
      </c>
      <c r="G364" t="str">
        <f>VLOOKUP(A364,ClientInfo[[#All],[CLID-Shorten]:[GEOID]],2,FALSE)</f>
        <v>GEO1002</v>
      </c>
      <c r="H364" t="str">
        <f>VLOOKUP(G364,Geomapping[#All],2,FALSE)</f>
        <v>APAC</v>
      </c>
      <c r="I364" s="1" t="str">
        <f t="shared" si="44"/>
        <v>Q1 2021</v>
      </c>
    </row>
    <row r="365" spans="1:9" x14ac:dyDescent="0.25">
      <c r="A365" t="str">
        <f t="shared" si="46"/>
        <v>CL49960</v>
      </c>
      <c r="B365" s="1">
        <v>44255</v>
      </c>
      <c r="C365" s="1" t="str">
        <f t="shared" si="41"/>
        <v>Feb</v>
      </c>
      <c r="D365" s="1" t="str">
        <f t="shared" si="42"/>
        <v>Q1</v>
      </c>
      <c r="E365" s="1" t="str">
        <f t="shared" si="43"/>
        <v>2021</v>
      </c>
      <c r="F365">
        <v>16057</v>
      </c>
      <c r="G365" t="str">
        <f>VLOOKUP(A365,ClientInfo[[#All],[CLID-Shorten]:[GEOID]],2,FALSE)</f>
        <v>GEO1002</v>
      </c>
      <c r="H365" t="str">
        <f>VLOOKUP(G365,Geomapping[#All],2,FALSE)</f>
        <v>APAC</v>
      </c>
      <c r="I365" s="1" t="str">
        <f t="shared" si="44"/>
        <v>Q1 2021</v>
      </c>
    </row>
    <row r="366" spans="1:9" x14ac:dyDescent="0.25">
      <c r="A366" t="str">
        <f t="shared" si="46"/>
        <v>CL49960</v>
      </c>
      <c r="B366" s="1">
        <v>44227</v>
      </c>
      <c r="C366" s="1" t="str">
        <f t="shared" si="41"/>
        <v>Jan</v>
      </c>
      <c r="D366" s="1" t="str">
        <f t="shared" si="42"/>
        <v>Q1</v>
      </c>
      <c r="E366" s="1" t="str">
        <f t="shared" si="43"/>
        <v>2021</v>
      </c>
      <c r="F366">
        <v>14276</v>
      </c>
      <c r="G366" t="str">
        <f>VLOOKUP(A366,ClientInfo[[#All],[CLID-Shorten]:[GEOID]],2,FALSE)</f>
        <v>GEO1002</v>
      </c>
      <c r="H366" t="str">
        <f>VLOOKUP(G366,Geomapping[#All],2,FALSE)</f>
        <v>APAC</v>
      </c>
      <c r="I366" s="1" t="str">
        <f t="shared" si="44"/>
        <v>Q1 2021</v>
      </c>
    </row>
    <row r="367" spans="1:9" x14ac:dyDescent="0.25">
      <c r="A367" t="s">
        <v>374</v>
      </c>
      <c r="B367" s="1">
        <v>43861</v>
      </c>
      <c r="C367" s="1" t="str">
        <f t="shared" si="41"/>
        <v>Jan</v>
      </c>
      <c r="D367" s="1" t="str">
        <f t="shared" si="42"/>
        <v>Q1</v>
      </c>
      <c r="E367" s="1" t="str">
        <f t="shared" si="43"/>
        <v>2020</v>
      </c>
      <c r="F367">
        <v>864</v>
      </c>
      <c r="G367" t="str">
        <f>VLOOKUP(A367,ClientInfo[[#All],[CLID-Shorten]:[GEOID]],2,FALSE)</f>
        <v>GEO1001</v>
      </c>
      <c r="H367" t="str">
        <f>VLOOKUP(G367,Geomapping[#All],2,FALSE)</f>
        <v>NAM</v>
      </c>
      <c r="I367" s="1" t="str">
        <f t="shared" si="44"/>
        <v>Q1 2020</v>
      </c>
    </row>
    <row r="368" spans="1:9" x14ac:dyDescent="0.25">
      <c r="A368" t="str">
        <f t="shared" ref="A368:A384" si="47">A367</f>
        <v>CL50297</v>
      </c>
      <c r="B368" s="1">
        <v>43890</v>
      </c>
      <c r="C368" s="1" t="str">
        <f t="shared" si="41"/>
        <v>Feb</v>
      </c>
      <c r="D368" s="1" t="str">
        <f t="shared" si="42"/>
        <v>Q1</v>
      </c>
      <c r="E368" s="1" t="str">
        <f t="shared" si="43"/>
        <v>2020</v>
      </c>
      <c r="F368">
        <v>765</v>
      </c>
      <c r="G368" t="str">
        <f>VLOOKUP(A368,ClientInfo[[#All],[CLID-Shorten]:[GEOID]],2,FALSE)</f>
        <v>GEO1001</v>
      </c>
      <c r="H368" t="str">
        <f>VLOOKUP(G368,Geomapping[#All],2,FALSE)</f>
        <v>NAM</v>
      </c>
      <c r="I368" s="1" t="str">
        <f t="shared" si="44"/>
        <v>Q1 2020</v>
      </c>
    </row>
    <row r="369" spans="1:9" x14ac:dyDescent="0.25">
      <c r="A369" t="str">
        <f t="shared" si="47"/>
        <v>CL50297</v>
      </c>
      <c r="B369" s="1">
        <v>43921</v>
      </c>
      <c r="C369" s="1" t="str">
        <f t="shared" si="41"/>
        <v>Mar</v>
      </c>
      <c r="D369" s="1" t="str">
        <f t="shared" si="42"/>
        <v>Q1</v>
      </c>
      <c r="E369" s="1" t="str">
        <f t="shared" si="43"/>
        <v>2020</v>
      </c>
      <c r="F369">
        <v>1051</v>
      </c>
      <c r="G369" t="str">
        <f>VLOOKUP(A369,ClientInfo[[#All],[CLID-Shorten]:[GEOID]],2,FALSE)</f>
        <v>GEO1001</v>
      </c>
      <c r="H369" t="str">
        <f>VLOOKUP(G369,Geomapping[#All],2,FALSE)</f>
        <v>NAM</v>
      </c>
      <c r="I369" s="1" t="str">
        <f t="shared" si="44"/>
        <v>Q1 2020</v>
      </c>
    </row>
    <row r="370" spans="1:9" x14ac:dyDescent="0.25">
      <c r="A370" t="str">
        <f t="shared" si="47"/>
        <v>CL50297</v>
      </c>
      <c r="B370" s="1">
        <v>43951</v>
      </c>
      <c r="C370" s="1" t="str">
        <f t="shared" si="41"/>
        <v>Apr</v>
      </c>
      <c r="D370" s="1" t="str">
        <f t="shared" si="42"/>
        <v>Q2</v>
      </c>
      <c r="E370" s="1" t="str">
        <f t="shared" si="43"/>
        <v>2020</v>
      </c>
      <c r="F370">
        <v>1053</v>
      </c>
      <c r="G370" t="str">
        <f>VLOOKUP(A370,ClientInfo[[#All],[CLID-Shorten]:[GEOID]],2,FALSE)</f>
        <v>GEO1001</v>
      </c>
      <c r="H370" t="str">
        <f>VLOOKUP(G370,Geomapping[#All],2,FALSE)</f>
        <v>NAM</v>
      </c>
      <c r="I370" s="1" t="str">
        <f t="shared" si="44"/>
        <v>Q2 2020</v>
      </c>
    </row>
    <row r="371" spans="1:9" x14ac:dyDescent="0.25">
      <c r="A371" t="str">
        <f t="shared" si="47"/>
        <v>CL50297</v>
      </c>
      <c r="B371" s="1">
        <v>43982</v>
      </c>
      <c r="C371" s="1" t="str">
        <f t="shared" si="41"/>
        <v>May</v>
      </c>
      <c r="D371" s="1" t="str">
        <f t="shared" si="42"/>
        <v>Q2</v>
      </c>
      <c r="E371" s="1" t="str">
        <f t="shared" si="43"/>
        <v>2020</v>
      </c>
      <c r="F371">
        <v>1146</v>
      </c>
      <c r="G371" t="str">
        <f>VLOOKUP(A371,ClientInfo[[#All],[CLID-Shorten]:[GEOID]],2,FALSE)</f>
        <v>GEO1001</v>
      </c>
      <c r="H371" t="str">
        <f>VLOOKUP(G371,Geomapping[#All],2,FALSE)</f>
        <v>NAM</v>
      </c>
      <c r="I371" s="1" t="str">
        <f t="shared" si="44"/>
        <v>Q2 2020</v>
      </c>
    </row>
    <row r="372" spans="1:9" x14ac:dyDescent="0.25">
      <c r="A372" t="str">
        <f t="shared" si="47"/>
        <v>CL50297</v>
      </c>
      <c r="B372" s="1">
        <v>44012</v>
      </c>
      <c r="C372" s="1" t="str">
        <f t="shared" si="41"/>
        <v>Jun</v>
      </c>
      <c r="D372" s="1" t="str">
        <f t="shared" si="42"/>
        <v>Q2</v>
      </c>
      <c r="E372" s="1" t="str">
        <f t="shared" si="43"/>
        <v>2020</v>
      </c>
      <c r="F372">
        <v>674</v>
      </c>
      <c r="G372" t="str">
        <f>VLOOKUP(A372,ClientInfo[[#All],[CLID-Shorten]:[GEOID]],2,FALSE)</f>
        <v>GEO1001</v>
      </c>
      <c r="H372" t="str">
        <f>VLOOKUP(G372,Geomapping[#All],2,FALSE)</f>
        <v>NAM</v>
      </c>
      <c r="I372" s="1" t="str">
        <f t="shared" si="44"/>
        <v>Q2 2020</v>
      </c>
    </row>
    <row r="373" spans="1:9" x14ac:dyDescent="0.25">
      <c r="A373" t="str">
        <f t="shared" si="47"/>
        <v>CL50297</v>
      </c>
      <c r="B373" s="1">
        <v>44043</v>
      </c>
      <c r="C373" s="1" t="str">
        <f t="shared" si="41"/>
        <v>Jul</v>
      </c>
      <c r="D373" s="1" t="str">
        <f t="shared" si="42"/>
        <v>Q3</v>
      </c>
      <c r="E373" s="1" t="str">
        <f t="shared" si="43"/>
        <v>2020</v>
      </c>
      <c r="F373">
        <v>764</v>
      </c>
      <c r="G373" t="str">
        <f>VLOOKUP(A373,ClientInfo[[#All],[CLID-Shorten]:[GEOID]],2,FALSE)</f>
        <v>GEO1001</v>
      </c>
      <c r="H373" t="str">
        <f>VLOOKUP(G373,Geomapping[#All],2,FALSE)</f>
        <v>NAM</v>
      </c>
      <c r="I373" s="1" t="str">
        <f t="shared" si="44"/>
        <v>Q3 2020</v>
      </c>
    </row>
    <row r="374" spans="1:9" x14ac:dyDescent="0.25">
      <c r="A374" t="str">
        <f t="shared" si="47"/>
        <v>CL50297</v>
      </c>
      <c r="B374" s="1">
        <v>44074</v>
      </c>
      <c r="C374" s="1" t="str">
        <f t="shared" si="41"/>
        <v>Aug</v>
      </c>
      <c r="D374" s="1" t="str">
        <f t="shared" si="42"/>
        <v>Q3</v>
      </c>
      <c r="E374" s="1" t="str">
        <f t="shared" si="43"/>
        <v>2020</v>
      </c>
      <c r="F374">
        <v>482</v>
      </c>
      <c r="G374" t="str">
        <f>VLOOKUP(A374,ClientInfo[[#All],[CLID-Shorten]:[GEOID]],2,FALSE)</f>
        <v>GEO1001</v>
      </c>
      <c r="H374" t="str">
        <f>VLOOKUP(G374,Geomapping[#All],2,FALSE)</f>
        <v>NAM</v>
      </c>
      <c r="I374" s="1" t="str">
        <f t="shared" si="44"/>
        <v>Q3 2020</v>
      </c>
    </row>
    <row r="375" spans="1:9" x14ac:dyDescent="0.25">
      <c r="A375" t="str">
        <f t="shared" si="47"/>
        <v>CL50297</v>
      </c>
      <c r="B375" s="1">
        <v>44104</v>
      </c>
      <c r="C375" s="1" t="str">
        <f t="shared" si="41"/>
        <v>Sep</v>
      </c>
      <c r="D375" s="1" t="str">
        <f t="shared" si="42"/>
        <v>Q3</v>
      </c>
      <c r="E375" s="1" t="str">
        <f t="shared" si="43"/>
        <v>2020</v>
      </c>
      <c r="F375">
        <v>673</v>
      </c>
      <c r="G375" t="str">
        <f>VLOOKUP(A375,ClientInfo[[#All],[CLID-Shorten]:[GEOID]],2,FALSE)</f>
        <v>GEO1001</v>
      </c>
      <c r="H375" t="str">
        <f>VLOOKUP(G375,Geomapping[#All],2,FALSE)</f>
        <v>NAM</v>
      </c>
      <c r="I375" s="1" t="str">
        <f t="shared" si="44"/>
        <v>Q3 2020</v>
      </c>
    </row>
    <row r="376" spans="1:9" x14ac:dyDescent="0.25">
      <c r="A376" t="str">
        <f t="shared" si="47"/>
        <v>CL50297</v>
      </c>
      <c r="B376" s="1">
        <v>44135</v>
      </c>
      <c r="C376" s="1" t="str">
        <f t="shared" si="41"/>
        <v>Oct</v>
      </c>
      <c r="D376" s="1" t="str">
        <f t="shared" si="42"/>
        <v>Q4</v>
      </c>
      <c r="E376" s="1" t="str">
        <f t="shared" si="43"/>
        <v>2020</v>
      </c>
      <c r="F376">
        <v>575</v>
      </c>
      <c r="G376" t="str">
        <f>VLOOKUP(A376,ClientInfo[[#All],[CLID-Shorten]:[GEOID]],2,FALSE)</f>
        <v>GEO1001</v>
      </c>
      <c r="H376" t="str">
        <f>VLOOKUP(G376,Geomapping[#All],2,FALSE)</f>
        <v>NAM</v>
      </c>
      <c r="I376" s="1" t="str">
        <f t="shared" si="44"/>
        <v>Q4 2020</v>
      </c>
    </row>
    <row r="377" spans="1:9" x14ac:dyDescent="0.25">
      <c r="A377" t="str">
        <f t="shared" si="47"/>
        <v>CL50297</v>
      </c>
      <c r="B377" s="1">
        <v>44165</v>
      </c>
      <c r="C377" s="1" t="str">
        <f t="shared" si="41"/>
        <v>Nov</v>
      </c>
      <c r="D377" s="1" t="str">
        <f t="shared" si="42"/>
        <v>Q4</v>
      </c>
      <c r="E377" s="1" t="str">
        <f t="shared" si="43"/>
        <v>2020</v>
      </c>
      <c r="F377">
        <v>865</v>
      </c>
      <c r="G377" t="str">
        <f>VLOOKUP(A377,ClientInfo[[#All],[CLID-Shorten]:[GEOID]],2,FALSE)</f>
        <v>GEO1001</v>
      </c>
      <c r="H377" t="str">
        <f>VLOOKUP(G377,Geomapping[#All],2,FALSE)</f>
        <v>NAM</v>
      </c>
      <c r="I377" s="1" t="str">
        <f t="shared" si="44"/>
        <v>Q4 2020</v>
      </c>
    </row>
    <row r="378" spans="1:9" x14ac:dyDescent="0.25">
      <c r="A378" t="str">
        <f t="shared" si="47"/>
        <v>CL50297</v>
      </c>
      <c r="B378" s="1">
        <v>44196</v>
      </c>
      <c r="C378" s="1" t="str">
        <f t="shared" si="41"/>
        <v>Dec</v>
      </c>
      <c r="D378" s="1" t="str">
        <f t="shared" si="42"/>
        <v>Q4</v>
      </c>
      <c r="E378" s="1" t="str">
        <f t="shared" si="43"/>
        <v>2020</v>
      </c>
      <c r="F378">
        <v>674</v>
      </c>
      <c r="G378" t="str">
        <f>VLOOKUP(A378,ClientInfo[[#All],[CLID-Shorten]:[GEOID]],2,FALSE)</f>
        <v>GEO1001</v>
      </c>
      <c r="H378" t="str">
        <f>VLOOKUP(G378,Geomapping[#All],2,FALSE)</f>
        <v>NAM</v>
      </c>
      <c r="I378" s="1" t="str">
        <f t="shared" si="44"/>
        <v>Q4 2020</v>
      </c>
    </row>
    <row r="379" spans="1:9" x14ac:dyDescent="0.25">
      <c r="A379" t="str">
        <f t="shared" si="47"/>
        <v>CL50297</v>
      </c>
      <c r="B379" s="1">
        <v>44377</v>
      </c>
      <c r="C379" s="1" t="str">
        <f t="shared" si="41"/>
        <v>Jun</v>
      </c>
      <c r="D379" s="1" t="str">
        <f t="shared" si="42"/>
        <v>Q2</v>
      </c>
      <c r="E379" s="1" t="str">
        <f t="shared" si="43"/>
        <v>2021</v>
      </c>
      <c r="F379">
        <v>681</v>
      </c>
      <c r="G379" t="str">
        <f>VLOOKUP(A379,ClientInfo[[#All],[CLID-Shorten]:[GEOID]],2,FALSE)</f>
        <v>GEO1001</v>
      </c>
      <c r="H379" t="str">
        <f>VLOOKUP(G379,Geomapping[#All],2,FALSE)</f>
        <v>NAM</v>
      </c>
      <c r="I379" s="1" t="str">
        <f t="shared" si="44"/>
        <v>Q2 2021</v>
      </c>
    </row>
    <row r="380" spans="1:9" x14ac:dyDescent="0.25">
      <c r="A380" t="str">
        <f t="shared" si="47"/>
        <v>CL50297</v>
      </c>
      <c r="B380" s="1">
        <v>44347</v>
      </c>
      <c r="C380" s="1" t="str">
        <f t="shared" si="41"/>
        <v>May</v>
      </c>
      <c r="D380" s="1" t="str">
        <f t="shared" si="42"/>
        <v>Q2</v>
      </c>
      <c r="E380" s="1" t="str">
        <f t="shared" si="43"/>
        <v>2021</v>
      </c>
      <c r="F380">
        <v>1136</v>
      </c>
      <c r="G380" t="str">
        <f>VLOOKUP(A380,ClientInfo[[#All],[CLID-Shorten]:[GEOID]],2,FALSE)</f>
        <v>GEO1001</v>
      </c>
      <c r="H380" t="str">
        <f>VLOOKUP(G380,Geomapping[#All],2,FALSE)</f>
        <v>NAM</v>
      </c>
      <c r="I380" s="1" t="str">
        <f t="shared" si="44"/>
        <v>Q2 2021</v>
      </c>
    </row>
    <row r="381" spans="1:9" x14ac:dyDescent="0.25">
      <c r="A381" t="str">
        <f t="shared" si="47"/>
        <v>CL50297</v>
      </c>
      <c r="B381" s="1">
        <v>44316</v>
      </c>
      <c r="C381" s="1" t="str">
        <f t="shared" si="41"/>
        <v>Apr</v>
      </c>
      <c r="D381" s="1" t="str">
        <f t="shared" si="42"/>
        <v>Q2</v>
      </c>
      <c r="E381" s="1" t="str">
        <f t="shared" si="43"/>
        <v>2021</v>
      </c>
      <c r="F381">
        <v>1095</v>
      </c>
      <c r="G381" t="str">
        <f>VLOOKUP(A381,ClientInfo[[#All],[CLID-Shorten]:[GEOID]],2,FALSE)</f>
        <v>GEO1001</v>
      </c>
      <c r="H381" t="str">
        <f>VLOOKUP(G381,Geomapping[#All],2,FALSE)</f>
        <v>NAM</v>
      </c>
      <c r="I381" s="1" t="str">
        <f t="shared" si="44"/>
        <v>Q2 2021</v>
      </c>
    </row>
    <row r="382" spans="1:9" x14ac:dyDescent="0.25">
      <c r="A382" t="str">
        <f t="shared" si="47"/>
        <v>CL50297</v>
      </c>
      <c r="B382" s="1">
        <v>44286</v>
      </c>
      <c r="C382" s="1" t="str">
        <f t="shared" si="41"/>
        <v>Mar</v>
      </c>
      <c r="D382" s="1" t="str">
        <f t="shared" si="42"/>
        <v>Q1</v>
      </c>
      <c r="E382" s="1" t="str">
        <f t="shared" si="43"/>
        <v>2021</v>
      </c>
      <c r="F382">
        <v>1043</v>
      </c>
      <c r="G382" t="str">
        <f>VLOOKUP(A382,ClientInfo[[#All],[CLID-Shorten]:[GEOID]],2,FALSE)</f>
        <v>GEO1001</v>
      </c>
      <c r="H382" t="str">
        <f>VLOOKUP(G382,Geomapping[#All],2,FALSE)</f>
        <v>NAM</v>
      </c>
      <c r="I382" s="1" t="str">
        <f t="shared" si="44"/>
        <v>Q1 2021</v>
      </c>
    </row>
    <row r="383" spans="1:9" x14ac:dyDescent="0.25">
      <c r="A383" t="str">
        <f t="shared" si="47"/>
        <v>CL50297</v>
      </c>
      <c r="B383" s="1">
        <v>44255</v>
      </c>
      <c r="C383" s="1" t="str">
        <f t="shared" si="41"/>
        <v>Feb</v>
      </c>
      <c r="D383" s="1" t="str">
        <f t="shared" si="42"/>
        <v>Q1</v>
      </c>
      <c r="E383" s="1" t="str">
        <f t="shared" si="43"/>
        <v>2021</v>
      </c>
      <c r="F383">
        <v>797</v>
      </c>
      <c r="G383" t="str">
        <f>VLOOKUP(A383,ClientInfo[[#All],[CLID-Shorten]:[GEOID]],2,FALSE)</f>
        <v>GEO1001</v>
      </c>
      <c r="H383" t="str">
        <f>VLOOKUP(G383,Geomapping[#All],2,FALSE)</f>
        <v>NAM</v>
      </c>
      <c r="I383" s="1" t="str">
        <f t="shared" si="44"/>
        <v>Q1 2021</v>
      </c>
    </row>
    <row r="384" spans="1:9" x14ac:dyDescent="0.25">
      <c r="A384" t="str">
        <f t="shared" si="47"/>
        <v>CL50297</v>
      </c>
      <c r="B384" s="1">
        <v>44227</v>
      </c>
      <c r="C384" s="1" t="str">
        <f t="shared" si="41"/>
        <v>Jan</v>
      </c>
      <c r="D384" s="1" t="str">
        <f t="shared" si="42"/>
        <v>Q1</v>
      </c>
      <c r="E384" s="1" t="str">
        <f t="shared" si="43"/>
        <v>2021</v>
      </c>
      <c r="F384">
        <v>859</v>
      </c>
      <c r="G384" t="str">
        <f>VLOOKUP(A384,ClientInfo[[#All],[CLID-Shorten]:[GEOID]],2,FALSE)</f>
        <v>GEO1001</v>
      </c>
      <c r="H384" t="str">
        <f>VLOOKUP(G384,Geomapping[#All],2,FALSE)</f>
        <v>NAM</v>
      </c>
      <c r="I384" s="1" t="str">
        <f t="shared" si="44"/>
        <v>Q1 2021</v>
      </c>
    </row>
    <row r="385" spans="1:9" x14ac:dyDescent="0.25">
      <c r="A385" t="s">
        <v>389</v>
      </c>
      <c r="B385" s="1">
        <v>44165</v>
      </c>
      <c r="C385" s="1" t="str">
        <f t="shared" si="41"/>
        <v>Nov</v>
      </c>
      <c r="D385" s="1" t="str">
        <f t="shared" si="42"/>
        <v>Q4</v>
      </c>
      <c r="E385" s="1" t="str">
        <f t="shared" si="43"/>
        <v>2020</v>
      </c>
      <c r="F385">
        <v>916</v>
      </c>
      <c r="G385" t="str">
        <f>VLOOKUP(A385,ClientInfo[[#All],[CLID-Shorten]:[GEOID]],2,FALSE)</f>
        <v>GEO1001</v>
      </c>
      <c r="H385" t="str">
        <f>VLOOKUP(G385,Geomapping[#All],2,FALSE)</f>
        <v>NAM</v>
      </c>
      <c r="I385" s="1" t="str">
        <f t="shared" si="44"/>
        <v>Q4 2020</v>
      </c>
    </row>
    <row r="386" spans="1:9" x14ac:dyDescent="0.25">
      <c r="A386" t="str">
        <f t="shared" ref="A386:A392" si="48">A385</f>
        <v>CL50651</v>
      </c>
      <c r="B386" s="1">
        <v>44196</v>
      </c>
      <c r="C386" s="1" t="str">
        <f t="shared" si="41"/>
        <v>Dec</v>
      </c>
      <c r="D386" s="1" t="str">
        <f t="shared" si="42"/>
        <v>Q4</v>
      </c>
      <c r="E386" s="1" t="str">
        <f t="shared" si="43"/>
        <v>2020</v>
      </c>
      <c r="F386">
        <v>1176</v>
      </c>
      <c r="G386" t="str">
        <f>VLOOKUP(A386,ClientInfo[[#All],[CLID-Shorten]:[GEOID]],2,FALSE)</f>
        <v>GEO1001</v>
      </c>
      <c r="H386" t="str">
        <f>VLOOKUP(G386,Geomapping[#All],2,FALSE)</f>
        <v>NAM</v>
      </c>
      <c r="I386" s="1" t="str">
        <f t="shared" si="44"/>
        <v>Q4 2020</v>
      </c>
    </row>
    <row r="387" spans="1:9" x14ac:dyDescent="0.25">
      <c r="A387" t="str">
        <f t="shared" si="48"/>
        <v>CL50651</v>
      </c>
      <c r="B387" s="1">
        <v>44377</v>
      </c>
      <c r="C387" s="1" t="str">
        <f t="shared" ref="C387:C450" si="49">TEXT(B387, "mmm")</f>
        <v>Jun</v>
      </c>
      <c r="D387" s="1" t="str">
        <f t="shared" ref="D387:D450" si="50">"Q" &amp;CHOOSE(MONTH(B387),1, 1, 1, 2, 2, 2, 3, 3,3,4, 4, 4)</f>
        <v>Q2</v>
      </c>
      <c r="E387" s="1" t="str">
        <f t="shared" ref="E387:E450" si="51">TEXT(B387,"yyyy")</f>
        <v>2021</v>
      </c>
      <c r="F387">
        <v>1193</v>
      </c>
      <c r="G387" t="str">
        <f>VLOOKUP(A387,ClientInfo[[#All],[CLID-Shorten]:[GEOID]],2,FALSE)</f>
        <v>GEO1001</v>
      </c>
      <c r="H387" t="str">
        <f>VLOOKUP(G387,Geomapping[#All],2,FALSE)</f>
        <v>NAM</v>
      </c>
      <c r="I387" s="1" t="str">
        <f t="shared" ref="I387:I450" si="52">D387&amp;" "&amp;E387</f>
        <v>Q2 2021</v>
      </c>
    </row>
    <row r="388" spans="1:9" x14ac:dyDescent="0.25">
      <c r="A388" t="str">
        <f t="shared" si="48"/>
        <v>CL50651</v>
      </c>
      <c r="B388" s="1">
        <v>44347</v>
      </c>
      <c r="C388" s="1" t="str">
        <f t="shared" si="49"/>
        <v>May</v>
      </c>
      <c r="D388" s="1" t="str">
        <f t="shared" si="50"/>
        <v>Q2</v>
      </c>
      <c r="E388" s="1" t="str">
        <f t="shared" si="51"/>
        <v>2021</v>
      </c>
      <c r="F388">
        <v>1360</v>
      </c>
      <c r="G388" t="str">
        <f>VLOOKUP(A388,ClientInfo[[#All],[CLID-Shorten]:[GEOID]],2,FALSE)</f>
        <v>GEO1001</v>
      </c>
      <c r="H388" t="str">
        <f>VLOOKUP(G388,Geomapping[#All],2,FALSE)</f>
        <v>NAM</v>
      </c>
      <c r="I388" s="1" t="str">
        <f t="shared" si="52"/>
        <v>Q2 2021</v>
      </c>
    </row>
    <row r="389" spans="1:9" x14ac:dyDescent="0.25">
      <c r="A389" t="str">
        <f t="shared" si="48"/>
        <v>CL50651</v>
      </c>
      <c r="B389" s="1">
        <v>44316</v>
      </c>
      <c r="C389" s="1" t="str">
        <f t="shared" si="49"/>
        <v>Apr</v>
      </c>
      <c r="D389" s="1" t="str">
        <f t="shared" si="50"/>
        <v>Q2</v>
      </c>
      <c r="E389" s="1" t="str">
        <f t="shared" si="51"/>
        <v>2021</v>
      </c>
      <c r="F389">
        <v>1768</v>
      </c>
      <c r="G389" t="str">
        <f>VLOOKUP(A389,ClientInfo[[#All],[CLID-Shorten]:[GEOID]],2,FALSE)</f>
        <v>GEO1001</v>
      </c>
      <c r="H389" t="str">
        <f>VLOOKUP(G389,Geomapping[#All],2,FALSE)</f>
        <v>NAM</v>
      </c>
      <c r="I389" s="1" t="str">
        <f t="shared" si="52"/>
        <v>Q2 2021</v>
      </c>
    </row>
    <row r="390" spans="1:9" x14ac:dyDescent="0.25">
      <c r="A390" t="str">
        <f t="shared" si="48"/>
        <v>CL50651</v>
      </c>
      <c r="B390" s="1">
        <v>44286</v>
      </c>
      <c r="C390" s="1" t="str">
        <f t="shared" si="49"/>
        <v>Mar</v>
      </c>
      <c r="D390" s="1" t="str">
        <f t="shared" si="50"/>
        <v>Q1</v>
      </c>
      <c r="E390" s="1" t="str">
        <f t="shared" si="51"/>
        <v>2021</v>
      </c>
      <c r="F390">
        <v>1192</v>
      </c>
      <c r="G390" t="str">
        <f>VLOOKUP(A390,ClientInfo[[#All],[CLID-Shorten]:[GEOID]],2,FALSE)</f>
        <v>GEO1001</v>
      </c>
      <c r="H390" t="str">
        <f>VLOOKUP(G390,Geomapping[#All],2,FALSE)</f>
        <v>NAM</v>
      </c>
      <c r="I390" s="1" t="str">
        <f t="shared" si="52"/>
        <v>Q1 2021</v>
      </c>
    </row>
    <row r="391" spans="1:9" x14ac:dyDescent="0.25">
      <c r="A391" t="str">
        <f t="shared" si="48"/>
        <v>CL50651</v>
      </c>
      <c r="B391" s="1">
        <v>44255</v>
      </c>
      <c r="C391" s="1" t="str">
        <f t="shared" si="49"/>
        <v>Feb</v>
      </c>
      <c r="D391" s="1" t="str">
        <f t="shared" si="50"/>
        <v>Q1</v>
      </c>
      <c r="E391" s="1" t="str">
        <f t="shared" si="51"/>
        <v>2021</v>
      </c>
      <c r="F391">
        <v>1332</v>
      </c>
      <c r="G391" t="str">
        <f>VLOOKUP(A391,ClientInfo[[#All],[CLID-Shorten]:[GEOID]],2,FALSE)</f>
        <v>GEO1001</v>
      </c>
      <c r="H391" t="str">
        <f>VLOOKUP(G391,Geomapping[#All],2,FALSE)</f>
        <v>NAM</v>
      </c>
      <c r="I391" s="1" t="str">
        <f t="shared" si="52"/>
        <v>Q1 2021</v>
      </c>
    </row>
    <row r="392" spans="1:9" x14ac:dyDescent="0.25">
      <c r="A392" t="str">
        <f t="shared" si="48"/>
        <v>CL50651</v>
      </c>
      <c r="B392" s="1">
        <v>44227</v>
      </c>
      <c r="C392" s="1" t="str">
        <f t="shared" si="49"/>
        <v>Jan</v>
      </c>
      <c r="D392" s="1" t="str">
        <f t="shared" si="50"/>
        <v>Q1</v>
      </c>
      <c r="E392" s="1" t="str">
        <f t="shared" si="51"/>
        <v>2021</v>
      </c>
      <c r="F392">
        <v>941</v>
      </c>
      <c r="G392" t="str">
        <f>VLOOKUP(A392,ClientInfo[[#All],[CLID-Shorten]:[GEOID]],2,FALSE)</f>
        <v>GEO1001</v>
      </c>
      <c r="H392" t="str">
        <f>VLOOKUP(G392,Geomapping[#All],2,FALSE)</f>
        <v>NAM</v>
      </c>
      <c r="I392" s="1" t="str">
        <f t="shared" si="52"/>
        <v>Q1 2021</v>
      </c>
    </row>
    <row r="393" spans="1:9" x14ac:dyDescent="0.25">
      <c r="A393" t="s">
        <v>397</v>
      </c>
      <c r="B393" s="1">
        <v>43861</v>
      </c>
      <c r="C393" s="1" t="str">
        <f t="shared" si="49"/>
        <v>Jan</v>
      </c>
      <c r="D393" s="1" t="str">
        <f t="shared" si="50"/>
        <v>Q1</v>
      </c>
      <c r="E393" s="1" t="str">
        <f t="shared" si="51"/>
        <v>2020</v>
      </c>
      <c r="F393">
        <v>1131</v>
      </c>
      <c r="G393" t="str">
        <f>VLOOKUP(A393,ClientInfo[[#All],[CLID-Shorten]:[GEOID]],2,FALSE)</f>
        <v>GEO1001</v>
      </c>
      <c r="H393" t="str">
        <f>VLOOKUP(G393,Geomapping[#All],2,FALSE)</f>
        <v>NAM</v>
      </c>
      <c r="I393" s="1" t="str">
        <f t="shared" si="52"/>
        <v>Q1 2020</v>
      </c>
    </row>
    <row r="394" spans="1:9" x14ac:dyDescent="0.25">
      <c r="A394" t="str">
        <f t="shared" ref="A394:A410" si="53">A393</f>
        <v>CL52426</v>
      </c>
      <c r="B394" s="1">
        <v>43890</v>
      </c>
      <c r="C394" s="1" t="str">
        <f t="shared" si="49"/>
        <v>Feb</v>
      </c>
      <c r="D394" s="1" t="str">
        <f t="shared" si="50"/>
        <v>Q1</v>
      </c>
      <c r="E394" s="1" t="str">
        <f t="shared" si="51"/>
        <v>2020</v>
      </c>
      <c r="F394">
        <v>1268</v>
      </c>
      <c r="G394" t="str">
        <f>VLOOKUP(A394,ClientInfo[[#All],[CLID-Shorten]:[GEOID]],2,FALSE)</f>
        <v>GEO1001</v>
      </c>
      <c r="H394" t="str">
        <f>VLOOKUP(G394,Geomapping[#All],2,FALSE)</f>
        <v>NAM</v>
      </c>
      <c r="I394" s="1" t="str">
        <f t="shared" si="52"/>
        <v>Q1 2020</v>
      </c>
    </row>
    <row r="395" spans="1:9" x14ac:dyDescent="0.25">
      <c r="A395" t="str">
        <f t="shared" si="53"/>
        <v>CL52426</v>
      </c>
      <c r="B395" s="1">
        <v>43921</v>
      </c>
      <c r="C395" s="1" t="str">
        <f t="shared" si="49"/>
        <v>Mar</v>
      </c>
      <c r="D395" s="1" t="str">
        <f t="shared" si="50"/>
        <v>Q1</v>
      </c>
      <c r="E395" s="1" t="str">
        <f t="shared" si="51"/>
        <v>2020</v>
      </c>
      <c r="F395">
        <v>1410</v>
      </c>
      <c r="G395" t="str">
        <f>VLOOKUP(A395,ClientInfo[[#All],[CLID-Shorten]:[GEOID]],2,FALSE)</f>
        <v>GEO1001</v>
      </c>
      <c r="H395" t="str">
        <f>VLOOKUP(G395,Geomapping[#All],2,FALSE)</f>
        <v>NAM</v>
      </c>
      <c r="I395" s="1" t="str">
        <f t="shared" si="52"/>
        <v>Q1 2020</v>
      </c>
    </row>
    <row r="396" spans="1:9" x14ac:dyDescent="0.25">
      <c r="A396" t="str">
        <f t="shared" si="53"/>
        <v>CL52426</v>
      </c>
      <c r="B396" s="1">
        <v>43951</v>
      </c>
      <c r="C396" s="1" t="str">
        <f t="shared" si="49"/>
        <v>Apr</v>
      </c>
      <c r="D396" s="1" t="str">
        <f t="shared" si="50"/>
        <v>Q2</v>
      </c>
      <c r="E396" s="1" t="str">
        <f t="shared" si="51"/>
        <v>2020</v>
      </c>
      <c r="F396">
        <v>1688</v>
      </c>
      <c r="G396" t="str">
        <f>VLOOKUP(A396,ClientInfo[[#All],[CLID-Shorten]:[GEOID]],2,FALSE)</f>
        <v>GEO1001</v>
      </c>
      <c r="H396" t="str">
        <f>VLOOKUP(G396,Geomapping[#All],2,FALSE)</f>
        <v>NAM</v>
      </c>
      <c r="I396" s="1" t="str">
        <f t="shared" si="52"/>
        <v>Q2 2020</v>
      </c>
    </row>
    <row r="397" spans="1:9" x14ac:dyDescent="0.25">
      <c r="A397" t="str">
        <f t="shared" si="53"/>
        <v>CL52426</v>
      </c>
      <c r="B397" s="1">
        <v>43982</v>
      </c>
      <c r="C397" s="1" t="str">
        <f t="shared" si="49"/>
        <v>May</v>
      </c>
      <c r="D397" s="1" t="str">
        <f t="shared" si="50"/>
        <v>Q2</v>
      </c>
      <c r="E397" s="1" t="str">
        <f t="shared" si="51"/>
        <v>2020</v>
      </c>
      <c r="F397">
        <v>1548</v>
      </c>
      <c r="G397" t="str">
        <f>VLOOKUP(A397,ClientInfo[[#All],[CLID-Shorten]:[GEOID]],2,FALSE)</f>
        <v>GEO1001</v>
      </c>
      <c r="H397" t="str">
        <f>VLOOKUP(G397,Geomapping[#All],2,FALSE)</f>
        <v>NAM</v>
      </c>
      <c r="I397" s="1" t="str">
        <f t="shared" si="52"/>
        <v>Q2 2020</v>
      </c>
    </row>
    <row r="398" spans="1:9" x14ac:dyDescent="0.25">
      <c r="A398" t="str">
        <f t="shared" si="53"/>
        <v>CL52426</v>
      </c>
      <c r="B398" s="1">
        <v>44012</v>
      </c>
      <c r="C398" s="1" t="str">
        <f t="shared" si="49"/>
        <v>Jun</v>
      </c>
      <c r="D398" s="1" t="str">
        <f t="shared" si="50"/>
        <v>Q2</v>
      </c>
      <c r="E398" s="1" t="str">
        <f t="shared" si="51"/>
        <v>2020</v>
      </c>
      <c r="F398">
        <v>1127</v>
      </c>
      <c r="G398" t="str">
        <f>VLOOKUP(A398,ClientInfo[[#All],[CLID-Shorten]:[GEOID]],2,FALSE)</f>
        <v>GEO1001</v>
      </c>
      <c r="H398" t="str">
        <f>VLOOKUP(G398,Geomapping[#All],2,FALSE)</f>
        <v>NAM</v>
      </c>
      <c r="I398" s="1" t="str">
        <f t="shared" si="52"/>
        <v>Q2 2020</v>
      </c>
    </row>
    <row r="399" spans="1:9" x14ac:dyDescent="0.25">
      <c r="A399" t="str">
        <f t="shared" si="53"/>
        <v>CL52426</v>
      </c>
      <c r="B399" s="1">
        <v>44043</v>
      </c>
      <c r="C399" s="1" t="str">
        <f t="shared" si="49"/>
        <v>Jul</v>
      </c>
      <c r="D399" s="1" t="str">
        <f t="shared" si="50"/>
        <v>Q3</v>
      </c>
      <c r="E399" s="1" t="str">
        <f t="shared" si="51"/>
        <v>2020</v>
      </c>
      <c r="F399">
        <v>984</v>
      </c>
      <c r="G399" t="str">
        <f>VLOOKUP(A399,ClientInfo[[#All],[CLID-Shorten]:[GEOID]],2,FALSE)</f>
        <v>GEO1001</v>
      </c>
      <c r="H399" t="str">
        <f>VLOOKUP(G399,Geomapping[#All],2,FALSE)</f>
        <v>NAM</v>
      </c>
      <c r="I399" s="1" t="str">
        <f t="shared" si="52"/>
        <v>Q3 2020</v>
      </c>
    </row>
    <row r="400" spans="1:9" x14ac:dyDescent="0.25">
      <c r="A400" t="str">
        <f t="shared" si="53"/>
        <v>CL52426</v>
      </c>
      <c r="B400" s="1">
        <v>44074</v>
      </c>
      <c r="C400" s="1" t="str">
        <f t="shared" si="49"/>
        <v>Aug</v>
      </c>
      <c r="D400" s="1" t="str">
        <f t="shared" si="50"/>
        <v>Q3</v>
      </c>
      <c r="E400" s="1" t="str">
        <f t="shared" si="51"/>
        <v>2020</v>
      </c>
      <c r="F400">
        <v>850</v>
      </c>
      <c r="G400" t="str">
        <f>VLOOKUP(A400,ClientInfo[[#All],[CLID-Shorten]:[GEOID]],2,FALSE)</f>
        <v>GEO1001</v>
      </c>
      <c r="H400" t="str">
        <f>VLOOKUP(G400,Geomapping[#All],2,FALSE)</f>
        <v>NAM</v>
      </c>
      <c r="I400" s="1" t="str">
        <f t="shared" si="52"/>
        <v>Q3 2020</v>
      </c>
    </row>
    <row r="401" spans="1:9" x14ac:dyDescent="0.25">
      <c r="A401" t="str">
        <f t="shared" si="53"/>
        <v>CL52426</v>
      </c>
      <c r="B401" s="1">
        <v>44104</v>
      </c>
      <c r="C401" s="1" t="str">
        <f t="shared" si="49"/>
        <v>Sep</v>
      </c>
      <c r="D401" s="1" t="str">
        <f t="shared" si="50"/>
        <v>Q3</v>
      </c>
      <c r="E401" s="1" t="str">
        <f t="shared" si="51"/>
        <v>2020</v>
      </c>
      <c r="F401">
        <v>850</v>
      </c>
      <c r="G401" t="str">
        <f>VLOOKUP(A401,ClientInfo[[#All],[CLID-Shorten]:[GEOID]],2,FALSE)</f>
        <v>GEO1001</v>
      </c>
      <c r="H401" t="str">
        <f>VLOOKUP(G401,Geomapping[#All],2,FALSE)</f>
        <v>NAM</v>
      </c>
      <c r="I401" s="1" t="str">
        <f t="shared" si="52"/>
        <v>Q3 2020</v>
      </c>
    </row>
    <row r="402" spans="1:9" x14ac:dyDescent="0.25">
      <c r="A402" t="str">
        <f t="shared" si="53"/>
        <v>CL52426</v>
      </c>
      <c r="B402" s="1">
        <v>44135</v>
      </c>
      <c r="C402" s="1" t="str">
        <f t="shared" si="49"/>
        <v>Oct</v>
      </c>
      <c r="D402" s="1" t="str">
        <f t="shared" si="50"/>
        <v>Q4</v>
      </c>
      <c r="E402" s="1" t="str">
        <f t="shared" si="51"/>
        <v>2020</v>
      </c>
      <c r="F402">
        <v>986</v>
      </c>
      <c r="G402" t="str">
        <f>VLOOKUP(A402,ClientInfo[[#All],[CLID-Shorten]:[GEOID]],2,FALSE)</f>
        <v>GEO1001</v>
      </c>
      <c r="H402" t="str">
        <f>VLOOKUP(G402,Geomapping[#All],2,FALSE)</f>
        <v>NAM</v>
      </c>
      <c r="I402" s="1" t="str">
        <f t="shared" si="52"/>
        <v>Q4 2020</v>
      </c>
    </row>
    <row r="403" spans="1:9" x14ac:dyDescent="0.25">
      <c r="A403" t="str">
        <f t="shared" si="53"/>
        <v>CL52426</v>
      </c>
      <c r="B403" s="1">
        <v>44165</v>
      </c>
      <c r="C403" s="1" t="str">
        <f t="shared" si="49"/>
        <v>Nov</v>
      </c>
      <c r="D403" s="1" t="str">
        <f t="shared" si="50"/>
        <v>Q4</v>
      </c>
      <c r="E403" s="1" t="str">
        <f t="shared" si="51"/>
        <v>2020</v>
      </c>
      <c r="F403">
        <v>1129</v>
      </c>
      <c r="G403" t="str">
        <f>VLOOKUP(A403,ClientInfo[[#All],[CLID-Shorten]:[GEOID]],2,FALSE)</f>
        <v>GEO1001</v>
      </c>
      <c r="H403" t="str">
        <f>VLOOKUP(G403,Geomapping[#All],2,FALSE)</f>
        <v>NAM</v>
      </c>
      <c r="I403" s="1" t="str">
        <f t="shared" si="52"/>
        <v>Q4 2020</v>
      </c>
    </row>
    <row r="404" spans="1:9" x14ac:dyDescent="0.25">
      <c r="A404" t="str">
        <f t="shared" si="53"/>
        <v>CL52426</v>
      </c>
      <c r="B404" s="1">
        <v>44196</v>
      </c>
      <c r="C404" s="1" t="str">
        <f t="shared" si="49"/>
        <v>Dec</v>
      </c>
      <c r="D404" s="1" t="str">
        <f t="shared" si="50"/>
        <v>Q4</v>
      </c>
      <c r="E404" s="1" t="str">
        <f t="shared" si="51"/>
        <v>2020</v>
      </c>
      <c r="F404">
        <v>1131</v>
      </c>
      <c r="G404" t="str">
        <f>VLOOKUP(A404,ClientInfo[[#All],[CLID-Shorten]:[GEOID]],2,FALSE)</f>
        <v>GEO1001</v>
      </c>
      <c r="H404" t="str">
        <f>VLOOKUP(G404,Geomapping[#All],2,FALSE)</f>
        <v>NAM</v>
      </c>
      <c r="I404" s="1" t="str">
        <f t="shared" si="52"/>
        <v>Q4 2020</v>
      </c>
    </row>
    <row r="405" spans="1:9" x14ac:dyDescent="0.25">
      <c r="A405" t="str">
        <f t="shared" si="53"/>
        <v>CL52426</v>
      </c>
      <c r="B405" s="1">
        <v>44377</v>
      </c>
      <c r="C405" s="1" t="str">
        <f t="shared" si="49"/>
        <v>Jun</v>
      </c>
      <c r="D405" s="1" t="str">
        <f t="shared" si="50"/>
        <v>Q2</v>
      </c>
      <c r="E405" s="1" t="str">
        <f t="shared" si="51"/>
        <v>2021</v>
      </c>
      <c r="F405">
        <v>1119</v>
      </c>
      <c r="G405" t="str">
        <f>VLOOKUP(A405,ClientInfo[[#All],[CLID-Shorten]:[GEOID]],2,FALSE)</f>
        <v>GEO1001</v>
      </c>
      <c r="H405" t="str">
        <f>VLOOKUP(G405,Geomapping[#All],2,FALSE)</f>
        <v>NAM</v>
      </c>
      <c r="I405" s="1" t="str">
        <f t="shared" si="52"/>
        <v>Q2 2021</v>
      </c>
    </row>
    <row r="406" spans="1:9" x14ac:dyDescent="0.25">
      <c r="A406" t="str">
        <f t="shared" si="53"/>
        <v>CL52426</v>
      </c>
      <c r="B406" s="1">
        <v>44347</v>
      </c>
      <c r="C406" s="1" t="str">
        <f t="shared" si="49"/>
        <v>May</v>
      </c>
      <c r="D406" s="1" t="str">
        <f t="shared" si="50"/>
        <v>Q2</v>
      </c>
      <c r="E406" s="1" t="str">
        <f t="shared" si="51"/>
        <v>2021</v>
      </c>
      <c r="F406">
        <v>1598</v>
      </c>
      <c r="G406" t="str">
        <f>VLOOKUP(A406,ClientInfo[[#All],[CLID-Shorten]:[GEOID]],2,FALSE)</f>
        <v>GEO1001</v>
      </c>
      <c r="H406" t="str">
        <f>VLOOKUP(G406,Geomapping[#All],2,FALSE)</f>
        <v>NAM</v>
      </c>
      <c r="I406" s="1" t="str">
        <f t="shared" si="52"/>
        <v>Q2 2021</v>
      </c>
    </row>
    <row r="407" spans="1:9" x14ac:dyDescent="0.25">
      <c r="A407" t="str">
        <f t="shared" si="53"/>
        <v>CL52426</v>
      </c>
      <c r="B407" s="1">
        <v>44316</v>
      </c>
      <c r="C407" s="1" t="str">
        <f t="shared" si="49"/>
        <v>Apr</v>
      </c>
      <c r="D407" s="1" t="str">
        <f t="shared" si="50"/>
        <v>Q2</v>
      </c>
      <c r="E407" s="1" t="str">
        <f t="shared" si="51"/>
        <v>2021</v>
      </c>
      <c r="F407">
        <v>1707</v>
      </c>
      <c r="G407" t="str">
        <f>VLOOKUP(A407,ClientInfo[[#All],[CLID-Shorten]:[GEOID]],2,FALSE)</f>
        <v>GEO1001</v>
      </c>
      <c r="H407" t="str">
        <f>VLOOKUP(G407,Geomapping[#All],2,FALSE)</f>
        <v>NAM</v>
      </c>
      <c r="I407" s="1" t="str">
        <f t="shared" si="52"/>
        <v>Q2 2021</v>
      </c>
    </row>
    <row r="408" spans="1:9" x14ac:dyDescent="0.25">
      <c r="A408" t="str">
        <f t="shared" si="53"/>
        <v>CL52426</v>
      </c>
      <c r="B408" s="1">
        <v>44286</v>
      </c>
      <c r="C408" s="1" t="str">
        <f t="shared" si="49"/>
        <v>Mar</v>
      </c>
      <c r="D408" s="1" t="str">
        <f t="shared" si="50"/>
        <v>Q1</v>
      </c>
      <c r="E408" s="1" t="str">
        <f t="shared" si="51"/>
        <v>2021</v>
      </c>
      <c r="F408">
        <v>1404</v>
      </c>
      <c r="G408" t="str">
        <f>VLOOKUP(A408,ClientInfo[[#All],[CLID-Shorten]:[GEOID]],2,FALSE)</f>
        <v>GEO1001</v>
      </c>
      <c r="H408" t="str">
        <f>VLOOKUP(G408,Geomapping[#All],2,FALSE)</f>
        <v>NAM</v>
      </c>
      <c r="I408" s="1" t="str">
        <f t="shared" si="52"/>
        <v>Q1 2021</v>
      </c>
    </row>
    <row r="409" spans="1:9" x14ac:dyDescent="0.25">
      <c r="A409" t="str">
        <f t="shared" si="53"/>
        <v>CL52426</v>
      </c>
      <c r="B409" s="1">
        <v>44255</v>
      </c>
      <c r="C409" s="1" t="str">
        <f t="shared" si="49"/>
        <v>Feb</v>
      </c>
      <c r="D409" s="1" t="str">
        <f t="shared" si="50"/>
        <v>Q1</v>
      </c>
      <c r="E409" s="1" t="str">
        <f t="shared" si="51"/>
        <v>2021</v>
      </c>
      <c r="F409">
        <v>1252</v>
      </c>
      <c r="G409" t="str">
        <f>VLOOKUP(A409,ClientInfo[[#All],[CLID-Shorten]:[GEOID]],2,FALSE)</f>
        <v>GEO1001</v>
      </c>
      <c r="H409" t="str">
        <f>VLOOKUP(G409,Geomapping[#All],2,FALSE)</f>
        <v>NAM</v>
      </c>
      <c r="I409" s="1" t="str">
        <f t="shared" si="52"/>
        <v>Q1 2021</v>
      </c>
    </row>
    <row r="410" spans="1:9" x14ac:dyDescent="0.25">
      <c r="A410" t="str">
        <f t="shared" si="53"/>
        <v>CL52426</v>
      </c>
      <c r="B410" s="1">
        <v>44227</v>
      </c>
      <c r="C410" s="1" t="str">
        <f t="shared" si="49"/>
        <v>Jan</v>
      </c>
      <c r="D410" s="1" t="str">
        <f t="shared" si="50"/>
        <v>Q1</v>
      </c>
      <c r="E410" s="1" t="str">
        <f t="shared" si="51"/>
        <v>2021</v>
      </c>
      <c r="F410">
        <v>1119</v>
      </c>
      <c r="G410" t="str">
        <f>VLOOKUP(A410,ClientInfo[[#All],[CLID-Shorten]:[GEOID]],2,FALSE)</f>
        <v>GEO1001</v>
      </c>
      <c r="H410" t="str">
        <f>VLOOKUP(G410,Geomapping[#All],2,FALSE)</f>
        <v>NAM</v>
      </c>
      <c r="I410" s="1" t="str">
        <f t="shared" si="52"/>
        <v>Q1 2021</v>
      </c>
    </row>
    <row r="411" spans="1:9" x14ac:dyDescent="0.25">
      <c r="A411" t="s">
        <v>412</v>
      </c>
      <c r="B411" s="1">
        <v>43861</v>
      </c>
      <c r="C411" s="1" t="str">
        <f t="shared" si="49"/>
        <v>Jan</v>
      </c>
      <c r="D411" s="1" t="str">
        <f t="shared" si="50"/>
        <v>Q1</v>
      </c>
      <c r="E411" s="1" t="str">
        <f t="shared" si="51"/>
        <v>2020</v>
      </c>
      <c r="F411">
        <v>318</v>
      </c>
      <c r="G411" t="str">
        <f>VLOOKUP(A411,ClientInfo[[#All],[CLID-Shorten]:[GEOID]],2,FALSE)</f>
        <v>GEO1002</v>
      </c>
      <c r="H411" t="str">
        <f>VLOOKUP(G411,Geomapping[#All],2,FALSE)</f>
        <v>APAC</v>
      </c>
      <c r="I411" s="1" t="str">
        <f t="shared" si="52"/>
        <v>Q1 2020</v>
      </c>
    </row>
    <row r="412" spans="1:9" x14ac:dyDescent="0.25">
      <c r="A412" t="str">
        <f t="shared" ref="A412:A428" si="54">A411</f>
        <v>CL55399</v>
      </c>
      <c r="B412" s="1">
        <v>43890</v>
      </c>
      <c r="C412" s="1" t="str">
        <f t="shared" si="49"/>
        <v>Feb</v>
      </c>
      <c r="D412" s="1" t="str">
        <f t="shared" si="50"/>
        <v>Q1</v>
      </c>
      <c r="E412" s="1" t="str">
        <f t="shared" si="51"/>
        <v>2020</v>
      </c>
      <c r="F412">
        <v>453</v>
      </c>
      <c r="G412" t="str">
        <f>VLOOKUP(A412,ClientInfo[[#All],[CLID-Shorten]:[GEOID]],2,FALSE)</f>
        <v>GEO1002</v>
      </c>
      <c r="H412" t="str">
        <f>VLOOKUP(G412,Geomapping[#All],2,FALSE)</f>
        <v>APAC</v>
      </c>
      <c r="I412" s="1" t="str">
        <f t="shared" si="52"/>
        <v>Q1 2020</v>
      </c>
    </row>
    <row r="413" spans="1:9" x14ac:dyDescent="0.25">
      <c r="A413" t="str">
        <f t="shared" si="54"/>
        <v>CL55399</v>
      </c>
      <c r="B413" s="1">
        <v>43921</v>
      </c>
      <c r="C413" s="1" t="str">
        <f t="shared" si="49"/>
        <v>Mar</v>
      </c>
      <c r="D413" s="1" t="str">
        <f t="shared" si="50"/>
        <v>Q1</v>
      </c>
      <c r="E413" s="1" t="str">
        <f t="shared" si="51"/>
        <v>2020</v>
      </c>
      <c r="F413">
        <v>411</v>
      </c>
      <c r="G413" t="str">
        <f>VLOOKUP(A413,ClientInfo[[#All],[CLID-Shorten]:[GEOID]],2,FALSE)</f>
        <v>GEO1002</v>
      </c>
      <c r="H413" t="str">
        <f>VLOOKUP(G413,Geomapping[#All],2,FALSE)</f>
        <v>APAC</v>
      </c>
      <c r="I413" s="1" t="str">
        <f t="shared" si="52"/>
        <v>Q1 2020</v>
      </c>
    </row>
    <row r="414" spans="1:9" x14ac:dyDescent="0.25">
      <c r="A414" t="str">
        <f t="shared" si="54"/>
        <v>CL55399</v>
      </c>
      <c r="B414" s="1">
        <v>43951</v>
      </c>
      <c r="C414" s="1" t="str">
        <f t="shared" si="49"/>
        <v>Apr</v>
      </c>
      <c r="D414" s="1" t="str">
        <f t="shared" si="50"/>
        <v>Q2</v>
      </c>
      <c r="E414" s="1" t="str">
        <f t="shared" si="51"/>
        <v>2020</v>
      </c>
      <c r="F414">
        <v>588</v>
      </c>
      <c r="G414" t="str">
        <f>VLOOKUP(A414,ClientInfo[[#All],[CLID-Shorten]:[GEOID]],2,FALSE)</f>
        <v>GEO1002</v>
      </c>
      <c r="H414" t="str">
        <f>VLOOKUP(G414,Geomapping[#All],2,FALSE)</f>
        <v>APAC</v>
      </c>
      <c r="I414" s="1" t="str">
        <f t="shared" si="52"/>
        <v>Q2 2020</v>
      </c>
    </row>
    <row r="415" spans="1:9" x14ac:dyDescent="0.25">
      <c r="A415" t="str">
        <f t="shared" si="54"/>
        <v>CL55399</v>
      </c>
      <c r="B415" s="1">
        <v>43982</v>
      </c>
      <c r="C415" s="1" t="str">
        <f t="shared" si="49"/>
        <v>May</v>
      </c>
      <c r="D415" s="1" t="str">
        <f t="shared" si="50"/>
        <v>Q2</v>
      </c>
      <c r="E415" s="1" t="str">
        <f t="shared" si="51"/>
        <v>2020</v>
      </c>
      <c r="F415">
        <v>457</v>
      </c>
      <c r="G415" t="str">
        <f>VLOOKUP(A415,ClientInfo[[#All],[CLID-Shorten]:[GEOID]],2,FALSE)</f>
        <v>GEO1002</v>
      </c>
      <c r="H415" t="str">
        <f>VLOOKUP(G415,Geomapping[#All],2,FALSE)</f>
        <v>APAC</v>
      </c>
      <c r="I415" s="1" t="str">
        <f t="shared" si="52"/>
        <v>Q2 2020</v>
      </c>
    </row>
    <row r="416" spans="1:9" x14ac:dyDescent="0.25">
      <c r="A416" t="str">
        <f t="shared" si="54"/>
        <v>CL55399</v>
      </c>
      <c r="B416" s="1">
        <v>44012</v>
      </c>
      <c r="C416" s="1" t="str">
        <f t="shared" si="49"/>
        <v>Jun</v>
      </c>
      <c r="D416" s="1" t="str">
        <f t="shared" si="50"/>
        <v>Q2</v>
      </c>
      <c r="E416" s="1" t="str">
        <f t="shared" si="51"/>
        <v>2020</v>
      </c>
      <c r="F416">
        <v>410</v>
      </c>
      <c r="G416" t="str">
        <f>VLOOKUP(A416,ClientInfo[[#All],[CLID-Shorten]:[GEOID]],2,FALSE)</f>
        <v>GEO1002</v>
      </c>
      <c r="H416" t="str">
        <f>VLOOKUP(G416,Geomapping[#All],2,FALSE)</f>
        <v>APAC</v>
      </c>
      <c r="I416" s="1" t="str">
        <f t="shared" si="52"/>
        <v>Q2 2020</v>
      </c>
    </row>
    <row r="417" spans="1:9" x14ac:dyDescent="0.25">
      <c r="A417" t="str">
        <f t="shared" si="54"/>
        <v>CL55399</v>
      </c>
      <c r="B417" s="1">
        <v>44043</v>
      </c>
      <c r="C417" s="1" t="str">
        <f t="shared" si="49"/>
        <v>Jul</v>
      </c>
      <c r="D417" s="1" t="str">
        <f t="shared" si="50"/>
        <v>Q3</v>
      </c>
      <c r="E417" s="1" t="str">
        <f t="shared" si="51"/>
        <v>2020</v>
      </c>
      <c r="F417">
        <v>273</v>
      </c>
      <c r="G417" t="str">
        <f>VLOOKUP(A417,ClientInfo[[#All],[CLID-Shorten]:[GEOID]],2,FALSE)</f>
        <v>GEO1002</v>
      </c>
      <c r="H417" t="str">
        <f>VLOOKUP(G417,Geomapping[#All],2,FALSE)</f>
        <v>APAC</v>
      </c>
      <c r="I417" s="1" t="str">
        <f t="shared" si="52"/>
        <v>Q3 2020</v>
      </c>
    </row>
    <row r="418" spans="1:9" x14ac:dyDescent="0.25">
      <c r="A418" t="str">
        <f t="shared" si="54"/>
        <v>CL55399</v>
      </c>
      <c r="B418" s="1">
        <v>44074</v>
      </c>
      <c r="C418" s="1" t="str">
        <f t="shared" si="49"/>
        <v>Aug</v>
      </c>
      <c r="D418" s="1" t="str">
        <f t="shared" si="50"/>
        <v>Q3</v>
      </c>
      <c r="E418" s="1" t="str">
        <f t="shared" si="51"/>
        <v>2020</v>
      </c>
      <c r="F418">
        <v>317</v>
      </c>
      <c r="G418" t="str">
        <f>VLOOKUP(A418,ClientInfo[[#All],[CLID-Shorten]:[GEOID]],2,FALSE)</f>
        <v>GEO1002</v>
      </c>
      <c r="H418" t="str">
        <f>VLOOKUP(G418,Geomapping[#All],2,FALSE)</f>
        <v>APAC</v>
      </c>
      <c r="I418" s="1" t="str">
        <f t="shared" si="52"/>
        <v>Q3 2020</v>
      </c>
    </row>
    <row r="419" spans="1:9" x14ac:dyDescent="0.25">
      <c r="A419" t="str">
        <f t="shared" si="54"/>
        <v>CL55399</v>
      </c>
      <c r="B419" s="1">
        <v>44104</v>
      </c>
      <c r="C419" s="1" t="str">
        <f t="shared" si="49"/>
        <v>Sep</v>
      </c>
      <c r="D419" s="1" t="str">
        <f t="shared" si="50"/>
        <v>Q3</v>
      </c>
      <c r="E419" s="1" t="str">
        <f t="shared" si="51"/>
        <v>2020</v>
      </c>
      <c r="F419">
        <v>233</v>
      </c>
      <c r="G419" t="str">
        <f>VLOOKUP(A419,ClientInfo[[#All],[CLID-Shorten]:[GEOID]],2,FALSE)</f>
        <v>GEO1002</v>
      </c>
      <c r="H419" t="str">
        <f>VLOOKUP(G419,Geomapping[#All],2,FALSE)</f>
        <v>APAC</v>
      </c>
      <c r="I419" s="1" t="str">
        <f t="shared" si="52"/>
        <v>Q3 2020</v>
      </c>
    </row>
    <row r="420" spans="1:9" x14ac:dyDescent="0.25">
      <c r="A420" t="str">
        <f t="shared" si="54"/>
        <v>CL55399</v>
      </c>
      <c r="B420" s="1">
        <v>44135</v>
      </c>
      <c r="C420" s="1" t="str">
        <f t="shared" si="49"/>
        <v>Oct</v>
      </c>
      <c r="D420" s="1" t="str">
        <f t="shared" si="50"/>
        <v>Q4</v>
      </c>
      <c r="E420" s="1" t="str">
        <f t="shared" si="51"/>
        <v>2020</v>
      </c>
      <c r="F420">
        <v>367</v>
      </c>
      <c r="G420" t="str">
        <f>VLOOKUP(A420,ClientInfo[[#All],[CLID-Shorten]:[GEOID]],2,FALSE)</f>
        <v>GEO1002</v>
      </c>
      <c r="H420" t="str">
        <f>VLOOKUP(G420,Geomapping[#All],2,FALSE)</f>
        <v>APAC</v>
      </c>
      <c r="I420" s="1" t="str">
        <f t="shared" si="52"/>
        <v>Q4 2020</v>
      </c>
    </row>
    <row r="421" spans="1:9" x14ac:dyDescent="0.25">
      <c r="A421" t="str">
        <f t="shared" si="54"/>
        <v>CL55399</v>
      </c>
      <c r="B421" s="1">
        <v>44165</v>
      </c>
      <c r="C421" s="1" t="str">
        <f t="shared" si="49"/>
        <v>Nov</v>
      </c>
      <c r="D421" s="1" t="str">
        <f t="shared" si="50"/>
        <v>Q4</v>
      </c>
      <c r="E421" s="1" t="str">
        <f t="shared" si="51"/>
        <v>2020</v>
      </c>
      <c r="F421">
        <v>322</v>
      </c>
      <c r="G421" t="str">
        <f>VLOOKUP(A421,ClientInfo[[#All],[CLID-Shorten]:[GEOID]],2,FALSE)</f>
        <v>GEO1002</v>
      </c>
      <c r="H421" t="str">
        <f>VLOOKUP(G421,Geomapping[#All],2,FALSE)</f>
        <v>APAC</v>
      </c>
      <c r="I421" s="1" t="str">
        <f t="shared" si="52"/>
        <v>Q4 2020</v>
      </c>
    </row>
    <row r="422" spans="1:9" x14ac:dyDescent="0.25">
      <c r="A422" t="str">
        <f t="shared" si="54"/>
        <v>CL55399</v>
      </c>
      <c r="B422" s="1">
        <v>44196</v>
      </c>
      <c r="C422" s="1" t="str">
        <f t="shared" si="49"/>
        <v>Dec</v>
      </c>
      <c r="D422" s="1" t="str">
        <f t="shared" si="50"/>
        <v>Q4</v>
      </c>
      <c r="E422" s="1" t="str">
        <f t="shared" si="51"/>
        <v>2020</v>
      </c>
      <c r="F422">
        <v>407</v>
      </c>
      <c r="G422" t="str">
        <f>VLOOKUP(A422,ClientInfo[[#All],[CLID-Shorten]:[GEOID]],2,FALSE)</f>
        <v>GEO1002</v>
      </c>
      <c r="H422" t="str">
        <f>VLOOKUP(G422,Geomapping[#All],2,FALSE)</f>
        <v>APAC</v>
      </c>
      <c r="I422" s="1" t="str">
        <f t="shared" si="52"/>
        <v>Q4 2020</v>
      </c>
    </row>
    <row r="423" spans="1:9" x14ac:dyDescent="0.25">
      <c r="A423" t="str">
        <f t="shared" si="54"/>
        <v>CL55399</v>
      </c>
      <c r="B423" s="1">
        <v>44377</v>
      </c>
      <c r="C423" s="1" t="str">
        <f t="shared" si="49"/>
        <v>Jun</v>
      </c>
      <c r="D423" s="1" t="str">
        <f t="shared" si="50"/>
        <v>Q2</v>
      </c>
      <c r="E423" s="1" t="str">
        <f t="shared" si="51"/>
        <v>2021</v>
      </c>
      <c r="F423">
        <v>409</v>
      </c>
      <c r="G423" t="str">
        <f>VLOOKUP(A423,ClientInfo[[#All],[CLID-Shorten]:[GEOID]],2,FALSE)</f>
        <v>GEO1002</v>
      </c>
      <c r="H423" t="str">
        <f>VLOOKUP(G423,Geomapping[#All],2,FALSE)</f>
        <v>APAC</v>
      </c>
      <c r="I423" s="1" t="str">
        <f t="shared" si="52"/>
        <v>Q2 2021</v>
      </c>
    </row>
    <row r="424" spans="1:9" x14ac:dyDescent="0.25">
      <c r="A424" t="str">
        <f t="shared" si="54"/>
        <v>CL55399</v>
      </c>
      <c r="B424" s="1">
        <v>44347</v>
      </c>
      <c r="C424" s="1" t="str">
        <f t="shared" si="49"/>
        <v>May</v>
      </c>
      <c r="D424" s="1" t="str">
        <f t="shared" si="50"/>
        <v>Q2</v>
      </c>
      <c r="E424" s="1" t="str">
        <f t="shared" si="51"/>
        <v>2021</v>
      </c>
      <c r="F424">
        <v>459</v>
      </c>
      <c r="G424" t="str">
        <f>VLOOKUP(A424,ClientInfo[[#All],[CLID-Shorten]:[GEOID]],2,FALSE)</f>
        <v>GEO1002</v>
      </c>
      <c r="H424" t="str">
        <f>VLOOKUP(G424,Geomapping[#All],2,FALSE)</f>
        <v>APAC</v>
      </c>
      <c r="I424" s="1" t="str">
        <f t="shared" si="52"/>
        <v>Q2 2021</v>
      </c>
    </row>
    <row r="425" spans="1:9" x14ac:dyDescent="0.25">
      <c r="A425" t="str">
        <f t="shared" si="54"/>
        <v>CL55399</v>
      </c>
      <c r="B425" s="1">
        <v>44316</v>
      </c>
      <c r="C425" s="1" t="str">
        <f t="shared" si="49"/>
        <v>Apr</v>
      </c>
      <c r="D425" s="1" t="str">
        <f t="shared" si="50"/>
        <v>Q2</v>
      </c>
      <c r="E425" s="1" t="str">
        <f t="shared" si="51"/>
        <v>2021</v>
      </c>
      <c r="F425">
        <v>591</v>
      </c>
      <c r="G425" t="str">
        <f>VLOOKUP(A425,ClientInfo[[#All],[CLID-Shorten]:[GEOID]],2,FALSE)</f>
        <v>GEO1002</v>
      </c>
      <c r="H425" t="str">
        <f>VLOOKUP(G425,Geomapping[#All],2,FALSE)</f>
        <v>APAC</v>
      </c>
      <c r="I425" s="1" t="str">
        <f t="shared" si="52"/>
        <v>Q2 2021</v>
      </c>
    </row>
    <row r="426" spans="1:9" x14ac:dyDescent="0.25">
      <c r="A426" t="str">
        <f t="shared" si="54"/>
        <v>CL55399</v>
      </c>
      <c r="B426" s="1">
        <v>44286</v>
      </c>
      <c r="C426" s="1" t="str">
        <f t="shared" si="49"/>
        <v>Mar</v>
      </c>
      <c r="D426" s="1" t="str">
        <f t="shared" si="50"/>
        <v>Q1</v>
      </c>
      <c r="E426" s="1" t="str">
        <f t="shared" si="51"/>
        <v>2021</v>
      </c>
      <c r="F426">
        <v>421</v>
      </c>
      <c r="G426" t="str">
        <f>VLOOKUP(A426,ClientInfo[[#All],[CLID-Shorten]:[GEOID]],2,FALSE)</f>
        <v>GEO1002</v>
      </c>
      <c r="H426" t="str">
        <f>VLOOKUP(G426,Geomapping[#All],2,FALSE)</f>
        <v>APAC</v>
      </c>
      <c r="I426" s="1" t="str">
        <f t="shared" si="52"/>
        <v>Q1 2021</v>
      </c>
    </row>
    <row r="427" spans="1:9" x14ac:dyDescent="0.25">
      <c r="A427" t="str">
        <f t="shared" si="54"/>
        <v>CL55399</v>
      </c>
      <c r="B427" s="1">
        <v>44255</v>
      </c>
      <c r="C427" s="1" t="str">
        <f t="shared" si="49"/>
        <v>Feb</v>
      </c>
      <c r="D427" s="1" t="str">
        <f t="shared" si="50"/>
        <v>Q1</v>
      </c>
      <c r="E427" s="1" t="str">
        <f t="shared" si="51"/>
        <v>2021</v>
      </c>
      <c r="F427">
        <v>456</v>
      </c>
      <c r="G427" t="str">
        <f>VLOOKUP(A427,ClientInfo[[#All],[CLID-Shorten]:[GEOID]],2,FALSE)</f>
        <v>GEO1002</v>
      </c>
      <c r="H427" t="str">
        <f>VLOOKUP(G427,Geomapping[#All],2,FALSE)</f>
        <v>APAC</v>
      </c>
      <c r="I427" s="1" t="str">
        <f t="shared" si="52"/>
        <v>Q1 2021</v>
      </c>
    </row>
    <row r="428" spans="1:9" x14ac:dyDescent="0.25">
      <c r="A428" t="str">
        <f t="shared" si="54"/>
        <v>CL55399</v>
      </c>
      <c r="B428" s="1">
        <v>44227</v>
      </c>
      <c r="C428" s="1" t="str">
        <f t="shared" si="49"/>
        <v>Jan</v>
      </c>
      <c r="D428" s="1" t="str">
        <f t="shared" si="50"/>
        <v>Q1</v>
      </c>
      <c r="E428" s="1" t="str">
        <f t="shared" si="51"/>
        <v>2021</v>
      </c>
      <c r="F428">
        <v>316</v>
      </c>
      <c r="G428" t="str">
        <f>VLOOKUP(A428,ClientInfo[[#All],[CLID-Shorten]:[GEOID]],2,FALSE)</f>
        <v>GEO1002</v>
      </c>
      <c r="H428" t="str">
        <f>VLOOKUP(G428,Geomapping[#All],2,FALSE)</f>
        <v>APAC</v>
      </c>
      <c r="I428" s="1" t="str">
        <f t="shared" si="52"/>
        <v>Q1 2021</v>
      </c>
    </row>
    <row r="429" spans="1:9" x14ac:dyDescent="0.25">
      <c r="A429" t="s">
        <v>429</v>
      </c>
      <c r="B429" s="1">
        <v>43861</v>
      </c>
      <c r="C429" s="1" t="str">
        <f t="shared" si="49"/>
        <v>Jan</v>
      </c>
      <c r="D429" s="1" t="str">
        <f t="shared" si="50"/>
        <v>Q1</v>
      </c>
      <c r="E429" s="1" t="str">
        <f t="shared" si="51"/>
        <v>2020</v>
      </c>
      <c r="F429">
        <v>1488</v>
      </c>
      <c r="G429" t="str">
        <f>VLOOKUP(A429,ClientInfo[[#All],[CLID-Shorten]:[GEOID]],2,FALSE)</f>
        <v>GEO1001</v>
      </c>
      <c r="H429" t="str">
        <f>VLOOKUP(G429,Geomapping[#All],2,FALSE)</f>
        <v>NAM</v>
      </c>
      <c r="I429" s="1" t="str">
        <f t="shared" si="52"/>
        <v>Q1 2020</v>
      </c>
    </row>
    <row r="430" spans="1:9" x14ac:dyDescent="0.25">
      <c r="A430" t="str">
        <f t="shared" ref="A430:A446" si="55">A429</f>
        <v>CL57593</v>
      </c>
      <c r="B430" s="1">
        <v>43890</v>
      </c>
      <c r="C430" s="1" t="str">
        <f t="shared" si="49"/>
        <v>Feb</v>
      </c>
      <c r="D430" s="1" t="str">
        <f t="shared" si="50"/>
        <v>Q1</v>
      </c>
      <c r="E430" s="1" t="str">
        <f t="shared" si="51"/>
        <v>2020</v>
      </c>
      <c r="F430">
        <v>1674</v>
      </c>
      <c r="G430" t="str">
        <f>VLOOKUP(A430,ClientInfo[[#All],[CLID-Shorten]:[GEOID]],2,FALSE)</f>
        <v>GEO1001</v>
      </c>
      <c r="H430" t="str">
        <f>VLOOKUP(G430,Geomapping[#All],2,FALSE)</f>
        <v>NAM</v>
      </c>
      <c r="I430" s="1" t="str">
        <f t="shared" si="52"/>
        <v>Q1 2020</v>
      </c>
    </row>
    <row r="431" spans="1:9" x14ac:dyDescent="0.25">
      <c r="A431" t="str">
        <f t="shared" si="55"/>
        <v>CL57593</v>
      </c>
      <c r="B431" s="1">
        <v>43921</v>
      </c>
      <c r="C431" s="1" t="str">
        <f t="shared" si="49"/>
        <v>Mar</v>
      </c>
      <c r="D431" s="1" t="str">
        <f t="shared" si="50"/>
        <v>Q1</v>
      </c>
      <c r="E431" s="1" t="str">
        <f t="shared" si="51"/>
        <v>2020</v>
      </c>
      <c r="F431">
        <v>1862</v>
      </c>
      <c r="G431" t="str">
        <f>VLOOKUP(A431,ClientInfo[[#All],[CLID-Shorten]:[GEOID]],2,FALSE)</f>
        <v>GEO1001</v>
      </c>
      <c r="H431" t="str">
        <f>VLOOKUP(G431,Geomapping[#All],2,FALSE)</f>
        <v>NAM</v>
      </c>
      <c r="I431" s="1" t="str">
        <f t="shared" si="52"/>
        <v>Q1 2020</v>
      </c>
    </row>
    <row r="432" spans="1:9" x14ac:dyDescent="0.25">
      <c r="A432" t="str">
        <f t="shared" si="55"/>
        <v>CL57593</v>
      </c>
      <c r="B432" s="1">
        <v>43951</v>
      </c>
      <c r="C432" s="1" t="str">
        <f t="shared" si="49"/>
        <v>Apr</v>
      </c>
      <c r="D432" s="1" t="str">
        <f t="shared" si="50"/>
        <v>Q2</v>
      </c>
      <c r="E432" s="1" t="str">
        <f t="shared" si="51"/>
        <v>2020</v>
      </c>
      <c r="F432">
        <v>2231</v>
      </c>
      <c r="G432" t="str">
        <f>VLOOKUP(A432,ClientInfo[[#All],[CLID-Shorten]:[GEOID]],2,FALSE)</f>
        <v>GEO1001</v>
      </c>
      <c r="H432" t="str">
        <f>VLOOKUP(G432,Geomapping[#All],2,FALSE)</f>
        <v>NAM</v>
      </c>
      <c r="I432" s="1" t="str">
        <f t="shared" si="52"/>
        <v>Q2 2020</v>
      </c>
    </row>
    <row r="433" spans="1:9" x14ac:dyDescent="0.25">
      <c r="A433" t="str">
        <f t="shared" si="55"/>
        <v>CL57593</v>
      </c>
      <c r="B433" s="1">
        <v>43982</v>
      </c>
      <c r="C433" s="1" t="str">
        <f t="shared" si="49"/>
        <v>May</v>
      </c>
      <c r="D433" s="1" t="str">
        <f t="shared" si="50"/>
        <v>Q2</v>
      </c>
      <c r="E433" s="1" t="str">
        <f t="shared" si="51"/>
        <v>2020</v>
      </c>
      <c r="F433">
        <v>2049</v>
      </c>
      <c r="G433" t="str">
        <f>VLOOKUP(A433,ClientInfo[[#All],[CLID-Shorten]:[GEOID]],2,FALSE)</f>
        <v>GEO1001</v>
      </c>
      <c r="H433" t="str">
        <f>VLOOKUP(G433,Geomapping[#All],2,FALSE)</f>
        <v>NAM</v>
      </c>
      <c r="I433" s="1" t="str">
        <f t="shared" si="52"/>
        <v>Q2 2020</v>
      </c>
    </row>
    <row r="434" spans="1:9" x14ac:dyDescent="0.25">
      <c r="A434" t="str">
        <f t="shared" si="55"/>
        <v>CL57593</v>
      </c>
      <c r="B434" s="1">
        <v>44012</v>
      </c>
      <c r="C434" s="1" t="str">
        <f t="shared" si="49"/>
        <v>Jun</v>
      </c>
      <c r="D434" s="1" t="str">
        <f t="shared" si="50"/>
        <v>Q2</v>
      </c>
      <c r="E434" s="1" t="str">
        <f t="shared" si="51"/>
        <v>2020</v>
      </c>
      <c r="F434">
        <v>1489</v>
      </c>
      <c r="G434" t="str">
        <f>VLOOKUP(A434,ClientInfo[[#All],[CLID-Shorten]:[GEOID]],2,FALSE)</f>
        <v>GEO1001</v>
      </c>
      <c r="H434" t="str">
        <f>VLOOKUP(G434,Geomapping[#All],2,FALSE)</f>
        <v>NAM</v>
      </c>
      <c r="I434" s="1" t="str">
        <f t="shared" si="52"/>
        <v>Q2 2020</v>
      </c>
    </row>
    <row r="435" spans="1:9" x14ac:dyDescent="0.25">
      <c r="A435" t="str">
        <f t="shared" si="55"/>
        <v>CL57593</v>
      </c>
      <c r="B435" s="1">
        <v>44043</v>
      </c>
      <c r="C435" s="1" t="str">
        <f t="shared" si="49"/>
        <v>Jul</v>
      </c>
      <c r="D435" s="1" t="str">
        <f t="shared" si="50"/>
        <v>Q3</v>
      </c>
      <c r="E435" s="1" t="str">
        <f t="shared" si="51"/>
        <v>2020</v>
      </c>
      <c r="F435">
        <v>1301</v>
      </c>
      <c r="G435" t="str">
        <f>VLOOKUP(A435,ClientInfo[[#All],[CLID-Shorten]:[GEOID]],2,FALSE)</f>
        <v>GEO1001</v>
      </c>
      <c r="H435" t="str">
        <f>VLOOKUP(G435,Geomapping[#All],2,FALSE)</f>
        <v>NAM</v>
      </c>
      <c r="I435" s="1" t="str">
        <f t="shared" si="52"/>
        <v>Q3 2020</v>
      </c>
    </row>
    <row r="436" spans="1:9" x14ac:dyDescent="0.25">
      <c r="A436" t="str">
        <f t="shared" si="55"/>
        <v>CL57593</v>
      </c>
      <c r="B436" s="1">
        <v>44074</v>
      </c>
      <c r="C436" s="1" t="str">
        <f t="shared" si="49"/>
        <v>Aug</v>
      </c>
      <c r="D436" s="1" t="str">
        <f t="shared" si="50"/>
        <v>Q3</v>
      </c>
      <c r="E436" s="1" t="str">
        <f t="shared" si="51"/>
        <v>2020</v>
      </c>
      <c r="F436">
        <v>1118</v>
      </c>
      <c r="G436" t="str">
        <f>VLOOKUP(A436,ClientInfo[[#All],[CLID-Shorten]:[GEOID]],2,FALSE)</f>
        <v>GEO1001</v>
      </c>
      <c r="H436" t="str">
        <f>VLOOKUP(G436,Geomapping[#All],2,FALSE)</f>
        <v>NAM</v>
      </c>
      <c r="I436" s="1" t="str">
        <f t="shared" si="52"/>
        <v>Q3 2020</v>
      </c>
    </row>
    <row r="437" spans="1:9" x14ac:dyDescent="0.25">
      <c r="A437" t="str">
        <f t="shared" si="55"/>
        <v>CL57593</v>
      </c>
      <c r="B437" s="1">
        <v>44104</v>
      </c>
      <c r="C437" s="1" t="str">
        <f t="shared" si="49"/>
        <v>Sep</v>
      </c>
      <c r="D437" s="1" t="str">
        <f t="shared" si="50"/>
        <v>Q3</v>
      </c>
      <c r="E437" s="1" t="str">
        <f t="shared" si="51"/>
        <v>2020</v>
      </c>
      <c r="F437">
        <v>1117</v>
      </c>
      <c r="G437" t="str">
        <f>VLOOKUP(A437,ClientInfo[[#All],[CLID-Shorten]:[GEOID]],2,FALSE)</f>
        <v>GEO1001</v>
      </c>
      <c r="H437" t="str">
        <f>VLOOKUP(G437,Geomapping[#All],2,FALSE)</f>
        <v>NAM</v>
      </c>
      <c r="I437" s="1" t="str">
        <f t="shared" si="52"/>
        <v>Q3 2020</v>
      </c>
    </row>
    <row r="438" spans="1:9" x14ac:dyDescent="0.25">
      <c r="A438" t="str">
        <f t="shared" si="55"/>
        <v>CL57593</v>
      </c>
      <c r="B438" s="1">
        <v>44135</v>
      </c>
      <c r="C438" s="1" t="str">
        <f t="shared" si="49"/>
        <v>Oct</v>
      </c>
      <c r="D438" s="1" t="str">
        <f t="shared" si="50"/>
        <v>Q4</v>
      </c>
      <c r="E438" s="1" t="str">
        <f t="shared" si="51"/>
        <v>2020</v>
      </c>
      <c r="F438">
        <v>1301</v>
      </c>
      <c r="G438" t="str">
        <f>VLOOKUP(A438,ClientInfo[[#All],[CLID-Shorten]:[GEOID]],2,FALSE)</f>
        <v>GEO1001</v>
      </c>
      <c r="H438" t="str">
        <f>VLOOKUP(G438,Geomapping[#All],2,FALSE)</f>
        <v>NAM</v>
      </c>
      <c r="I438" s="1" t="str">
        <f t="shared" si="52"/>
        <v>Q4 2020</v>
      </c>
    </row>
    <row r="439" spans="1:9" x14ac:dyDescent="0.25">
      <c r="A439" t="str">
        <f t="shared" si="55"/>
        <v>CL57593</v>
      </c>
      <c r="B439" s="1">
        <v>44165</v>
      </c>
      <c r="C439" s="1" t="str">
        <f t="shared" si="49"/>
        <v>Nov</v>
      </c>
      <c r="D439" s="1" t="str">
        <f t="shared" si="50"/>
        <v>Q4</v>
      </c>
      <c r="E439" s="1" t="str">
        <f t="shared" si="51"/>
        <v>2020</v>
      </c>
      <c r="F439">
        <v>1488</v>
      </c>
      <c r="G439" t="str">
        <f>VLOOKUP(A439,ClientInfo[[#All],[CLID-Shorten]:[GEOID]],2,FALSE)</f>
        <v>GEO1001</v>
      </c>
      <c r="H439" t="str">
        <f>VLOOKUP(G439,Geomapping[#All],2,FALSE)</f>
        <v>NAM</v>
      </c>
      <c r="I439" s="1" t="str">
        <f t="shared" si="52"/>
        <v>Q4 2020</v>
      </c>
    </row>
    <row r="440" spans="1:9" x14ac:dyDescent="0.25">
      <c r="A440" t="str">
        <f t="shared" si="55"/>
        <v>CL57593</v>
      </c>
      <c r="B440" s="1">
        <v>44196</v>
      </c>
      <c r="C440" s="1" t="str">
        <f t="shared" si="49"/>
        <v>Dec</v>
      </c>
      <c r="D440" s="1" t="str">
        <f t="shared" si="50"/>
        <v>Q4</v>
      </c>
      <c r="E440" s="1" t="str">
        <f t="shared" si="51"/>
        <v>2020</v>
      </c>
      <c r="F440">
        <v>1489</v>
      </c>
      <c r="G440" t="str">
        <f>VLOOKUP(A440,ClientInfo[[#All],[CLID-Shorten]:[GEOID]],2,FALSE)</f>
        <v>GEO1001</v>
      </c>
      <c r="H440" t="str">
        <f>VLOOKUP(G440,Geomapping[#All],2,FALSE)</f>
        <v>NAM</v>
      </c>
      <c r="I440" s="1" t="str">
        <f t="shared" si="52"/>
        <v>Q4 2020</v>
      </c>
    </row>
    <row r="441" spans="1:9" x14ac:dyDescent="0.25">
      <c r="A441" t="str">
        <f t="shared" si="55"/>
        <v>CL57593</v>
      </c>
      <c r="B441" s="1">
        <v>44377</v>
      </c>
      <c r="C441" s="1" t="str">
        <f t="shared" si="49"/>
        <v>Jun</v>
      </c>
      <c r="D441" s="1" t="str">
        <f t="shared" si="50"/>
        <v>Q2</v>
      </c>
      <c r="E441" s="1" t="str">
        <f t="shared" si="51"/>
        <v>2021</v>
      </c>
      <c r="F441">
        <v>1551</v>
      </c>
      <c r="G441" t="str">
        <f>VLOOKUP(A441,ClientInfo[[#All],[CLID-Shorten]:[GEOID]],2,FALSE)</f>
        <v>GEO1001</v>
      </c>
      <c r="H441" t="str">
        <f>VLOOKUP(G441,Geomapping[#All],2,FALSE)</f>
        <v>NAM</v>
      </c>
      <c r="I441" s="1" t="str">
        <f t="shared" si="52"/>
        <v>Q2 2021</v>
      </c>
    </row>
    <row r="442" spans="1:9" x14ac:dyDescent="0.25">
      <c r="A442" t="str">
        <f t="shared" si="55"/>
        <v>CL57593</v>
      </c>
      <c r="B442" s="1">
        <v>44347</v>
      </c>
      <c r="C442" s="1" t="str">
        <f t="shared" si="49"/>
        <v>May</v>
      </c>
      <c r="D442" s="1" t="str">
        <f t="shared" si="50"/>
        <v>Q2</v>
      </c>
      <c r="E442" s="1" t="str">
        <f t="shared" si="51"/>
        <v>2021</v>
      </c>
      <c r="F442">
        <v>2067</v>
      </c>
      <c r="G442" t="str">
        <f>VLOOKUP(A442,ClientInfo[[#All],[CLID-Shorten]:[GEOID]],2,FALSE)</f>
        <v>GEO1001</v>
      </c>
      <c r="H442" t="str">
        <f>VLOOKUP(G442,Geomapping[#All],2,FALSE)</f>
        <v>NAM</v>
      </c>
      <c r="I442" s="1" t="str">
        <f t="shared" si="52"/>
        <v>Q2 2021</v>
      </c>
    </row>
    <row r="443" spans="1:9" x14ac:dyDescent="0.25">
      <c r="A443" t="str">
        <f t="shared" si="55"/>
        <v>CL57593</v>
      </c>
      <c r="B443" s="1">
        <v>44316</v>
      </c>
      <c r="C443" s="1" t="str">
        <f t="shared" si="49"/>
        <v>Apr</v>
      </c>
      <c r="D443" s="1" t="str">
        <f t="shared" si="50"/>
        <v>Q2</v>
      </c>
      <c r="E443" s="1" t="str">
        <f t="shared" si="51"/>
        <v>2021</v>
      </c>
      <c r="F443">
        <v>2277</v>
      </c>
      <c r="G443" t="str">
        <f>VLOOKUP(A443,ClientInfo[[#All],[CLID-Shorten]:[GEOID]],2,FALSE)</f>
        <v>GEO1001</v>
      </c>
      <c r="H443" t="str">
        <f>VLOOKUP(G443,Geomapping[#All],2,FALSE)</f>
        <v>NAM</v>
      </c>
      <c r="I443" s="1" t="str">
        <f t="shared" si="52"/>
        <v>Q2 2021</v>
      </c>
    </row>
    <row r="444" spans="1:9" x14ac:dyDescent="0.25">
      <c r="A444" t="str">
        <f t="shared" si="55"/>
        <v>CL57593</v>
      </c>
      <c r="B444" s="1">
        <v>44286</v>
      </c>
      <c r="C444" s="1" t="str">
        <f t="shared" si="49"/>
        <v>Mar</v>
      </c>
      <c r="D444" s="1" t="str">
        <f t="shared" si="50"/>
        <v>Q1</v>
      </c>
      <c r="E444" s="1" t="str">
        <f t="shared" si="51"/>
        <v>2021</v>
      </c>
      <c r="F444">
        <v>1854</v>
      </c>
      <c r="G444" t="str">
        <f>VLOOKUP(A444,ClientInfo[[#All],[CLID-Shorten]:[GEOID]],2,FALSE)</f>
        <v>GEO1001</v>
      </c>
      <c r="H444" t="str">
        <f>VLOOKUP(G444,Geomapping[#All],2,FALSE)</f>
        <v>NAM</v>
      </c>
      <c r="I444" s="1" t="str">
        <f t="shared" si="52"/>
        <v>Q1 2021</v>
      </c>
    </row>
    <row r="445" spans="1:9" x14ac:dyDescent="0.25">
      <c r="A445" t="str">
        <f t="shared" si="55"/>
        <v>CL57593</v>
      </c>
      <c r="B445" s="1">
        <v>44255</v>
      </c>
      <c r="C445" s="1" t="str">
        <f t="shared" si="49"/>
        <v>Feb</v>
      </c>
      <c r="D445" s="1" t="str">
        <f t="shared" si="50"/>
        <v>Q1</v>
      </c>
      <c r="E445" s="1" t="str">
        <f t="shared" si="51"/>
        <v>2021</v>
      </c>
      <c r="F445">
        <v>1665</v>
      </c>
      <c r="G445" t="str">
        <f>VLOOKUP(A445,ClientInfo[[#All],[CLID-Shorten]:[GEOID]],2,FALSE)</f>
        <v>GEO1001</v>
      </c>
      <c r="H445" t="str">
        <f>VLOOKUP(G445,Geomapping[#All],2,FALSE)</f>
        <v>NAM</v>
      </c>
      <c r="I445" s="1" t="str">
        <f t="shared" si="52"/>
        <v>Q1 2021</v>
      </c>
    </row>
    <row r="446" spans="1:9" x14ac:dyDescent="0.25">
      <c r="A446" t="str">
        <f t="shared" si="55"/>
        <v>CL57593</v>
      </c>
      <c r="B446" s="1">
        <v>44227</v>
      </c>
      <c r="C446" s="1" t="str">
        <f t="shared" si="49"/>
        <v>Jan</v>
      </c>
      <c r="D446" s="1" t="str">
        <f t="shared" si="50"/>
        <v>Q1</v>
      </c>
      <c r="E446" s="1" t="str">
        <f t="shared" si="51"/>
        <v>2021</v>
      </c>
      <c r="F446">
        <v>1516</v>
      </c>
      <c r="G446" t="str">
        <f>VLOOKUP(A446,ClientInfo[[#All],[CLID-Shorten]:[GEOID]],2,FALSE)</f>
        <v>GEO1001</v>
      </c>
      <c r="H446" t="str">
        <f>VLOOKUP(G446,Geomapping[#All],2,FALSE)</f>
        <v>NAM</v>
      </c>
      <c r="I446" s="1" t="str">
        <f t="shared" si="52"/>
        <v>Q1 2021</v>
      </c>
    </row>
    <row r="447" spans="1:9" x14ac:dyDescent="0.25">
      <c r="A447" t="s">
        <v>445</v>
      </c>
      <c r="B447" s="1">
        <v>43861</v>
      </c>
      <c r="C447" s="1" t="str">
        <f t="shared" si="49"/>
        <v>Jan</v>
      </c>
      <c r="D447" s="1" t="str">
        <f t="shared" si="50"/>
        <v>Q1</v>
      </c>
      <c r="E447" s="1" t="str">
        <f t="shared" si="51"/>
        <v>2020</v>
      </c>
      <c r="F447">
        <v>644</v>
      </c>
      <c r="G447" t="str">
        <f>VLOOKUP(A447,ClientInfo[[#All],[CLID-Shorten]:[GEOID]],2,FALSE)</f>
        <v>GEO1002</v>
      </c>
      <c r="H447" t="str">
        <f>VLOOKUP(G447,Geomapping[#All],2,FALSE)</f>
        <v>APAC</v>
      </c>
      <c r="I447" s="1" t="str">
        <f t="shared" si="52"/>
        <v>Q1 2020</v>
      </c>
    </row>
    <row r="448" spans="1:9" x14ac:dyDescent="0.25">
      <c r="A448" t="str">
        <f t="shared" ref="A448:A464" si="56">A447</f>
        <v>CL60563</v>
      </c>
      <c r="B448" s="1">
        <v>43890</v>
      </c>
      <c r="C448" s="1" t="str">
        <f t="shared" si="49"/>
        <v>Feb</v>
      </c>
      <c r="D448" s="1" t="str">
        <f t="shared" si="50"/>
        <v>Q1</v>
      </c>
      <c r="E448" s="1" t="str">
        <f t="shared" si="51"/>
        <v>2020</v>
      </c>
      <c r="F448">
        <v>814</v>
      </c>
      <c r="G448" t="str">
        <f>VLOOKUP(A448,ClientInfo[[#All],[CLID-Shorten]:[GEOID]],2,FALSE)</f>
        <v>GEO1002</v>
      </c>
      <c r="H448" t="str">
        <f>VLOOKUP(G448,Geomapping[#All],2,FALSE)</f>
        <v>APAC</v>
      </c>
      <c r="I448" s="1" t="str">
        <f t="shared" si="52"/>
        <v>Q1 2020</v>
      </c>
    </row>
    <row r="449" spans="1:9" x14ac:dyDescent="0.25">
      <c r="A449" t="str">
        <f t="shared" si="56"/>
        <v>CL60563</v>
      </c>
      <c r="B449" s="1">
        <v>43921</v>
      </c>
      <c r="C449" s="1" t="str">
        <f t="shared" si="49"/>
        <v>Mar</v>
      </c>
      <c r="D449" s="1" t="str">
        <f t="shared" si="50"/>
        <v>Q1</v>
      </c>
      <c r="E449" s="1" t="str">
        <f t="shared" si="51"/>
        <v>2020</v>
      </c>
      <c r="F449">
        <v>814</v>
      </c>
      <c r="G449" t="str">
        <f>VLOOKUP(A449,ClientInfo[[#All],[CLID-Shorten]:[GEOID]],2,FALSE)</f>
        <v>GEO1002</v>
      </c>
      <c r="H449" t="str">
        <f>VLOOKUP(G449,Geomapping[#All],2,FALSE)</f>
        <v>APAC</v>
      </c>
      <c r="I449" s="1" t="str">
        <f t="shared" si="52"/>
        <v>Q1 2020</v>
      </c>
    </row>
    <row r="450" spans="1:9" x14ac:dyDescent="0.25">
      <c r="A450" t="str">
        <f t="shared" si="56"/>
        <v>CL60563</v>
      </c>
      <c r="B450" s="1">
        <v>43951</v>
      </c>
      <c r="C450" s="1" t="str">
        <f t="shared" si="49"/>
        <v>Apr</v>
      </c>
      <c r="D450" s="1" t="str">
        <f t="shared" si="50"/>
        <v>Q2</v>
      </c>
      <c r="E450" s="1" t="str">
        <f t="shared" si="51"/>
        <v>2020</v>
      </c>
      <c r="F450">
        <v>1068</v>
      </c>
      <c r="G450" t="str">
        <f>VLOOKUP(A450,ClientInfo[[#All],[CLID-Shorten]:[GEOID]],2,FALSE)</f>
        <v>GEO1002</v>
      </c>
      <c r="H450" t="str">
        <f>VLOOKUP(G450,Geomapping[#All],2,FALSE)</f>
        <v>APAC</v>
      </c>
      <c r="I450" s="1" t="str">
        <f t="shared" si="52"/>
        <v>Q2 2020</v>
      </c>
    </row>
    <row r="451" spans="1:9" x14ac:dyDescent="0.25">
      <c r="A451" t="str">
        <f t="shared" si="56"/>
        <v>CL60563</v>
      </c>
      <c r="B451" s="1">
        <v>43982</v>
      </c>
      <c r="C451" s="1" t="str">
        <f t="shared" ref="C451:C514" si="57">TEXT(B451, "mmm")</f>
        <v>May</v>
      </c>
      <c r="D451" s="1" t="str">
        <f t="shared" ref="D451:D514" si="58">"Q" &amp;CHOOSE(MONTH(B451),1, 1, 1, 2, 2, 2, 3, 3,3,4, 4, 4)</f>
        <v>Q2</v>
      </c>
      <c r="E451" s="1" t="str">
        <f t="shared" ref="E451:E514" si="59">TEXT(B451,"yyyy")</f>
        <v>2020</v>
      </c>
      <c r="F451">
        <v>899</v>
      </c>
      <c r="G451" t="str">
        <f>VLOOKUP(A451,ClientInfo[[#All],[CLID-Shorten]:[GEOID]],2,FALSE)</f>
        <v>GEO1002</v>
      </c>
      <c r="H451" t="str">
        <f>VLOOKUP(G451,Geomapping[#All],2,FALSE)</f>
        <v>APAC</v>
      </c>
      <c r="I451" s="1" t="str">
        <f t="shared" ref="I451:I514" si="60">D451&amp;" "&amp;E451</f>
        <v>Q2 2020</v>
      </c>
    </row>
    <row r="452" spans="1:9" x14ac:dyDescent="0.25">
      <c r="A452" t="str">
        <f t="shared" si="56"/>
        <v>CL60563</v>
      </c>
      <c r="B452" s="1">
        <v>44012</v>
      </c>
      <c r="C452" s="1" t="str">
        <f t="shared" si="57"/>
        <v>Jun</v>
      </c>
      <c r="D452" s="1" t="str">
        <f t="shared" si="58"/>
        <v>Q2</v>
      </c>
      <c r="E452" s="1" t="str">
        <f t="shared" si="59"/>
        <v>2020</v>
      </c>
      <c r="F452">
        <v>732</v>
      </c>
      <c r="G452" t="str">
        <f>VLOOKUP(A452,ClientInfo[[#All],[CLID-Shorten]:[GEOID]],2,FALSE)</f>
        <v>GEO1002</v>
      </c>
      <c r="H452" t="str">
        <f>VLOOKUP(G452,Geomapping[#All],2,FALSE)</f>
        <v>APAC</v>
      </c>
      <c r="I452" s="1" t="str">
        <f t="shared" si="60"/>
        <v>Q2 2020</v>
      </c>
    </row>
    <row r="453" spans="1:9" x14ac:dyDescent="0.25">
      <c r="A453" t="str">
        <f t="shared" si="56"/>
        <v>CL60563</v>
      </c>
      <c r="B453" s="1">
        <v>44043</v>
      </c>
      <c r="C453" s="1" t="str">
        <f t="shared" si="57"/>
        <v>Jul</v>
      </c>
      <c r="D453" s="1" t="str">
        <f t="shared" si="58"/>
        <v>Q3</v>
      </c>
      <c r="E453" s="1" t="str">
        <f t="shared" si="59"/>
        <v>2020</v>
      </c>
      <c r="F453">
        <v>560</v>
      </c>
      <c r="G453" t="str">
        <f>VLOOKUP(A453,ClientInfo[[#All],[CLID-Shorten]:[GEOID]],2,FALSE)</f>
        <v>GEO1002</v>
      </c>
      <c r="H453" t="str">
        <f>VLOOKUP(G453,Geomapping[#All],2,FALSE)</f>
        <v>APAC</v>
      </c>
      <c r="I453" s="1" t="str">
        <f t="shared" si="60"/>
        <v>Q3 2020</v>
      </c>
    </row>
    <row r="454" spans="1:9" x14ac:dyDescent="0.25">
      <c r="A454" t="str">
        <f t="shared" si="56"/>
        <v>CL60563</v>
      </c>
      <c r="B454" s="1">
        <v>44074</v>
      </c>
      <c r="C454" s="1" t="str">
        <f t="shared" si="57"/>
        <v>Aug</v>
      </c>
      <c r="D454" s="1" t="str">
        <f t="shared" si="58"/>
        <v>Q3</v>
      </c>
      <c r="E454" s="1" t="str">
        <f t="shared" si="59"/>
        <v>2020</v>
      </c>
      <c r="F454">
        <v>557</v>
      </c>
      <c r="G454" t="str">
        <f>VLOOKUP(A454,ClientInfo[[#All],[CLID-Shorten]:[GEOID]],2,FALSE)</f>
        <v>GEO1002</v>
      </c>
      <c r="H454" t="str">
        <f>VLOOKUP(G454,Geomapping[#All],2,FALSE)</f>
        <v>APAC</v>
      </c>
      <c r="I454" s="1" t="str">
        <f t="shared" si="60"/>
        <v>Q3 2020</v>
      </c>
    </row>
    <row r="455" spans="1:9" x14ac:dyDescent="0.25">
      <c r="A455" t="str">
        <f t="shared" si="56"/>
        <v>CL60563</v>
      </c>
      <c r="B455" s="1">
        <v>44104</v>
      </c>
      <c r="C455" s="1" t="str">
        <f t="shared" si="57"/>
        <v>Sep</v>
      </c>
      <c r="D455" s="1" t="str">
        <f t="shared" si="58"/>
        <v>Q3</v>
      </c>
      <c r="E455" s="1" t="str">
        <f t="shared" si="59"/>
        <v>2020</v>
      </c>
      <c r="F455">
        <v>473</v>
      </c>
      <c r="G455" t="str">
        <f>VLOOKUP(A455,ClientInfo[[#All],[CLID-Shorten]:[GEOID]],2,FALSE)</f>
        <v>GEO1002</v>
      </c>
      <c r="H455" t="str">
        <f>VLOOKUP(G455,Geomapping[#All],2,FALSE)</f>
        <v>APAC</v>
      </c>
      <c r="I455" s="1" t="str">
        <f t="shared" si="60"/>
        <v>Q3 2020</v>
      </c>
    </row>
    <row r="456" spans="1:9" x14ac:dyDescent="0.25">
      <c r="A456" t="str">
        <f t="shared" si="56"/>
        <v>CL60563</v>
      </c>
      <c r="B456" s="1">
        <v>44135</v>
      </c>
      <c r="C456" s="1" t="str">
        <f t="shared" si="57"/>
        <v>Oct</v>
      </c>
      <c r="D456" s="1" t="str">
        <f t="shared" si="58"/>
        <v>Q4</v>
      </c>
      <c r="E456" s="1" t="str">
        <f t="shared" si="59"/>
        <v>2020</v>
      </c>
      <c r="F456">
        <v>645</v>
      </c>
      <c r="G456" t="str">
        <f>VLOOKUP(A456,ClientInfo[[#All],[CLID-Shorten]:[GEOID]],2,FALSE)</f>
        <v>GEO1002</v>
      </c>
      <c r="H456" t="str">
        <f>VLOOKUP(G456,Geomapping[#All],2,FALSE)</f>
        <v>APAC</v>
      </c>
      <c r="I456" s="1" t="str">
        <f t="shared" si="60"/>
        <v>Q4 2020</v>
      </c>
    </row>
    <row r="457" spans="1:9" x14ac:dyDescent="0.25">
      <c r="A457" t="str">
        <f t="shared" si="56"/>
        <v>CL60563</v>
      </c>
      <c r="B457" s="1">
        <v>44165</v>
      </c>
      <c r="C457" s="1" t="str">
        <f t="shared" si="57"/>
        <v>Nov</v>
      </c>
      <c r="D457" s="1" t="str">
        <f t="shared" si="58"/>
        <v>Q4</v>
      </c>
      <c r="E457" s="1" t="str">
        <f t="shared" si="59"/>
        <v>2020</v>
      </c>
      <c r="F457">
        <v>643</v>
      </c>
      <c r="G457" t="str">
        <f>VLOOKUP(A457,ClientInfo[[#All],[CLID-Shorten]:[GEOID]],2,FALSE)</f>
        <v>GEO1002</v>
      </c>
      <c r="H457" t="str">
        <f>VLOOKUP(G457,Geomapping[#All],2,FALSE)</f>
        <v>APAC</v>
      </c>
      <c r="I457" s="1" t="str">
        <f t="shared" si="60"/>
        <v>Q4 2020</v>
      </c>
    </row>
    <row r="458" spans="1:9" x14ac:dyDescent="0.25">
      <c r="A458" t="str">
        <f t="shared" si="56"/>
        <v>CL60563</v>
      </c>
      <c r="B458" s="1">
        <v>44196</v>
      </c>
      <c r="C458" s="1" t="str">
        <f t="shared" si="57"/>
        <v>Dec</v>
      </c>
      <c r="D458" s="1" t="str">
        <f t="shared" si="58"/>
        <v>Q4</v>
      </c>
      <c r="E458" s="1" t="str">
        <f t="shared" si="59"/>
        <v>2020</v>
      </c>
      <c r="F458">
        <v>726</v>
      </c>
      <c r="G458" t="str">
        <f>VLOOKUP(A458,ClientInfo[[#All],[CLID-Shorten]:[GEOID]],2,FALSE)</f>
        <v>GEO1002</v>
      </c>
      <c r="H458" t="str">
        <f>VLOOKUP(G458,Geomapping[#All],2,FALSE)</f>
        <v>APAC</v>
      </c>
      <c r="I458" s="1" t="str">
        <f t="shared" si="60"/>
        <v>Q4 2020</v>
      </c>
    </row>
    <row r="459" spans="1:9" x14ac:dyDescent="0.25">
      <c r="A459" t="str">
        <f t="shared" si="56"/>
        <v>CL60563</v>
      </c>
      <c r="B459" s="1">
        <v>44377</v>
      </c>
      <c r="C459" s="1" t="str">
        <f t="shared" si="57"/>
        <v>Jun</v>
      </c>
      <c r="D459" s="1" t="str">
        <f t="shared" si="58"/>
        <v>Q2</v>
      </c>
      <c r="E459" s="1" t="str">
        <f t="shared" si="59"/>
        <v>2021</v>
      </c>
      <c r="F459">
        <v>755</v>
      </c>
      <c r="G459" t="str">
        <f>VLOOKUP(A459,ClientInfo[[#All],[CLID-Shorten]:[GEOID]],2,FALSE)</f>
        <v>GEO1002</v>
      </c>
      <c r="H459" t="str">
        <f>VLOOKUP(G459,Geomapping[#All],2,FALSE)</f>
        <v>APAC</v>
      </c>
      <c r="I459" s="1" t="str">
        <f t="shared" si="60"/>
        <v>Q2 2021</v>
      </c>
    </row>
    <row r="460" spans="1:9" x14ac:dyDescent="0.25">
      <c r="A460" t="str">
        <f t="shared" si="56"/>
        <v>CL60563</v>
      </c>
      <c r="B460" s="1">
        <v>44347</v>
      </c>
      <c r="C460" s="1" t="str">
        <f t="shared" si="57"/>
        <v>May</v>
      </c>
      <c r="D460" s="1" t="str">
        <f t="shared" si="58"/>
        <v>Q2</v>
      </c>
      <c r="E460" s="1" t="str">
        <f t="shared" si="59"/>
        <v>2021</v>
      </c>
      <c r="F460">
        <v>892</v>
      </c>
      <c r="G460" t="str">
        <f>VLOOKUP(A460,ClientInfo[[#All],[CLID-Shorten]:[GEOID]],2,FALSE)</f>
        <v>GEO1002</v>
      </c>
      <c r="H460" t="str">
        <f>VLOOKUP(G460,Geomapping[#All],2,FALSE)</f>
        <v>APAC</v>
      </c>
      <c r="I460" s="1" t="str">
        <f t="shared" si="60"/>
        <v>Q2 2021</v>
      </c>
    </row>
    <row r="461" spans="1:9" x14ac:dyDescent="0.25">
      <c r="A461" t="str">
        <f t="shared" si="56"/>
        <v>CL60563</v>
      </c>
      <c r="B461" s="1">
        <v>44316</v>
      </c>
      <c r="C461" s="1" t="str">
        <f t="shared" si="57"/>
        <v>Apr</v>
      </c>
      <c r="D461" s="1" t="str">
        <f t="shared" si="58"/>
        <v>Q2</v>
      </c>
      <c r="E461" s="1" t="str">
        <f t="shared" si="59"/>
        <v>2021</v>
      </c>
      <c r="F461">
        <v>1125</v>
      </c>
      <c r="G461" t="str">
        <f>VLOOKUP(A461,ClientInfo[[#All],[CLID-Shorten]:[GEOID]],2,FALSE)</f>
        <v>GEO1002</v>
      </c>
      <c r="H461" t="str">
        <f>VLOOKUP(G461,Geomapping[#All],2,FALSE)</f>
        <v>APAC</v>
      </c>
      <c r="I461" s="1" t="str">
        <f t="shared" si="60"/>
        <v>Q2 2021</v>
      </c>
    </row>
    <row r="462" spans="1:9" x14ac:dyDescent="0.25">
      <c r="A462" t="str">
        <f t="shared" si="56"/>
        <v>CL60563</v>
      </c>
      <c r="B462" s="1">
        <v>44286</v>
      </c>
      <c r="C462" s="1" t="str">
        <f t="shared" si="57"/>
        <v>Mar</v>
      </c>
      <c r="D462" s="1" t="str">
        <f t="shared" si="58"/>
        <v>Q1</v>
      </c>
      <c r="E462" s="1" t="str">
        <f t="shared" si="59"/>
        <v>2021</v>
      </c>
      <c r="F462">
        <v>828</v>
      </c>
      <c r="G462" t="str">
        <f>VLOOKUP(A462,ClientInfo[[#All],[CLID-Shorten]:[GEOID]],2,FALSE)</f>
        <v>GEO1002</v>
      </c>
      <c r="H462" t="str">
        <f>VLOOKUP(G462,Geomapping[#All],2,FALSE)</f>
        <v>APAC</v>
      </c>
      <c r="I462" s="1" t="str">
        <f t="shared" si="60"/>
        <v>Q1 2021</v>
      </c>
    </row>
    <row r="463" spans="1:9" x14ac:dyDescent="0.25">
      <c r="A463" t="str">
        <f t="shared" si="56"/>
        <v>CL60563</v>
      </c>
      <c r="B463" s="1">
        <v>44255</v>
      </c>
      <c r="C463" s="1" t="str">
        <f t="shared" si="57"/>
        <v>Feb</v>
      </c>
      <c r="D463" s="1" t="str">
        <f t="shared" si="58"/>
        <v>Q1</v>
      </c>
      <c r="E463" s="1" t="str">
        <f t="shared" si="59"/>
        <v>2021</v>
      </c>
      <c r="F463">
        <v>855</v>
      </c>
      <c r="G463" t="str">
        <f>VLOOKUP(A463,ClientInfo[[#All],[CLID-Shorten]:[GEOID]],2,FALSE)</f>
        <v>GEO1002</v>
      </c>
      <c r="H463" t="str">
        <f>VLOOKUP(G463,Geomapping[#All],2,FALSE)</f>
        <v>APAC</v>
      </c>
      <c r="I463" s="1" t="str">
        <f t="shared" si="60"/>
        <v>Q1 2021</v>
      </c>
    </row>
    <row r="464" spans="1:9" x14ac:dyDescent="0.25">
      <c r="A464" t="str">
        <f t="shared" si="56"/>
        <v>CL60563</v>
      </c>
      <c r="B464" s="1">
        <v>44227</v>
      </c>
      <c r="C464" s="1" t="str">
        <f t="shared" si="57"/>
        <v>Jan</v>
      </c>
      <c r="D464" s="1" t="str">
        <f t="shared" si="58"/>
        <v>Q1</v>
      </c>
      <c r="E464" s="1" t="str">
        <f t="shared" si="59"/>
        <v>2021</v>
      </c>
      <c r="F464">
        <v>668</v>
      </c>
      <c r="G464" t="str">
        <f>VLOOKUP(A464,ClientInfo[[#All],[CLID-Shorten]:[GEOID]],2,FALSE)</f>
        <v>GEO1002</v>
      </c>
      <c r="H464" t="str">
        <f>VLOOKUP(G464,Geomapping[#All],2,FALSE)</f>
        <v>APAC</v>
      </c>
      <c r="I464" s="1" t="str">
        <f t="shared" si="60"/>
        <v>Q1 2021</v>
      </c>
    </row>
    <row r="465" spans="1:9" x14ac:dyDescent="0.25">
      <c r="A465" t="s">
        <v>461</v>
      </c>
      <c r="B465" s="1">
        <v>43861</v>
      </c>
      <c r="C465" s="1" t="str">
        <f t="shared" si="57"/>
        <v>Jan</v>
      </c>
      <c r="D465" s="1" t="str">
        <f t="shared" si="58"/>
        <v>Q1</v>
      </c>
      <c r="E465" s="1" t="str">
        <f t="shared" si="59"/>
        <v>2020</v>
      </c>
      <c r="F465">
        <v>6731</v>
      </c>
      <c r="G465" t="str">
        <f>VLOOKUP(A465,ClientInfo[[#All],[CLID-Shorten]:[GEOID]],2,FALSE)</f>
        <v>GEO1001</v>
      </c>
      <c r="H465" t="str">
        <f>VLOOKUP(G465,Geomapping[#All],2,FALSE)</f>
        <v>NAM</v>
      </c>
      <c r="I465" s="1" t="str">
        <f t="shared" si="60"/>
        <v>Q1 2020</v>
      </c>
    </row>
    <row r="466" spans="1:9" x14ac:dyDescent="0.25">
      <c r="A466" t="str">
        <f t="shared" ref="A466:A482" si="61">A465</f>
        <v>CL61534</v>
      </c>
      <c r="B466" s="1">
        <v>43890</v>
      </c>
      <c r="C466" s="1" t="str">
        <f t="shared" si="57"/>
        <v>Feb</v>
      </c>
      <c r="D466" s="1" t="str">
        <f t="shared" si="58"/>
        <v>Q1</v>
      </c>
      <c r="E466" s="1" t="str">
        <f t="shared" si="59"/>
        <v>2020</v>
      </c>
      <c r="F466">
        <v>5312</v>
      </c>
      <c r="G466" t="str">
        <f>VLOOKUP(A466,ClientInfo[[#All],[CLID-Shorten]:[GEOID]],2,FALSE)</f>
        <v>GEO1001</v>
      </c>
      <c r="H466" t="str">
        <f>VLOOKUP(G466,Geomapping[#All],2,FALSE)</f>
        <v>NAM</v>
      </c>
      <c r="I466" s="1" t="str">
        <f t="shared" si="60"/>
        <v>Q1 2020</v>
      </c>
    </row>
    <row r="467" spans="1:9" x14ac:dyDescent="0.25">
      <c r="A467" t="str">
        <f t="shared" si="61"/>
        <v>CL61534</v>
      </c>
      <c r="B467" s="1">
        <v>43921</v>
      </c>
      <c r="C467" s="1" t="str">
        <f t="shared" si="57"/>
        <v>Mar</v>
      </c>
      <c r="D467" s="1" t="str">
        <f t="shared" si="58"/>
        <v>Q1</v>
      </c>
      <c r="E467" s="1" t="str">
        <f t="shared" si="59"/>
        <v>2020</v>
      </c>
      <c r="F467">
        <v>8146</v>
      </c>
      <c r="G467" t="str">
        <f>VLOOKUP(A467,ClientInfo[[#All],[CLID-Shorten]:[GEOID]],2,FALSE)</f>
        <v>GEO1001</v>
      </c>
      <c r="H467" t="str">
        <f>VLOOKUP(G467,Geomapping[#All],2,FALSE)</f>
        <v>NAM</v>
      </c>
      <c r="I467" s="1" t="str">
        <f t="shared" si="60"/>
        <v>Q1 2020</v>
      </c>
    </row>
    <row r="468" spans="1:9" x14ac:dyDescent="0.25">
      <c r="A468" t="str">
        <f t="shared" si="61"/>
        <v>CL61534</v>
      </c>
      <c r="B468" s="1">
        <v>43951</v>
      </c>
      <c r="C468" s="1" t="str">
        <f t="shared" si="57"/>
        <v>Apr</v>
      </c>
      <c r="D468" s="1" t="str">
        <f t="shared" si="58"/>
        <v>Q2</v>
      </c>
      <c r="E468" s="1" t="str">
        <f t="shared" si="59"/>
        <v>2020</v>
      </c>
      <c r="F468">
        <v>7438</v>
      </c>
      <c r="G468" t="str">
        <f>VLOOKUP(A468,ClientInfo[[#All],[CLID-Shorten]:[GEOID]],2,FALSE)</f>
        <v>GEO1001</v>
      </c>
      <c r="H468" t="str">
        <f>VLOOKUP(G468,Geomapping[#All],2,FALSE)</f>
        <v>NAM</v>
      </c>
      <c r="I468" s="1" t="str">
        <f t="shared" si="60"/>
        <v>Q2 2020</v>
      </c>
    </row>
    <row r="469" spans="1:9" x14ac:dyDescent="0.25">
      <c r="A469" t="str">
        <f t="shared" si="61"/>
        <v>CL61534</v>
      </c>
      <c r="B469" s="1">
        <v>43982</v>
      </c>
      <c r="C469" s="1" t="str">
        <f t="shared" si="57"/>
        <v>May</v>
      </c>
      <c r="D469" s="1" t="str">
        <f t="shared" si="58"/>
        <v>Q2</v>
      </c>
      <c r="E469" s="1" t="str">
        <f t="shared" si="59"/>
        <v>2020</v>
      </c>
      <c r="F469">
        <v>8850</v>
      </c>
      <c r="G469" t="str">
        <f>VLOOKUP(A469,ClientInfo[[#All],[CLID-Shorten]:[GEOID]],2,FALSE)</f>
        <v>GEO1001</v>
      </c>
      <c r="H469" t="str">
        <f>VLOOKUP(G469,Geomapping[#All],2,FALSE)</f>
        <v>NAM</v>
      </c>
      <c r="I469" s="1" t="str">
        <f t="shared" si="60"/>
        <v>Q2 2020</v>
      </c>
    </row>
    <row r="470" spans="1:9" x14ac:dyDescent="0.25">
      <c r="A470" t="str">
        <f t="shared" si="61"/>
        <v>CL61534</v>
      </c>
      <c r="B470" s="1">
        <v>44012</v>
      </c>
      <c r="C470" s="1" t="str">
        <f t="shared" si="57"/>
        <v>Jun</v>
      </c>
      <c r="D470" s="1" t="str">
        <f t="shared" si="58"/>
        <v>Q2</v>
      </c>
      <c r="E470" s="1" t="str">
        <f t="shared" si="59"/>
        <v>2020</v>
      </c>
      <c r="F470">
        <v>4608</v>
      </c>
      <c r="G470" t="str">
        <f>VLOOKUP(A470,ClientInfo[[#All],[CLID-Shorten]:[GEOID]],2,FALSE)</f>
        <v>GEO1001</v>
      </c>
      <c r="H470" t="str">
        <f>VLOOKUP(G470,Geomapping[#All],2,FALSE)</f>
        <v>NAM</v>
      </c>
      <c r="I470" s="1" t="str">
        <f t="shared" si="60"/>
        <v>Q2 2020</v>
      </c>
    </row>
    <row r="471" spans="1:9" x14ac:dyDescent="0.25">
      <c r="A471" t="str">
        <f t="shared" si="61"/>
        <v>CL61534</v>
      </c>
      <c r="B471" s="1">
        <v>44043</v>
      </c>
      <c r="C471" s="1" t="str">
        <f t="shared" si="57"/>
        <v>Jul</v>
      </c>
      <c r="D471" s="1" t="str">
        <f t="shared" si="58"/>
        <v>Q3</v>
      </c>
      <c r="E471" s="1" t="str">
        <f t="shared" si="59"/>
        <v>2020</v>
      </c>
      <c r="F471">
        <v>6024</v>
      </c>
      <c r="G471" t="str">
        <f>VLOOKUP(A471,ClientInfo[[#All],[CLID-Shorten]:[GEOID]],2,FALSE)</f>
        <v>GEO1001</v>
      </c>
      <c r="H471" t="str">
        <f>VLOOKUP(G471,Geomapping[#All],2,FALSE)</f>
        <v>NAM</v>
      </c>
      <c r="I471" s="1" t="str">
        <f t="shared" si="60"/>
        <v>Q3 2020</v>
      </c>
    </row>
    <row r="472" spans="1:9" x14ac:dyDescent="0.25">
      <c r="A472" t="str">
        <f t="shared" si="61"/>
        <v>CL61534</v>
      </c>
      <c r="B472" s="1">
        <v>44074</v>
      </c>
      <c r="C472" s="1" t="str">
        <f t="shared" si="57"/>
        <v>Aug</v>
      </c>
      <c r="D472" s="1" t="str">
        <f t="shared" si="58"/>
        <v>Q3</v>
      </c>
      <c r="E472" s="1" t="str">
        <f t="shared" si="59"/>
        <v>2020</v>
      </c>
      <c r="F472">
        <v>3188</v>
      </c>
      <c r="G472" t="str">
        <f>VLOOKUP(A472,ClientInfo[[#All],[CLID-Shorten]:[GEOID]],2,FALSE)</f>
        <v>GEO1001</v>
      </c>
      <c r="H472" t="str">
        <f>VLOOKUP(G472,Geomapping[#All],2,FALSE)</f>
        <v>NAM</v>
      </c>
      <c r="I472" s="1" t="str">
        <f t="shared" si="60"/>
        <v>Q3 2020</v>
      </c>
    </row>
    <row r="473" spans="1:9" x14ac:dyDescent="0.25">
      <c r="A473" t="str">
        <f t="shared" si="61"/>
        <v>CL61534</v>
      </c>
      <c r="B473" s="1">
        <v>44104</v>
      </c>
      <c r="C473" s="1" t="str">
        <f t="shared" si="57"/>
        <v>Sep</v>
      </c>
      <c r="D473" s="1" t="str">
        <f t="shared" si="58"/>
        <v>Q3</v>
      </c>
      <c r="E473" s="1" t="str">
        <f t="shared" si="59"/>
        <v>2020</v>
      </c>
      <c r="F473">
        <v>5313</v>
      </c>
      <c r="G473" t="str">
        <f>VLOOKUP(A473,ClientInfo[[#All],[CLID-Shorten]:[GEOID]],2,FALSE)</f>
        <v>GEO1001</v>
      </c>
      <c r="H473" t="str">
        <f>VLOOKUP(G473,Geomapping[#All],2,FALSE)</f>
        <v>NAM</v>
      </c>
      <c r="I473" s="1" t="str">
        <f t="shared" si="60"/>
        <v>Q3 2020</v>
      </c>
    </row>
    <row r="474" spans="1:9" x14ac:dyDescent="0.25">
      <c r="A474" t="str">
        <f t="shared" si="61"/>
        <v>CL61534</v>
      </c>
      <c r="B474" s="1">
        <v>44135</v>
      </c>
      <c r="C474" s="1" t="str">
        <f t="shared" si="57"/>
        <v>Oct</v>
      </c>
      <c r="D474" s="1" t="str">
        <f t="shared" si="58"/>
        <v>Q4</v>
      </c>
      <c r="E474" s="1" t="str">
        <f t="shared" si="59"/>
        <v>2020</v>
      </c>
      <c r="F474">
        <v>3897</v>
      </c>
      <c r="G474" t="str">
        <f>VLOOKUP(A474,ClientInfo[[#All],[CLID-Shorten]:[GEOID]],2,FALSE)</f>
        <v>GEO1001</v>
      </c>
      <c r="H474" t="str">
        <f>VLOOKUP(G474,Geomapping[#All],2,FALSE)</f>
        <v>NAM</v>
      </c>
      <c r="I474" s="1" t="str">
        <f t="shared" si="60"/>
        <v>Q4 2020</v>
      </c>
    </row>
    <row r="475" spans="1:9" x14ac:dyDescent="0.25">
      <c r="A475" t="str">
        <f t="shared" si="61"/>
        <v>CL61534</v>
      </c>
      <c r="B475" s="1">
        <v>44165</v>
      </c>
      <c r="C475" s="1" t="str">
        <f t="shared" si="57"/>
        <v>Nov</v>
      </c>
      <c r="D475" s="1" t="str">
        <f t="shared" si="58"/>
        <v>Q4</v>
      </c>
      <c r="E475" s="1" t="str">
        <f t="shared" si="59"/>
        <v>2020</v>
      </c>
      <c r="F475">
        <v>6730</v>
      </c>
      <c r="G475" t="str">
        <f>VLOOKUP(A475,ClientInfo[[#All],[CLID-Shorten]:[GEOID]],2,FALSE)</f>
        <v>GEO1001</v>
      </c>
      <c r="H475" t="str">
        <f>VLOOKUP(G475,Geomapping[#All],2,FALSE)</f>
        <v>NAM</v>
      </c>
      <c r="I475" s="1" t="str">
        <f t="shared" si="60"/>
        <v>Q4 2020</v>
      </c>
    </row>
    <row r="476" spans="1:9" x14ac:dyDescent="0.25">
      <c r="A476" t="str">
        <f t="shared" si="61"/>
        <v>CL61534</v>
      </c>
      <c r="B476" s="1">
        <v>44196</v>
      </c>
      <c r="C476" s="1" t="str">
        <f t="shared" si="57"/>
        <v>Dec</v>
      </c>
      <c r="D476" s="1" t="str">
        <f t="shared" si="58"/>
        <v>Q4</v>
      </c>
      <c r="E476" s="1" t="str">
        <f t="shared" si="59"/>
        <v>2020</v>
      </c>
      <c r="F476">
        <v>4607</v>
      </c>
      <c r="G476" t="str">
        <f>VLOOKUP(A476,ClientInfo[[#All],[CLID-Shorten]:[GEOID]],2,FALSE)</f>
        <v>GEO1001</v>
      </c>
      <c r="H476" t="str">
        <f>VLOOKUP(G476,Geomapping[#All],2,FALSE)</f>
        <v>NAM</v>
      </c>
      <c r="I476" s="1" t="str">
        <f t="shared" si="60"/>
        <v>Q4 2020</v>
      </c>
    </row>
    <row r="477" spans="1:9" x14ac:dyDescent="0.25">
      <c r="A477" t="str">
        <f t="shared" si="61"/>
        <v>CL61534</v>
      </c>
      <c r="B477" s="1">
        <v>44377</v>
      </c>
      <c r="C477" s="1" t="str">
        <f t="shared" si="57"/>
        <v>Jun</v>
      </c>
      <c r="D477" s="1" t="str">
        <f t="shared" si="58"/>
        <v>Q2</v>
      </c>
      <c r="E477" s="1" t="str">
        <f t="shared" si="59"/>
        <v>2021</v>
      </c>
      <c r="F477">
        <v>4556</v>
      </c>
      <c r="G477" t="str">
        <f>VLOOKUP(A477,ClientInfo[[#All],[CLID-Shorten]:[GEOID]],2,FALSE)</f>
        <v>GEO1001</v>
      </c>
      <c r="H477" t="str">
        <f>VLOOKUP(G477,Geomapping[#All],2,FALSE)</f>
        <v>NAM</v>
      </c>
      <c r="I477" s="1" t="str">
        <f t="shared" si="60"/>
        <v>Q2 2021</v>
      </c>
    </row>
    <row r="478" spans="1:9" x14ac:dyDescent="0.25">
      <c r="A478" t="str">
        <f t="shared" si="61"/>
        <v>CL61534</v>
      </c>
      <c r="B478" s="1">
        <v>44347</v>
      </c>
      <c r="C478" s="1" t="str">
        <f t="shared" si="57"/>
        <v>May</v>
      </c>
      <c r="D478" s="1" t="str">
        <f t="shared" si="58"/>
        <v>Q2</v>
      </c>
      <c r="E478" s="1" t="str">
        <f t="shared" si="59"/>
        <v>2021</v>
      </c>
      <c r="F478">
        <v>8806</v>
      </c>
      <c r="G478" t="str">
        <f>VLOOKUP(A478,ClientInfo[[#All],[CLID-Shorten]:[GEOID]],2,FALSE)</f>
        <v>GEO1001</v>
      </c>
      <c r="H478" t="str">
        <f>VLOOKUP(G478,Geomapping[#All],2,FALSE)</f>
        <v>NAM</v>
      </c>
      <c r="I478" s="1" t="str">
        <f t="shared" si="60"/>
        <v>Q2 2021</v>
      </c>
    </row>
    <row r="479" spans="1:9" x14ac:dyDescent="0.25">
      <c r="A479" t="str">
        <f t="shared" si="61"/>
        <v>CL61534</v>
      </c>
      <c r="B479" s="1">
        <v>44316</v>
      </c>
      <c r="C479" s="1" t="str">
        <f t="shared" si="57"/>
        <v>Apr</v>
      </c>
      <c r="D479" s="1" t="str">
        <f t="shared" si="58"/>
        <v>Q2</v>
      </c>
      <c r="E479" s="1" t="str">
        <f t="shared" si="59"/>
        <v>2021</v>
      </c>
      <c r="F479">
        <v>7735</v>
      </c>
      <c r="G479" t="str">
        <f>VLOOKUP(A479,ClientInfo[[#All],[CLID-Shorten]:[GEOID]],2,FALSE)</f>
        <v>GEO1001</v>
      </c>
      <c r="H479" t="str">
        <f>VLOOKUP(G479,Geomapping[#All],2,FALSE)</f>
        <v>NAM</v>
      </c>
      <c r="I479" s="1" t="str">
        <f t="shared" si="60"/>
        <v>Q2 2021</v>
      </c>
    </row>
    <row r="480" spans="1:9" x14ac:dyDescent="0.25">
      <c r="A480" t="str">
        <f t="shared" si="61"/>
        <v>CL61534</v>
      </c>
      <c r="B480" s="1">
        <v>44286</v>
      </c>
      <c r="C480" s="1" t="str">
        <f t="shared" si="57"/>
        <v>Mar</v>
      </c>
      <c r="D480" s="1" t="str">
        <f t="shared" si="58"/>
        <v>Q1</v>
      </c>
      <c r="E480" s="1" t="str">
        <f t="shared" si="59"/>
        <v>2021</v>
      </c>
      <c r="F480">
        <v>8064</v>
      </c>
      <c r="G480" t="str">
        <f>VLOOKUP(A480,ClientInfo[[#All],[CLID-Shorten]:[GEOID]],2,FALSE)</f>
        <v>GEO1001</v>
      </c>
      <c r="H480" t="str">
        <f>VLOOKUP(G480,Geomapping[#All],2,FALSE)</f>
        <v>NAM</v>
      </c>
      <c r="I480" s="1" t="str">
        <f t="shared" si="60"/>
        <v>Q1 2021</v>
      </c>
    </row>
    <row r="481" spans="1:9" x14ac:dyDescent="0.25">
      <c r="A481" t="str">
        <f t="shared" si="61"/>
        <v>CL61534</v>
      </c>
      <c r="B481" s="1">
        <v>44255</v>
      </c>
      <c r="C481" s="1" t="str">
        <f t="shared" si="57"/>
        <v>Feb</v>
      </c>
      <c r="D481" s="1" t="str">
        <f t="shared" si="58"/>
        <v>Q1</v>
      </c>
      <c r="E481" s="1" t="str">
        <f t="shared" si="59"/>
        <v>2021</v>
      </c>
      <c r="F481">
        <v>5257</v>
      </c>
      <c r="G481" t="str">
        <f>VLOOKUP(A481,ClientInfo[[#All],[CLID-Shorten]:[GEOID]],2,FALSE)</f>
        <v>GEO1001</v>
      </c>
      <c r="H481" t="str">
        <f>VLOOKUP(G481,Geomapping[#All],2,FALSE)</f>
        <v>NAM</v>
      </c>
      <c r="I481" s="1" t="str">
        <f t="shared" si="60"/>
        <v>Q1 2021</v>
      </c>
    </row>
    <row r="482" spans="1:9" x14ac:dyDescent="0.25">
      <c r="A482" t="str">
        <f t="shared" si="61"/>
        <v>CL61534</v>
      </c>
      <c r="B482" s="1">
        <v>44227</v>
      </c>
      <c r="C482" s="1" t="str">
        <f t="shared" si="57"/>
        <v>Jan</v>
      </c>
      <c r="D482" s="1" t="str">
        <f t="shared" si="58"/>
        <v>Q1</v>
      </c>
      <c r="E482" s="1" t="str">
        <f t="shared" si="59"/>
        <v>2021</v>
      </c>
      <c r="F482">
        <v>6996</v>
      </c>
      <c r="G482" t="str">
        <f>VLOOKUP(A482,ClientInfo[[#All],[CLID-Shorten]:[GEOID]],2,FALSE)</f>
        <v>GEO1001</v>
      </c>
      <c r="H482" t="str">
        <f>VLOOKUP(G482,Geomapping[#All],2,FALSE)</f>
        <v>NAM</v>
      </c>
      <c r="I482" s="1" t="str">
        <f t="shared" si="60"/>
        <v>Q1 2021</v>
      </c>
    </row>
    <row r="483" spans="1:9" x14ac:dyDescent="0.25">
      <c r="A483" t="s">
        <v>480</v>
      </c>
      <c r="B483" s="1">
        <v>43861</v>
      </c>
      <c r="C483" s="1" t="str">
        <f t="shared" si="57"/>
        <v>Jan</v>
      </c>
      <c r="D483" s="1" t="str">
        <f t="shared" si="58"/>
        <v>Q1</v>
      </c>
      <c r="E483" s="1" t="str">
        <f t="shared" si="59"/>
        <v>2020</v>
      </c>
      <c r="F483">
        <v>1087</v>
      </c>
      <c r="G483" t="str">
        <f>VLOOKUP(A483,ClientInfo[[#All],[CLID-Shorten]:[GEOID]],2,FALSE)</f>
        <v>GEO1001</v>
      </c>
      <c r="H483" t="str">
        <f>VLOOKUP(G483,Geomapping[#All],2,FALSE)</f>
        <v>NAM</v>
      </c>
      <c r="I483" s="1" t="str">
        <f t="shared" si="60"/>
        <v>Q1 2020</v>
      </c>
    </row>
    <row r="484" spans="1:9" x14ac:dyDescent="0.25">
      <c r="A484" t="str">
        <f t="shared" ref="A484:A498" si="62">A483</f>
        <v>CL64939</v>
      </c>
      <c r="B484" s="1">
        <v>43890</v>
      </c>
      <c r="C484" s="1" t="str">
        <f t="shared" si="57"/>
        <v>Feb</v>
      </c>
      <c r="D484" s="1" t="str">
        <f t="shared" si="58"/>
        <v>Q1</v>
      </c>
      <c r="E484" s="1" t="str">
        <f t="shared" si="59"/>
        <v>2020</v>
      </c>
      <c r="F484">
        <v>1224</v>
      </c>
      <c r="G484" t="str">
        <f>VLOOKUP(A484,ClientInfo[[#All],[CLID-Shorten]:[GEOID]],2,FALSE)</f>
        <v>GEO1001</v>
      </c>
      <c r="H484" t="str">
        <f>VLOOKUP(G484,Geomapping[#All],2,FALSE)</f>
        <v>NAM</v>
      </c>
      <c r="I484" s="1" t="str">
        <f t="shared" si="60"/>
        <v>Q1 2020</v>
      </c>
    </row>
    <row r="485" spans="1:9" x14ac:dyDescent="0.25">
      <c r="A485" t="str">
        <f t="shared" si="62"/>
        <v>CL64939</v>
      </c>
      <c r="B485" s="1">
        <v>43921</v>
      </c>
      <c r="C485" s="1" t="str">
        <f t="shared" si="57"/>
        <v>Mar</v>
      </c>
      <c r="D485" s="1" t="str">
        <f t="shared" si="58"/>
        <v>Q1</v>
      </c>
      <c r="E485" s="1" t="str">
        <f t="shared" si="59"/>
        <v>2020</v>
      </c>
      <c r="F485">
        <v>1362</v>
      </c>
      <c r="G485" t="str">
        <f>VLOOKUP(A485,ClientInfo[[#All],[CLID-Shorten]:[GEOID]],2,FALSE)</f>
        <v>GEO1001</v>
      </c>
      <c r="H485" t="str">
        <f>VLOOKUP(G485,Geomapping[#All],2,FALSE)</f>
        <v>NAM</v>
      </c>
      <c r="I485" s="1" t="str">
        <f t="shared" si="60"/>
        <v>Q1 2020</v>
      </c>
    </row>
    <row r="486" spans="1:9" x14ac:dyDescent="0.25">
      <c r="A486" t="str">
        <f t="shared" si="62"/>
        <v>CL64939</v>
      </c>
      <c r="B486" s="1">
        <v>43951</v>
      </c>
      <c r="C486" s="1" t="str">
        <f t="shared" si="57"/>
        <v>Apr</v>
      </c>
      <c r="D486" s="1" t="str">
        <f t="shared" si="58"/>
        <v>Q2</v>
      </c>
      <c r="E486" s="1" t="str">
        <f t="shared" si="59"/>
        <v>2020</v>
      </c>
      <c r="F486">
        <v>1633</v>
      </c>
      <c r="G486" t="str">
        <f>VLOOKUP(A486,ClientInfo[[#All],[CLID-Shorten]:[GEOID]],2,FALSE)</f>
        <v>GEO1001</v>
      </c>
      <c r="H486" t="str">
        <f>VLOOKUP(G486,Geomapping[#All],2,FALSE)</f>
        <v>NAM</v>
      </c>
      <c r="I486" s="1" t="str">
        <f t="shared" si="60"/>
        <v>Q2 2020</v>
      </c>
    </row>
    <row r="487" spans="1:9" x14ac:dyDescent="0.25">
      <c r="A487" t="str">
        <f t="shared" si="62"/>
        <v>CL64939</v>
      </c>
      <c r="B487" s="1">
        <v>43982</v>
      </c>
      <c r="C487" s="1" t="str">
        <f t="shared" si="57"/>
        <v>May</v>
      </c>
      <c r="D487" s="1" t="str">
        <f t="shared" si="58"/>
        <v>Q2</v>
      </c>
      <c r="E487" s="1" t="str">
        <f t="shared" si="59"/>
        <v>2020</v>
      </c>
      <c r="F487">
        <v>1492</v>
      </c>
      <c r="G487" t="str">
        <f>VLOOKUP(A487,ClientInfo[[#All],[CLID-Shorten]:[GEOID]],2,FALSE)</f>
        <v>GEO1001</v>
      </c>
      <c r="H487" t="str">
        <f>VLOOKUP(G487,Geomapping[#All],2,FALSE)</f>
        <v>NAM</v>
      </c>
      <c r="I487" s="1" t="str">
        <f t="shared" si="60"/>
        <v>Q2 2020</v>
      </c>
    </row>
    <row r="488" spans="1:9" x14ac:dyDescent="0.25">
      <c r="A488" t="str">
        <f t="shared" si="62"/>
        <v>CL64939</v>
      </c>
      <c r="B488" s="1">
        <v>44012</v>
      </c>
      <c r="C488" s="1" t="str">
        <f t="shared" si="57"/>
        <v>Jun</v>
      </c>
      <c r="D488" s="1" t="str">
        <f t="shared" si="58"/>
        <v>Q2</v>
      </c>
      <c r="E488" s="1" t="str">
        <f t="shared" si="59"/>
        <v>2020</v>
      </c>
      <c r="F488">
        <v>1091</v>
      </c>
      <c r="G488" t="str">
        <f>VLOOKUP(A488,ClientInfo[[#All],[CLID-Shorten]:[GEOID]],2,FALSE)</f>
        <v>GEO1001</v>
      </c>
      <c r="H488" t="str">
        <f>VLOOKUP(G488,Geomapping[#All],2,FALSE)</f>
        <v>NAM</v>
      </c>
      <c r="I488" s="1" t="str">
        <f t="shared" si="60"/>
        <v>Q2 2020</v>
      </c>
    </row>
    <row r="489" spans="1:9" x14ac:dyDescent="0.25">
      <c r="A489" t="str">
        <f t="shared" si="62"/>
        <v>CL64939</v>
      </c>
      <c r="B489" s="1">
        <v>44043</v>
      </c>
      <c r="C489" s="1" t="str">
        <f t="shared" si="57"/>
        <v>Jul</v>
      </c>
      <c r="D489" s="1" t="str">
        <f t="shared" si="58"/>
        <v>Q3</v>
      </c>
      <c r="E489" s="1" t="str">
        <f t="shared" si="59"/>
        <v>2020</v>
      </c>
      <c r="F489">
        <v>950</v>
      </c>
      <c r="G489" t="str">
        <f>VLOOKUP(A489,ClientInfo[[#All],[CLID-Shorten]:[GEOID]],2,FALSE)</f>
        <v>GEO1001</v>
      </c>
      <c r="H489" t="str">
        <f>VLOOKUP(G489,Geomapping[#All],2,FALSE)</f>
        <v>NAM</v>
      </c>
      <c r="I489" s="1" t="str">
        <f t="shared" si="60"/>
        <v>Q3 2020</v>
      </c>
    </row>
    <row r="490" spans="1:9" x14ac:dyDescent="0.25">
      <c r="A490" t="str">
        <f t="shared" si="62"/>
        <v>CL64939</v>
      </c>
      <c r="B490" s="1">
        <v>44074</v>
      </c>
      <c r="C490" s="1" t="str">
        <f t="shared" si="57"/>
        <v>Aug</v>
      </c>
      <c r="D490" s="1" t="str">
        <f t="shared" si="58"/>
        <v>Q3</v>
      </c>
      <c r="E490" s="1" t="str">
        <f t="shared" si="59"/>
        <v>2020</v>
      </c>
      <c r="F490">
        <v>818</v>
      </c>
      <c r="G490" t="str">
        <f>VLOOKUP(A490,ClientInfo[[#All],[CLID-Shorten]:[GEOID]],2,FALSE)</f>
        <v>GEO1001</v>
      </c>
      <c r="H490" t="str">
        <f>VLOOKUP(G490,Geomapping[#All],2,FALSE)</f>
        <v>NAM</v>
      </c>
      <c r="I490" s="1" t="str">
        <f t="shared" si="60"/>
        <v>Q3 2020</v>
      </c>
    </row>
    <row r="491" spans="1:9" x14ac:dyDescent="0.25">
      <c r="A491" t="str">
        <f t="shared" si="62"/>
        <v>CL64939</v>
      </c>
      <c r="B491" s="1">
        <v>44104</v>
      </c>
      <c r="C491" s="1" t="str">
        <f t="shared" si="57"/>
        <v>Sep</v>
      </c>
      <c r="D491" s="1" t="str">
        <f t="shared" si="58"/>
        <v>Q3</v>
      </c>
      <c r="E491" s="1" t="str">
        <f t="shared" si="59"/>
        <v>2020</v>
      </c>
      <c r="F491">
        <v>820</v>
      </c>
      <c r="G491" t="str">
        <f>VLOOKUP(A491,ClientInfo[[#All],[CLID-Shorten]:[GEOID]],2,FALSE)</f>
        <v>GEO1001</v>
      </c>
      <c r="H491" t="str">
        <f>VLOOKUP(G491,Geomapping[#All],2,FALSE)</f>
        <v>NAM</v>
      </c>
      <c r="I491" s="1" t="str">
        <f t="shared" si="60"/>
        <v>Q3 2020</v>
      </c>
    </row>
    <row r="492" spans="1:9" x14ac:dyDescent="0.25">
      <c r="A492" t="str">
        <f t="shared" si="62"/>
        <v>CL64939</v>
      </c>
      <c r="B492" s="1">
        <v>44135</v>
      </c>
      <c r="C492" s="1" t="str">
        <f t="shared" si="57"/>
        <v>Oct</v>
      </c>
      <c r="D492" s="1" t="str">
        <f t="shared" si="58"/>
        <v>Q4</v>
      </c>
      <c r="E492" s="1" t="str">
        <f t="shared" si="59"/>
        <v>2020</v>
      </c>
      <c r="F492">
        <v>954</v>
      </c>
      <c r="G492" t="str">
        <f>VLOOKUP(A492,ClientInfo[[#All],[CLID-Shorten]:[GEOID]],2,FALSE)</f>
        <v>GEO1001</v>
      </c>
      <c r="H492" t="str">
        <f>VLOOKUP(G492,Geomapping[#All],2,FALSE)</f>
        <v>NAM</v>
      </c>
      <c r="I492" s="1" t="str">
        <f t="shared" si="60"/>
        <v>Q4 2020</v>
      </c>
    </row>
    <row r="493" spans="1:9" x14ac:dyDescent="0.25">
      <c r="A493" t="str">
        <f t="shared" si="62"/>
        <v>CL64939</v>
      </c>
      <c r="B493" s="1">
        <v>44165</v>
      </c>
      <c r="C493" s="1" t="str">
        <f t="shared" si="57"/>
        <v>Nov</v>
      </c>
      <c r="D493" s="1" t="str">
        <f t="shared" si="58"/>
        <v>Q4</v>
      </c>
      <c r="E493" s="1" t="str">
        <f t="shared" si="59"/>
        <v>2020</v>
      </c>
      <c r="F493">
        <v>1086</v>
      </c>
      <c r="G493" t="str">
        <f>VLOOKUP(A493,ClientInfo[[#All],[CLID-Shorten]:[GEOID]],2,FALSE)</f>
        <v>GEO1001</v>
      </c>
      <c r="H493" t="str">
        <f>VLOOKUP(G493,Geomapping[#All],2,FALSE)</f>
        <v>NAM</v>
      </c>
      <c r="I493" s="1" t="str">
        <f t="shared" si="60"/>
        <v>Q4 2020</v>
      </c>
    </row>
    <row r="494" spans="1:9" x14ac:dyDescent="0.25">
      <c r="A494" t="str">
        <f t="shared" si="62"/>
        <v>CL64939</v>
      </c>
      <c r="B494" s="1">
        <v>44196</v>
      </c>
      <c r="C494" s="1" t="str">
        <f t="shared" si="57"/>
        <v>Dec</v>
      </c>
      <c r="D494" s="1" t="str">
        <f t="shared" si="58"/>
        <v>Q4</v>
      </c>
      <c r="E494" s="1" t="str">
        <f t="shared" si="59"/>
        <v>2020</v>
      </c>
      <c r="F494">
        <v>1091</v>
      </c>
      <c r="G494" t="str">
        <f>VLOOKUP(A494,ClientInfo[[#All],[CLID-Shorten]:[GEOID]],2,FALSE)</f>
        <v>GEO1001</v>
      </c>
      <c r="H494" t="str">
        <f>VLOOKUP(G494,Geomapping[#All],2,FALSE)</f>
        <v>NAM</v>
      </c>
      <c r="I494" s="1" t="str">
        <f t="shared" si="60"/>
        <v>Q4 2020</v>
      </c>
    </row>
    <row r="495" spans="1:9" x14ac:dyDescent="0.25">
      <c r="A495" t="str">
        <f t="shared" si="62"/>
        <v>CL64939</v>
      </c>
      <c r="B495" s="1">
        <v>44316</v>
      </c>
      <c r="C495" s="1" t="str">
        <f t="shared" si="57"/>
        <v>Apr</v>
      </c>
      <c r="D495" s="1" t="str">
        <f t="shared" si="58"/>
        <v>Q2</v>
      </c>
      <c r="E495" s="1" t="str">
        <f t="shared" si="59"/>
        <v>2021</v>
      </c>
      <c r="F495">
        <v>1614</v>
      </c>
      <c r="G495" t="str">
        <f>VLOOKUP(A495,ClientInfo[[#All],[CLID-Shorten]:[GEOID]],2,FALSE)</f>
        <v>GEO1001</v>
      </c>
      <c r="H495" t="str">
        <f>VLOOKUP(G495,Geomapping[#All],2,FALSE)</f>
        <v>NAM</v>
      </c>
      <c r="I495" s="1" t="str">
        <f t="shared" si="60"/>
        <v>Q2 2021</v>
      </c>
    </row>
    <row r="496" spans="1:9" x14ac:dyDescent="0.25">
      <c r="A496" t="str">
        <f t="shared" si="62"/>
        <v>CL64939</v>
      </c>
      <c r="B496" s="1">
        <v>44286</v>
      </c>
      <c r="C496" s="1" t="str">
        <f t="shared" si="57"/>
        <v>Mar</v>
      </c>
      <c r="D496" s="1" t="str">
        <f t="shared" si="58"/>
        <v>Q1</v>
      </c>
      <c r="E496" s="1" t="str">
        <f t="shared" si="59"/>
        <v>2021</v>
      </c>
      <c r="F496">
        <v>1426</v>
      </c>
      <c r="G496" t="str">
        <f>VLOOKUP(A496,ClientInfo[[#All],[CLID-Shorten]:[GEOID]],2,FALSE)</f>
        <v>GEO1001</v>
      </c>
      <c r="H496" t="str">
        <f>VLOOKUP(G496,Geomapping[#All],2,FALSE)</f>
        <v>NAM</v>
      </c>
      <c r="I496" s="1" t="str">
        <f t="shared" si="60"/>
        <v>Q1 2021</v>
      </c>
    </row>
    <row r="497" spans="1:9" x14ac:dyDescent="0.25">
      <c r="A497" t="str">
        <f t="shared" si="62"/>
        <v>CL64939</v>
      </c>
      <c r="B497" s="1">
        <v>44255</v>
      </c>
      <c r="C497" s="1" t="str">
        <f t="shared" si="57"/>
        <v>Feb</v>
      </c>
      <c r="D497" s="1" t="str">
        <f t="shared" si="58"/>
        <v>Q1</v>
      </c>
      <c r="E497" s="1" t="str">
        <f t="shared" si="59"/>
        <v>2021</v>
      </c>
      <c r="F497">
        <v>1220</v>
      </c>
      <c r="G497" t="str">
        <f>VLOOKUP(A497,ClientInfo[[#All],[CLID-Shorten]:[GEOID]],2,FALSE)</f>
        <v>GEO1001</v>
      </c>
      <c r="H497" t="str">
        <f>VLOOKUP(G497,Geomapping[#All],2,FALSE)</f>
        <v>NAM</v>
      </c>
      <c r="I497" s="1" t="str">
        <f t="shared" si="60"/>
        <v>Q1 2021</v>
      </c>
    </row>
    <row r="498" spans="1:9" x14ac:dyDescent="0.25">
      <c r="A498" t="str">
        <f t="shared" si="62"/>
        <v>CL64939</v>
      </c>
      <c r="B498" s="1">
        <v>44227</v>
      </c>
      <c r="C498" s="1" t="str">
        <f t="shared" si="57"/>
        <v>Jan</v>
      </c>
      <c r="D498" s="1" t="str">
        <f t="shared" si="58"/>
        <v>Q1</v>
      </c>
      <c r="E498" s="1" t="str">
        <f t="shared" si="59"/>
        <v>2021</v>
      </c>
      <c r="F498">
        <v>1113</v>
      </c>
      <c r="G498" t="str">
        <f>VLOOKUP(A498,ClientInfo[[#All],[CLID-Shorten]:[GEOID]],2,FALSE)</f>
        <v>GEO1001</v>
      </c>
      <c r="H498" t="str">
        <f>VLOOKUP(G498,Geomapping[#All],2,FALSE)</f>
        <v>NAM</v>
      </c>
      <c r="I498" s="1" t="str">
        <f t="shared" si="60"/>
        <v>Q1 2021</v>
      </c>
    </row>
    <row r="499" spans="1:9" x14ac:dyDescent="0.25">
      <c r="A499" t="s">
        <v>492</v>
      </c>
      <c r="B499" s="1">
        <v>43861</v>
      </c>
      <c r="C499" s="1" t="str">
        <f t="shared" si="57"/>
        <v>Jan</v>
      </c>
      <c r="D499" s="1" t="str">
        <f t="shared" si="58"/>
        <v>Q1</v>
      </c>
      <c r="E499" s="1" t="str">
        <f t="shared" si="59"/>
        <v>2020</v>
      </c>
      <c r="F499">
        <v>303</v>
      </c>
      <c r="G499" t="str">
        <f>VLOOKUP(A499,ClientInfo[[#All],[CLID-Shorten]:[GEOID]],2,FALSE)</f>
        <v>GEO1004</v>
      </c>
      <c r="H499" t="str">
        <f>VLOOKUP(G499,Geomapping[#All],2,FALSE)</f>
        <v>LATAM</v>
      </c>
      <c r="I499" s="1" t="str">
        <f t="shared" si="60"/>
        <v>Q1 2020</v>
      </c>
    </row>
    <row r="500" spans="1:9" x14ac:dyDescent="0.25">
      <c r="A500" t="str">
        <f t="shared" ref="A500:A516" si="63">A499</f>
        <v>CL67438</v>
      </c>
      <c r="B500" s="1">
        <v>43890</v>
      </c>
      <c r="C500" s="1" t="str">
        <f t="shared" si="57"/>
        <v>Feb</v>
      </c>
      <c r="D500" s="1" t="str">
        <f t="shared" si="58"/>
        <v>Q1</v>
      </c>
      <c r="E500" s="1" t="str">
        <f t="shared" si="59"/>
        <v>2020</v>
      </c>
      <c r="F500">
        <v>304</v>
      </c>
      <c r="G500" t="str">
        <f>VLOOKUP(A500,ClientInfo[[#All],[CLID-Shorten]:[GEOID]],2,FALSE)</f>
        <v>GEO1004</v>
      </c>
      <c r="H500" t="str">
        <f>VLOOKUP(G500,Geomapping[#All],2,FALSE)</f>
        <v>LATAM</v>
      </c>
      <c r="I500" s="1" t="str">
        <f t="shared" si="60"/>
        <v>Q1 2020</v>
      </c>
    </row>
    <row r="501" spans="1:9" x14ac:dyDescent="0.25">
      <c r="A501" t="str">
        <f t="shared" si="63"/>
        <v>CL67438</v>
      </c>
      <c r="B501" s="1">
        <v>43921</v>
      </c>
      <c r="C501" s="1" t="str">
        <f t="shared" si="57"/>
        <v>Mar</v>
      </c>
      <c r="D501" s="1" t="str">
        <f t="shared" si="58"/>
        <v>Q1</v>
      </c>
      <c r="E501" s="1" t="str">
        <f t="shared" si="59"/>
        <v>2020</v>
      </c>
      <c r="F501">
        <v>375</v>
      </c>
      <c r="G501" t="str">
        <f>VLOOKUP(A501,ClientInfo[[#All],[CLID-Shorten]:[GEOID]],2,FALSE)</f>
        <v>GEO1004</v>
      </c>
      <c r="H501" t="str">
        <f>VLOOKUP(G501,Geomapping[#All],2,FALSE)</f>
        <v>LATAM</v>
      </c>
      <c r="I501" s="1" t="str">
        <f t="shared" si="60"/>
        <v>Q1 2020</v>
      </c>
    </row>
    <row r="502" spans="1:9" x14ac:dyDescent="0.25">
      <c r="A502" t="str">
        <f t="shared" si="63"/>
        <v>CL67438</v>
      </c>
      <c r="B502" s="1">
        <v>43951</v>
      </c>
      <c r="C502" s="1" t="str">
        <f t="shared" si="57"/>
        <v>Apr</v>
      </c>
      <c r="D502" s="1" t="str">
        <f t="shared" si="58"/>
        <v>Q2</v>
      </c>
      <c r="E502" s="1" t="str">
        <f t="shared" si="59"/>
        <v>2020</v>
      </c>
      <c r="F502">
        <v>407</v>
      </c>
      <c r="G502" t="str">
        <f>VLOOKUP(A502,ClientInfo[[#All],[CLID-Shorten]:[GEOID]],2,FALSE)</f>
        <v>GEO1004</v>
      </c>
      <c r="H502" t="str">
        <f>VLOOKUP(G502,Geomapping[#All],2,FALSE)</f>
        <v>LATAM</v>
      </c>
      <c r="I502" s="1" t="str">
        <f t="shared" si="60"/>
        <v>Q2 2020</v>
      </c>
    </row>
    <row r="503" spans="1:9" x14ac:dyDescent="0.25">
      <c r="A503" t="str">
        <f t="shared" si="63"/>
        <v>CL67438</v>
      </c>
      <c r="B503" s="1">
        <v>43982</v>
      </c>
      <c r="C503" s="1" t="str">
        <f t="shared" si="57"/>
        <v>May</v>
      </c>
      <c r="D503" s="1" t="str">
        <f t="shared" si="58"/>
        <v>Q2</v>
      </c>
      <c r="E503" s="1" t="str">
        <f t="shared" si="59"/>
        <v>2020</v>
      </c>
      <c r="F503">
        <v>405</v>
      </c>
      <c r="G503" t="str">
        <f>VLOOKUP(A503,ClientInfo[[#All],[CLID-Shorten]:[GEOID]],2,FALSE)</f>
        <v>GEO1004</v>
      </c>
      <c r="H503" t="str">
        <f>VLOOKUP(G503,Geomapping[#All],2,FALSE)</f>
        <v>LATAM</v>
      </c>
      <c r="I503" s="1" t="str">
        <f t="shared" si="60"/>
        <v>Q2 2020</v>
      </c>
    </row>
    <row r="504" spans="1:9" x14ac:dyDescent="0.25">
      <c r="A504" t="str">
        <f t="shared" si="63"/>
        <v>CL67438</v>
      </c>
      <c r="B504" s="1">
        <v>44012</v>
      </c>
      <c r="C504" s="1" t="str">
        <f t="shared" si="57"/>
        <v>Jun</v>
      </c>
      <c r="D504" s="1" t="str">
        <f t="shared" si="58"/>
        <v>Q2</v>
      </c>
      <c r="E504" s="1" t="str">
        <f t="shared" si="59"/>
        <v>2020</v>
      </c>
      <c r="F504">
        <v>267</v>
      </c>
      <c r="G504" t="str">
        <f>VLOOKUP(A504,ClientInfo[[#All],[CLID-Shorten]:[GEOID]],2,FALSE)</f>
        <v>GEO1004</v>
      </c>
      <c r="H504" t="str">
        <f>VLOOKUP(G504,Geomapping[#All],2,FALSE)</f>
        <v>LATAM</v>
      </c>
      <c r="I504" s="1" t="str">
        <f t="shared" si="60"/>
        <v>Q2 2020</v>
      </c>
    </row>
    <row r="505" spans="1:9" x14ac:dyDescent="0.25">
      <c r="A505" t="str">
        <f t="shared" si="63"/>
        <v>CL67438</v>
      </c>
      <c r="B505" s="1">
        <v>44043</v>
      </c>
      <c r="C505" s="1" t="str">
        <f t="shared" si="57"/>
        <v>Jul</v>
      </c>
      <c r="D505" s="1" t="str">
        <f t="shared" si="58"/>
        <v>Q3</v>
      </c>
      <c r="E505" s="1" t="str">
        <f t="shared" si="59"/>
        <v>2020</v>
      </c>
      <c r="F505">
        <v>264</v>
      </c>
      <c r="G505" t="str">
        <f>VLOOKUP(A505,ClientInfo[[#All],[CLID-Shorten]:[GEOID]],2,FALSE)</f>
        <v>GEO1004</v>
      </c>
      <c r="H505" t="str">
        <f>VLOOKUP(G505,Geomapping[#All],2,FALSE)</f>
        <v>LATAM</v>
      </c>
      <c r="I505" s="1" t="str">
        <f t="shared" si="60"/>
        <v>Q3 2020</v>
      </c>
    </row>
    <row r="506" spans="1:9" x14ac:dyDescent="0.25">
      <c r="A506" t="str">
        <f t="shared" si="63"/>
        <v>CL67438</v>
      </c>
      <c r="B506" s="1">
        <v>44074</v>
      </c>
      <c r="C506" s="1" t="str">
        <f t="shared" si="57"/>
        <v>Aug</v>
      </c>
      <c r="D506" s="1" t="str">
        <f t="shared" si="58"/>
        <v>Q3</v>
      </c>
      <c r="E506" s="1" t="str">
        <f t="shared" si="59"/>
        <v>2020</v>
      </c>
      <c r="F506">
        <v>195</v>
      </c>
      <c r="G506" t="str">
        <f>VLOOKUP(A506,ClientInfo[[#All],[CLID-Shorten]:[GEOID]],2,FALSE)</f>
        <v>GEO1004</v>
      </c>
      <c r="H506" t="str">
        <f>VLOOKUP(G506,Geomapping[#All],2,FALSE)</f>
        <v>LATAM</v>
      </c>
      <c r="I506" s="1" t="str">
        <f t="shared" si="60"/>
        <v>Q3 2020</v>
      </c>
    </row>
    <row r="507" spans="1:9" x14ac:dyDescent="0.25">
      <c r="A507" t="str">
        <f t="shared" si="63"/>
        <v>CL67438</v>
      </c>
      <c r="B507" s="1">
        <v>44104</v>
      </c>
      <c r="C507" s="1" t="str">
        <f t="shared" si="57"/>
        <v>Sep</v>
      </c>
      <c r="D507" s="1" t="str">
        <f t="shared" si="58"/>
        <v>Q3</v>
      </c>
      <c r="E507" s="1" t="str">
        <f t="shared" si="59"/>
        <v>2020</v>
      </c>
      <c r="F507">
        <v>232</v>
      </c>
      <c r="G507" t="str">
        <f>VLOOKUP(A507,ClientInfo[[#All],[CLID-Shorten]:[GEOID]],2,FALSE)</f>
        <v>GEO1004</v>
      </c>
      <c r="H507" t="str">
        <f>VLOOKUP(G507,Geomapping[#All],2,FALSE)</f>
        <v>LATAM</v>
      </c>
      <c r="I507" s="1" t="str">
        <f t="shared" si="60"/>
        <v>Q3 2020</v>
      </c>
    </row>
    <row r="508" spans="1:9" x14ac:dyDescent="0.25">
      <c r="A508" t="str">
        <f t="shared" si="63"/>
        <v>CL67438</v>
      </c>
      <c r="B508" s="1">
        <v>44135</v>
      </c>
      <c r="C508" s="1" t="str">
        <f t="shared" si="57"/>
        <v>Oct</v>
      </c>
      <c r="D508" s="1" t="str">
        <f t="shared" si="58"/>
        <v>Q4</v>
      </c>
      <c r="E508" s="1" t="str">
        <f t="shared" si="59"/>
        <v>2020</v>
      </c>
      <c r="F508">
        <v>233</v>
      </c>
      <c r="G508" t="str">
        <f>VLOOKUP(A508,ClientInfo[[#All],[CLID-Shorten]:[GEOID]],2,FALSE)</f>
        <v>GEO1004</v>
      </c>
      <c r="H508" t="str">
        <f>VLOOKUP(G508,Geomapping[#All],2,FALSE)</f>
        <v>LATAM</v>
      </c>
      <c r="I508" s="1" t="str">
        <f t="shared" si="60"/>
        <v>Q4 2020</v>
      </c>
    </row>
    <row r="509" spans="1:9" x14ac:dyDescent="0.25">
      <c r="A509" t="str">
        <f t="shared" si="63"/>
        <v>CL67438</v>
      </c>
      <c r="B509" s="1">
        <v>44165</v>
      </c>
      <c r="C509" s="1" t="str">
        <f t="shared" si="57"/>
        <v>Nov</v>
      </c>
      <c r="D509" s="1" t="str">
        <f t="shared" si="58"/>
        <v>Q4</v>
      </c>
      <c r="E509" s="1" t="str">
        <f t="shared" si="59"/>
        <v>2020</v>
      </c>
      <c r="F509">
        <v>306</v>
      </c>
      <c r="G509" t="str">
        <f>VLOOKUP(A509,ClientInfo[[#All],[CLID-Shorten]:[GEOID]],2,FALSE)</f>
        <v>GEO1004</v>
      </c>
      <c r="H509" t="str">
        <f>VLOOKUP(G509,Geomapping[#All],2,FALSE)</f>
        <v>LATAM</v>
      </c>
      <c r="I509" s="1" t="str">
        <f t="shared" si="60"/>
        <v>Q4 2020</v>
      </c>
    </row>
    <row r="510" spans="1:9" x14ac:dyDescent="0.25">
      <c r="A510" t="str">
        <f t="shared" si="63"/>
        <v>CL67438</v>
      </c>
      <c r="B510" s="1">
        <v>44196</v>
      </c>
      <c r="C510" s="1" t="str">
        <f t="shared" si="57"/>
        <v>Dec</v>
      </c>
      <c r="D510" s="1" t="str">
        <f t="shared" si="58"/>
        <v>Q4</v>
      </c>
      <c r="E510" s="1" t="str">
        <f t="shared" si="59"/>
        <v>2020</v>
      </c>
      <c r="F510">
        <v>267</v>
      </c>
      <c r="G510" t="str">
        <f>VLOOKUP(A510,ClientInfo[[#All],[CLID-Shorten]:[GEOID]],2,FALSE)</f>
        <v>GEO1004</v>
      </c>
      <c r="H510" t="str">
        <f>VLOOKUP(G510,Geomapping[#All],2,FALSE)</f>
        <v>LATAM</v>
      </c>
      <c r="I510" s="1" t="str">
        <f t="shared" si="60"/>
        <v>Q4 2020</v>
      </c>
    </row>
    <row r="511" spans="1:9" x14ac:dyDescent="0.25">
      <c r="A511" t="str">
        <f t="shared" si="63"/>
        <v>CL67438</v>
      </c>
      <c r="B511" s="1">
        <v>44377</v>
      </c>
      <c r="C511" s="1" t="str">
        <f t="shared" si="57"/>
        <v>Jun</v>
      </c>
      <c r="D511" s="1" t="str">
        <f t="shared" si="58"/>
        <v>Q2</v>
      </c>
      <c r="E511" s="1" t="str">
        <f t="shared" si="59"/>
        <v>2021</v>
      </c>
      <c r="F511">
        <v>261</v>
      </c>
      <c r="G511" t="str">
        <f>VLOOKUP(A511,ClientInfo[[#All],[CLID-Shorten]:[GEOID]],2,FALSE)</f>
        <v>GEO1004</v>
      </c>
      <c r="H511" t="str">
        <f>VLOOKUP(G511,Geomapping[#All],2,FALSE)</f>
        <v>LATAM</v>
      </c>
      <c r="I511" s="1" t="str">
        <f t="shared" si="60"/>
        <v>Q2 2021</v>
      </c>
    </row>
    <row r="512" spans="1:9" x14ac:dyDescent="0.25">
      <c r="A512" t="str">
        <f t="shared" si="63"/>
        <v>CL67438</v>
      </c>
      <c r="B512" s="1">
        <v>44347</v>
      </c>
      <c r="C512" s="1" t="str">
        <f t="shared" si="57"/>
        <v>May</v>
      </c>
      <c r="D512" s="1" t="str">
        <f t="shared" si="58"/>
        <v>Q2</v>
      </c>
      <c r="E512" s="1" t="str">
        <f t="shared" si="59"/>
        <v>2021</v>
      </c>
      <c r="F512">
        <v>405</v>
      </c>
      <c r="G512" t="str">
        <f>VLOOKUP(A512,ClientInfo[[#All],[CLID-Shorten]:[GEOID]],2,FALSE)</f>
        <v>GEO1004</v>
      </c>
      <c r="H512" t="str">
        <f>VLOOKUP(G512,Geomapping[#All],2,FALSE)</f>
        <v>LATAM</v>
      </c>
      <c r="I512" s="1" t="str">
        <f t="shared" si="60"/>
        <v>Q2 2021</v>
      </c>
    </row>
    <row r="513" spans="1:9" x14ac:dyDescent="0.25">
      <c r="A513" t="str">
        <f t="shared" si="63"/>
        <v>CL67438</v>
      </c>
      <c r="B513" s="1">
        <v>44316</v>
      </c>
      <c r="C513" s="1" t="str">
        <f t="shared" si="57"/>
        <v>Apr</v>
      </c>
      <c r="D513" s="1" t="str">
        <f t="shared" si="58"/>
        <v>Q2</v>
      </c>
      <c r="E513" s="1" t="str">
        <f t="shared" si="59"/>
        <v>2021</v>
      </c>
      <c r="F513">
        <v>422</v>
      </c>
      <c r="G513" t="str">
        <f>VLOOKUP(A513,ClientInfo[[#All],[CLID-Shorten]:[GEOID]],2,FALSE)</f>
        <v>GEO1004</v>
      </c>
      <c r="H513" t="str">
        <f>VLOOKUP(G513,Geomapping[#All],2,FALSE)</f>
        <v>LATAM</v>
      </c>
      <c r="I513" s="1" t="str">
        <f t="shared" si="60"/>
        <v>Q2 2021</v>
      </c>
    </row>
    <row r="514" spans="1:9" x14ac:dyDescent="0.25">
      <c r="A514" t="str">
        <f t="shared" si="63"/>
        <v>CL67438</v>
      </c>
      <c r="B514" s="1">
        <v>44286</v>
      </c>
      <c r="C514" s="1" t="str">
        <f t="shared" si="57"/>
        <v>Mar</v>
      </c>
      <c r="D514" s="1" t="str">
        <f t="shared" si="58"/>
        <v>Q1</v>
      </c>
      <c r="E514" s="1" t="str">
        <f t="shared" si="59"/>
        <v>2021</v>
      </c>
      <c r="F514">
        <v>390</v>
      </c>
      <c r="G514" t="str">
        <f>VLOOKUP(A514,ClientInfo[[#All],[CLID-Shorten]:[GEOID]],2,FALSE)</f>
        <v>GEO1004</v>
      </c>
      <c r="H514" t="str">
        <f>VLOOKUP(G514,Geomapping[#All],2,FALSE)</f>
        <v>LATAM</v>
      </c>
      <c r="I514" s="1" t="str">
        <f t="shared" si="60"/>
        <v>Q1 2021</v>
      </c>
    </row>
    <row r="515" spans="1:9" x14ac:dyDescent="0.25">
      <c r="A515" t="str">
        <f t="shared" si="63"/>
        <v>CL67438</v>
      </c>
      <c r="B515" s="1">
        <v>44255</v>
      </c>
      <c r="C515" s="1" t="str">
        <f t="shared" ref="C515:C578" si="64">TEXT(B515, "mmm")</f>
        <v>Feb</v>
      </c>
      <c r="D515" s="1" t="str">
        <f t="shared" ref="D515:D578" si="65">"Q" &amp;CHOOSE(MONTH(B515),1, 1, 1, 2, 2, 2, 3, 3,3,4, 4, 4)</f>
        <v>Q1</v>
      </c>
      <c r="E515" s="1" t="str">
        <f t="shared" ref="E515:E578" si="66">TEXT(B515,"yyyy")</f>
        <v>2021</v>
      </c>
      <c r="F515">
        <v>304</v>
      </c>
      <c r="G515" t="str">
        <f>VLOOKUP(A515,ClientInfo[[#All],[CLID-Shorten]:[GEOID]],2,FALSE)</f>
        <v>GEO1004</v>
      </c>
      <c r="H515" t="str">
        <f>VLOOKUP(G515,Geomapping[#All],2,FALSE)</f>
        <v>LATAM</v>
      </c>
      <c r="I515" s="1" t="str">
        <f t="shared" ref="I515:I578" si="67">D515&amp;" "&amp;E515</f>
        <v>Q1 2021</v>
      </c>
    </row>
    <row r="516" spans="1:9" x14ac:dyDescent="0.25">
      <c r="A516" t="str">
        <f t="shared" si="63"/>
        <v>CL67438</v>
      </c>
      <c r="B516" s="1">
        <v>44227</v>
      </c>
      <c r="C516" s="1" t="str">
        <f t="shared" si="64"/>
        <v>Jan</v>
      </c>
      <c r="D516" s="1" t="str">
        <f t="shared" si="65"/>
        <v>Q1</v>
      </c>
      <c r="E516" s="1" t="str">
        <f t="shared" si="66"/>
        <v>2021</v>
      </c>
      <c r="F516">
        <v>302</v>
      </c>
      <c r="G516" t="str">
        <f>VLOOKUP(A516,ClientInfo[[#All],[CLID-Shorten]:[GEOID]],2,FALSE)</f>
        <v>GEO1004</v>
      </c>
      <c r="H516" t="str">
        <f>VLOOKUP(G516,Geomapping[#All],2,FALSE)</f>
        <v>LATAM</v>
      </c>
      <c r="I516" s="1" t="str">
        <f t="shared" si="67"/>
        <v>Q1 2021</v>
      </c>
    </row>
    <row r="517" spans="1:9" x14ac:dyDescent="0.25">
      <c r="A517" t="s">
        <v>504</v>
      </c>
      <c r="B517" s="1">
        <v>43861</v>
      </c>
      <c r="C517" s="1" t="str">
        <f t="shared" si="64"/>
        <v>Jan</v>
      </c>
      <c r="D517" s="1" t="str">
        <f t="shared" si="65"/>
        <v>Q1</v>
      </c>
      <c r="E517" s="1" t="str">
        <f t="shared" si="66"/>
        <v>2020</v>
      </c>
      <c r="F517">
        <v>30584</v>
      </c>
      <c r="G517" t="str">
        <f>VLOOKUP(A517,ClientInfo[[#All],[CLID-Shorten]:[GEOID]],2,FALSE)</f>
        <v>GEO1001</v>
      </c>
      <c r="H517" t="str">
        <f>VLOOKUP(G517,Geomapping[#All],2,FALSE)</f>
        <v>NAM</v>
      </c>
      <c r="I517" s="1" t="str">
        <f t="shared" si="67"/>
        <v>Q1 2020</v>
      </c>
    </row>
    <row r="518" spans="1:9" x14ac:dyDescent="0.25">
      <c r="A518" t="str">
        <f t="shared" ref="A518:A534" si="68">A517</f>
        <v>CL69323</v>
      </c>
      <c r="B518" s="1">
        <v>43890</v>
      </c>
      <c r="C518" s="1" t="str">
        <f t="shared" si="64"/>
        <v>Feb</v>
      </c>
      <c r="D518" s="1" t="str">
        <f t="shared" si="65"/>
        <v>Q1</v>
      </c>
      <c r="E518" s="1" t="str">
        <f t="shared" si="66"/>
        <v>2020</v>
      </c>
      <c r="F518">
        <v>27186</v>
      </c>
      <c r="G518" t="str">
        <f>VLOOKUP(A518,ClientInfo[[#All],[CLID-Shorten]:[GEOID]],2,FALSE)</f>
        <v>GEO1001</v>
      </c>
      <c r="H518" t="str">
        <f>VLOOKUP(G518,Geomapping[#All],2,FALSE)</f>
        <v>NAM</v>
      </c>
      <c r="I518" s="1" t="str">
        <f t="shared" si="67"/>
        <v>Q1 2020</v>
      </c>
    </row>
    <row r="519" spans="1:9" x14ac:dyDescent="0.25">
      <c r="A519" t="str">
        <f t="shared" si="68"/>
        <v>CL69323</v>
      </c>
      <c r="B519" s="1">
        <v>43921</v>
      </c>
      <c r="C519" s="1" t="str">
        <f t="shared" si="64"/>
        <v>Mar</v>
      </c>
      <c r="D519" s="1" t="str">
        <f t="shared" si="65"/>
        <v>Q1</v>
      </c>
      <c r="E519" s="1" t="str">
        <f t="shared" si="66"/>
        <v>2020</v>
      </c>
      <c r="F519">
        <v>37383</v>
      </c>
      <c r="G519" t="str">
        <f>VLOOKUP(A519,ClientInfo[[#All],[CLID-Shorten]:[GEOID]],2,FALSE)</f>
        <v>GEO1001</v>
      </c>
      <c r="H519" t="str">
        <f>VLOOKUP(G519,Geomapping[#All],2,FALSE)</f>
        <v>NAM</v>
      </c>
      <c r="I519" s="1" t="str">
        <f t="shared" si="67"/>
        <v>Q1 2020</v>
      </c>
    </row>
    <row r="520" spans="1:9" x14ac:dyDescent="0.25">
      <c r="A520" t="str">
        <f t="shared" si="68"/>
        <v>CL69323</v>
      </c>
      <c r="B520" s="1">
        <v>43951</v>
      </c>
      <c r="C520" s="1" t="str">
        <f t="shared" si="64"/>
        <v>Apr</v>
      </c>
      <c r="D520" s="1" t="str">
        <f t="shared" si="65"/>
        <v>Q2</v>
      </c>
      <c r="E520" s="1" t="str">
        <f t="shared" si="66"/>
        <v>2020</v>
      </c>
      <c r="F520">
        <v>37379</v>
      </c>
      <c r="G520" t="str">
        <f>VLOOKUP(A520,ClientInfo[[#All],[CLID-Shorten]:[GEOID]],2,FALSE)</f>
        <v>GEO1001</v>
      </c>
      <c r="H520" t="str">
        <f>VLOOKUP(G520,Geomapping[#All],2,FALSE)</f>
        <v>NAM</v>
      </c>
      <c r="I520" s="1" t="str">
        <f t="shared" si="67"/>
        <v>Q2 2020</v>
      </c>
    </row>
    <row r="521" spans="1:9" x14ac:dyDescent="0.25">
      <c r="A521" t="str">
        <f t="shared" si="68"/>
        <v>CL69323</v>
      </c>
      <c r="B521" s="1">
        <v>43982</v>
      </c>
      <c r="C521" s="1" t="str">
        <f t="shared" si="64"/>
        <v>May</v>
      </c>
      <c r="D521" s="1" t="str">
        <f t="shared" si="65"/>
        <v>Q2</v>
      </c>
      <c r="E521" s="1" t="str">
        <f t="shared" si="66"/>
        <v>2020</v>
      </c>
      <c r="F521">
        <v>40779</v>
      </c>
      <c r="G521" t="str">
        <f>VLOOKUP(A521,ClientInfo[[#All],[CLID-Shorten]:[GEOID]],2,FALSE)</f>
        <v>GEO1001</v>
      </c>
      <c r="H521" t="str">
        <f>VLOOKUP(G521,Geomapping[#All],2,FALSE)</f>
        <v>NAM</v>
      </c>
      <c r="I521" s="1" t="str">
        <f t="shared" si="67"/>
        <v>Q2 2020</v>
      </c>
    </row>
    <row r="522" spans="1:9" x14ac:dyDescent="0.25">
      <c r="A522" t="str">
        <f t="shared" si="68"/>
        <v>CL69323</v>
      </c>
      <c r="B522" s="1">
        <v>44012</v>
      </c>
      <c r="C522" s="1" t="str">
        <f t="shared" si="64"/>
        <v>Jun</v>
      </c>
      <c r="D522" s="1" t="str">
        <f t="shared" si="65"/>
        <v>Q2</v>
      </c>
      <c r="E522" s="1" t="str">
        <f t="shared" si="66"/>
        <v>2020</v>
      </c>
      <c r="F522">
        <v>23788</v>
      </c>
      <c r="G522" t="str">
        <f>VLOOKUP(A522,ClientInfo[[#All],[CLID-Shorten]:[GEOID]],2,FALSE)</f>
        <v>GEO1001</v>
      </c>
      <c r="H522" t="str">
        <f>VLOOKUP(G522,Geomapping[#All],2,FALSE)</f>
        <v>NAM</v>
      </c>
      <c r="I522" s="1" t="str">
        <f t="shared" si="67"/>
        <v>Q2 2020</v>
      </c>
    </row>
    <row r="523" spans="1:9" x14ac:dyDescent="0.25">
      <c r="A523" t="str">
        <f t="shared" si="68"/>
        <v>CL69323</v>
      </c>
      <c r="B523" s="1">
        <v>44043</v>
      </c>
      <c r="C523" s="1" t="str">
        <f t="shared" si="64"/>
        <v>Jul</v>
      </c>
      <c r="D523" s="1" t="str">
        <f t="shared" si="65"/>
        <v>Q3</v>
      </c>
      <c r="E523" s="1" t="str">
        <f t="shared" si="66"/>
        <v>2020</v>
      </c>
      <c r="F523">
        <v>27188</v>
      </c>
      <c r="G523" t="str">
        <f>VLOOKUP(A523,ClientInfo[[#All],[CLID-Shorten]:[GEOID]],2,FALSE)</f>
        <v>GEO1001</v>
      </c>
      <c r="H523" t="str">
        <f>VLOOKUP(G523,Geomapping[#All],2,FALSE)</f>
        <v>NAM</v>
      </c>
      <c r="I523" s="1" t="str">
        <f t="shared" si="67"/>
        <v>Q3 2020</v>
      </c>
    </row>
    <row r="524" spans="1:9" x14ac:dyDescent="0.25">
      <c r="A524" t="str">
        <f t="shared" si="68"/>
        <v>CL69323</v>
      </c>
      <c r="B524" s="1">
        <v>44074</v>
      </c>
      <c r="C524" s="1" t="str">
        <f t="shared" si="64"/>
        <v>Aug</v>
      </c>
      <c r="D524" s="1" t="str">
        <f t="shared" si="65"/>
        <v>Q3</v>
      </c>
      <c r="E524" s="1" t="str">
        <f t="shared" si="66"/>
        <v>2020</v>
      </c>
      <c r="F524">
        <v>16996</v>
      </c>
      <c r="G524" t="str">
        <f>VLOOKUP(A524,ClientInfo[[#All],[CLID-Shorten]:[GEOID]],2,FALSE)</f>
        <v>GEO1001</v>
      </c>
      <c r="H524" t="str">
        <f>VLOOKUP(G524,Geomapping[#All],2,FALSE)</f>
        <v>NAM</v>
      </c>
      <c r="I524" s="1" t="str">
        <f t="shared" si="67"/>
        <v>Q3 2020</v>
      </c>
    </row>
    <row r="525" spans="1:9" x14ac:dyDescent="0.25">
      <c r="A525" t="str">
        <f t="shared" si="68"/>
        <v>CL69323</v>
      </c>
      <c r="B525" s="1">
        <v>44104</v>
      </c>
      <c r="C525" s="1" t="str">
        <f t="shared" si="64"/>
        <v>Sep</v>
      </c>
      <c r="D525" s="1" t="str">
        <f t="shared" si="65"/>
        <v>Q3</v>
      </c>
      <c r="E525" s="1" t="str">
        <f t="shared" si="66"/>
        <v>2020</v>
      </c>
      <c r="F525">
        <v>23792</v>
      </c>
      <c r="G525" t="str">
        <f>VLOOKUP(A525,ClientInfo[[#All],[CLID-Shorten]:[GEOID]],2,FALSE)</f>
        <v>GEO1001</v>
      </c>
      <c r="H525" t="str">
        <f>VLOOKUP(G525,Geomapping[#All],2,FALSE)</f>
        <v>NAM</v>
      </c>
      <c r="I525" s="1" t="str">
        <f t="shared" si="67"/>
        <v>Q3 2020</v>
      </c>
    </row>
    <row r="526" spans="1:9" x14ac:dyDescent="0.25">
      <c r="A526" t="str">
        <f t="shared" si="68"/>
        <v>CL69323</v>
      </c>
      <c r="B526" s="1">
        <v>44135</v>
      </c>
      <c r="C526" s="1" t="str">
        <f t="shared" si="64"/>
        <v>Oct</v>
      </c>
      <c r="D526" s="1" t="str">
        <f t="shared" si="65"/>
        <v>Q4</v>
      </c>
      <c r="E526" s="1" t="str">
        <f t="shared" si="66"/>
        <v>2020</v>
      </c>
      <c r="F526">
        <v>20390</v>
      </c>
      <c r="G526" t="str">
        <f>VLOOKUP(A526,ClientInfo[[#All],[CLID-Shorten]:[GEOID]],2,FALSE)</f>
        <v>GEO1001</v>
      </c>
      <c r="H526" t="str">
        <f>VLOOKUP(G526,Geomapping[#All],2,FALSE)</f>
        <v>NAM</v>
      </c>
      <c r="I526" s="1" t="str">
        <f t="shared" si="67"/>
        <v>Q4 2020</v>
      </c>
    </row>
    <row r="527" spans="1:9" x14ac:dyDescent="0.25">
      <c r="A527" t="str">
        <f t="shared" si="68"/>
        <v>CL69323</v>
      </c>
      <c r="B527" s="1">
        <v>44165</v>
      </c>
      <c r="C527" s="1" t="str">
        <f t="shared" si="64"/>
        <v>Nov</v>
      </c>
      <c r="D527" s="1" t="str">
        <f t="shared" si="65"/>
        <v>Q4</v>
      </c>
      <c r="E527" s="1" t="str">
        <f t="shared" si="66"/>
        <v>2020</v>
      </c>
      <c r="F527">
        <v>30586</v>
      </c>
      <c r="G527" t="str">
        <f>VLOOKUP(A527,ClientInfo[[#All],[CLID-Shorten]:[GEOID]],2,FALSE)</f>
        <v>GEO1001</v>
      </c>
      <c r="H527" t="str">
        <f>VLOOKUP(G527,Geomapping[#All],2,FALSE)</f>
        <v>NAM</v>
      </c>
      <c r="I527" s="1" t="str">
        <f t="shared" si="67"/>
        <v>Q4 2020</v>
      </c>
    </row>
    <row r="528" spans="1:9" x14ac:dyDescent="0.25">
      <c r="A528" t="str">
        <f t="shared" si="68"/>
        <v>CL69323</v>
      </c>
      <c r="B528" s="1">
        <v>44196</v>
      </c>
      <c r="C528" s="1" t="str">
        <f t="shared" si="64"/>
        <v>Dec</v>
      </c>
      <c r="D528" s="1" t="str">
        <f t="shared" si="65"/>
        <v>Q4</v>
      </c>
      <c r="E528" s="1" t="str">
        <f t="shared" si="66"/>
        <v>2020</v>
      </c>
      <c r="F528">
        <v>23787</v>
      </c>
      <c r="G528" t="str">
        <f>VLOOKUP(A528,ClientInfo[[#All],[CLID-Shorten]:[GEOID]],2,FALSE)</f>
        <v>GEO1001</v>
      </c>
      <c r="H528" t="str">
        <f>VLOOKUP(G528,Geomapping[#All],2,FALSE)</f>
        <v>NAM</v>
      </c>
      <c r="I528" s="1" t="str">
        <f t="shared" si="67"/>
        <v>Q4 2020</v>
      </c>
    </row>
    <row r="529" spans="1:9" x14ac:dyDescent="0.25">
      <c r="A529" t="str">
        <f t="shared" si="68"/>
        <v>CL69323</v>
      </c>
      <c r="B529" s="1">
        <v>44377</v>
      </c>
      <c r="C529" s="1" t="str">
        <f t="shared" si="64"/>
        <v>Jun</v>
      </c>
      <c r="D529" s="1" t="str">
        <f t="shared" si="65"/>
        <v>Q2</v>
      </c>
      <c r="E529" s="1" t="str">
        <f t="shared" si="66"/>
        <v>2021</v>
      </c>
      <c r="F529">
        <v>24737</v>
      </c>
      <c r="G529" t="str">
        <f>VLOOKUP(A529,ClientInfo[[#All],[CLID-Shorten]:[GEOID]],2,FALSE)</f>
        <v>GEO1001</v>
      </c>
      <c r="H529" t="str">
        <f>VLOOKUP(G529,Geomapping[#All],2,FALSE)</f>
        <v>NAM</v>
      </c>
      <c r="I529" s="1" t="str">
        <f t="shared" si="67"/>
        <v>Q2 2021</v>
      </c>
    </row>
    <row r="530" spans="1:9" x14ac:dyDescent="0.25">
      <c r="A530" t="str">
        <f t="shared" si="68"/>
        <v>CL69323</v>
      </c>
      <c r="B530" s="1">
        <v>44347</v>
      </c>
      <c r="C530" s="1" t="str">
        <f t="shared" si="64"/>
        <v>May</v>
      </c>
      <c r="D530" s="1" t="str">
        <f t="shared" si="65"/>
        <v>Q2</v>
      </c>
      <c r="E530" s="1" t="str">
        <f t="shared" si="66"/>
        <v>2021</v>
      </c>
      <c r="F530">
        <v>41598</v>
      </c>
      <c r="G530" t="str">
        <f>VLOOKUP(A530,ClientInfo[[#All],[CLID-Shorten]:[GEOID]],2,FALSE)</f>
        <v>GEO1001</v>
      </c>
      <c r="H530" t="str">
        <f>VLOOKUP(G530,Geomapping[#All],2,FALSE)</f>
        <v>NAM</v>
      </c>
      <c r="I530" s="1" t="str">
        <f t="shared" si="67"/>
        <v>Q2 2021</v>
      </c>
    </row>
    <row r="531" spans="1:9" x14ac:dyDescent="0.25">
      <c r="A531" t="str">
        <f t="shared" si="68"/>
        <v>CL69323</v>
      </c>
      <c r="B531" s="1">
        <v>44316</v>
      </c>
      <c r="C531" s="1" t="str">
        <f t="shared" si="64"/>
        <v>Apr</v>
      </c>
      <c r="D531" s="1" t="str">
        <f t="shared" si="65"/>
        <v>Q2</v>
      </c>
      <c r="E531" s="1" t="str">
        <f t="shared" si="66"/>
        <v>2021</v>
      </c>
      <c r="F531">
        <v>38878</v>
      </c>
      <c r="G531" t="str">
        <f>VLOOKUP(A531,ClientInfo[[#All],[CLID-Shorten]:[GEOID]],2,FALSE)</f>
        <v>GEO1001</v>
      </c>
      <c r="H531" t="str">
        <f>VLOOKUP(G531,Geomapping[#All],2,FALSE)</f>
        <v>NAM</v>
      </c>
      <c r="I531" s="1" t="str">
        <f t="shared" si="67"/>
        <v>Q2 2021</v>
      </c>
    </row>
    <row r="532" spans="1:9" x14ac:dyDescent="0.25">
      <c r="A532" t="str">
        <f t="shared" si="68"/>
        <v>CL69323</v>
      </c>
      <c r="B532" s="1">
        <v>44286</v>
      </c>
      <c r="C532" s="1" t="str">
        <f t="shared" si="64"/>
        <v>Mar</v>
      </c>
      <c r="D532" s="1" t="str">
        <f t="shared" si="65"/>
        <v>Q1</v>
      </c>
      <c r="E532" s="1" t="str">
        <f t="shared" si="66"/>
        <v>2021</v>
      </c>
      <c r="F532">
        <v>39253</v>
      </c>
      <c r="G532" t="str">
        <f>VLOOKUP(A532,ClientInfo[[#All],[CLID-Shorten]:[GEOID]],2,FALSE)</f>
        <v>GEO1001</v>
      </c>
      <c r="H532" t="str">
        <f>VLOOKUP(G532,Geomapping[#All],2,FALSE)</f>
        <v>NAM</v>
      </c>
      <c r="I532" s="1" t="str">
        <f t="shared" si="67"/>
        <v>Q1 2021</v>
      </c>
    </row>
    <row r="533" spans="1:9" x14ac:dyDescent="0.25">
      <c r="A533" t="str">
        <f t="shared" si="68"/>
        <v>CL69323</v>
      </c>
      <c r="B533" s="1">
        <v>44255</v>
      </c>
      <c r="C533" s="1" t="str">
        <f t="shared" si="64"/>
        <v>Feb</v>
      </c>
      <c r="D533" s="1" t="str">
        <f t="shared" si="65"/>
        <v>Q1</v>
      </c>
      <c r="E533" s="1" t="str">
        <f t="shared" si="66"/>
        <v>2021</v>
      </c>
      <c r="F533">
        <v>27048</v>
      </c>
      <c r="G533" t="str">
        <f>VLOOKUP(A533,ClientInfo[[#All],[CLID-Shorten]:[GEOID]],2,FALSE)</f>
        <v>GEO1001</v>
      </c>
      <c r="H533" t="str">
        <f>VLOOKUP(G533,Geomapping[#All],2,FALSE)</f>
        <v>NAM</v>
      </c>
      <c r="I533" s="1" t="str">
        <f t="shared" si="67"/>
        <v>Q1 2021</v>
      </c>
    </row>
    <row r="534" spans="1:9" x14ac:dyDescent="0.25">
      <c r="A534" t="str">
        <f t="shared" si="68"/>
        <v>CL69323</v>
      </c>
      <c r="B534" s="1">
        <v>44227</v>
      </c>
      <c r="C534" s="1" t="str">
        <f t="shared" si="64"/>
        <v>Jan</v>
      </c>
      <c r="D534" s="1" t="str">
        <f t="shared" si="65"/>
        <v>Q1</v>
      </c>
      <c r="E534" s="1" t="str">
        <f t="shared" si="66"/>
        <v>2021</v>
      </c>
      <c r="F534">
        <v>32111</v>
      </c>
      <c r="G534" t="str">
        <f>VLOOKUP(A534,ClientInfo[[#All],[CLID-Shorten]:[GEOID]],2,FALSE)</f>
        <v>GEO1001</v>
      </c>
      <c r="H534" t="str">
        <f>VLOOKUP(G534,Geomapping[#All],2,FALSE)</f>
        <v>NAM</v>
      </c>
      <c r="I534" s="1" t="str">
        <f t="shared" si="67"/>
        <v>Q1 2021</v>
      </c>
    </row>
    <row r="535" spans="1:9" x14ac:dyDescent="0.25">
      <c r="A535" t="s">
        <v>521</v>
      </c>
      <c r="B535" s="1">
        <v>43861</v>
      </c>
      <c r="C535" s="1" t="str">
        <f t="shared" si="64"/>
        <v>Jan</v>
      </c>
      <c r="D535" s="1" t="str">
        <f t="shared" si="65"/>
        <v>Q1</v>
      </c>
      <c r="E535" s="1" t="str">
        <f t="shared" si="66"/>
        <v>2020</v>
      </c>
      <c r="F535">
        <v>866</v>
      </c>
      <c r="G535" t="str">
        <f>VLOOKUP(A535,ClientInfo[[#All],[CLID-Shorten]:[GEOID]],2,FALSE)</f>
        <v>GEO1003</v>
      </c>
      <c r="H535" t="str">
        <f>VLOOKUP(G535,Geomapping[#All],2,FALSE)</f>
        <v>EMEA</v>
      </c>
      <c r="I535" s="1" t="str">
        <f t="shared" si="67"/>
        <v>Q1 2020</v>
      </c>
    </row>
    <row r="536" spans="1:9" x14ac:dyDescent="0.25">
      <c r="A536" t="str">
        <f t="shared" ref="A536:A552" si="69">A535</f>
        <v>CL71409</v>
      </c>
      <c r="B536" s="1">
        <v>43890</v>
      </c>
      <c r="C536" s="1" t="str">
        <f t="shared" si="64"/>
        <v>Feb</v>
      </c>
      <c r="D536" s="1" t="str">
        <f t="shared" si="65"/>
        <v>Q1</v>
      </c>
      <c r="E536" s="1" t="str">
        <f t="shared" si="66"/>
        <v>2020</v>
      </c>
      <c r="F536">
        <v>1101</v>
      </c>
      <c r="G536" t="str">
        <f>VLOOKUP(A536,ClientInfo[[#All],[CLID-Shorten]:[GEOID]],2,FALSE)</f>
        <v>GEO1003</v>
      </c>
      <c r="H536" t="str">
        <f>VLOOKUP(G536,Geomapping[#All],2,FALSE)</f>
        <v>EMEA</v>
      </c>
      <c r="I536" s="1" t="str">
        <f t="shared" si="67"/>
        <v>Q1 2020</v>
      </c>
    </row>
    <row r="537" spans="1:9" x14ac:dyDescent="0.25">
      <c r="A537" t="str">
        <f t="shared" si="69"/>
        <v>CL71409</v>
      </c>
      <c r="B537" s="1">
        <v>43921</v>
      </c>
      <c r="C537" s="1" t="str">
        <f t="shared" si="64"/>
        <v>Mar</v>
      </c>
      <c r="D537" s="1" t="str">
        <f t="shared" si="65"/>
        <v>Q1</v>
      </c>
      <c r="E537" s="1" t="str">
        <f t="shared" si="66"/>
        <v>2020</v>
      </c>
      <c r="F537">
        <v>1103</v>
      </c>
      <c r="G537" t="str">
        <f>VLOOKUP(A537,ClientInfo[[#All],[CLID-Shorten]:[GEOID]],2,FALSE)</f>
        <v>GEO1003</v>
      </c>
      <c r="H537" t="str">
        <f>VLOOKUP(G537,Geomapping[#All],2,FALSE)</f>
        <v>EMEA</v>
      </c>
      <c r="I537" s="1" t="str">
        <f t="shared" si="67"/>
        <v>Q1 2020</v>
      </c>
    </row>
    <row r="538" spans="1:9" x14ac:dyDescent="0.25">
      <c r="A538" t="str">
        <f t="shared" si="69"/>
        <v>CL71409</v>
      </c>
      <c r="B538" s="1">
        <v>43951</v>
      </c>
      <c r="C538" s="1" t="str">
        <f t="shared" si="64"/>
        <v>Apr</v>
      </c>
      <c r="D538" s="1" t="str">
        <f t="shared" si="65"/>
        <v>Q2</v>
      </c>
      <c r="E538" s="1" t="str">
        <f t="shared" si="66"/>
        <v>2020</v>
      </c>
      <c r="F538">
        <v>1447</v>
      </c>
      <c r="G538" t="str">
        <f>VLOOKUP(A538,ClientInfo[[#All],[CLID-Shorten]:[GEOID]],2,FALSE)</f>
        <v>GEO1003</v>
      </c>
      <c r="H538" t="str">
        <f>VLOOKUP(G538,Geomapping[#All],2,FALSE)</f>
        <v>EMEA</v>
      </c>
      <c r="I538" s="1" t="str">
        <f t="shared" si="67"/>
        <v>Q2 2020</v>
      </c>
    </row>
    <row r="539" spans="1:9" x14ac:dyDescent="0.25">
      <c r="A539" t="str">
        <f t="shared" si="69"/>
        <v>CL71409</v>
      </c>
      <c r="B539" s="1">
        <v>43982</v>
      </c>
      <c r="C539" s="1" t="str">
        <f t="shared" si="64"/>
        <v>May</v>
      </c>
      <c r="D539" s="1" t="str">
        <f t="shared" si="65"/>
        <v>Q2</v>
      </c>
      <c r="E539" s="1" t="str">
        <f t="shared" si="66"/>
        <v>2020</v>
      </c>
      <c r="F539">
        <v>1213</v>
      </c>
      <c r="G539" t="str">
        <f>VLOOKUP(A539,ClientInfo[[#All],[CLID-Shorten]:[GEOID]],2,FALSE)</f>
        <v>GEO1003</v>
      </c>
      <c r="H539" t="str">
        <f>VLOOKUP(G539,Geomapping[#All],2,FALSE)</f>
        <v>EMEA</v>
      </c>
      <c r="I539" s="1" t="str">
        <f t="shared" si="67"/>
        <v>Q2 2020</v>
      </c>
    </row>
    <row r="540" spans="1:9" x14ac:dyDescent="0.25">
      <c r="A540" t="str">
        <f t="shared" si="69"/>
        <v>CL71409</v>
      </c>
      <c r="B540" s="1">
        <v>44012</v>
      </c>
      <c r="C540" s="1" t="str">
        <f t="shared" si="64"/>
        <v>Jun</v>
      </c>
      <c r="D540" s="1" t="str">
        <f t="shared" si="65"/>
        <v>Q2</v>
      </c>
      <c r="E540" s="1" t="str">
        <f t="shared" si="66"/>
        <v>2020</v>
      </c>
      <c r="F540">
        <v>988</v>
      </c>
      <c r="G540" t="str">
        <f>VLOOKUP(A540,ClientInfo[[#All],[CLID-Shorten]:[GEOID]],2,FALSE)</f>
        <v>GEO1003</v>
      </c>
      <c r="H540" t="str">
        <f>VLOOKUP(G540,Geomapping[#All],2,FALSE)</f>
        <v>EMEA</v>
      </c>
      <c r="I540" s="1" t="str">
        <f t="shared" si="67"/>
        <v>Q2 2020</v>
      </c>
    </row>
    <row r="541" spans="1:9" x14ac:dyDescent="0.25">
      <c r="A541" t="str">
        <f t="shared" si="69"/>
        <v>CL71409</v>
      </c>
      <c r="B541" s="1">
        <v>44043</v>
      </c>
      <c r="C541" s="1" t="str">
        <f t="shared" si="64"/>
        <v>Jul</v>
      </c>
      <c r="D541" s="1" t="str">
        <f t="shared" si="65"/>
        <v>Q3</v>
      </c>
      <c r="E541" s="1" t="str">
        <f t="shared" si="66"/>
        <v>2020</v>
      </c>
      <c r="F541">
        <v>752</v>
      </c>
      <c r="G541" t="str">
        <f>VLOOKUP(A541,ClientInfo[[#All],[CLID-Shorten]:[GEOID]],2,FALSE)</f>
        <v>GEO1003</v>
      </c>
      <c r="H541" t="str">
        <f>VLOOKUP(G541,Geomapping[#All],2,FALSE)</f>
        <v>EMEA</v>
      </c>
      <c r="I541" s="1" t="str">
        <f t="shared" si="67"/>
        <v>Q3 2020</v>
      </c>
    </row>
    <row r="542" spans="1:9" x14ac:dyDescent="0.25">
      <c r="A542" t="str">
        <f t="shared" si="69"/>
        <v>CL71409</v>
      </c>
      <c r="B542" s="1">
        <v>44074</v>
      </c>
      <c r="C542" s="1" t="str">
        <f t="shared" si="64"/>
        <v>Aug</v>
      </c>
      <c r="D542" s="1" t="str">
        <f t="shared" si="65"/>
        <v>Q3</v>
      </c>
      <c r="E542" s="1" t="str">
        <f t="shared" si="66"/>
        <v>2020</v>
      </c>
      <c r="F542">
        <v>756</v>
      </c>
      <c r="G542" t="str">
        <f>VLOOKUP(A542,ClientInfo[[#All],[CLID-Shorten]:[GEOID]],2,FALSE)</f>
        <v>GEO1003</v>
      </c>
      <c r="H542" t="str">
        <f>VLOOKUP(G542,Geomapping[#All],2,FALSE)</f>
        <v>EMEA</v>
      </c>
      <c r="I542" s="1" t="str">
        <f t="shared" si="67"/>
        <v>Q3 2020</v>
      </c>
    </row>
    <row r="543" spans="1:9" x14ac:dyDescent="0.25">
      <c r="A543" t="str">
        <f t="shared" si="69"/>
        <v>CL71409</v>
      </c>
      <c r="B543" s="1">
        <v>44104</v>
      </c>
      <c r="C543" s="1" t="str">
        <f t="shared" si="64"/>
        <v>Sep</v>
      </c>
      <c r="D543" s="1" t="str">
        <f t="shared" si="65"/>
        <v>Q3</v>
      </c>
      <c r="E543" s="1" t="str">
        <f t="shared" si="66"/>
        <v>2020</v>
      </c>
      <c r="F543">
        <v>641</v>
      </c>
      <c r="G543" t="str">
        <f>VLOOKUP(A543,ClientInfo[[#All],[CLID-Shorten]:[GEOID]],2,FALSE)</f>
        <v>GEO1003</v>
      </c>
      <c r="H543" t="str">
        <f>VLOOKUP(G543,Geomapping[#All],2,FALSE)</f>
        <v>EMEA</v>
      </c>
      <c r="I543" s="1" t="str">
        <f t="shared" si="67"/>
        <v>Q3 2020</v>
      </c>
    </row>
    <row r="544" spans="1:9" x14ac:dyDescent="0.25">
      <c r="A544" t="str">
        <f t="shared" si="69"/>
        <v>CL71409</v>
      </c>
      <c r="B544" s="1">
        <v>44135</v>
      </c>
      <c r="C544" s="1" t="str">
        <f t="shared" si="64"/>
        <v>Oct</v>
      </c>
      <c r="D544" s="1" t="str">
        <f t="shared" si="65"/>
        <v>Q4</v>
      </c>
      <c r="E544" s="1" t="str">
        <f t="shared" si="66"/>
        <v>2020</v>
      </c>
      <c r="F544">
        <v>867</v>
      </c>
      <c r="G544" t="str">
        <f>VLOOKUP(A544,ClientInfo[[#All],[CLID-Shorten]:[GEOID]],2,FALSE)</f>
        <v>GEO1003</v>
      </c>
      <c r="H544" t="str">
        <f>VLOOKUP(G544,Geomapping[#All],2,FALSE)</f>
        <v>EMEA</v>
      </c>
      <c r="I544" s="1" t="str">
        <f t="shared" si="67"/>
        <v>Q4 2020</v>
      </c>
    </row>
    <row r="545" spans="1:9" x14ac:dyDescent="0.25">
      <c r="A545" t="str">
        <f t="shared" si="69"/>
        <v>CL71409</v>
      </c>
      <c r="B545" s="1">
        <v>44165</v>
      </c>
      <c r="C545" s="1" t="str">
        <f t="shared" si="64"/>
        <v>Nov</v>
      </c>
      <c r="D545" s="1" t="str">
        <f t="shared" si="65"/>
        <v>Q4</v>
      </c>
      <c r="E545" s="1" t="str">
        <f t="shared" si="66"/>
        <v>2020</v>
      </c>
      <c r="F545">
        <v>866</v>
      </c>
      <c r="G545" t="str">
        <f>VLOOKUP(A545,ClientInfo[[#All],[CLID-Shorten]:[GEOID]],2,FALSE)</f>
        <v>GEO1003</v>
      </c>
      <c r="H545" t="str">
        <f>VLOOKUP(G545,Geomapping[#All],2,FALSE)</f>
        <v>EMEA</v>
      </c>
      <c r="I545" s="1" t="str">
        <f t="shared" si="67"/>
        <v>Q4 2020</v>
      </c>
    </row>
    <row r="546" spans="1:9" x14ac:dyDescent="0.25">
      <c r="A546" t="str">
        <f t="shared" si="69"/>
        <v>CL71409</v>
      </c>
      <c r="B546" s="1">
        <v>44196</v>
      </c>
      <c r="C546" s="1" t="str">
        <f t="shared" si="64"/>
        <v>Dec</v>
      </c>
      <c r="D546" s="1" t="str">
        <f t="shared" si="65"/>
        <v>Q4</v>
      </c>
      <c r="E546" s="1" t="str">
        <f t="shared" si="66"/>
        <v>2020</v>
      </c>
      <c r="F546">
        <v>986</v>
      </c>
      <c r="G546" t="str">
        <f>VLOOKUP(A546,ClientInfo[[#All],[CLID-Shorten]:[GEOID]],2,FALSE)</f>
        <v>GEO1003</v>
      </c>
      <c r="H546" t="str">
        <f>VLOOKUP(G546,Geomapping[#All],2,FALSE)</f>
        <v>EMEA</v>
      </c>
      <c r="I546" s="1" t="str">
        <f t="shared" si="67"/>
        <v>Q4 2020</v>
      </c>
    </row>
    <row r="547" spans="1:9" x14ac:dyDescent="0.25">
      <c r="A547" t="str">
        <f t="shared" si="69"/>
        <v>CL71409</v>
      </c>
      <c r="B547" s="1">
        <v>44377</v>
      </c>
      <c r="C547" s="1" t="str">
        <f t="shared" si="64"/>
        <v>Jun</v>
      </c>
      <c r="D547" s="1" t="str">
        <f t="shared" si="65"/>
        <v>Q2</v>
      </c>
      <c r="E547" s="1" t="str">
        <f t="shared" si="66"/>
        <v>2021</v>
      </c>
      <c r="F547">
        <v>997</v>
      </c>
      <c r="G547" t="str">
        <f>VLOOKUP(A547,ClientInfo[[#All],[CLID-Shorten]:[GEOID]],2,FALSE)</f>
        <v>GEO1003</v>
      </c>
      <c r="H547" t="str">
        <f>VLOOKUP(G547,Geomapping[#All],2,FALSE)</f>
        <v>EMEA</v>
      </c>
      <c r="I547" s="1" t="str">
        <f t="shared" si="67"/>
        <v>Q2 2021</v>
      </c>
    </row>
    <row r="548" spans="1:9" x14ac:dyDescent="0.25">
      <c r="A548" t="str">
        <f t="shared" si="69"/>
        <v>CL71409</v>
      </c>
      <c r="B548" s="1">
        <v>44347</v>
      </c>
      <c r="C548" s="1" t="str">
        <f t="shared" si="64"/>
        <v>May</v>
      </c>
      <c r="D548" s="1" t="str">
        <f t="shared" si="65"/>
        <v>Q2</v>
      </c>
      <c r="E548" s="1" t="str">
        <f t="shared" si="66"/>
        <v>2021</v>
      </c>
      <c r="F548">
        <v>1206</v>
      </c>
      <c r="G548" t="str">
        <f>VLOOKUP(A548,ClientInfo[[#All],[CLID-Shorten]:[GEOID]],2,FALSE)</f>
        <v>GEO1003</v>
      </c>
      <c r="H548" t="str">
        <f>VLOOKUP(G548,Geomapping[#All],2,FALSE)</f>
        <v>EMEA</v>
      </c>
      <c r="I548" s="1" t="str">
        <f t="shared" si="67"/>
        <v>Q2 2021</v>
      </c>
    </row>
    <row r="549" spans="1:9" x14ac:dyDescent="0.25">
      <c r="A549" t="str">
        <f t="shared" si="69"/>
        <v>CL71409</v>
      </c>
      <c r="B549" s="1">
        <v>44316</v>
      </c>
      <c r="C549" s="1" t="str">
        <f t="shared" si="64"/>
        <v>Apr</v>
      </c>
      <c r="D549" s="1" t="str">
        <f t="shared" si="65"/>
        <v>Q2</v>
      </c>
      <c r="E549" s="1" t="str">
        <f t="shared" si="66"/>
        <v>2021</v>
      </c>
      <c r="F549">
        <v>1519</v>
      </c>
      <c r="G549" t="str">
        <f>VLOOKUP(A549,ClientInfo[[#All],[CLID-Shorten]:[GEOID]],2,FALSE)</f>
        <v>GEO1003</v>
      </c>
      <c r="H549" t="str">
        <f>VLOOKUP(G549,Geomapping[#All],2,FALSE)</f>
        <v>EMEA</v>
      </c>
      <c r="I549" s="1" t="str">
        <f t="shared" si="67"/>
        <v>Q2 2021</v>
      </c>
    </row>
    <row r="550" spans="1:9" x14ac:dyDescent="0.25">
      <c r="A550" t="str">
        <f t="shared" si="69"/>
        <v>CL71409</v>
      </c>
      <c r="B550" s="1">
        <v>44286</v>
      </c>
      <c r="C550" s="1" t="str">
        <f t="shared" si="64"/>
        <v>Mar</v>
      </c>
      <c r="D550" s="1" t="str">
        <f t="shared" si="65"/>
        <v>Q1</v>
      </c>
      <c r="E550" s="1" t="str">
        <f t="shared" si="66"/>
        <v>2021</v>
      </c>
      <c r="F550">
        <v>1096</v>
      </c>
      <c r="G550" t="str">
        <f>VLOOKUP(A550,ClientInfo[[#All],[CLID-Shorten]:[GEOID]],2,FALSE)</f>
        <v>GEO1003</v>
      </c>
      <c r="H550" t="str">
        <f>VLOOKUP(G550,Geomapping[#All],2,FALSE)</f>
        <v>EMEA</v>
      </c>
      <c r="I550" s="1" t="str">
        <f t="shared" si="67"/>
        <v>Q1 2021</v>
      </c>
    </row>
    <row r="551" spans="1:9" x14ac:dyDescent="0.25">
      <c r="A551" t="str">
        <f t="shared" si="69"/>
        <v>CL71409</v>
      </c>
      <c r="B551" s="1">
        <v>44255</v>
      </c>
      <c r="C551" s="1" t="str">
        <f t="shared" si="64"/>
        <v>Feb</v>
      </c>
      <c r="D551" s="1" t="str">
        <f t="shared" si="65"/>
        <v>Q1</v>
      </c>
      <c r="E551" s="1" t="str">
        <f t="shared" si="66"/>
        <v>2021</v>
      </c>
      <c r="F551">
        <v>1110</v>
      </c>
      <c r="G551" t="str">
        <f>VLOOKUP(A551,ClientInfo[[#All],[CLID-Shorten]:[GEOID]],2,FALSE)</f>
        <v>GEO1003</v>
      </c>
      <c r="H551" t="str">
        <f>VLOOKUP(G551,Geomapping[#All],2,FALSE)</f>
        <v>EMEA</v>
      </c>
      <c r="I551" s="1" t="str">
        <f t="shared" si="67"/>
        <v>Q1 2021</v>
      </c>
    </row>
    <row r="552" spans="1:9" x14ac:dyDescent="0.25">
      <c r="A552" t="str">
        <f t="shared" si="69"/>
        <v>CL71409</v>
      </c>
      <c r="B552" s="1">
        <v>44227</v>
      </c>
      <c r="C552" s="1" t="str">
        <f t="shared" si="64"/>
        <v>Jan</v>
      </c>
      <c r="D552" s="1" t="str">
        <f t="shared" si="65"/>
        <v>Q1</v>
      </c>
      <c r="E552" s="1" t="str">
        <f t="shared" si="66"/>
        <v>2021</v>
      </c>
      <c r="F552">
        <v>880</v>
      </c>
      <c r="G552" t="str">
        <f>VLOOKUP(A552,ClientInfo[[#All],[CLID-Shorten]:[GEOID]],2,FALSE)</f>
        <v>GEO1003</v>
      </c>
      <c r="H552" t="str">
        <f>VLOOKUP(G552,Geomapping[#All],2,FALSE)</f>
        <v>EMEA</v>
      </c>
      <c r="I552" s="1" t="str">
        <f t="shared" si="67"/>
        <v>Q1 2021</v>
      </c>
    </row>
    <row r="553" spans="1:9" x14ac:dyDescent="0.25">
      <c r="A553" t="s">
        <v>537</v>
      </c>
      <c r="B553" s="1">
        <v>43861</v>
      </c>
      <c r="C553" s="1" t="str">
        <f t="shared" si="64"/>
        <v>Jan</v>
      </c>
      <c r="D553" s="1" t="str">
        <f t="shared" si="65"/>
        <v>Q1</v>
      </c>
      <c r="E553" s="1" t="str">
        <f t="shared" si="66"/>
        <v>2020</v>
      </c>
      <c r="F553">
        <v>9422</v>
      </c>
      <c r="G553" t="str">
        <f>VLOOKUP(A553,ClientInfo[[#All],[CLID-Shorten]:[GEOID]],2,FALSE)</f>
        <v>GEO1002</v>
      </c>
      <c r="H553" t="str">
        <f>VLOOKUP(G553,Geomapping[#All],2,FALSE)</f>
        <v>APAC</v>
      </c>
      <c r="I553" s="1" t="str">
        <f t="shared" si="67"/>
        <v>Q1 2020</v>
      </c>
    </row>
    <row r="554" spans="1:9" x14ac:dyDescent="0.25">
      <c r="A554" t="str">
        <f t="shared" ref="A554:A570" si="70">A553</f>
        <v>CL75274</v>
      </c>
      <c r="B554" s="1">
        <v>43890</v>
      </c>
      <c r="C554" s="1" t="str">
        <f t="shared" si="64"/>
        <v>Feb</v>
      </c>
      <c r="D554" s="1" t="str">
        <f t="shared" si="65"/>
        <v>Q1</v>
      </c>
      <c r="E554" s="1" t="str">
        <f t="shared" si="66"/>
        <v>2020</v>
      </c>
      <c r="F554">
        <v>7438</v>
      </c>
      <c r="G554" t="str">
        <f>VLOOKUP(A554,ClientInfo[[#All],[CLID-Shorten]:[GEOID]],2,FALSE)</f>
        <v>GEO1002</v>
      </c>
      <c r="H554" t="str">
        <f>VLOOKUP(G554,Geomapping[#All],2,FALSE)</f>
        <v>APAC</v>
      </c>
      <c r="I554" s="1" t="str">
        <f t="shared" si="67"/>
        <v>Q1 2020</v>
      </c>
    </row>
    <row r="555" spans="1:9" x14ac:dyDescent="0.25">
      <c r="A555" t="str">
        <f t="shared" si="70"/>
        <v>CL75274</v>
      </c>
      <c r="B555" s="1">
        <v>43921</v>
      </c>
      <c r="C555" s="1" t="str">
        <f t="shared" si="64"/>
        <v>Mar</v>
      </c>
      <c r="D555" s="1" t="str">
        <f t="shared" si="65"/>
        <v>Q1</v>
      </c>
      <c r="E555" s="1" t="str">
        <f t="shared" si="66"/>
        <v>2020</v>
      </c>
      <c r="F555">
        <v>11403</v>
      </c>
      <c r="G555" t="str">
        <f>VLOOKUP(A555,ClientInfo[[#All],[CLID-Shorten]:[GEOID]],2,FALSE)</f>
        <v>GEO1002</v>
      </c>
      <c r="H555" t="str">
        <f>VLOOKUP(G555,Geomapping[#All],2,FALSE)</f>
        <v>APAC</v>
      </c>
      <c r="I555" s="1" t="str">
        <f t="shared" si="67"/>
        <v>Q1 2020</v>
      </c>
    </row>
    <row r="556" spans="1:9" x14ac:dyDescent="0.25">
      <c r="A556" t="str">
        <f t="shared" si="70"/>
        <v>CL75274</v>
      </c>
      <c r="B556" s="1">
        <v>43951</v>
      </c>
      <c r="C556" s="1" t="str">
        <f t="shared" si="64"/>
        <v>Apr</v>
      </c>
      <c r="D556" s="1" t="str">
        <f t="shared" si="65"/>
        <v>Q2</v>
      </c>
      <c r="E556" s="1" t="str">
        <f t="shared" si="66"/>
        <v>2020</v>
      </c>
      <c r="F556">
        <v>10408</v>
      </c>
      <c r="G556" t="str">
        <f>VLOOKUP(A556,ClientInfo[[#All],[CLID-Shorten]:[GEOID]],2,FALSE)</f>
        <v>GEO1002</v>
      </c>
      <c r="H556" t="str">
        <f>VLOOKUP(G556,Geomapping[#All],2,FALSE)</f>
        <v>APAC</v>
      </c>
      <c r="I556" s="1" t="str">
        <f t="shared" si="67"/>
        <v>Q2 2020</v>
      </c>
    </row>
    <row r="557" spans="1:9" x14ac:dyDescent="0.25">
      <c r="A557" t="str">
        <f t="shared" si="70"/>
        <v>CL75274</v>
      </c>
      <c r="B557" s="1">
        <v>43982</v>
      </c>
      <c r="C557" s="1" t="str">
        <f t="shared" si="64"/>
        <v>May</v>
      </c>
      <c r="D557" s="1" t="str">
        <f t="shared" si="65"/>
        <v>Q2</v>
      </c>
      <c r="E557" s="1" t="str">
        <f t="shared" si="66"/>
        <v>2020</v>
      </c>
      <c r="F557">
        <v>12392</v>
      </c>
      <c r="G557" t="str">
        <f>VLOOKUP(A557,ClientInfo[[#All],[CLID-Shorten]:[GEOID]],2,FALSE)</f>
        <v>GEO1002</v>
      </c>
      <c r="H557" t="str">
        <f>VLOOKUP(G557,Geomapping[#All],2,FALSE)</f>
        <v>APAC</v>
      </c>
      <c r="I557" s="1" t="str">
        <f t="shared" si="67"/>
        <v>Q2 2020</v>
      </c>
    </row>
    <row r="558" spans="1:9" x14ac:dyDescent="0.25">
      <c r="A558" t="str">
        <f t="shared" si="70"/>
        <v>CL75274</v>
      </c>
      <c r="B558" s="1">
        <v>44012</v>
      </c>
      <c r="C558" s="1" t="str">
        <f t="shared" si="64"/>
        <v>Jun</v>
      </c>
      <c r="D558" s="1" t="str">
        <f t="shared" si="65"/>
        <v>Q2</v>
      </c>
      <c r="E558" s="1" t="str">
        <f t="shared" si="66"/>
        <v>2020</v>
      </c>
      <c r="F558">
        <v>6449</v>
      </c>
      <c r="G558" t="str">
        <f>VLOOKUP(A558,ClientInfo[[#All],[CLID-Shorten]:[GEOID]],2,FALSE)</f>
        <v>GEO1002</v>
      </c>
      <c r="H558" t="str">
        <f>VLOOKUP(G558,Geomapping[#All],2,FALSE)</f>
        <v>APAC</v>
      </c>
      <c r="I558" s="1" t="str">
        <f t="shared" si="67"/>
        <v>Q2 2020</v>
      </c>
    </row>
    <row r="559" spans="1:9" x14ac:dyDescent="0.25">
      <c r="A559" t="str">
        <f t="shared" si="70"/>
        <v>CL75274</v>
      </c>
      <c r="B559" s="1">
        <v>44043</v>
      </c>
      <c r="C559" s="1" t="str">
        <f t="shared" si="64"/>
        <v>Jul</v>
      </c>
      <c r="D559" s="1" t="str">
        <f t="shared" si="65"/>
        <v>Q3</v>
      </c>
      <c r="E559" s="1" t="str">
        <f t="shared" si="66"/>
        <v>2020</v>
      </c>
      <c r="F559">
        <v>8425</v>
      </c>
      <c r="G559" t="str">
        <f>VLOOKUP(A559,ClientInfo[[#All],[CLID-Shorten]:[GEOID]],2,FALSE)</f>
        <v>GEO1002</v>
      </c>
      <c r="H559" t="str">
        <f>VLOOKUP(G559,Geomapping[#All],2,FALSE)</f>
        <v>APAC</v>
      </c>
      <c r="I559" s="1" t="str">
        <f t="shared" si="67"/>
        <v>Q3 2020</v>
      </c>
    </row>
    <row r="560" spans="1:9" x14ac:dyDescent="0.25">
      <c r="A560" t="str">
        <f t="shared" si="70"/>
        <v>CL75274</v>
      </c>
      <c r="B560" s="1">
        <v>44074</v>
      </c>
      <c r="C560" s="1" t="str">
        <f t="shared" si="64"/>
        <v>Aug</v>
      </c>
      <c r="D560" s="1" t="str">
        <f t="shared" si="65"/>
        <v>Q3</v>
      </c>
      <c r="E560" s="1" t="str">
        <f t="shared" si="66"/>
        <v>2020</v>
      </c>
      <c r="F560">
        <v>4464</v>
      </c>
      <c r="G560" t="str">
        <f>VLOOKUP(A560,ClientInfo[[#All],[CLID-Shorten]:[GEOID]],2,FALSE)</f>
        <v>GEO1002</v>
      </c>
      <c r="H560" t="str">
        <f>VLOOKUP(G560,Geomapping[#All],2,FALSE)</f>
        <v>APAC</v>
      </c>
      <c r="I560" s="1" t="str">
        <f t="shared" si="67"/>
        <v>Q3 2020</v>
      </c>
    </row>
    <row r="561" spans="1:9" x14ac:dyDescent="0.25">
      <c r="A561" t="str">
        <f t="shared" si="70"/>
        <v>CL75274</v>
      </c>
      <c r="B561" s="1">
        <v>44104</v>
      </c>
      <c r="C561" s="1" t="str">
        <f t="shared" si="64"/>
        <v>Sep</v>
      </c>
      <c r="D561" s="1" t="str">
        <f t="shared" si="65"/>
        <v>Q3</v>
      </c>
      <c r="E561" s="1" t="str">
        <f t="shared" si="66"/>
        <v>2020</v>
      </c>
      <c r="F561">
        <v>7440</v>
      </c>
      <c r="G561" t="str">
        <f>VLOOKUP(A561,ClientInfo[[#All],[CLID-Shorten]:[GEOID]],2,FALSE)</f>
        <v>GEO1002</v>
      </c>
      <c r="H561" t="str">
        <f>VLOOKUP(G561,Geomapping[#All],2,FALSE)</f>
        <v>APAC</v>
      </c>
      <c r="I561" s="1" t="str">
        <f t="shared" si="67"/>
        <v>Q3 2020</v>
      </c>
    </row>
    <row r="562" spans="1:9" x14ac:dyDescent="0.25">
      <c r="A562" t="str">
        <f t="shared" si="70"/>
        <v>CL75274</v>
      </c>
      <c r="B562" s="1">
        <v>44135</v>
      </c>
      <c r="C562" s="1" t="str">
        <f t="shared" si="64"/>
        <v>Oct</v>
      </c>
      <c r="D562" s="1" t="str">
        <f t="shared" si="65"/>
        <v>Q4</v>
      </c>
      <c r="E562" s="1" t="str">
        <f t="shared" si="66"/>
        <v>2020</v>
      </c>
      <c r="F562">
        <v>5452</v>
      </c>
      <c r="G562" t="str">
        <f>VLOOKUP(A562,ClientInfo[[#All],[CLID-Shorten]:[GEOID]],2,FALSE)</f>
        <v>GEO1002</v>
      </c>
      <c r="H562" t="str">
        <f>VLOOKUP(G562,Geomapping[#All],2,FALSE)</f>
        <v>APAC</v>
      </c>
      <c r="I562" s="1" t="str">
        <f t="shared" si="67"/>
        <v>Q4 2020</v>
      </c>
    </row>
    <row r="563" spans="1:9" x14ac:dyDescent="0.25">
      <c r="A563" t="str">
        <f t="shared" si="70"/>
        <v>CL75274</v>
      </c>
      <c r="B563" s="1">
        <v>44165</v>
      </c>
      <c r="C563" s="1" t="str">
        <f t="shared" si="64"/>
        <v>Nov</v>
      </c>
      <c r="D563" s="1" t="str">
        <f t="shared" si="65"/>
        <v>Q4</v>
      </c>
      <c r="E563" s="1" t="str">
        <f t="shared" si="66"/>
        <v>2020</v>
      </c>
      <c r="F563">
        <v>9422</v>
      </c>
      <c r="G563" t="str">
        <f>VLOOKUP(A563,ClientInfo[[#All],[CLID-Shorten]:[GEOID]],2,FALSE)</f>
        <v>GEO1002</v>
      </c>
      <c r="H563" t="str">
        <f>VLOOKUP(G563,Geomapping[#All],2,FALSE)</f>
        <v>APAC</v>
      </c>
      <c r="I563" s="1" t="str">
        <f t="shared" si="67"/>
        <v>Q4 2020</v>
      </c>
    </row>
    <row r="564" spans="1:9" x14ac:dyDescent="0.25">
      <c r="A564" t="str">
        <f t="shared" si="70"/>
        <v>CL75274</v>
      </c>
      <c r="B564" s="1">
        <v>44196</v>
      </c>
      <c r="C564" s="1" t="str">
        <f t="shared" si="64"/>
        <v>Dec</v>
      </c>
      <c r="D564" s="1" t="str">
        <f t="shared" si="65"/>
        <v>Q4</v>
      </c>
      <c r="E564" s="1" t="str">
        <f t="shared" si="66"/>
        <v>2020</v>
      </c>
      <c r="F564">
        <v>6445</v>
      </c>
      <c r="G564" t="str">
        <f>VLOOKUP(A564,ClientInfo[[#All],[CLID-Shorten]:[GEOID]],2,FALSE)</f>
        <v>GEO1002</v>
      </c>
      <c r="H564" t="str">
        <f>VLOOKUP(G564,Geomapping[#All],2,FALSE)</f>
        <v>APAC</v>
      </c>
      <c r="I564" s="1" t="str">
        <f t="shared" si="67"/>
        <v>Q4 2020</v>
      </c>
    </row>
    <row r="565" spans="1:9" x14ac:dyDescent="0.25">
      <c r="A565" t="str">
        <f t="shared" si="70"/>
        <v>CL75274</v>
      </c>
      <c r="B565" s="1">
        <v>44377</v>
      </c>
      <c r="C565" s="1" t="str">
        <f t="shared" si="64"/>
        <v>Jun</v>
      </c>
      <c r="D565" s="1" t="str">
        <f t="shared" si="65"/>
        <v>Q2</v>
      </c>
      <c r="E565" s="1" t="str">
        <f t="shared" si="66"/>
        <v>2021</v>
      </c>
      <c r="F565">
        <v>6576</v>
      </c>
      <c r="G565" t="str">
        <f>VLOOKUP(A565,ClientInfo[[#All],[CLID-Shorten]:[GEOID]],2,FALSE)</f>
        <v>GEO1002</v>
      </c>
      <c r="H565" t="str">
        <f>VLOOKUP(G565,Geomapping[#All],2,FALSE)</f>
        <v>APAC</v>
      </c>
      <c r="I565" s="1" t="str">
        <f t="shared" si="67"/>
        <v>Q2 2021</v>
      </c>
    </row>
    <row r="566" spans="1:9" x14ac:dyDescent="0.25">
      <c r="A566" t="str">
        <f t="shared" si="70"/>
        <v>CL75274</v>
      </c>
      <c r="B566" s="1">
        <v>44347</v>
      </c>
      <c r="C566" s="1" t="str">
        <f t="shared" si="64"/>
        <v>May</v>
      </c>
      <c r="D566" s="1" t="str">
        <f t="shared" si="65"/>
        <v>Q2</v>
      </c>
      <c r="E566" s="1" t="str">
        <f t="shared" si="66"/>
        <v>2021</v>
      </c>
      <c r="F566">
        <v>13012</v>
      </c>
      <c r="G566" t="str">
        <f>VLOOKUP(A566,ClientInfo[[#All],[CLID-Shorten]:[GEOID]],2,FALSE)</f>
        <v>GEO1002</v>
      </c>
      <c r="H566" t="str">
        <f>VLOOKUP(G566,Geomapping[#All],2,FALSE)</f>
        <v>APAC</v>
      </c>
      <c r="I566" s="1" t="str">
        <f t="shared" si="67"/>
        <v>Q2 2021</v>
      </c>
    </row>
    <row r="567" spans="1:9" x14ac:dyDescent="0.25">
      <c r="A567" t="str">
        <f t="shared" si="70"/>
        <v>CL75274</v>
      </c>
      <c r="B567" s="1">
        <v>44316</v>
      </c>
      <c r="C567" s="1" t="str">
        <f t="shared" si="64"/>
        <v>Apr</v>
      </c>
      <c r="D567" s="1" t="str">
        <f t="shared" si="65"/>
        <v>Q2</v>
      </c>
      <c r="E567" s="1" t="str">
        <f t="shared" si="66"/>
        <v>2021</v>
      </c>
      <c r="F567">
        <v>10308</v>
      </c>
      <c r="G567" t="str">
        <f>VLOOKUP(A567,ClientInfo[[#All],[CLID-Shorten]:[GEOID]],2,FALSE)</f>
        <v>GEO1002</v>
      </c>
      <c r="H567" t="str">
        <f>VLOOKUP(G567,Geomapping[#All],2,FALSE)</f>
        <v>APAC</v>
      </c>
      <c r="I567" s="1" t="str">
        <f t="shared" si="67"/>
        <v>Q2 2021</v>
      </c>
    </row>
    <row r="568" spans="1:9" x14ac:dyDescent="0.25">
      <c r="A568" t="str">
        <f t="shared" si="70"/>
        <v>CL75274</v>
      </c>
      <c r="B568" s="1">
        <v>44286</v>
      </c>
      <c r="C568" s="1" t="str">
        <f t="shared" si="64"/>
        <v>Mar</v>
      </c>
      <c r="D568" s="1" t="str">
        <f t="shared" si="65"/>
        <v>Q1</v>
      </c>
      <c r="E568" s="1" t="str">
        <f t="shared" si="66"/>
        <v>2021</v>
      </c>
      <c r="F568">
        <v>11287</v>
      </c>
      <c r="G568" t="str">
        <f>VLOOKUP(A568,ClientInfo[[#All],[CLID-Shorten]:[GEOID]],2,FALSE)</f>
        <v>GEO1002</v>
      </c>
      <c r="H568" t="str">
        <f>VLOOKUP(G568,Geomapping[#All],2,FALSE)</f>
        <v>APAC</v>
      </c>
      <c r="I568" s="1" t="str">
        <f t="shared" si="67"/>
        <v>Q1 2021</v>
      </c>
    </row>
    <row r="569" spans="1:9" x14ac:dyDescent="0.25">
      <c r="A569" t="str">
        <f t="shared" si="70"/>
        <v>CL75274</v>
      </c>
      <c r="B569" s="1">
        <v>44255</v>
      </c>
      <c r="C569" s="1" t="str">
        <f t="shared" si="64"/>
        <v>Feb</v>
      </c>
      <c r="D569" s="1" t="str">
        <f t="shared" si="65"/>
        <v>Q1</v>
      </c>
      <c r="E569" s="1" t="str">
        <f t="shared" si="66"/>
        <v>2021</v>
      </c>
      <c r="F569">
        <v>7361</v>
      </c>
      <c r="G569" t="str">
        <f>VLOOKUP(A569,ClientInfo[[#All],[CLID-Shorten]:[GEOID]],2,FALSE)</f>
        <v>GEO1002</v>
      </c>
      <c r="H569" t="str">
        <f>VLOOKUP(G569,Geomapping[#All],2,FALSE)</f>
        <v>APAC</v>
      </c>
      <c r="I569" s="1" t="str">
        <f t="shared" si="67"/>
        <v>Q1 2021</v>
      </c>
    </row>
    <row r="570" spans="1:9" x14ac:dyDescent="0.25">
      <c r="A570" t="str">
        <f t="shared" si="70"/>
        <v>CL75274</v>
      </c>
      <c r="B570" s="1">
        <v>44227</v>
      </c>
      <c r="C570" s="1" t="str">
        <f t="shared" si="64"/>
        <v>Jan</v>
      </c>
      <c r="D570" s="1" t="str">
        <f t="shared" si="65"/>
        <v>Q1</v>
      </c>
      <c r="E570" s="1" t="str">
        <f t="shared" si="66"/>
        <v>2021</v>
      </c>
      <c r="F570">
        <v>9604</v>
      </c>
      <c r="G570" t="str">
        <f>VLOOKUP(A570,ClientInfo[[#All],[CLID-Shorten]:[GEOID]],2,FALSE)</f>
        <v>GEO1002</v>
      </c>
      <c r="H570" t="str">
        <f>VLOOKUP(G570,Geomapping[#All],2,FALSE)</f>
        <v>APAC</v>
      </c>
      <c r="I570" s="1" t="str">
        <f t="shared" si="67"/>
        <v>Q1 2021</v>
      </c>
    </row>
    <row r="571" spans="1:9" x14ac:dyDescent="0.25">
      <c r="A571" t="s">
        <v>554</v>
      </c>
      <c r="B571" s="1">
        <v>43861</v>
      </c>
      <c r="C571" s="1" t="str">
        <f t="shared" si="64"/>
        <v>Jan</v>
      </c>
      <c r="D571" s="1" t="str">
        <f t="shared" si="65"/>
        <v>Q1</v>
      </c>
      <c r="E571" s="1" t="str">
        <f t="shared" si="66"/>
        <v>2020</v>
      </c>
      <c r="F571">
        <v>19257</v>
      </c>
      <c r="G571" t="str">
        <f>VLOOKUP(A571,ClientInfo[[#All],[CLID-Shorten]:[GEOID]],2,FALSE)</f>
        <v>GEO1003</v>
      </c>
      <c r="H571" t="str">
        <f>VLOOKUP(G571,Geomapping[#All],2,FALSE)</f>
        <v>EMEA</v>
      </c>
      <c r="I571" s="1" t="str">
        <f t="shared" si="67"/>
        <v>Q1 2020</v>
      </c>
    </row>
    <row r="572" spans="1:9" x14ac:dyDescent="0.25">
      <c r="A572" t="str">
        <f t="shared" ref="A572:A588" si="71">A571</f>
        <v>CL75562</v>
      </c>
      <c r="B572" s="1">
        <v>43890</v>
      </c>
      <c r="C572" s="1" t="str">
        <f t="shared" si="64"/>
        <v>Feb</v>
      </c>
      <c r="D572" s="1" t="str">
        <f t="shared" si="65"/>
        <v>Q1</v>
      </c>
      <c r="E572" s="1" t="str">
        <f t="shared" si="66"/>
        <v>2020</v>
      </c>
      <c r="F572">
        <v>19258</v>
      </c>
      <c r="G572" t="str">
        <f>VLOOKUP(A572,ClientInfo[[#All],[CLID-Shorten]:[GEOID]],2,FALSE)</f>
        <v>GEO1003</v>
      </c>
      <c r="H572" t="str">
        <f>VLOOKUP(G572,Geomapping[#All],2,FALSE)</f>
        <v>EMEA</v>
      </c>
      <c r="I572" s="1" t="str">
        <f t="shared" si="67"/>
        <v>Q1 2020</v>
      </c>
    </row>
    <row r="573" spans="1:9" x14ac:dyDescent="0.25">
      <c r="A573" t="str">
        <f t="shared" si="71"/>
        <v>CL75562</v>
      </c>
      <c r="B573" s="1">
        <v>43921</v>
      </c>
      <c r="C573" s="1" t="str">
        <f t="shared" si="64"/>
        <v>Mar</v>
      </c>
      <c r="D573" s="1" t="str">
        <f t="shared" si="65"/>
        <v>Q1</v>
      </c>
      <c r="E573" s="1" t="str">
        <f t="shared" si="66"/>
        <v>2020</v>
      </c>
      <c r="F573">
        <v>23787</v>
      </c>
      <c r="G573" t="str">
        <f>VLOOKUP(A573,ClientInfo[[#All],[CLID-Shorten]:[GEOID]],2,FALSE)</f>
        <v>GEO1003</v>
      </c>
      <c r="H573" t="str">
        <f>VLOOKUP(G573,Geomapping[#All],2,FALSE)</f>
        <v>EMEA</v>
      </c>
      <c r="I573" s="1" t="str">
        <f t="shared" si="67"/>
        <v>Q1 2020</v>
      </c>
    </row>
    <row r="574" spans="1:9" x14ac:dyDescent="0.25">
      <c r="A574" t="str">
        <f t="shared" si="71"/>
        <v>CL75562</v>
      </c>
      <c r="B574" s="1">
        <v>43951</v>
      </c>
      <c r="C574" s="1" t="str">
        <f t="shared" si="64"/>
        <v>Apr</v>
      </c>
      <c r="D574" s="1" t="str">
        <f t="shared" si="65"/>
        <v>Q2</v>
      </c>
      <c r="E574" s="1" t="str">
        <f t="shared" si="66"/>
        <v>2020</v>
      </c>
      <c r="F574">
        <v>26053</v>
      </c>
      <c r="G574" t="str">
        <f>VLOOKUP(A574,ClientInfo[[#All],[CLID-Shorten]:[GEOID]],2,FALSE)</f>
        <v>GEO1003</v>
      </c>
      <c r="H574" t="str">
        <f>VLOOKUP(G574,Geomapping[#All],2,FALSE)</f>
        <v>EMEA</v>
      </c>
      <c r="I574" s="1" t="str">
        <f t="shared" si="67"/>
        <v>Q2 2020</v>
      </c>
    </row>
    <row r="575" spans="1:9" x14ac:dyDescent="0.25">
      <c r="A575" t="str">
        <f t="shared" si="71"/>
        <v>CL75562</v>
      </c>
      <c r="B575" s="1">
        <v>43982</v>
      </c>
      <c r="C575" s="1" t="str">
        <f t="shared" si="64"/>
        <v>May</v>
      </c>
      <c r="D575" s="1" t="str">
        <f t="shared" si="65"/>
        <v>Q2</v>
      </c>
      <c r="E575" s="1" t="str">
        <f t="shared" si="66"/>
        <v>2020</v>
      </c>
      <c r="F575">
        <v>26056</v>
      </c>
      <c r="G575" t="str">
        <f>VLOOKUP(A575,ClientInfo[[#All],[CLID-Shorten]:[GEOID]],2,FALSE)</f>
        <v>GEO1003</v>
      </c>
      <c r="H575" t="str">
        <f>VLOOKUP(G575,Geomapping[#All],2,FALSE)</f>
        <v>EMEA</v>
      </c>
      <c r="I575" s="1" t="str">
        <f t="shared" si="67"/>
        <v>Q2 2020</v>
      </c>
    </row>
    <row r="576" spans="1:9" x14ac:dyDescent="0.25">
      <c r="A576" t="str">
        <f t="shared" si="71"/>
        <v>CL75562</v>
      </c>
      <c r="B576" s="1">
        <v>44012</v>
      </c>
      <c r="C576" s="1" t="str">
        <f t="shared" si="64"/>
        <v>Jun</v>
      </c>
      <c r="D576" s="1" t="str">
        <f t="shared" si="65"/>
        <v>Q2</v>
      </c>
      <c r="E576" s="1" t="str">
        <f t="shared" si="66"/>
        <v>2020</v>
      </c>
      <c r="F576">
        <v>16993</v>
      </c>
      <c r="G576" t="str">
        <f>VLOOKUP(A576,ClientInfo[[#All],[CLID-Shorten]:[GEOID]],2,FALSE)</f>
        <v>GEO1003</v>
      </c>
      <c r="H576" t="str">
        <f>VLOOKUP(G576,Geomapping[#All],2,FALSE)</f>
        <v>EMEA</v>
      </c>
      <c r="I576" s="1" t="str">
        <f t="shared" si="67"/>
        <v>Q2 2020</v>
      </c>
    </row>
    <row r="577" spans="1:9" x14ac:dyDescent="0.25">
      <c r="A577" t="str">
        <f t="shared" si="71"/>
        <v>CL75562</v>
      </c>
      <c r="B577" s="1">
        <v>44043</v>
      </c>
      <c r="C577" s="1" t="str">
        <f t="shared" si="64"/>
        <v>Jul</v>
      </c>
      <c r="D577" s="1" t="str">
        <f t="shared" si="65"/>
        <v>Q3</v>
      </c>
      <c r="E577" s="1" t="str">
        <f t="shared" si="66"/>
        <v>2020</v>
      </c>
      <c r="F577">
        <v>16994</v>
      </c>
      <c r="G577" t="str">
        <f>VLOOKUP(A577,ClientInfo[[#All],[CLID-Shorten]:[GEOID]],2,FALSE)</f>
        <v>GEO1003</v>
      </c>
      <c r="H577" t="str">
        <f>VLOOKUP(G577,Geomapping[#All],2,FALSE)</f>
        <v>EMEA</v>
      </c>
      <c r="I577" s="1" t="str">
        <f t="shared" si="67"/>
        <v>Q3 2020</v>
      </c>
    </row>
    <row r="578" spans="1:9" x14ac:dyDescent="0.25">
      <c r="A578" t="str">
        <f t="shared" si="71"/>
        <v>CL75562</v>
      </c>
      <c r="B578" s="1">
        <v>44074</v>
      </c>
      <c r="C578" s="1" t="str">
        <f t="shared" si="64"/>
        <v>Aug</v>
      </c>
      <c r="D578" s="1" t="str">
        <f t="shared" si="65"/>
        <v>Q3</v>
      </c>
      <c r="E578" s="1" t="str">
        <f t="shared" si="66"/>
        <v>2020</v>
      </c>
      <c r="F578">
        <v>12464</v>
      </c>
      <c r="G578" t="str">
        <f>VLOOKUP(A578,ClientInfo[[#All],[CLID-Shorten]:[GEOID]],2,FALSE)</f>
        <v>GEO1003</v>
      </c>
      <c r="H578" t="str">
        <f>VLOOKUP(G578,Geomapping[#All],2,FALSE)</f>
        <v>EMEA</v>
      </c>
      <c r="I578" s="1" t="str">
        <f t="shared" si="67"/>
        <v>Q3 2020</v>
      </c>
    </row>
    <row r="579" spans="1:9" x14ac:dyDescent="0.25">
      <c r="A579" t="str">
        <f t="shared" si="71"/>
        <v>CL75562</v>
      </c>
      <c r="B579" s="1">
        <v>44104</v>
      </c>
      <c r="C579" s="1" t="str">
        <f t="shared" ref="C579:C642" si="72">TEXT(B579, "mmm")</f>
        <v>Sep</v>
      </c>
      <c r="D579" s="1" t="str">
        <f t="shared" ref="D579:D642" si="73">"Q" &amp;CHOOSE(MONTH(B579),1, 1, 1, 2, 2, 2, 3, 3,3,4, 4, 4)</f>
        <v>Q3</v>
      </c>
      <c r="E579" s="1" t="str">
        <f t="shared" ref="E579:E642" si="74">TEXT(B579,"yyyy")</f>
        <v>2020</v>
      </c>
      <c r="F579">
        <v>14726</v>
      </c>
      <c r="G579" t="str">
        <f>VLOOKUP(A579,ClientInfo[[#All],[CLID-Shorten]:[GEOID]],2,FALSE)</f>
        <v>GEO1003</v>
      </c>
      <c r="H579" t="str">
        <f>VLOOKUP(G579,Geomapping[#All],2,FALSE)</f>
        <v>EMEA</v>
      </c>
      <c r="I579" s="1" t="str">
        <f t="shared" ref="I579:I642" si="75">D579&amp;" "&amp;E579</f>
        <v>Q3 2020</v>
      </c>
    </row>
    <row r="580" spans="1:9" x14ac:dyDescent="0.25">
      <c r="A580" t="str">
        <f t="shared" si="71"/>
        <v>CL75562</v>
      </c>
      <c r="B580" s="1">
        <v>44135</v>
      </c>
      <c r="C580" s="1" t="str">
        <f t="shared" si="72"/>
        <v>Oct</v>
      </c>
      <c r="D580" s="1" t="str">
        <f t="shared" si="73"/>
        <v>Q4</v>
      </c>
      <c r="E580" s="1" t="str">
        <f t="shared" si="74"/>
        <v>2020</v>
      </c>
      <c r="F580">
        <v>14726</v>
      </c>
      <c r="G580" t="str">
        <f>VLOOKUP(A580,ClientInfo[[#All],[CLID-Shorten]:[GEOID]],2,FALSE)</f>
        <v>GEO1003</v>
      </c>
      <c r="H580" t="str">
        <f>VLOOKUP(G580,Geomapping[#All],2,FALSE)</f>
        <v>EMEA</v>
      </c>
      <c r="I580" s="1" t="str">
        <f t="shared" si="75"/>
        <v>Q4 2020</v>
      </c>
    </row>
    <row r="581" spans="1:9" x14ac:dyDescent="0.25">
      <c r="A581" t="str">
        <f t="shared" si="71"/>
        <v>CL75562</v>
      </c>
      <c r="B581" s="1">
        <v>44165</v>
      </c>
      <c r="C581" s="1" t="str">
        <f t="shared" si="72"/>
        <v>Nov</v>
      </c>
      <c r="D581" s="1" t="str">
        <f t="shared" si="73"/>
        <v>Q4</v>
      </c>
      <c r="E581" s="1" t="str">
        <f t="shared" si="74"/>
        <v>2020</v>
      </c>
      <c r="F581">
        <v>19258</v>
      </c>
      <c r="G581" t="str">
        <f>VLOOKUP(A581,ClientInfo[[#All],[CLID-Shorten]:[GEOID]],2,FALSE)</f>
        <v>GEO1003</v>
      </c>
      <c r="H581" t="str">
        <f>VLOOKUP(G581,Geomapping[#All],2,FALSE)</f>
        <v>EMEA</v>
      </c>
      <c r="I581" s="1" t="str">
        <f t="shared" si="75"/>
        <v>Q4 2020</v>
      </c>
    </row>
    <row r="582" spans="1:9" x14ac:dyDescent="0.25">
      <c r="A582" t="str">
        <f t="shared" si="71"/>
        <v>CL75562</v>
      </c>
      <c r="B582" s="1">
        <v>44196</v>
      </c>
      <c r="C582" s="1" t="str">
        <f t="shared" si="72"/>
        <v>Dec</v>
      </c>
      <c r="D582" s="1" t="str">
        <f t="shared" si="73"/>
        <v>Q4</v>
      </c>
      <c r="E582" s="1" t="str">
        <f t="shared" si="74"/>
        <v>2020</v>
      </c>
      <c r="F582">
        <v>16992</v>
      </c>
      <c r="G582" t="str">
        <f>VLOOKUP(A582,ClientInfo[[#All],[CLID-Shorten]:[GEOID]],2,FALSE)</f>
        <v>GEO1003</v>
      </c>
      <c r="H582" t="str">
        <f>VLOOKUP(G582,Geomapping[#All],2,FALSE)</f>
        <v>EMEA</v>
      </c>
      <c r="I582" s="1" t="str">
        <f t="shared" si="75"/>
        <v>Q4 2020</v>
      </c>
    </row>
    <row r="583" spans="1:9" x14ac:dyDescent="0.25">
      <c r="A583" t="str">
        <f t="shared" si="71"/>
        <v>CL75562</v>
      </c>
      <c r="B583" s="1">
        <v>44377</v>
      </c>
      <c r="C583" s="1" t="str">
        <f t="shared" si="72"/>
        <v>Jun</v>
      </c>
      <c r="D583" s="1" t="str">
        <f t="shared" si="73"/>
        <v>Q2</v>
      </c>
      <c r="E583" s="1" t="str">
        <f t="shared" si="74"/>
        <v>2021</v>
      </c>
      <c r="F583">
        <v>17501</v>
      </c>
      <c r="G583" t="str">
        <f>VLOOKUP(A583,ClientInfo[[#All],[CLID-Shorten]:[GEOID]],2,FALSE)</f>
        <v>GEO1003</v>
      </c>
      <c r="H583" t="str">
        <f>VLOOKUP(G583,Geomapping[#All],2,FALSE)</f>
        <v>EMEA</v>
      </c>
      <c r="I583" s="1" t="str">
        <f t="shared" si="75"/>
        <v>Q2 2021</v>
      </c>
    </row>
    <row r="584" spans="1:9" x14ac:dyDescent="0.25">
      <c r="A584" t="str">
        <f t="shared" si="71"/>
        <v>CL75562</v>
      </c>
      <c r="B584" s="1">
        <v>44347</v>
      </c>
      <c r="C584" s="1" t="str">
        <f t="shared" si="72"/>
        <v>May</v>
      </c>
      <c r="D584" s="1" t="str">
        <f t="shared" si="73"/>
        <v>Q2</v>
      </c>
      <c r="E584" s="1" t="str">
        <f t="shared" si="74"/>
        <v>2021</v>
      </c>
      <c r="F584">
        <v>26834</v>
      </c>
      <c r="G584" t="str">
        <f>VLOOKUP(A584,ClientInfo[[#All],[CLID-Shorten]:[GEOID]],2,FALSE)</f>
        <v>GEO1003</v>
      </c>
      <c r="H584" t="str">
        <f>VLOOKUP(G584,Geomapping[#All],2,FALSE)</f>
        <v>EMEA</v>
      </c>
      <c r="I584" s="1" t="str">
        <f t="shared" si="75"/>
        <v>Q2 2021</v>
      </c>
    </row>
    <row r="585" spans="1:9" x14ac:dyDescent="0.25">
      <c r="A585" t="str">
        <f t="shared" si="71"/>
        <v>CL75562</v>
      </c>
      <c r="B585" s="1">
        <v>44316</v>
      </c>
      <c r="C585" s="1" t="str">
        <f t="shared" si="72"/>
        <v>Apr</v>
      </c>
      <c r="D585" s="1" t="str">
        <f t="shared" si="73"/>
        <v>Q2</v>
      </c>
      <c r="E585" s="1" t="str">
        <f t="shared" si="74"/>
        <v>2021</v>
      </c>
      <c r="F585">
        <v>26840</v>
      </c>
      <c r="G585" t="str">
        <f>VLOOKUP(A585,ClientInfo[[#All],[CLID-Shorten]:[GEOID]],2,FALSE)</f>
        <v>GEO1003</v>
      </c>
      <c r="H585" t="str">
        <f>VLOOKUP(G585,Geomapping[#All],2,FALSE)</f>
        <v>EMEA</v>
      </c>
      <c r="I585" s="1" t="str">
        <f t="shared" si="75"/>
        <v>Q2 2021</v>
      </c>
    </row>
    <row r="586" spans="1:9" x14ac:dyDescent="0.25">
      <c r="A586" t="str">
        <f t="shared" si="71"/>
        <v>CL75562</v>
      </c>
      <c r="B586" s="1">
        <v>44286</v>
      </c>
      <c r="C586" s="1" t="str">
        <f t="shared" si="72"/>
        <v>Mar</v>
      </c>
      <c r="D586" s="1" t="str">
        <f t="shared" si="73"/>
        <v>Q1</v>
      </c>
      <c r="E586" s="1" t="str">
        <f t="shared" si="74"/>
        <v>2021</v>
      </c>
      <c r="F586">
        <v>23553</v>
      </c>
      <c r="G586" t="str">
        <f>VLOOKUP(A586,ClientInfo[[#All],[CLID-Shorten]:[GEOID]],2,FALSE)</f>
        <v>GEO1003</v>
      </c>
      <c r="H586" t="str">
        <f>VLOOKUP(G586,Geomapping[#All],2,FALSE)</f>
        <v>EMEA</v>
      </c>
      <c r="I586" s="1" t="str">
        <f t="shared" si="75"/>
        <v>Q1 2021</v>
      </c>
    </row>
    <row r="587" spans="1:9" x14ac:dyDescent="0.25">
      <c r="A587" t="str">
        <f t="shared" si="71"/>
        <v>CL75562</v>
      </c>
      <c r="B587" s="1">
        <v>44255</v>
      </c>
      <c r="C587" s="1" t="str">
        <f t="shared" si="72"/>
        <v>Feb</v>
      </c>
      <c r="D587" s="1" t="str">
        <f t="shared" si="73"/>
        <v>Q1</v>
      </c>
      <c r="E587" s="1" t="str">
        <f t="shared" si="74"/>
        <v>2021</v>
      </c>
      <c r="F587">
        <v>19839</v>
      </c>
      <c r="G587" t="str">
        <f>VLOOKUP(A587,ClientInfo[[#All],[CLID-Shorten]:[GEOID]],2,FALSE)</f>
        <v>GEO1003</v>
      </c>
      <c r="H587" t="str">
        <f>VLOOKUP(G587,Geomapping[#All],2,FALSE)</f>
        <v>EMEA</v>
      </c>
      <c r="I587" s="1" t="str">
        <f t="shared" si="75"/>
        <v>Q1 2021</v>
      </c>
    </row>
    <row r="588" spans="1:9" x14ac:dyDescent="0.25">
      <c r="A588" t="str">
        <f t="shared" si="71"/>
        <v>CL75562</v>
      </c>
      <c r="B588" s="1">
        <v>44227</v>
      </c>
      <c r="C588" s="1" t="str">
        <f t="shared" si="72"/>
        <v>Jan</v>
      </c>
      <c r="D588" s="1" t="str">
        <f t="shared" si="73"/>
        <v>Q1</v>
      </c>
      <c r="E588" s="1" t="str">
        <f t="shared" si="74"/>
        <v>2021</v>
      </c>
      <c r="F588">
        <v>20221</v>
      </c>
      <c r="G588" t="str">
        <f>VLOOKUP(A588,ClientInfo[[#All],[CLID-Shorten]:[GEOID]],2,FALSE)</f>
        <v>GEO1003</v>
      </c>
      <c r="H588" t="str">
        <f>VLOOKUP(G588,Geomapping[#All],2,FALSE)</f>
        <v>EMEA</v>
      </c>
      <c r="I588" s="1" t="str">
        <f t="shared" si="75"/>
        <v>Q1 2021</v>
      </c>
    </row>
    <row r="589" spans="1:9" x14ac:dyDescent="0.25">
      <c r="A589" t="s">
        <v>569</v>
      </c>
      <c r="B589" s="1">
        <v>43861</v>
      </c>
      <c r="C589" s="1" t="str">
        <f t="shared" si="72"/>
        <v>Jan</v>
      </c>
      <c r="D589" s="1" t="str">
        <f t="shared" si="73"/>
        <v>Q1</v>
      </c>
      <c r="E589" s="1" t="str">
        <f t="shared" si="74"/>
        <v>2020</v>
      </c>
      <c r="F589">
        <v>277</v>
      </c>
      <c r="G589" t="str">
        <f>VLOOKUP(A589,ClientInfo[[#All],[CLID-Shorten]:[GEOID]],2,FALSE)</f>
        <v>GEO1002</v>
      </c>
      <c r="H589" t="str">
        <f>VLOOKUP(G589,Geomapping[#All],2,FALSE)</f>
        <v>APAC</v>
      </c>
      <c r="I589" s="1" t="str">
        <f t="shared" si="75"/>
        <v>Q1 2020</v>
      </c>
    </row>
    <row r="590" spans="1:9" x14ac:dyDescent="0.25">
      <c r="A590" t="str">
        <f t="shared" ref="A590:A606" si="76">A589</f>
        <v>CL79103</v>
      </c>
      <c r="B590" s="1">
        <v>43890</v>
      </c>
      <c r="C590" s="1" t="str">
        <f t="shared" si="72"/>
        <v>Feb</v>
      </c>
      <c r="D590" s="1" t="str">
        <f t="shared" si="73"/>
        <v>Q1</v>
      </c>
      <c r="E590" s="1" t="str">
        <f t="shared" si="74"/>
        <v>2020</v>
      </c>
      <c r="F590">
        <v>244</v>
      </c>
      <c r="G590" t="str">
        <f>VLOOKUP(A590,ClientInfo[[#All],[CLID-Shorten]:[GEOID]],2,FALSE)</f>
        <v>GEO1002</v>
      </c>
      <c r="H590" t="str">
        <f>VLOOKUP(G590,Geomapping[#All],2,FALSE)</f>
        <v>APAC</v>
      </c>
      <c r="I590" s="1" t="str">
        <f t="shared" si="75"/>
        <v>Q1 2020</v>
      </c>
    </row>
    <row r="591" spans="1:9" x14ac:dyDescent="0.25">
      <c r="A591" t="str">
        <f t="shared" si="76"/>
        <v>CL79103</v>
      </c>
      <c r="B591" s="1">
        <v>43921</v>
      </c>
      <c r="C591" s="1" t="str">
        <f t="shared" si="72"/>
        <v>Mar</v>
      </c>
      <c r="D591" s="1" t="str">
        <f t="shared" si="73"/>
        <v>Q1</v>
      </c>
      <c r="E591" s="1" t="str">
        <f t="shared" si="74"/>
        <v>2020</v>
      </c>
      <c r="F591">
        <v>337</v>
      </c>
      <c r="G591" t="str">
        <f>VLOOKUP(A591,ClientInfo[[#All],[CLID-Shorten]:[GEOID]],2,FALSE)</f>
        <v>GEO1002</v>
      </c>
      <c r="H591" t="str">
        <f>VLOOKUP(G591,Geomapping[#All],2,FALSE)</f>
        <v>APAC</v>
      </c>
      <c r="I591" s="1" t="str">
        <f t="shared" si="75"/>
        <v>Q1 2020</v>
      </c>
    </row>
    <row r="592" spans="1:9" x14ac:dyDescent="0.25">
      <c r="A592" t="str">
        <f t="shared" si="76"/>
        <v>CL79103</v>
      </c>
      <c r="B592" s="1">
        <v>43951</v>
      </c>
      <c r="C592" s="1" t="str">
        <f t="shared" si="72"/>
        <v>Apr</v>
      </c>
      <c r="D592" s="1" t="str">
        <f t="shared" si="73"/>
        <v>Q2</v>
      </c>
      <c r="E592" s="1" t="str">
        <f t="shared" si="74"/>
        <v>2020</v>
      </c>
      <c r="F592">
        <v>332</v>
      </c>
      <c r="G592" t="str">
        <f>VLOOKUP(A592,ClientInfo[[#All],[CLID-Shorten]:[GEOID]],2,FALSE)</f>
        <v>GEO1002</v>
      </c>
      <c r="H592" t="str">
        <f>VLOOKUP(G592,Geomapping[#All],2,FALSE)</f>
        <v>APAC</v>
      </c>
      <c r="I592" s="1" t="str">
        <f t="shared" si="75"/>
        <v>Q2 2020</v>
      </c>
    </row>
    <row r="593" spans="1:9" x14ac:dyDescent="0.25">
      <c r="A593" t="str">
        <f t="shared" si="76"/>
        <v>CL79103</v>
      </c>
      <c r="B593" s="1">
        <v>43982</v>
      </c>
      <c r="C593" s="1" t="str">
        <f t="shared" si="72"/>
        <v>May</v>
      </c>
      <c r="D593" s="1" t="str">
        <f t="shared" si="73"/>
        <v>Q2</v>
      </c>
      <c r="E593" s="1" t="str">
        <f t="shared" si="74"/>
        <v>2020</v>
      </c>
      <c r="F593">
        <v>362</v>
      </c>
      <c r="G593" t="str">
        <f>VLOOKUP(A593,ClientInfo[[#All],[CLID-Shorten]:[GEOID]],2,FALSE)</f>
        <v>GEO1002</v>
      </c>
      <c r="H593" t="str">
        <f>VLOOKUP(G593,Geomapping[#All],2,FALSE)</f>
        <v>APAC</v>
      </c>
      <c r="I593" s="1" t="str">
        <f t="shared" si="75"/>
        <v>Q2 2020</v>
      </c>
    </row>
    <row r="594" spans="1:9" x14ac:dyDescent="0.25">
      <c r="A594" t="str">
        <f t="shared" si="76"/>
        <v>CL79103</v>
      </c>
      <c r="B594" s="1">
        <v>44012</v>
      </c>
      <c r="C594" s="1" t="str">
        <f t="shared" si="72"/>
        <v>Jun</v>
      </c>
      <c r="D594" s="1" t="str">
        <f t="shared" si="73"/>
        <v>Q2</v>
      </c>
      <c r="E594" s="1" t="str">
        <f t="shared" si="74"/>
        <v>2020</v>
      </c>
      <c r="F594">
        <v>213</v>
      </c>
      <c r="G594" t="str">
        <f>VLOOKUP(A594,ClientInfo[[#All],[CLID-Shorten]:[GEOID]],2,FALSE)</f>
        <v>GEO1002</v>
      </c>
      <c r="H594" t="str">
        <f>VLOOKUP(G594,Geomapping[#All],2,FALSE)</f>
        <v>APAC</v>
      </c>
      <c r="I594" s="1" t="str">
        <f t="shared" si="75"/>
        <v>Q2 2020</v>
      </c>
    </row>
    <row r="595" spans="1:9" x14ac:dyDescent="0.25">
      <c r="A595" t="str">
        <f t="shared" si="76"/>
        <v>CL79103</v>
      </c>
      <c r="B595" s="1">
        <v>44043</v>
      </c>
      <c r="C595" s="1" t="str">
        <f t="shared" si="72"/>
        <v>Jul</v>
      </c>
      <c r="D595" s="1" t="str">
        <f t="shared" si="73"/>
        <v>Q3</v>
      </c>
      <c r="E595" s="1" t="str">
        <f t="shared" si="74"/>
        <v>2020</v>
      </c>
      <c r="F595">
        <v>248</v>
      </c>
      <c r="G595" t="str">
        <f>VLOOKUP(A595,ClientInfo[[#All],[CLID-Shorten]:[GEOID]],2,FALSE)</f>
        <v>GEO1002</v>
      </c>
      <c r="H595" t="str">
        <f>VLOOKUP(G595,Geomapping[#All],2,FALSE)</f>
        <v>APAC</v>
      </c>
      <c r="I595" s="1" t="str">
        <f t="shared" si="75"/>
        <v>Q3 2020</v>
      </c>
    </row>
    <row r="596" spans="1:9" x14ac:dyDescent="0.25">
      <c r="A596" t="str">
        <f t="shared" si="76"/>
        <v>CL79103</v>
      </c>
      <c r="B596" s="1">
        <v>44074</v>
      </c>
      <c r="C596" s="1" t="str">
        <f t="shared" si="72"/>
        <v>Aug</v>
      </c>
      <c r="D596" s="1" t="str">
        <f t="shared" si="73"/>
        <v>Q3</v>
      </c>
      <c r="E596" s="1" t="str">
        <f t="shared" si="74"/>
        <v>2020</v>
      </c>
      <c r="F596">
        <v>156</v>
      </c>
      <c r="G596" t="str">
        <f>VLOOKUP(A596,ClientInfo[[#All],[CLID-Shorten]:[GEOID]],2,FALSE)</f>
        <v>GEO1002</v>
      </c>
      <c r="H596" t="str">
        <f>VLOOKUP(G596,Geomapping[#All],2,FALSE)</f>
        <v>APAC</v>
      </c>
      <c r="I596" s="1" t="str">
        <f t="shared" si="75"/>
        <v>Q3 2020</v>
      </c>
    </row>
    <row r="597" spans="1:9" x14ac:dyDescent="0.25">
      <c r="A597" t="str">
        <f t="shared" si="76"/>
        <v>CL79103</v>
      </c>
      <c r="B597" s="1">
        <v>44104</v>
      </c>
      <c r="C597" s="1" t="str">
        <f t="shared" si="72"/>
        <v>Sep</v>
      </c>
      <c r="D597" s="1" t="str">
        <f t="shared" si="73"/>
        <v>Q3</v>
      </c>
      <c r="E597" s="1" t="str">
        <f t="shared" si="74"/>
        <v>2020</v>
      </c>
      <c r="F597">
        <v>218</v>
      </c>
      <c r="G597" t="str">
        <f>VLOOKUP(A597,ClientInfo[[#All],[CLID-Shorten]:[GEOID]],2,FALSE)</f>
        <v>GEO1002</v>
      </c>
      <c r="H597" t="str">
        <f>VLOOKUP(G597,Geomapping[#All],2,FALSE)</f>
        <v>APAC</v>
      </c>
      <c r="I597" s="1" t="str">
        <f t="shared" si="75"/>
        <v>Q3 2020</v>
      </c>
    </row>
    <row r="598" spans="1:9" x14ac:dyDescent="0.25">
      <c r="A598" t="str">
        <f t="shared" si="76"/>
        <v>CL79103</v>
      </c>
      <c r="B598" s="1">
        <v>44135</v>
      </c>
      <c r="C598" s="1" t="str">
        <f t="shared" si="72"/>
        <v>Oct</v>
      </c>
      <c r="D598" s="1" t="str">
        <f t="shared" si="73"/>
        <v>Q4</v>
      </c>
      <c r="E598" s="1" t="str">
        <f t="shared" si="74"/>
        <v>2020</v>
      </c>
      <c r="F598">
        <v>182</v>
      </c>
      <c r="G598" t="str">
        <f>VLOOKUP(A598,ClientInfo[[#All],[CLID-Shorten]:[GEOID]],2,FALSE)</f>
        <v>GEO1002</v>
      </c>
      <c r="H598" t="str">
        <f>VLOOKUP(G598,Geomapping[#All],2,FALSE)</f>
        <v>APAC</v>
      </c>
      <c r="I598" s="1" t="str">
        <f t="shared" si="75"/>
        <v>Q4 2020</v>
      </c>
    </row>
    <row r="599" spans="1:9" x14ac:dyDescent="0.25">
      <c r="A599" t="str">
        <f t="shared" si="76"/>
        <v>CL79103</v>
      </c>
      <c r="B599" s="1">
        <v>44165</v>
      </c>
      <c r="C599" s="1" t="str">
        <f t="shared" si="72"/>
        <v>Nov</v>
      </c>
      <c r="D599" s="1" t="str">
        <f t="shared" si="73"/>
        <v>Q4</v>
      </c>
      <c r="E599" s="1" t="str">
        <f t="shared" si="74"/>
        <v>2020</v>
      </c>
      <c r="F599">
        <v>276</v>
      </c>
      <c r="G599" t="str">
        <f>VLOOKUP(A599,ClientInfo[[#All],[CLID-Shorten]:[GEOID]],2,FALSE)</f>
        <v>GEO1002</v>
      </c>
      <c r="H599" t="str">
        <f>VLOOKUP(G599,Geomapping[#All],2,FALSE)</f>
        <v>APAC</v>
      </c>
      <c r="I599" s="1" t="str">
        <f t="shared" si="75"/>
        <v>Q4 2020</v>
      </c>
    </row>
    <row r="600" spans="1:9" x14ac:dyDescent="0.25">
      <c r="A600" t="str">
        <f t="shared" si="76"/>
        <v>CL79103</v>
      </c>
      <c r="B600" s="1">
        <v>44196</v>
      </c>
      <c r="C600" s="1" t="str">
        <f t="shared" si="72"/>
        <v>Dec</v>
      </c>
      <c r="D600" s="1" t="str">
        <f t="shared" si="73"/>
        <v>Q4</v>
      </c>
      <c r="E600" s="1" t="str">
        <f t="shared" si="74"/>
        <v>2020</v>
      </c>
      <c r="F600">
        <v>218</v>
      </c>
      <c r="G600" t="str">
        <f>VLOOKUP(A600,ClientInfo[[#All],[CLID-Shorten]:[GEOID]],2,FALSE)</f>
        <v>GEO1002</v>
      </c>
      <c r="H600" t="str">
        <f>VLOOKUP(G600,Geomapping[#All],2,FALSE)</f>
        <v>APAC</v>
      </c>
      <c r="I600" s="1" t="str">
        <f t="shared" si="75"/>
        <v>Q4 2020</v>
      </c>
    </row>
    <row r="601" spans="1:9" x14ac:dyDescent="0.25">
      <c r="A601" t="str">
        <f t="shared" si="76"/>
        <v>CL79103</v>
      </c>
      <c r="B601" s="1">
        <v>44377</v>
      </c>
      <c r="C601" s="1" t="str">
        <f t="shared" si="72"/>
        <v>Jun</v>
      </c>
      <c r="D601" s="1" t="str">
        <f t="shared" si="73"/>
        <v>Q2</v>
      </c>
      <c r="E601" s="1" t="str">
        <f t="shared" si="74"/>
        <v>2021</v>
      </c>
      <c r="F601">
        <v>220</v>
      </c>
      <c r="G601" t="str">
        <f>VLOOKUP(A601,ClientInfo[[#All],[CLID-Shorten]:[GEOID]],2,FALSE)</f>
        <v>GEO1002</v>
      </c>
      <c r="H601" t="str">
        <f>VLOOKUP(G601,Geomapping[#All],2,FALSE)</f>
        <v>APAC</v>
      </c>
      <c r="I601" s="1" t="str">
        <f t="shared" si="75"/>
        <v>Q2 2021</v>
      </c>
    </row>
    <row r="602" spans="1:9" x14ac:dyDescent="0.25">
      <c r="A602" t="str">
        <f t="shared" si="76"/>
        <v>CL79103</v>
      </c>
      <c r="B602" s="1">
        <v>44347</v>
      </c>
      <c r="C602" s="1" t="str">
        <f t="shared" si="72"/>
        <v>May</v>
      </c>
      <c r="D602" s="1" t="str">
        <f t="shared" si="73"/>
        <v>Q2</v>
      </c>
      <c r="E602" s="1" t="str">
        <f t="shared" si="74"/>
        <v>2021</v>
      </c>
      <c r="F602">
        <v>370</v>
      </c>
      <c r="G602" t="str">
        <f>VLOOKUP(A602,ClientInfo[[#All],[CLID-Shorten]:[GEOID]],2,FALSE)</f>
        <v>GEO1002</v>
      </c>
      <c r="H602" t="str">
        <f>VLOOKUP(G602,Geomapping[#All],2,FALSE)</f>
        <v>APAC</v>
      </c>
      <c r="I602" s="1" t="str">
        <f t="shared" si="75"/>
        <v>Q2 2021</v>
      </c>
    </row>
    <row r="603" spans="1:9" x14ac:dyDescent="0.25">
      <c r="A603" t="str">
        <f t="shared" si="76"/>
        <v>CL79103</v>
      </c>
      <c r="B603" s="1">
        <v>44316</v>
      </c>
      <c r="C603" s="1" t="str">
        <f t="shared" si="72"/>
        <v>Apr</v>
      </c>
      <c r="D603" s="1" t="str">
        <f t="shared" si="73"/>
        <v>Q2</v>
      </c>
      <c r="E603" s="1" t="str">
        <f t="shared" si="74"/>
        <v>2021</v>
      </c>
      <c r="F603">
        <v>331</v>
      </c>
      <c r="G603" t="str">
        <f>VLOOKUP(A603,ClientInfo[[#All],[CLID-Shorten]:[GEOID]],2,FALSE)</f>
        <v>GEO1002</v>
      </c>
      <c r="H603" t="str">
        <f>VLOOKUP(G603,Geomapping[#All],2,FALSE)</f>
        <v>APAC</v>
      </c>
      <c r="I603" s="1" t="str">
        <f t="shared" si="75"/>
        <v>Q2 2021</v>
      </c>
    </row>
    <row r="604" spans="1:9" x14ac:dyDescent="0.25">
      <c r="A604" t="str">
        <f t="shared" si="76"/>
        <v>CL79103</v>
      </c>
      <c r="B604" s="1">
        <v>44286</v>
      </c>
      <c r="C604" s="1" t="str">
        <f t="shared" si="72"/>
        <v>Mar</v>
      </c>
      <c r="D604" s="1" t="str">
        <f t="shared" si="73"/>
        <v>Q1</v>
      </c>
      <c r="E604" s="1" t="str">
        <f t="shared" si="74"/>
        <v>2021</v>
      </c>
      <c r="F604">
        <v>332</v>
      </c>
      <c r="G604" t="str">
        <f>VLOOKUP(A604,ClientInfo[[#All],[CLID-Shorten]:[GEOID]],2,FALSE)</f>
        <v>GEO1002</v>
      </c>
      <c r="H604" t="str">
        <f>VLOOKUP(G604,Geomapping[#All],2,FALSE)</f>
        <v>APAC</v>
      </c>
      <c r="I604" s="1" t="str">
        <f t="shared" si="75"/>
        <v>Q1 2021</v>
      </c>
    </row>
    <row r="605" spans="1:9" x14ac:dyDescent="0.25">
      <c r="A605" t="str">
        <f t="shared" si="76"/>
        <v>CL79103</v>
      </c>
      <c r="B605" s="1">
        <v>44255</v>
      </c>
      <c r="C605" s="1" t="str">
        <f t="shared" si="72"/>
        <v>Feb</v>
      </c>
      <c r="D605" s="1" t="str">
        <f t="shared" si="73"/>
        <v>Q1</v>
      </c>
      <c r="E605" s="1" t="str">
        <f t="shared" si="74"/>
        <v>2021</v>
      </c>
      <c r="F605">
        <v>250</v>
      </c>
      <c r="G605" t="str">
        <f>VLOOKUP(A605,ClientInfo[[#All],[CLID-Shorten]:[GEOID]],2,FALSE)</f>
        <v>GEO1002</v>
      </c>
      <c r="H605" t="str">
        <f>VLOOKUP(G605,Geomapping[#All],2,FALSE)</f>
        <v>APAC</v>
      </c>
      <c r="I605" s="1" t="str">
        <f t="shared" si="75"/>
        <v>Q1 2021</v>
      </c>
    </row>
    <row r="606" spans="1:9" x14ac:dyDescent="0.25">
      <c r="A606" t="str">
        <f t="shared" si="76"/>
        <v>CL79103</v>
      </c>
      <c r="B606" s="1">
        <v>44227</v>
      </c>
      <c r="C606" s="1" t="str">
        <f t="shared" si="72"/>
        <v>Jan</v>
      </c>
      <c r="D606" s="1" t="str">
        <f t="shared" si="73"/>
        <v>Q1</v>
      </c>
      <c r="E606" s="1" t="str">
        <f t="shared" si="74"/>
        <v>2021</v>
      </c>
      <c r="F606">
        <v>289</v>
      </c>
      <c r="G606" t="str">
        <f>VLOOKUP(A606,ClientInfo[[#All],[CLID-Shorten]:[GEOID]],2,FALSE)</f>
        <v>GEO1002</v>
      </c>
      <c r="H606" t="str">
        <f>VLOOKUP(G606,Geomapping[#All],2,FALSE)</f>
        <v>APAC</v>
      </c>
      <c r="I606" s="1" t="str">
        <f t="shared" si="75"/>
        <v>Q1 2021</v>
      </c>
    </row>
    <row r="607" spans="1:9" x14ac:dyDescent="0.25">
      <c r="A607" t="s">
        <v>585</v>
      </c>
      <c r="B607" s="1">
        <v>43861</v>
      </c>
      <c r="C607" s="1" t="str">
        <f t="shared" si="72"/>
        <v>Jan</v>
      </c>
      <c r="D607" s="1" t="str">
        <f t="shared" si="73"/>
        <v>Q1</v>
      </c>
      <c r="E607" s="1" t="str">
        <f t="shared" si="74"/>
        <v>2020</v>
      </c>
      <c r="F607">
        <v>1586</v>
      </c>
      <c r="G607" t="str">
        <f>VLOOKUP(A607,ClientInfo[[#All],[CLID-Shorten]:[GEOID]],2,FALSE)</f>
        <v>GEO1001</v>
      </c>
      <c r="H607" t="str">
        <f>VLOOKUP(G607,Geomapping[#All],2,FALSE)</f>
        <v>NAM</v>
      </c>
      <c r="I607" s="1" t="str">
        <f t="shared" si="75"/>
        <v>Q1 2020</v>
      </c>
    </row>
    <row r="608" spans="1:9" x14ac:dyDescent="0.25">
      <c r="A608" t="str">
        <f t="shared" ref="A608:A624" si="77">A607</f>
        <v>CL79204</v>
      </c>
      <c r="B608" s="1">
        <v>43890</v>
      </c>
      <c r="C608" s="1" t="str">
        <f t="shared" si="72"/>
        <v>Feb</v>
      </c>
      <c r="D608" s="1" t="str">
        <f t="shared" si="73"/>
        <v>Q1</v>
      </c>
      <c r="E608" s="1" t="str">
        <f t="shared" si="74"/>
        <v>2020</v>
      </c>
      <c r="F608">
        <v>1412</v>
      </c>
      <c r="G608" t="str">
        <f>VLOOKUP(A608,ClientInfo[[#All],[CLID-Shorten]:[GEOID]],2,FALSE)</f>
        <v>GEO1001</v>
      </c>
      <c r="H608" t="str">
        <f>VLOOKUP(G608,Geomapping[#All],2,FALSE)</f>
        <v>NAM</v>
      </c>
      <c r="I608" s="1" t="str">
        <f t="shared" si="75"/>
        <v>Q1 2020</v>
      </c>
    </row>
    <row r="609" spans="1:9" x14ac:dyDescent="0.25">
      <c r="A609" t="str">
        <f t="shared" si="77"/>
        <v>CL79204</v>
      </c>
      <c r="B609" s="1">
        <v>43921</v>
      </c>
      <c r="C609" s="1" t="str">
        <f t="shared" si="72"/>
        <v>Mar</v>
      </c>
      <c r="D609" s="1" t="str">
        <f t="shared" si="73"/>
        <v>Q1</v>
      </c>
      <c r="E609" s="1" t="str">
        <f t="shared" si="74"/>
        <v>2020</v>
      </c>
      <c r="F609">
        <v>1936</v>
      </c>
      <c r="G609" t="str">
        <f>VLOOKUP(A609,ClientInfo[[#All],[CLID-Shorten]:[GEOID]],2,FALSE)</f>
        <v>GEO1001</v>
      </c>
      <c r="H609" t="str">
        <f>VLOOKUP(G609,Geomapping[#All],2,FALSE)</f>
        <v>NAM</v>
      </c>
      <c r="I609" s="1" t="str">
        <f t="shared" si="75"/>
        <v>Q1 2020</v>
      </c>
    </row>
    <row r="610" spans="1:9" x14ac:dyDescent="0.25">
      <c r="A610" t="str">
        <f t="shared" si="77"/>
        <v>CL79204</v>
      </c>
      <c r="B610" s="1">
        <v>43951</v>
      </c>
      <c r="C610" s="1" t="str">
        <f t="shared" si="72"/>
        <v>Apr</v>
      </c>
      <c r="D610" s="1" t="str">
        <f t="shared" si="73"/>
        <v>Q2</v>
      </c>
      <c r="E610" s="1" t="str">
        <f t="shared" si="74"/>
        <v>2020</v>
      </c>
      <c r="F610">
        <v>1939</v>
      </c>
      <c r="G610" t="str">
        <f>VLOOKUP(A610,ClientInfo[[#All],[CLID-Shorten]:[GEOID]],2,FALSE)</f>
        <v>GEO1001</v>
      </c>
      <c r="H610" t="str">
        <f>VLOOKUP(G610,Geomapping[#All],2,FALSE)</f>
        <v>NAM</v>
      </c>
      <c r="I610" s="1" t="str">
        <f t="shared" si="75"/>
        <v>Q2 2020</v>
      </c>
    </row>
    <row r="611" spans="1:9" x14ac:dyDescent="0.25">
      <c r="A611" t="str">
        <f t="shared" si="77"/>
        <v>CL79204</v>
      </c>
      <c r="B611" s="1">
        <v>43982</v>
      </c>
      <c r="C611" s="1" t="str">
        <f t="shared" si="72"/>
        <v>May</v>
      </c>
      <c r="D611" s="1" t="str">
        <f t="shared" si="73"/>
        <v>Q2</v>
      </c>
      <c r="E611" s="1" t="str">
        <f t="shared" si="74"/>
        <v>2020</v>
      </c>
      <c r="F611">
        <v>2112</v>
      </c>
      <c r="G611" t="str">
        <f>VLOOKUP(A611,ClientInfo[[#All],[CLID-Shorten]:[GEOID]],2,FALSE)</f>
        <v>GEO1001</v>
      </c>
      <c r="H611" t="str">
        <f>VLOOKUP(G611,Geomapping[#All],2,FALSE)</f>
        <v>NAM</v>
      </c>
      <c r="I611" s="1" t="str">
        <f t="shared" si="75"/>
        <v>Q2 2020</v>
      </c>
    </row>
    <row r="612" spans="1:9" x14ac:dyDescent="0.25">
      <c r="A612" t="str">
        <f t="shared" si="77"/>
        <v>CL79204</v>
      </c>
      <c r="B612" s="1">
        <v>44012</v>
      </c>
      <c r="C612" s="1" t="str">
        <f t="shared" si="72"/>
        <v>Jun</v>
      </c>
      <c r="D612" s="1" t="str">
        <f t="shared" si="73"/>
        <v>Q2</v>
      </c>
      <c r="E612" s="1" t="str">
        <f t="shared" si="74"/>
        <v>2020</v>
      </c>
      <c r="F612">
        <v>1230</v>
      </c>
      <c r="G612" t="str">
        <f>VLOOKUP(A612,ClientInfo[[#All],[CLID-Shorten]:[GEOID]],2,FALSE)</f>
        <v>GEO1001</v>
      </c>
      <c r="H612" t="str">
        <f>VLOOKUP(G612,Geomapping[#All],2,FALSE)</f>
        <v>NAM</v>
      </c>
      <c r="I612" s="1" t="str">
        <f t="shared" si="75"/>
        <v>Q2 2020</v>
      </c>
    </row>
    <row r="613" spans="1:9" x14ac:dyDescent="0.25">
      <c r="A613" t="str">
        <f t="shared" si="77"/>
        <v>CL79204</v>
      </c>
      <c r="B613" s="1">
        <v>44043</v>
      </c>
      <c r="C613" s="1" t="str">
        <f t="shared" si="72"/>
        <v>Jul</v>
      </c>
      <c r="D613" s="1" t="str">
        <f t="shared" si="73"/>
        <v>Q3</v>
      </c>
      <c r="E613" s="1" t="str">
        <f t="shared" si="74"/>
        <v>2020</v>
      </c>
      <c r="F613">
        <v>1407</v>
      </c>
      <c r="G613" t="str">
        <f>VLOOKUP(A613,ClientInfo[[#All],[CLID-Shorten]:[GEOID]],2,FALSE)</f>
        <v>GEO1001</v>
      </c>
      <c r="H613" t="str">
        <f>VLOOKUP(G613,Geomapping[#All],2,FALSE)</f>
        <v>NAM</v>
      </c>
      <c r="I613" s="1" t="str">
        <f t="shared" si="75"/>
        <v>Q3 2020</v>
      </c>
    </row>
    <row r="614" spans="1:9" x14ac:dyDescent="0.25">
      <c r="A614" t="str">
        <f t="shared" si="77"/>
        <v>CL79204</v>
      </c>
      <c r="B614" s="1">
        <v>44074</v>
      </c>
      <c r="C614" s="1" t="str">
        <f t="shared" si="72"/>
        <v>Aug</v>
      </c>
      <c r="D614" s="1" t="str">
        <f t="shared" si="73"/>
        <v>Q3</v>
      </c>
      <c r="E614" s="1" t="str">
        <f t="shared" si="74"/>
        <v>2020</v>
      </c>
      <c r="F614">
        <v>880</v>
      </c>
      <c r="G614" t="str">
        <f>VLOOKUP(A614,ClientInfo[[#All],[CLID-Shorten]:[GEOID]],2,FALSE)</f>
        <v>GEO1001</v>
      </c>
      <c r="H614" t="str">
        <f>VLOOKUP(G614,Geomapping[#All],2,FALSE)</f>
        <v>NAM</v>
      </c>
      <c r="I614" s="1" t="str">
        <f t="shared" si="75"/>
        <v>Q3 2020</v>
      </c>
    </row>
    <row r="615" spans="1:9" x14ac:dyDescent="0.25">
      <c r="A615" t="str">
        <f t="shared" si="77"/>
        <v>CL79204</v>
      </c>
      <c r="B615" s="1">
        <v>44104</v>
      </c>
      <c r="C615" s="1" t="str">
        <f t="shared" si="72"/>
        <v>Sep</v>
      </c>
      <c r="D615" s="1" t="str">
        <f t="shared" si="73"/>
        <v>Q3</v>
      </c>
      <c r="E615" s="1" t="str">
        <f t="shared" si="74"/>
        <v>2020</v>
      </c>
      <c r="F615">
        <v>1233</v>
      </c>
      <c r="G615" t="str">
        <f>VLOOKUP(A615,ClientInfo[[#All],[CLID-Shorten]:[GEOID]],2,FALSE)</f>
        <v>GEO1001</v>
      </c>
      <c r="H615" t="str">
        <f>VLOOKUP(G615,Geomapping[#All],2,FALSE)</f>
        <v>NAM</v>
      </c>
      <c r="I615" s="1" t="str">
        <f t="shared" si="75"/>
        <v>Q3 2020</v>
      </c>
    </row>
    <row r="616" spans="1:9" x14ac:dyDescent="0.25">
      <c r="A616" t="str">
        <f t="shared" si="77"/>
        <v>CL79204</v>
      </c>
      <c r="B616" s="1">
        <v>44135</v>
      </c>
      <c r="C616" s="1" t="str">
        <f t="shared" si="72"/>
        <v>Oct</v>
      </c>
      <c r="D616" s="1" t="str">
        <f t="shared" si="73"/>
        <v>Q4</v>
      </c>
      <c r="E616" s="1" t="str">
        <f t="shared" si="74"/>
        <v>2020</v>
      </c>
      <c r="F616">
        <v>1059</v>
      </c>
      <c r="G616" t="str">
        <f>VLOOKUP(A616,ClientInfo[[#All],[CLID-Shorten]:[GEOID]],2,FALSE)</f>
        <v>GEO1001</v>
      </c>
      <c r="H616" t="str">
        <f>VLOOKUP(G616,Geomapping[#All],2,FALSE)</f>
        <v>NAM</v>
      </c>
      <c r="I616" s="1" t="str">
        <f t="shared" si="75"/>
        <v>Q4 2020</v>
      </c>
    </row>
    <row r="617" spans="1:9" x14ac:dyDescent="0.25">
      <c r="A617" t="str">
        <f t="shared" si="77"/>
        <v>CL79204</v>
      </c>
      <c r="B617" s="1">
        <v>44165</v>
      </c>
      <c r="C617" s="1" t="str">
        <f t="shared" si="72"/>
        <v>Nov</v>
      </c>
      <c r="D617" s="1" t="str">
        <f t="shared" si="73"/>
        <v>Q4</v>
      </c>
      <c r="E617" s="1" t="str">
        <f t="shared" si="74"/>
        <v>2020</v>
      </c>
      <c r="F617">
        <v>1586</v>
      </c>
      <c r="G617" t="str">
        <f>VLOOKUP(A617,ClientInfo[[#All],[CLID-Shorten]:[GEOID]],2,FALSE)</f>
        <v>GEO1001</v>
      </c>
      <c r="H617" t="str">
        <f>VLOOKUP(G617,Geomapping[#All],2,FALSE)</f>
        <v>NAM</v>
      </c>
      <c r="I617" s="1" t="str">
        <f t="shared" si="75"/>
        <v>Q4 2020</v>
      </c>
    </row>
    <row r="618" spans="1:9" x14ac:dyDescent="0.25">
      <c r="A618" t="str">
        <f t="shared" si="77"/>
        <v>CL79204</v>
      </c>
      <c r="B618" s="1">
        <v>44196</v>
      </c>
      <c r="C618" s="1" t="str">
        <f t="shared" si="72"/>
        <v>Dec</v>
      </c>
      <c r="D618" s="1" t="str">
        <f t="shared" si="73"/>
        <v>Q4</v>
      </c>
      <c r="E618" s="1" t="str">
        <f t="shared" si="74"/>
        <v>2020</v>
      </c>
      <c r="F618">
        <v>1230</v>
      </c>
      <c r="G618" t="str">
        <f>VLOOKUP(A618,ClientInfo[[#All],[CLID-Shorten]:[GEOID]],2,FALSE)</f>
        <v>GEO1001</v>
      </c>
      <c r="H618" t="str">
        <f>VLOOKUP(G618,Geomapping[#All],2,FALSE)</f>
        <v>NAM</v>
      </c>
      <c r="I618" s="1" t="str">
        <f t="shared" si="75"/>
        <v>Q4 2020</v>
      </c>
    </row>
    <row r="619" spans="1:9" x14ac:dyDescent="0.25">
      <c r="A619" t="str">
        <f t="shared" si="77"/>
        <v>CL79204</v>
      </c>
      <c r="B619" s="1">
        <v>44377</v>
      </c>
      <c r="C619" s="1" t="str">
        <f t="shared" si="72"/>
        <v>Jun</v>
      </c>
      <c r="D619" s="1" t="str">
        <f t="shared" si="73"/>
        <v>Q2</v>
      </c>
      <c r="E619" s="1" t="str">
        <f t="shared" si="74"/>
        <v>2021</v>
      </c>
      <c r="F619">
        <v>1291</v>
      </c>
      <c r="G619" t="str">
        <f>VLOOKUP(A619,ClientInfo[[#All],[CLID-Shorten]:[GEOID]],2,FALSE)</f>
        <v>GEO1001</v>
      </c>
      <c r="H619" t="str">
        <f>VLOOKUP(G619,Geomapping[#All],2,FALSE)</f>
        <v>NAM</v>
      </c>
      <c r="I619" s="1" t="str">
        <f t="shared" si="75"/>
        <v>Q2 2021</v>
      </c>
    </row>
    <row r="620" spans="1:9" x14ac:dyDescent="0.25">
      <c r="A620" t="str">
        <f t="shared" si="77"/>
        <v>CL79204</v>
      </c>
      <c r="B620" s="1">
        <v>44347</v>
      </c>
      <c r="C620" s="1" t="str">
        <f t="shared" si="72"/>
        <v>May</v>
      </c>
      <c r="D620" s="1" t="str">
        <f t="shared" si="73"/>
        <v>Q2</v>
      </c>
      <c r="E620" s="1" t="str">
        <f t="shared" si="74"/>
        <v>2021</v>
      </c>
      <c r="F620">
        <v>2150</v>
      </c>
      <c r="G620" t="str">
        <f>VLOOKUP(A620,ClientInfo[[#All],[CLID-Shorten]:[GEOID]],2,FALSE)</f>
        <v>GEO1001</v>
      </c>
      <c r="H620" t="str">
        <f>VLOOKUP(G620,Geomapping[#All],2,FALSE)</f>
        <v>NAM</v>
      </c>
      <c r="I620" s="1" t="str">
        <f t="shared" si="75"/>
        <v>Q2 2021</v>
      </c>
    </row>
    <row r="621" spans="1:9" x14ac:dyDescent="0.25">
      <c r="A621" t="str">
        <f t="shared" si="77"/>
        <v>CL79204</v>
      </c>
      <c r="B621" s="1">
        <v>44316</v>
      </c>
      <c r="C621" s="1" t="str">
        <f t="shared" si="72"/>
        <v>Apr</v>
      </c>
      <c r="D621" s="1" t="str">
        <f t="shared" si="73"/>
        <v>Q2</v>
      </c>
      <c r="E621" s="1" t="str">
        <f t="shared" si="74"/>
        <v>2021</v>
      </c>
      <c r="F621">
        <v>1991</v>
      </c>
      <c r="G621" t="str">
        <f>VLOOKUP(A621,ClientInfo[[#All],[CLID-Shorten]:[GEOID]],2,FALSE)</f>
        <v>GEO1001</v>
      </c>
      <c r="H621" t="str">
        <f>VLOOKUP(G621,Geomapping[#All],2,FALSE)</f>
        <v>NAM</v>
      </c>
      <c r="I621" s="1" t="str">
        <f t="shared" si="75"/>
        <v>Q2 2021</v>
      </c>
    </row>
    <row r="622" spans="1:9" x14ac:dyDescent="0.25">
      <c r="A622" t="str">
        <f t="shared" si="77"/>
        <v>CL79204</v>
      </c>
      <c r="B622" s="1">
        <v>44286</v>
      </c>
      <c r="C622" s="1" t="str">
        <f t="shared" si="72"/>
        <v>Mar</v>
      </c>
      <c r="D622" s="1" t="str">
        <f t="shared" si="73"/>
        <v>Q1</v>
      </c>
      <c r="E622" s="1" t="str">
        <f t="shared" si="74"/>
        <v>2021</v>
      </c>
      <c r="F622">
        <v>2032</v>
      </c>
      <c r="G622" t="str">
        <f>VLOOKUP(A622,ClientInfo[[#All],[CLID-Shorten]:[GEOID]],2,FALSE)</f>
        <v>GEO1001</v>
      </c>
      <c r="H622" t="str">
        <f>VLOOKUP(G622,Geomapping[#All],2,FALSE)</f>
        <v>NAM</v>
      </c>
      <c r="I622" s="1" t="str">
        <f t="shared" si="75"/>
        <v>Q1 2021</v>
      </c>
    </row>
    <row r="623" spans="1:9" x14ac:dyDescent="0.25">
      <c r="A623" t="str">
        <f t="shared" si="77"/>
        <v>CL79204</v>
      </c>
      <c r="B623" s="1">
        <v>44255</v>
      </c>
      <c r="C623" s="1" t="str">
        <f t="shared" si="72"/>
        <v>Feb</v>
      </c>
      <c r="D623" s="1" t="str">
        <f t="shared" si="73"/>
        <v>Q1</v>
      </c>
      <c r="E623" s="1" t="str">
        <f t="shared" si="74"/>
        <v>2021</v>
      </c>
      <c r="F623">
        <v>1438</v>
      </c>
      <c r="G623" t="str">
        <f>VLOOKUP(A623,ClientInfo[[#All],[CLID-Shorten]:[GEOID]],2,FALSE)</f>
        <v>GEO1001</v>
      </c>
      <c r="H623" t="str">
        <f>VLOOKUP(G623,Geomapping[#All],2,FALSE)</f>
        <v>NAM</v>
      </c>
      <c r="I623" s="1" t="str">
        <f t="shared" si="75"/>
        <v>Q1 2021</v>
      </c>
    </row>
    <row r="624" spans="1:9" x14ac:dyDescent="0.25">
      <c r="A624" t="str">
        <f t="shared" si="77"/>
        <v>CL79204</v>
      </c>
      <c r="B624" s="1">
        <v>44227</v>
      </c>
      <c r="C624" s="1" t="str">
        <f t="shared" si="72"/>
        <v>Jan</v>
      </c>
      <c r="D624" s="1" t="str">
        <f t="shared" si="73"/>
        <v>Q1</v>
      </c>
      <c r="E624" s="1" t="str">
        <f t="shared" si="74"/>
        <v>2021</v>
      </c>
      <c r="F624">
        <v>1569</v>
      </c>
      <c r="G624" t="str">
        <f>VLOOKUP(A624,ClientInfo[[#All],[CLID-Shorten]:[GEOID]],2,FALSE)</f>
        <v>GEO1001</v>
      </c>
      <c r="H624" t="str">
        <f>VLOOKUP(G624,Geomapping[#All],2,FALSE)</f>
        <v>NAM</v>
      </c>
      <c r="I624" s="1" t="str">
        <f t="shared" si="75"/>
        <v>Q1 2021</v>
      </c>
    </row>
    <row r="625" spans="1:9" x14ac:dyDescent="0.25">
      <c r="A625" t="s">
        <v>601</v>
      </c>
      <c r="B625" s="1">
        <v>43861</v>
      </c>
      <c r="C625" s="1" t="str">
        <f t="shared" si="72"/>
        <v>Jan</v>
      </c>
      <c r="D625" s="1" t="str">
        <f t="shared" si="73"/>
        <v>Q1</v>
      </c>
      <c r="E625" s="1" t="str">
        <f t="shared" si="74"/>
        <v>2020</v>
      </c>
      <c r="F625">
        <v>1211</v>
      </c>
      <c r="G625" t="str">
        <f>VLOOKUP(A625,ClientInfo[[#All],[CLID-Shorten]:[GEOID]],2,FALSE)</f>
        <v>GEO1004</v>
      </c>
      <c r="H625" t="str">
        <f>VLOOKUP(G625,Geomapping[#All],2,FALSE)</f>
        <v>LATAM</v>
      </c>
      <c r="I625" s="1" t="str">
        <f t="shared" si="75"/>
        <v>Q1 2020</v>
      </c>
    </row>
    <row r="626" spans="1:9" x14ac:dyDescent="0.25">
      <c r="A626" t="str">
        <f t="shared" ref="A626:A642" si="78">A625</f>
        <v>CL81431</v>
      </c>
      <c r="B626" s="1">
        <v>43890</v>
      </c>
      <c r="C626" s="1" t="str">
        <f t="shared" si="72"/>
        <v>Feb</v>
      </c>
      <c r="D626" s="1" t="str">
        <f t="shared" si="73"/>
        <v>Q1</v>
      </c>
      <c r="E626" s="1" t="str">
        <f t="shared" si="74"/>
        <v>2020</v>
      </c>
      <c r="F626">
        <v>1358</v>
      </c>
      <c r="G626" t="str">
        <f>VLOOKUP(A626,ClientInfo[[#All],[CLID-Shorten]:[GEOID]],2,FALSE)</f>
        <v>GEO1004</v>
      </c>
      <c r="H626" t="str">
        <f>VLOOKUP(G626,Geomapping[#All],2,FALSE)</f>
        <v>LATAM</v>
      </c>
      <c r="I626" s="1" t="str">
        <f t="shared" si="75"/>
        <v>Q1 2020</v>
      </c>
    </row>
    <row r="627" spans="1:9" x14ac:dyDescent="0.25">
      <c r="A627" t="str">
        <f t="shared" si="78"/>
        <v>CL81431</v>
      </c>
      <c r="B627" s="1">
        <v>43921</v>
      </c>
      <c r="C627" s="1" t="str">
        <f t="shared" si="72"/>
        <v>Mar</v>
      </c>
      <c r="D627" s="1" t="str">
        <f t="shared" si="73"/>
        <v>Q1</v>
      </c>
      <c r="E627" s="1" t="str">
        <f t="shared" si="74"/>
        <v>2020</v>
      </c>
      <c r="F627">
        <v>1507</v>
      </c>
      <c r="G627" t="str">
        <f>VLOOKUP(A627,ClientInfo[[#All],[CLID-Shorten]:[GEOID]],2,FALSE)</f>
        <v>GEO1004</v>
      </c>
      <c r="H627" t="str">
        <f>VLOOKUP(G627,Geomapping[#All],2,FALSE)</f>
        <v>LATAM</v>
      </c>
      <c r="I627" s="1" t="str">
        <f t="shared" si="75"/>
        <v>Q1 2020</v>
      </c>
    </row>
    <row r="628" spans="1:9" x14ac:dyDescent="0.25">
      <c r="A628" t="str">
        <f t="shared" si="78"/>
        <v>CL81431</v>
      </c>
      <c r="B628" s="1">
        <v>43951</v>
      </c>
      <c r="C628" s="1" t="str">
        <f t="shared" si="72"/>
        <v>Apr</v>
      </c>
      <c r="D628" s="1" t="str">
        <f t="shared" si="73"/>
        <v>Q2</v>
      </c>
      <c r="E628" s="1" t="str">
        <f t="shared" si="74"/>
        <v>2020</v>
      </c>
      <c r="F628">
        <v>1812</v>
      </c>
      <c r="G628" t="str">
        <f>VLOOKUP(A628,ClientInfo[[#All],[CLID-Shorten]:[GEOID]],2,FALSE)</f>
        <v>GEO1004</v>
      </c>
      <c r="H628" t="str">
        <f>VLOOKUP(G628,Geomapping[#All],2,FALSE)</f>
        <v>LATAM</v>
      </c>
      <c r="I628" s="1" t="str">
        <f t="shared" si="75"/>
        <v>Q2 2020</v>
      </c>
    </row>
    <row r="629" spans="1:9" x14ac:dyDescent="0.25">
      <c r="A629" t="str">
        <f t="shared" si="78"/>
        <v>CL81431</v>
      </c>
      <c r="B629" s="1">
        <v>43982</v>
      </c>
      <c r="C629" s="1" t="str">
        <f t="shared" si="72"/>
        <v>May</v>
      </c>
      <c r="D629" s="1" t="str">
        <f t="shared" si="73"/>
        <v>Q2</v>
      </c>
      <c r="E629" s="1" t="str">
        <f t="shared" si="74"/>
        <v>2020</v>
      </c>
      <c r="F629">
        <v>1663</v>
      </c>
      <c r="G629" t="str">
        <f>VLOOKUP(A629,ClientInfo[[#All],[CLID-Shorten]:[GEOID]],2,FALSE)</f>
        <v>GEO1004</v>
      </c>
      <c r="H629" t="str">
        <f>VLOOKUP(G629,Geomapping[#All],2,FALSE)</f>
        <v>LATAM</v>
      </c>
      <c r="I629" s="1" t="str">
        <f t="shared" si="75"/>
        <v>Q2 2020</v>
      </c>
    </row>
    <row r="630" spans="1:9" x14ac:dyDescent="0.25">
      <c r="A630" t="str">
        <f t="shared" si="78"/>
        <v>CL81431</v>
      </c>
      <c r="B630" s="1">
        <v>44012</v>
      </c>
      <c r="C630" s="1" t="str">
        <f t="shared" si="72"/>
        <v>Jun</v>
      </c>
      <c r="D630" s="1" t="str">
        <f t="shared" si="73"/>
        <v>Q2</v>
      </c>
      <c r="E630" s="1" t="str">
        <f t="shared" si="74"/>
        <v>2020</v>
      </c>
      <c r="F630">
        <v>1205</v>
      </c>
      <c r="G630" t="str">
        <f>VLOOKUP(A630,ClientInfo[[#All],[CLID-Shorten]:[GEOID]],2,FALSE)</f>
        <v>GEO1004</v>
      </c>
      <c r="H630" t="str">
        <f>VLOOKUP(G630,Geomapping[#All],2,FALSE)</f>
        <v>LATAM</v>
      </c>
      <c r="I630" s="1" t="str">
        <f t="shared" si="75"/>
        <v>Q2 2020</v>
      </c>
    </row>
    <row r="631" spans="1:9" x14ac:dyDescent="0.25">
      <c r="A631" t="str">
        <f t="shared" si="78"/>
        <v>CL81431</v>
      </c>
      <c r="B631" s="1">
        <v>44043</v>
      </c>
      <c r="C631" s="1" t="str">
        <f t="shared" si="72"/>
        <v>Jul</v>
      </c>
      <c r="D631" s="1" t="str">
        <f t="shared" si="73"/>
        <v>Q3</v>
      </c>
      <c r="E631" s="1" t="str">
        <f t="shared" si="74"/>
        <v>2020</v>
      </c>
      <c r="F631">
        <v>1059</v>
      </c>
      <c r="G631" t="str">
        <f>VLOOKUP(A631,ClientInfo[[#All],[CLID-Shorten]:[GEOID]],2,FALSE)</f>
        <v>GEO1004</v>
      </c>
      <c r="H631" t="str">
        <f>VLOOKUP(G631,Geomapping[#All],2,FALSE)</f>
        <v>LATAM</v>
      </c>
      <c r="I631" s="1" t="str">
        <f t="shared" si="75"/>
        <v>Q3 2020</v>
      </c>
    </row>
    <row r="632" spans="1:9" x14ac:dyDescent="0.25">
      <c r="A632" t="str">
        <f t="shared" si="78"/>
        <v>CL81431</v>
      </c>
      <c r="B632" s="1">
        <v>44074</v>
      </c>
      <c r="C632" s="1" t="str">
        <f t="shared" si="72"/>
        <v>Aug</v>
      </c>
      <c r="D632" s="1" t="str">
        <f t="shared" si="73"/>
        <v>Q3</v>
      </c>
      <c r="E632" s="1" t="str">
        <f t="shared" si="74"/>
        <v>2020</v>
      </c>
      <c r="F632">
        <v>910</v>
      </c>
      <c r="G632" t="str">
        <f>VLOOKUP(A632,ClientInfo[[#All],[CLID-Shorten]:[GEOID]],2,FALSE)</f>
        <v>GEO1004</v>
      </c>
      <c r="H632" t="str">
        <f>VLOOKUP(G632,Geomapping[#All],2,FALSE)</f>
        <v>LATAM</v>
      </c>
      <c r="I632" s="1" t="str">
        <f t="shared" si="75"/>
        <v>Q3 2020</v>
      </c>
    </row>
    <row r="633" spans="1:9" x14ac:dyDescent="0.25">
      <c r="A633" t="str">
        <f t="shared" si="78"/>
        <v>CL81431</v>
      </c>
      <c r="B633" s="1">
        <v>44104</v>
      </c>
      <c r="C633" s="1" t="str">
        <f t="shared" si="72"/>
        <v>Sep</v>
      </c>
      <c r="D633" s="1" t="str">
        <f t="shared" si="73"/>
        <v>Q3</v>
      </c>
      <c r="E633" s="1" t="str">
        <f t="shared" si="74"/>
        <v>2020</v>
      </c>
      <c r="F633">
        <v>910</v>
      </c>
      <c r="G633" t="str">
        <f>VLOOKUP(A633,ClientInfo[[#All],[CLID-Shorten]:[GEOID]],2,FALSE)</f>
        <v>GEO1004</v>
      </c>
      <c r="H633" t="str">
        <f>VLOOKUP(G633,Geomapping[#All],2,FALSE)</f>
        <v>LATAM</v>
      </c>
      <c r="I633" s="1" t="str">
        <f t="shared" si="75"/>
        <v>Q3 2020</v>
      </c>
    </row>
    <row r="634" spans="1:9" x14ac:dyDescent="0.25">
      <c r="A634" t="str">
        <f t="shared" si="78"/>
        <v>CL81431</v>
      </c>
      <c r="B634" s="1">
        <v>44135</v>
      </c>
      <c r="C634" s="1" t="str">
        <f t="shared" si="72"/>
        <v>Oct</v>
      </c>
      <c r="D634" s="1" t="str">
        <f t="shared" si="73"/>
        <v>Q4</v>
      </c>
      <c r="E634" s="1" t="str">
        <f t="shared" si="74"/>
        <v>2020</v>
      </c>
      <c r="F634">
        <v>1060</v>
      </c>
      <c r="G634" t="str">
        <f>VLOOKUP(A634,ClientInfo[[#All],[CLID-Shorten]:[GEOID]],2,FALSE)</f>
        <v>GEO1004</v>
      </c>
      <c r="H634" t="str">
        <f>VLOOKUP(G634,Geomapping[#All],2,FALSE)</f>
        <v>LATAM</v>
      </c>
      <c r="I634" s="1" t="str">
        <f t="shared" si="75"/>
        <v>Q4 2020</v>
      </c>
    </row>
    <row r="635" spans="1:9" x14ac:dyDescent="0.25">
      <c r="A635" t="str">
        <f t="shared" si="78"/>
        <v>CL81431</v>
      </c>
      <c r="B635" s="1">
        <v>44165</v>
      </c>
      <c r="C635" s="1" t="str">
        <f t="shared" si="72"/>
        <v>Nov</v>
      </c>
      <c r="D635" s="1" t="str">
        <f t="shared" si="73"/>
        <v>Q4</v>
      </c>
      <c r="E635" s="1" t="str">
        <f t="shared" si="74"/>
        <v>2020</v>
      </c>
      <c r="F635">
        <v>1205</v>
      </c>
      <c r="G635" t="str">
        <f>VLOOKUP(A635,ClientInfo[[#All],[CLID-Shorten]:[GEOID]],2,FALSE)</f>
        <v>GEO1004</v>
      </c>
      <c r="H635" t="str">
        <f>VLOOKUP(G635,Geomapping[#All],2,FALSE)</f>
        <v>LATAM</v>
      </c>
      <c r="I635" s="1" t="str">
        <f t="shared" si="75"/>
        <v>Q4 2020</v>
      </c>
    </row>
    <row r="636" spans="1:9" x14ac:dyDescent="0.25">
      <c r="A636" t="str">
        <f t="shared" si="78"/>
        <v>CL81431</v>
      </c>
      <c r="B636" s="1">
        <v>44196</v>
      </c>
      <c r="C636" s="1" t="str">
        <f t="shared" si="72"/>
        <v>Dec</v>
      </c>
      <c r="D636" s="1" t="str">
        <f t="shared" si="73"/>
        <v>Q4</v>
      </c>
      <c r="E636" s="1" t="str">
        <f t="shared" si="74"/>
        <v>2020</v>
      </c>
      <c r="F636">
        <v>1211</v>
      </c>
      <c r="G636" t="str">
        <f>VLOOKUP(A636,ClientInfo[[#All],[CLID-Shorten]:[GEOID]],2,FALSE)</f>
        <v>GEO1004</v>
      </c>
      <c r="H636" t="str">
        <f>VLOOKUP(G636,Geomapping[#All],2,FALSE)</f>
        <v>LATAM</v>
      </c>
      <c r="I636" s="1" t="str">
        <f t="shared" si="75"/>
        <v>Q4 2020</v>
      </c>
    </row>
    <row r="637" spans="1:9" x14ac:dyDescent="0.25">
      <c r="A637" t="str">
        <f t="shared" si="78"/>
        <v>CL81431</v>
      </c>
      <c r="B637" s="1">
        <v>44377</v>
      </c>
      <c r="C637" s="1" t="str">
        <f t="shared" si="72"/>
        <v>Jun</v>
      </c>
      <c r="D637" s="1" t="str">
        <f t="shared" si="73"/>
        <v>Q2</v>
      </c>
      <c r="E637" s="1" t="str">
        <f t="shared" si="74"/>
        <v>2021</v>
      </c>
      <c r="F637">
        <v>1193</v>
      </c>
      <c r="G637" t="str">
        <f>VLOOKUP(A637,ClientInfo[[#All],[CLID-Shorten]:[GEOID]],2,FALSE)</f>
        <v>GEO1004</v>
      </c>
      <c r="H637" t="str">
        <f>VLOOKUP(G637,Geomapping[#All],2,FALSE)</f>
        <v>LATAM</v>
      </c>
      <c r="I637" s="1" t="str">
        <f t="shared" si="75"/>
        <v>Q2 2021</v>
      </c>
    </row>
    <row r="638" spans="1:9" x14ac:dyDescent="0.25">
      <c r="A638" t="str">
        <f t="shared" si="78"/>
        <v>CL81431</v>
      </c>
      <c r="B638" s="1">
        <v>44347</v>
      </c>
      <c r="C638" s="1" t="str">
        <f t="shared" si="72"/>
        <v>May</v>
      </c>
      <c r="D638" s="1" t="str">
        <f t="shared" si="73"/>
        <v>Q2</v>
      </c>
      <c r="E638" s="1" t="str">
        <f t="shared" si="74"/>
        <v>2021</v>
      </c>
      <c r="F638">
        <v>1694</v>
      </c>
      <c r="G638" t="str">
        <f>VLOOKUP(A638,ClientInfo[[#All],[CLID-Shorten]:[GEOID]],2,FALSE)</f>
        <v>GEO1004</v>
      </c>
      <c r="H638" t="str">
        <f>VLOOKUP(G638,Geomapping[#All],2,FALSE)</f>
        <v>LATAM</v>
      </c>
      <c r="I638" s="1" t="str">
        <f t="shared" si="75"/>
        <v>Q2 2021</v>
      </c>
    </row>
    <row r="639" spans="1:9" x14ac:dyDescent="0.25">
      <c r="A639" t="str">
        <f t="shared" si="78"/>
        <v>CL81431</v>
      </c>
      <c r="B639" s="1">
        <v>44316</v>
      </c>
      <c r="C639" s="1" t="str">
        <f t="shared" si="72"/>
        <v>Apr</v>
      </c>
      <c r="D639" s="1" t="str">
        <f t="shared" si="73"/>
        <v>Q2</v>
      </c>
      <c r="E639" s="1" t="str">
        <f t="shared" si="74"/>
        <v>2021</v>
      </c>
      <c r="F639">
        <v>1791</v>
      </c>
      <c r="G639" t="str">
        <f>VLOOKUP(A639,ClientInfo[[#All],[CLID-Shorten]:[GEOID]],2,FALSE)</f>
        <v>GEO1004</v>
      </c>
      <c r="H639" t="str">
        <f>VLOOKUP(G639,Geomapping[#All],2,FALSE)</f>
        <v>LATAM</v>
      </c>
      <c r="I639" s="1" t="str">
        <f t="shared" si="75"/>
        <v>Q2 2021</v>
      </c>
    </row>
    <row r="640" spans="1:9" x14ac:dyDescent="0.25">
      <c r="A640" t="str">
        <f t="shared" si="78"/>
        <v>CL81431</v>
      </c>
      <c r="B640" s="1">
        <v>44286</v>
      </c>
      <c r="C640" s="1" t="str">
        <f t="shared" si="72"/>
        <v>Mar</v>
      </c>
      <c r="D640" s="1" t="str">
        <f t="shared" si="73"/>
        <v>Q1</v>
      </c>
      <c r="E640" s="1" t="str">
        <f t="shared" si="74"/>
        <v>2021</v>
      </c>
      <c r="F640">
        <v>1568</v>
      </c>
      <c r="G640" t="str">
        <f>VLOOKUP(A640,ClientInfo[[#All],[CLID-Shorten]:[GEOID]],2,FALSE)</f>
        <v>GEO1004</v>
      </c>
      <c r="H640" t="str">
        <f>VLOOKUP(G640,Geomapping[#All],2,FALSE)</f>
        <v>LATAM</v>
      </c>
      <c r="I640" s="1" t="str">
        <f t="shared" si="75"/>
        <v>Q1 2021</v>
      </c>
    </row>
    <row r="641" spans="1:9" x14ac:dyDescent="0.25">
      <c r="A641" t="str">
        <f t="shared" si="78"/>
        <v>CL81431</v>
      </c>
      <c r="B641" s="1">
        <v>44255</v>
      </c>
      <c r="C641" s="1" t="str">
        <f t="shared" si="72"/>
        <v>Feb</v>
      </c>
      <c r="D641" s="1" t="str">
        <f t="shared" si="73"/>
        <v>Q1</v>
      </c>
      <c r="E641" s="1" t="str">
        <f t="shared" si="74"/>
        <v>2021</v>
      </c>
      <c r="F641">
        <v>1399</v>
      </c>
      <c r="G641" t="str">
        <f>VLOOKUP(A641,ClientInfo[[#All],[CLID-Shorten]:[GEOID]],2,FALSE)</f>
        <v>GEO1004</v>
      </c>
      <c r="H641" t="str">
        <f>VLOOKUP(G641,Geomapping[#All],2,FALSE)</f>
        <v>LATAM</v>
      </c>
      <c r="I641" s="1" t="str">
        <f t="shared" si="75"/>
        <v>Q1 2021</v>
      </c>
    </row>
    <row r="642" spans="1:9" x14ac:dyDescent="0.25">
      <c r="A642" t="str">
        <f t="shared" si="78"/>
        <v>CL81431</v>
      </c>
      <c r="B642" s="1">
        <v>44227</v>
      </c>
      <c r="C642" s="1" t="str">
        <f t="shared" si="72"/>
        <v>Jan</v>
      </c>
      <c r="D642" s="1" t="str">
        <f t="shared" si="73"/>
        <v>Q1</v>
      </c>
      <c r="E642" s="1" t="str">
        <f t="shared" si="74"/>
        <v>2021</v>
      </c>
      <c r="F642">
        <v>1255</v>
      </c>
      <c r="G642" t="str">
        <f>VLOOKUP(A642,ClientInfo[[#All],[CLID-Shorten]:[GEOID]],2,FALSE)</f>
        <v>GEO1004</v>
      </c>
      <c r="H642" t="str">
        <f>VLOOKUP(G642,Geomapping[#All],2,FALSE)</f>
        <v>LATAM</v>
      </c>
      <c r="I642" s="1" t="str">
        <f t="shared" si="75"/>
        <v>Q1 2021</v>
      </c>
    </row>
    <row r="643" spans="1:9" x14ac:dyDescent="0.25">
      <c r="A643" t="s">
        <v>613</v>
      </c>
      <c r="B643" s="1">
        <v>43861</v>
      </c>
      <c r="C643" s="1" t="str">
        <f t="shared" ref="C643:C706" si="79">TEXT(B643, "mmm")</f>
        <v>Jan</v>
      </c>
      <c r="D643" s="1" t="str">
        <f t="shared" ref="D643:D706" si="80">"Q" &amp;CHOOSE(MONTH(B643),1, 1, 1, 2, 2, 2, 3, 3,3,4, 4, 4)</f>
        <v>Q1</v>
      </c>
      <c r="E643" s="1" t="str">
        <f t="shared" ref="E643:E706" si="81">TEXT(B643,"yyyy")</f>
        <v>2020</v>
      </c>
      <c r="F643">
        <v>53</v>
      </c>
      <c r="G643" t="str">
        <f>VLOOKUP(A643,ClientInfo[[#All],[CLID-Shorten]:[GEOID]],2,FALSE)</f>
        <v>GEO1002</v>
      </c>
      <c r="H643" t="str">
        <f>VLOOKUP(G643,Geomapping[#All],2,FALSE)</f>
        <v>APAC</v>
      </c>
      <c r="I643" s="1" t="str">
        <f t="shared" ref="I643:I706" si="82">D643&amp;" "&amp;E643</f>
        <v>Q1 2020</v>
      </c>
    </row>
    <row r="644" spans="1:9" x14ac:dyDescent="0.25">
      <c r="A644" t="str">
        <f t="shared" ref="A644:A660" si="83">A643</f>
        <v>CL82440</v>
      </c>
      <c r="B644" s="1">
        <v>43890</v>
      </c>
      <c r="C644" s="1" t="str">
        <f t="shared" si="79"/>
        <v>Feb</v>
      </c>
      <c r="D644" s="1" t="str">
        <f t="shared" si="80"/>
        <v>Q1</v>
      </c>
      <c r="E644" s="1" t="str">
        <f t="shared" si="81"/>
        <v>2020</v>
      </c>
      <c r="F644">
        <v>40</v>
      </c>
      <c r="G644" t="str">
        <f>VLOOKUP(A644,ClientInfo[[#All],[CLID-Shorten]:[GEOID]],2,FALSE)</f>
        <v>GEO1002</v>
      </c>
      <c r="H644" t="str">
        <f>VLOOKUP(G644,Geomapping[#All],2,FALSE)</f>
        <v>APAC</v>
      </c>
      <c r="I644" s="1" t="str">
        <f t="shared" si="82"/>
        <v>Q1 2020</v>
      </c>
    </row>
    <row r="645" spans="1:9" x14ac:dyDescent="0.25">
      <c r="A645" t="str">
        <f t="shared" si="83"/>
        <v>CL82440</v>
      </c>
      <c r="B645" s="1">
        <v>43921</v>
      </c>
      <c r="C645" s="1" t="str">
        <f t="shared" si="79"/>
        <v>Mar</v>
      </c>
      <c r="D645" s="1" t="str">
        <f t="shared" si="80"/>
        <v>Q1</v>
      </c>
      <c r="E645" s="1" t="str">
        <f t="shared" si="81"/>
        <v>2020</v>
      </c>
      <c r="F645">
        <v>65</v>
      </c>
      <c r="G645" t="str">
        <f>VLOOKUP(A645,ClientInfo[[#All],[CLID-Shorten]:[GEOID]],2,FALSE)</f>
        <v>GEO1002</v>
      </c>
      <c r="H645" t="str">
        <f>VLOOKUP(G645,Geomapping[#All],2,FALSE)</f>
        <v>APAC</v>
      </c>
      <c r="I645" s="1" t="str">
        <f t="shared" si="82"/>
        <v>Q1 2020</v>
      </c>
    </row>
    <row r="646" spans="1:9" x14ac:dyDescent="0.25">
      <c r="A646" t="str">
        <f t="shared" si="83"/>
        <v>CL82440</v>
      </c>
      <c r="B646" s="1">
        <v>43951</v>
      </c>
      <c r="C646" s="1" t="str">
        <f t="shared" si="79"/>
        <v>Apr</v>
      </c>
      <c r="D646" s="1" t="str">
        <f t="shared" si="80"/>
        <v>Q2</v>
      </c>
      <c r="E646" s="1" t="str">
        <f t="shared" si="81"/>
        <v>2020</v>
      </c>
      <c r="F646">
        <v>56</v>
      </c>
      <c r="G646" t="str">
        <f>VLOOKUP(A646,ClientInfo[[#All],[CLID-Shorten]:[GEOID]],2,FALSE)</f>
        <v>GEO1002</v>
      </c>
      <c r="H646" t="str">
        <f>VLOOKUP(G646,Geomapping[#All],2,FALSE)</f>
        <v>APAC</v>
      </c>
      <c r="I646" s="1" t="str">
        <f t="shared" si="82"/>
        <v>Q2 2020</v>
      </c>
    </row>
    <row r="647" spans="1:9" x14ac:dyDescent="0.25">
      <c r="A647" t="str">
        <f t="shared" si="83"/>
        <v>CL82440</v>
      </c>
      <c r="B647" s="1">
        <v>43982</v>
      </c>
      <c r="C647" s="1" t="str">
        <f t="shared" si="79"/>
        <v>May</v>
      </c>
      <c r="D647" s="1" t="str">
        <f t="shared" si="80"/>
        <v>Q2</v>
      </c>
      <c r="E647" s="1" t="str">
        <f t="shared" si="81"/>
        <v>2020</v>
      </c>
      <c r="F647">
        <v>65</v>
      </c>
      <c r="G647" t="str">
        <f>VLOOKUP(A647,ClientInfo[[#All],[CLID-Shorten]:[GEOID]],2,FALSE)</f>
        <v>GEO1002</v>
      </c>
      <c r="H647" t="str">
        <f>VLOOKUP(G647,Geomapping[#All],2,FALSE)</f>
        <v>APAC</v>
      </c>
      <c r="I647" s="1" t="str">
        <f t="shared" si="82"/>
        <v>Q2 2020</v>
      </c>
    </row>
    <row r="648" spans="1:9" x14ac:dyDescent="0.25">
      <c r="A648" t="str">
        <f t="shared" si="83"/>
        <v>CL82440</v>
      </c>
      <c r="B648" s="1">
        <v>44012</v>
      </c>
      <c r="C648" s="1" t="str">
        <f t="shared" si="79"/>
        <v>Jun</v>
      </c>
      <c r="D648" s="1" t="str">
        <f t="shared" si="80"/>
        <v>Q2</v>
      </c>
      <c r="E648" s="1" t="str">
        <f t="shared" si="81"/>
        <v>2020</v>
      </c>
      <c r="F648">
        <v>34</v>
      </c>
      <c r="G648" t="str">
        <f>VLOOKUP(A648,ClientInfo[[#All],[CLID-Shorten]:[GEOID]],2,FALSE)</f>
        <v>GEO1002</v>
      </c>
      <c r="H648" t="str">
        <f>VLOOKUP(G648,Geomapping[#All],2,FALSE)</f>
        <v>APAC</v>
      </c>
      <c r="I648" s="1" t="str">
        <f t="shared" si="82"/>
        <v>Q2 2020</v>
      </c>
    </row>
    <row r="649" spans="1:9" x14ac:dyDescent="0.25">
      <c r="A649" t="str">
        <f t="shared" si="83"/>
        <v>CL82440</v>
      </c>
      <c r="B649" s="1">
        <v>44043</v>
      </c>
      <c r="C649" s="1" t="str">
        <f t="shared" si="79"/>
        <v>Jul</v>
      </c>
      <c r="D649" s="1" t="str">
        <f t="shared" si="80"/>
        <v>Q3</v>
      </c>
      <c r="E649" s="1" t="str">
        <f t="shared" si="81"/>
        <v>2020</v>
      </c>
      <c r="F649">
        <v>50</v>
      </c>
      <c r="G649" t="str">
        <f>VLOOKUP(A649,ClientInfo[[#All],[CLID-Shorten]:[GEOID]],2,FALSE)</f>
        <v>GEO1002</v>
      </c>
      <c r="H649" t="str">
        <f>VLOOKUP(G649,Geomapping[#All],2,FALSE)</f>
        <v>APAC</v>
      </c>
      <c r="I649" s="1" t="str">
        <f t="shared" si="82"/>
        <v>Q3 2020</v>
      </c>
    </row>
    <row r="650" spans="1:9" x14ac:dyDescent="0.25">
      <c r="A650" t="str">
        <f t="shared" si="83"/>
        <v>CL82440</v>
      </c>
      <c r="B650" s="1">
        <v>44074</v>
      </c>
      <c r="C650" s="1" t="str">
        <f t="shared" si="79"/>
        <v>Aug</v>
      </c>
      <c r="D650" s="1" t="str">
        <f t="shared" si="80"/>
        <v>Q3</v>
      </c>
      <c r="E650" s="1" t="str">
        <f t="shared" si="81"/>
        <v>2020</v>
      </c>
      <c r="F650">
        <v>26</v>
      </c>
      <c r="G650" t="str">
        <f>VLOOKUP(A650,ClientInfo[[#All],[CLID-Shorten]:[GEOID]],2,FALSE)</f>
        <v>GEO1002</v>
      </c>
      <c r="H650" t="str">
        <f>VLOOKUP(G650,Geomapping[#All],2,FALSE)</f>
        <v>APAC</v>
      </c>
      <c r="I650" s="1" t="str">
        <f t="shared" si="82"/>
        <v>Q3 2020</v>
      </c>
    </row>
    <row r="651" spans="1:9" x14ac:dyDescent="0.25">
      <c r="A651" t="str">
        <f t="shared" si="83"/>
        <v>CL82440</v>
      </c>
      <c r="B651" s="1">
        <v>44104</v>
      </c>
      <c r="C651" s="1" t="str">
        <f t="shared" si="79"/>
        <v>Sep</v>
      </c>
      <c r="D651" s="1" t="str">
        <f t="shared" si="80"/>
        <v>Q3</v>
      </c>
      <c r="E651" s="1" t="str">
        <f t="shared" si="81"/>
        <v>2020</v>
      </c>
      <c r="F651">
        <v>43</v>
      </c>
      <c r="G651" t="str">
        <f>VLOOKUP(A651,ClientInfo[[#All],[CLID-Shorten]:[GEOID]],2,FALSE)</f>
        <v>GEO1002</v>
      </c>
      <c r="H651" t="str">
        <f>VLOOKUP(G651,Geomapping[#All],2,FALSE)</f>
        <v>APAC</v>
      </c>
      <c r="I651" s="1" t="str">
        <f t="shared" si="82"/>
        <v>Q3 2020</v>
      </c>
    </row>
    <row r="652" spans="1:9" x14ac:dyDescent="0.25">
      <c r="A652" t="str">
        <f t="shared" si="83"/>
        <v>CL82440</v>
      </c>
      <c r="B652" s="1">
        <v>44135</v>
      </c>
      <c r="C652" s="1" t="str">
        <f t="shared" si="79"/>
        <v>Oct</v>
      </c>
      <c r="D652" s="1" t="str">
        <f t="shared" si="80"/>
        <v>Q4</v>
      </c>
      <c r="E652" s="1" t="str">
        <f t="shared" si="81"/>
        <v>2020</v>
      </c>
      <c r="F652">
        <v>32</v>
      </c>
      <c r="G652" t="str">
        <f>VLOOKUP(A652,ClientInfo[[#All],[CLID-Shorten]:[GEOID]],2,FALSE)</f>
        <v>GEO1002</v>
      </c>
      <c r="H652" t="str">
        <f>VLOOKUP(G652,Geomapping[#All],2,FALSE)</f>
        <v>APAC</v>
      </c>
      <c r="I652" s="1" t="str">
        <f t="shared" si="82"/>
        <v>Q4 2020</v>
      </c>
    </row>
    <row r="653" spans="1:9" x14ac:dyDescent="0.25">
      <c r="A653" t="str">
        <f t="shared" si="83"/>
        <v>CL82440</v>
      </c>
      <c r="B653" s="1">
        <v>44165</v>
      </c>
      <c r="C653" s="1" t="str">
        <f t="shared" si="79"/>
        <v>Nov</v>
      </c>
      <c r="D653" s="1" t="str">
        <f t="shared" si="80"/>
        <v>Q4</v>
      </c>
      <c r="E653" s="1" t="str">
        <f t="shared" si="81"/>
        <v>2020</v>
      </c>
      <c r="F653">
        <v>54</v>
      </c>
      <c r="G653" t="str">
        <f>VLOOKUP(A653,ClientInfo[[#All],[CLID-Shorten]:[GEOID]],2,FALSE)</f>
        <v>GEO1002</v>
      </c>
      <c r="H653" t="str">
        <f>VLOOKUP(G653,Geomapping[#All],2,FALSE)</f>
        <v>APAC</v>
      </c>
      <c r="I653" s="1" t="str">
        <f t="shared" si="82"/>
        <v>Q4 2020</v>
      </c>
    </row>
    <row r="654" spans="1:9" x14ac:dyDescent="0.25">
      <c r="A654" t="str">
        <f t="shared" si="83"/>
        <v>CL82440</v>
      </c>
      <c r="B654" s="1">
        <v>44196</v>
      </c>
      <c r="C654" s="1" t="str">
        <f t="shared" si="79"/>
        <v>Dec</v>
      </c>
      <c r="D654" s="1" t="str">
        <f t="shared" si="80"/>
        <v>Q4</v>
      </c>
      <c r="E654" s="1" t="str">
        <f t="shared" si="81"/>
        <v>2020</v>
      </c>
      <c r="F654">
        <v>38</v>
      </c>
      <c r="G654" t="str">
        <f>VLOOKUP(A654,ClientInfo[[#All],[CLID-Shorten]:[GEOID]],2,FALSE)</f>
        <v>GEO1002</v>
      </c>
      <c r="H654" t="str">
        <f>VLOOKUP(G654,Geomapping[#All],2,FALSE)</f>
        <v>APAC</v>
      </c>
      <c r="I654" s="1" t="str">
        <f t="shared" si="82"/>
        <v>Q4 2020</v>
      </c>
    </row>
    <row r="655" spans="1:9" x14ac:dyDescent="0.25">
      <c r="A655" t="str">
        <f t="shared" si="83"/>
        <v>CL82440</v>
      </c>
      <c r="B655" s="1">
        <v>44377</v>
      </c>
      <c r="C655" s="1" t="str">
        <f t="shared" si="79"/>
        <v>Jun</v>
      </c>
      <c r="D655" s="1" t="str">
        <f t="shared" si="80"/>
        <v>Q2</v>
      </c>
      <c r="E655" s="1" t="str">
        <f t="shared" si="81"/>
        <v>2021</v>
      </c>
      <c r="F655">
        <v>38</v>
      </c>
      <c r="G655" t="str">
        <f>VLOOKUP(A655,ClientInfo[[#All],[CLID-Shorten]:[GEOID]],2,FALSE)</f>
        <v>GEO1002</v>
      </c>
      <c r="H655" t="str">
        <f>VLOOKUP(G655,Geomapping[#All],2,FALSE)</f>
        <v>APAC</v>
      </c>
      <c r="I655" s="1" t="str">
        <f t="shared" si="82"/>
        <v>Q2 2021</v>
      </c>
    </row>
    <row r="656" spans="1:9" x14ac:dyDescent="0.25">
      <c r="A656" t="str">
        <f t="shared" si="83"/>
        <v>CL82440</v>
      </c>
      <c r="B656" s="1">
        <v>44347</v>
      </c>
      <c r="C656" s="1" t="str">
        <f t="shared" si="79"/>
        <v>May</v>
      </c>
      <c r="D656" s="1" t="str">
        <f t="shared" si="80"/>
        <v>Q2</v>
      </c>
      <c r="E656" s="1" t="str">
        <f t="shared" si="81"/>
        <v>2021</v>
      </c>
      <c r="F656">
        <v>71</v>
      </c>
      <c r="G656" t="str">
        <f>VLOOKUP(A656,ClientInfo[[#All],[CLID-Shorten]:[GEOID]],2,FALSE)</f>
        <v>GEO1002</v>
      </c>
      <c r="H656" t="str">
        <f>VLOOKUP(G656,Geomapping[#All],2,FALSE)</f>
        <v>APAC</v>
      </c>
      <c r="I656" s="1" t="str">
        <f t="shared" si="82"/>
        <v>Q2 2021</v>
      </c>
    </row>
    <row r="657" spans="1:9" x14ac:dyDescent="0.25">
      <c r="A657" t="str">
        <f t="shared" si="83"/>
        <v>CL82440</v>
      </c>
      <c r="B657" s="1">
        <v>44316</v>
      </c>
      <c r="C657" s="1" t="str">
        <f t="shared" si="79"/>
        <v>Apr</v>
      </c>
      <c r="D657" s="1" t="str">
        <f t="shared" si="80"/>
        <v>Q2</v>
      </c>
      <c r="E657" s="1" t="str">
        <f t="shared" si="81"/>
        <v>2021</v>
      </c>
      <c r="F657">
        <v>60</v>
      </c>
      <c r="G657" t="str">
        <f>VLOOKUP(A657,ClientInfo[[#All],[CLID-Shorten]:[GEOID]],2,FALSE)</f>
        <v>GEO1002</v>
      </c>
      <c r="H657" t="str">
        <f>VLOOKUP(G657,Geomapping[#All],2,FALSE)</f>
        <v>APAC</v>
      </c>
      <c r="I657" s="1" t="str">
        <f t="shared" si="82"/>
        <v>Q2 2021</v>
      </c>
    </row>
    <row r="658" spans="1:9" x14ac:dyDescent="0.25">
      <c r="A658" t="str">
        <f t="shared" si="83"/>
        <v>CL82440</v>
      </c>
      <c r="B658" s="1">
        <v>44286</v>
      </c>
      <c r="C658" s="1" t="str">
        <f t="shared" si="79"/>
        <v>Mar</v>
      </c>
      <c r="D658" s="1" t="str">
        <f t="shared" si="80"/>
        <v>Q1</v>
      </c>
      <c r="E658" s="1" t="str">
        <f t="shared" si="81"/>
        <v>2021</v>
      </c>
      <c r="F658">
        <v>65</v>
      </c>
      <c r="G658" t="str">
        <f>VLOOKUP(A658,ClientInfo[[#All],[CLID-Shorten]:[GEOID]],2,FALSE)</f>
        <v>GEO1002</v>
      </c>
      <c r="H658" t="str">
        <f>VLOOKUP(G658,Geomapping[#All],2,FALSE)</f>
        <v>APAC</v>
      </c>
      <c r="I658" s="1" t="str">
        <f t="shared" si="82"/>
        <v>Q1 2021</v>
      </c>
    </row>
    <row r="659" spans="1:9" x14ac:dyDescent="0.25">
      <c r="A659" t="str">
        <f t="shared" si="83"/>
        <v>CL82440</v>
      </c>
      <c r="B659" s="1">
        <v>44255</v>
      </c>
      <c r="C659" s="1" t="str">
        <f t="shared" si="79"/>
        <v>Feb</v>
      </c>
      <c r="D659" s="1" t="str">
        <f t="shared" si="80"/>
        <v>Q1</v>
      </c>
      <c r="E659" s="1" t="str">
        <f t="shared" si="81"/>
        <v>2021</v>
      </c>
      <c r="F659">
        <v>45</v>
      </c>
      <c r="G659" t="str">
        <f>VLOOKUP(A659,ClientInfo[[#All],[CLID-Shorten]:[GEOID]],2,FALSE)</f>
        <v>GEO1002</v>
      </c>
      <c r="H659" t="str">
        <f>VLOOKUP(G659,Geomapping[#All],2,FALSE)</f>
        <v>APAC</v>
      </c>
      <c r="I659" s="1" t="str">
        <f t="shared" si="82"/>
        <v>Q1 2021</v>
      </c>
    </row>
    <row r="660" spans="1:9" x14ac:dyDescent="0.25">
      <c r="A660" t="str">
        <f t="shared" si="83"/>
        <v>CL82440</v>
      </c>
      <c r="B660" s="1">
        <v>44227</v>
      </c>
      <c r="C660" s="1" t="str">
        <f t="shared" si="79"/>
        <v>Jan</v>
      </c>
      <c r="D660" s="1" t="str">
        <f t="shared" si="80"/>
        <v>Q1</v>
      </c>
      <c r="E660" s="1" t="str">
        <f t="shared" si="81"/>
        <v>2021</v>
      </c>
      <c r="F660">
        <v>56</v>
      </c>
      <c r="G660" t="str">
        <f>VLOOKUP(A660,ClientInfo[[#All],[CLID-Shorten]:[GEOID]],2,FALSE)</f>
        <v>GEO1002</v>
      </c>
      <c r="H660" t="str">
        <f>VLOOKUP(G660,Geomapping[#All],2,FALSE)</f>
        <v>APAC</v>
      </c>
      <c r="I660" s="1" t="str">
        <f t="shared" si="82"/>
        <v>Q1 2021</v>
      </c>
    </row>
    <row r="661" spans="1:9" x14ac:dyDescent="0.25">
      <c r="A661" t="s">
        <v>628</v>
      </c>
      <c r="B661" s="1">
        <v>43861</v>
      </c>
      <c r="C661" s="1" t="str">
        <f t="shared" si="79"/>
        <v>Jan</v>
      </c>
      <c r="D661" s="1" t="str">
        <f t="shared" si="80"/>
        <v>Q1</v>
      </c>
      <c r="E661" s="1" t="str">
        <f t="shared" si="81"/>
        <v>2020</v>
      </c>
      <c r="F661">
        <v>1283</v>
      </c>
      <c r="G661" t="str">
        <f>VLOOKUP(A661,ClientInfo[[#All],[CLID-Shorten]:[GEOID]],2,FALSE)</f>
        <v>GEO1001</v>
      </c>
      <c r="H661" t="str">
        <f>VLOOKUP(G661,Geomapping[#All],2,FALSE)</f>
        <v>NAM</v>
      </c>
      <c r="I661" s="1" t="str">
        <f t="shared" si="82"/>
        <v>Q1 2020</v>
      </c>
    </row>
    <row r="662" spans="1:9" x14ac:dyDescent="0.25">
      <c r="A662" t="str">
        <f t="shared" ref="A662:A678" si="84">A661</f>
        <v>CL83029</v>
      </c>
      <c r="B662" s="1">
        <v>43890</v>
      </c>
      <c r="C662" s="1" t="str">
        <f t="shared" si="79"/>
        <v>Feb</v>
      </c>
      <c r="D662" s="1" t="str">
        <f t="shared" si="80"/>
        <v>Q1</v>
      </c>
      <c r="E662" s="1" t="str">
        <f t="shared" si="81"/>
        <v>2020</v>
      </c>
      <c r="F662">
        <v>1622</v>
      </c>
      <c r="G662" t="str">
        <f>VLOOKUP(A662,ClientInfo[[#All],[CLID-Shorten]:[GEOID]],2,FALSE)</f>
        <v>GEO1001</v>
      </c>
      <c r="H662" t="str">
        <f>VLOOKUP(G662,Geomapping[#All],2,FALSE)</f>
        <v>NAM</v>
      </c>
      <c r="I662" s="1" t="str">
        <f t="shared" si="82"/>
        <v>Q1 2020</v>
      </c>
    </row>
    <row r="663" spans="1:9" x14ac:dyDescent="0.25">
      <c r="A663" t="str">
        <f t="shared" si="84"/>
        <v>CL83029</v>
      </c>
      <c r="B663" s="1">
        <v>43921</v>
      </c>
      <c r="C663" s="1" t="str">
        <f t="shared" si="79"/>
        <v>Mar</v>
      </c>
      <c r="D663" s="1" t="str">
        <f t="shared" si="80"/>
        <v>Q1</v>
      </c>
      <c r="E663" s="1" t="str">
        <f t="shared" si="81"/>
        <v>2020</v>
      </c>
      <c r="F663">
        <v>1628</v>
      </c>
      <c r="G663" t="str">
        <f>VLOOKUP(A663,ClientInfo[[#All],[CLID-Shorten]:[GEOID]],2,FALSE)</f>
        <v>GEO1001</v>
      </c>
      <c r="H663" t="str">
        <f>VLOOKUP(G663,Geomapping[#All],2,FALSE)</f>
        <v>NAM</v>
      </c>
      <c r="I663" s="1" t="str">
        <f t="shared" si="82"/>
        <v>Q1 2020</v>
      </c>
    </row>
    <row r="664" spans="1:9" x14ac:dyDescent="0.25">
      <c r="A664" t="str">
        <f t="shared" si="84"/>
        <v>CL83029</v>
      </c>
      <c r="B664" s="1">
        <v>43951</v>
      </c>
      <c r="C664" s="1" t="str">
        <f t="shared" si="79"/>
        <v>Apr</v>
      </c>
      <c r="D664" s="1" t="str">
        <f t="shared" si="80"/>
        <v>Q2</v>
      </c>
      <c r="E664" s="1" t="str">
        <f t="shared" si="81"/>
        <v>2020</v>
      </c>
      <c r="F664">
        <v>2137</v>
      </c>
      <c r="G664" t="str">
        <f>VLOOKUP(A664,ClientInfo[[#All],[CLID-Shorten]:[GEOID]],2,FALSE)</f>
        <v>GEO1001</v>
      </c>
      <c r="H664" t="str">
        <f>VLOOKUP(G664,Geomapping[#All],2,FALSE)</f>
        <v>NAM</v>
      </c>
      <c r="I664" s="1" t="str">
        <f t="shared" si="82"/>
        <v>Q2 2020</v>
      </c>
    </row>
    <row r="665" spans="1:9" x14ac:dyDescent="0.25">
      <c r="A665" t="str">
        <f t="shared" si="84"/>
        <v>CL83029</v>
      </c>
      <c r="B665" s="1">
        <v>43982</v>
      </c>
      <c r="C665" s="1" t="str">
        <f t="shared" si="79"/>
        <v>May</v>
      </c>
      <c r="D665" s="1" t="str">
        <f t="shared" si="80"/>
        <v>Q2</v>
      </c>
      <c r="E665" s="1" t="str">
        <f t="shared" si="81"/>
        <v>2020</v>
      </c>
      <c r="F665">
        <v>1795</v>
      </c>
      <c r="G665" t="str">
        <f>VLOOKUP(A665,ClientInfo[[#All],[CLID-Shorten]:[GEOID]],2,FALSE)</f>
        <v>GEO1001</v>
      </c>
      <c r="H665" t="str">
        <f>VLOOKUP(G665,Geomapping[#All],2,FALSE)</f>
        <v>NAM</v>
      </c>
      <c r="I665" s="1" t="str">
        <f t="shared" si="82"/>
        <v>Q2 2020</v>
      </c>
    </row>
    <row r="666" spans="1:9" x14ac:dyDescent="0.25">
      <c r="A666" t="str">
        <f t="shared" si="84"/>
        <v>CL83029</v>
      </c>
      <c r="B666" s="1">
        <v>44012</v>
      </c>
      <c r="C666" s="1" t="str">
        <f t="shared" si="79"/>
        <v>Jun</v>
      </c>
      <c r="D666" s="1" t="str">
        <f t="shared" si="80"/>
        <v>Q2</v>
      </c>
      <c r="E666" s="1" t="str">
        <f t="shared" si="81"/>
        <v>2020</v>
      </c>
      <c r="F666">
        <v>1456</v>
      </c>
      <c r="G666" t="str">
        <f>VLOOKUP(A666,ClientInfo[[#All],[CLID-Shorten]:[GEOID]],2,FALSE)</f>
        <v>GEO1001</v>
      </c>
      <c r="H666" t="str">
        <f>VLOOKUP(G666,Geomapping[#All],2,FALSE)</f>
        <v>NAM</v>
      </c>
      <c r="I666" s="1" t="str">
        <f t="shared" si="82"/>
        <v>Q2 2020</v>
      </c>
    </row>
    <row r="667" spans="1:9" x14ac:dyDescent="0.25">
      <c r="A667" t="str">
        <f t="shared" si="84"/>
        <v>CL83029</v>
      </c>
      <c r="B667" s="1">
        <v>44043</v>
      </c>
      <c r="C667" s="1" t="str">
        <f t="shared" si="79"/>
        <v>Jul</v>
      </c>
      <c r="D667" s="1" t="str">
        <f t="shared" si="80"/>
        <v>Q3</v>
      </c>
      <c r="E667" s="1" t="str">
        <f t="shared" si="81"/>
        <v>2020</v>
      </c>
      <c r="F667">
        <v>1112</v>
      </c>
      <c r="G667" t="str">
        <f>VLOOKUP(A667,ClientInfo[[#All],[CLID-Shorten]:[GEOID]],2,FALSE)</f>
        <v>GEO1001</v>
      </c>
      <c r="H667" t="str">
        <f>VLOOKUP(G667,Geomapping[#All],2,FALSE)</f>
        <v>NAM</v>
      </c>
      <c r="I667" s="1" t="str">
        <f t="shared" si="82"/>
        <v>Q3 2020</v>
      </c>
    </row>
    <row r="668" spans="1:9" x14ac:dyDescent="0.25">
      <c r="A668" t="str">
        <f t="shared" si="84"/>
        <v>CL83029</v>
      </c>
      <c r="B668" s="1">
        <v>44074</v>
      </c>
      <c r="C668" s="1" t="str">
        <f t="shared" si="79"/>
        <v>Aug</v>
      </c>
      <c r="D668" s="1" t="str">
        <f t="shared" si="80"/>
        <v>Q3</v>
      </c>
      <c r="E668" s="1" t="str">
        <f t="shared" si="81"/>
        <v>2020</v>
      </c>
      <c r="F668">
        <v>1116</v>
      </c>
      <c r="G668" t="str">
        <f>VLOOKUP(A668,ClientInfo[[#All],[CLID-Shorten]:[GEOID]],2,FALSE)</f>
        <v>GEO1001</v>
      </c>
      <c r="H668" t="str">
        <f>VLOOKUP(G668,Geomapping[#All],2,FALSE)</f>
        <v>NAM</v>
      </c>
      <c r="I668" s="1" t="str">
        <f t="shared" si="82"/>
        <v>Q3 2020</v>
      </c>
    </row>
    <row r="669" spans="1:9" x14ac:dyDescent="0.25">
      <c r="A669" t="str">
        <f t="shared" si="84"/>
        <v>CL83029</v>
      </c>
      <c r="B669" s="1">
        <v>44104</v>
      </c>
      <c r="C669" s="1" t="str">
        <f t="shared" si="79"/>
        <v>Sep</v>
      </c>
      <c r="D669" s="1" t="str">
        <f t="shared" si="80"/>
        <v>Q3</v>
      </c>
      <c r="E669" s="1" t="str">
        <f t="shared" si="81"/>
        <v>2020</v>
      </c>
      <c r="F669">
        <v>939</v>
      </c>
      <c r="G669" t="str">
        <f>VLOOKUP(A669,ClientInfo[[#All],[CLID-Shorten]:[GEOID]],2,FALSE)</f>
        <v>GEO1001</v>
      </c>
      <c r="H669" t="str">
        <f>VLOOKUP(G669,Geomapping[#All],2,FALSE)</f>
        <v>NAM</v>
      </c>
      <c r="I669" s="1" t="str">
        <f t="shared" si="82"/>
        <v>Q3 2020</v>
      </c>
    </row>
    <row r="670" spans="1:9" x14ac:dyDescent="0.25">
      <c r="A670" t="str">
        <f t="shared" si="84"/>
        <v>CL83029</v>
      </c>
      <c r="B670" s="1">
        <v>44135</v>
      </c>
      <c r="C670" s="1" t="str">
        <f t="shared" si="79"/>
        <v>Oct</v>
      </c>
      <c r="D670" s="1" t="str">
        <f t="shared" si="80"/>
        <v>Q4</v>
      </c>
      <c r="E670" s="1" t="str">
        <f t="shared" si="81"/>
        <v>2020</v>
      </c>
      <c r="F670">
        <v>1282</v>
      </c>
      <c r="G670" t="str">
        <f>VLOOKUP(A670,ClientInfo[[#All],[CLID-Shorten]:[GEOID]],2,FALSE)</f>
        <v>GEO1001</v>
      </c>
      <c r="H670" t="str">
        <f>VLOOKUP(G670,Geomapping[#All],2,FALSE)</f>
        <v>NAM</v>
      </c>
      <c r="I670" s="1" t="str">
        <f t="shared" si="82"/>
        <v>Q4 2020</v>
      </c>
    </row>
    <row r="671" spans="1:9" x14ac:dyDescent="0.25">
      <c r="A671" t="str">
        <f t="shared" si="84"/>
        <v>CL83029</v>
      </c>
      <c r="B671" s="1">
        <v>44165</v>
      </c>
      <c r="C671" s="1" t="str">
        <f t="shared" si="79"/>
        <v>Nov</v>
      </c>
      <c r="D671" s="1" t="str">
        <f t="shared" si="80"/>
        <v>Q4</v>
      </c>
      <c r="E671" s="1" t="str">
        <f t="shared" si="81"/>
        <v>2020</v>
      </c>
      <c r="F671">
        <v>1285</v>
      </c>
      <c r="G671" t="str">
        <f>VLOOKUP(A671,ClientInfo[[#All],[CLID-Shorten]:[GEOID]],2,FALSE)</f>
        <v>GEO1001</v>
      </c>
      <c r="H671" t="str">
        <f>VLOOKUP(G671,Geomapping[#All],2,FALSE)</f>
        <v>NAM</v>
      </c>
      <c r="I671" s="1" t="str">
        <f t="shared" si="82"/>
        <v>Q4 2020</v>
      </c>
    </row>
    <row r="672" spans="1:9" x14ac:dyDescent="0.25">
      <c r="A672" t="str">
        <f t="shared" si="84"/>
        <v>CL83029</v>
      </c>
      <c r="B672" s="1">
        <v>44196</v>
      </c>
      <c r="C672" s="1" t="str">
        <f t="shared" si="79"/>
        <v>Dec</v>
      </c>
      <c r="D672" s="1" t="str">
        <f t="shared" si="80"/>
        <v>Q4</v>
      </c>
      <c r="E672" s="1" t="str">
        <f t="shared" si="81"/>
        <v>2020</v>
      </c>
      <c r="F672">
        <v>1452</v>
      </c>
      <c r="G672" t="str">
        <f>VLOOKUP(A672,ClientInfo[[#All],[CLID-Shorten]:[GEOID]],2,FALSE)</f>
        <v>GEO1001</v>
      </c>
      <c r="H672" t="str">
        <f>VLOOKUP(G672,Geomapping[#All],2,FALSE)</f>
        <v>NAM</v>
      </c>
      <c r="I672" s="1" t="str">
        <f t="shared" si="82"/>
        <v>Q4 2020</v>
      </c>
    </row>
    <row r="673" spans="1:9" x14ac:dyDescent="0.25">
      <c r="A673" t="str">
        <f t="shared" si="84"/>
        <v>CL83029</v>
      </c>
      <c r="B673" s="1">
        <v>44377</v>
      </c>
      <c r="C673" s="1" t="str">
        <f t="shared" si="79"/>
        <v>Jun</v>
      </c>
      <c r="D673" s="1" t="str">
        <f t="shared" si="80"/>
        <v>Q2</v>
      </c>
      <c r="E673" s="1" t="str">
        <f t="shared" si="81"/>
        <v>2021</v>
      </c>
      <c r="F673">
        <v>1480</v>
      </c>
      <c r="G673" t="str">
        <f>VLOOKUP(A673,ClientInfo[[#All],[CLID-Shorten]:[GEOID]],2,FALSE)</f>
        <v>GEO1001</v>
      </c>
      <c r="H673" t="str">
        <f>VLOOKUP(G673,Geomapping[#All],2,FALSE)</f>
        <v>NAM</v>
      </c>
      <c r="I673" s="1" t="str">
        <f t="shared" si="82"/>
        <v>Q2 2021</v>
      </c>
    </row>
    <row r="674" spans="1:9" x14ac:dyDescent="0.25">
      <c r="A674" t="str">
        <f t="shared" si="84"/>
        <v>CL83029</v>
      </c>
      <c r="B674" s="1">
        <v>44347</v>
      </c>
      <c r="C674" s="1" t="str">
        <f t="shared" si="79"/>
        <v>May</v>
      </c>
      <c r="D674" s="1" t="str">
        <f t="shared" si="80"/>
        <v>Q2</v>
      </c>
      <c r="E674" s="1" t="str">
        <f t="shared" si="81"/>
        <v>2021</v>
      </c>
      <c r="F674">
        <v>1869</v>
      </c>
      <c r="G674" t="str">
        <f>VLOOKUP(A674,ClientInfo[[#All],[CLID-Shorten]:[GEOID]],2,FALSE)</f>
        <v>GEO1001</v>
      </c>
      <c r="H674" t="str">
        <f>VLOOKUP(G674,Geomapping[#All],2,FALSE)</f>
        <v>NAM</v>
      </c>
      <c r="I674" s="1" t="str">
        <f t="shared" si="82"/>
        <v>Q2 2021</v>
      </c>
    </row>
    <row r="675" spans="1:9" x14ac:dyDescent="0.25">
      <c r="A675" t="str">
        <f t="shared" si="84"/>
        <v>CL83029</v>
      </c>
      <c r="B675" s="1">
        <v>44316</v>
      </c>
      <c r="C675" s="1" t="str">
        <f t="shared" si="79"/>
        <v>Apr</v>
      </c>
      <c r="D675" s="1" t="str">
        <f t="shared" si="80"/>
        <v>Q2</v>
      </c>
      <c r="E675" s="1" t="str">
        <f t="shared" si="81"/>
        <v>2021</v>
      </c>
      <c r="F675">
        <v>2242</v>
      </c>
      <c r="G675" t="str">
        <f>VLOOKUP(A675,ClientInfo[[#All],[CLID-Shorten]:[GEOID]],2,FALSE)</f>
        <v>GEO1001</v>
      </c>
      <c r="H675" t="str">
        <f>VLOOKUP(G675,Geomapping[#All],2,FALSE)</f>
        <v>NAM</v>
      </c>
      <c r="I675" s="1" t="str">
        <f t="shared" si="82"/>
        <v>Q2 2021</v>
      </c>
    </row>
    <row r="676" spans="1:9" x14ac:dyDescent="0.25">
      <c r="A676" t="str">
        <f t="shared" si="84"/>
        <v>CL83029</v>
      </c>
      <c r="B676" s="1">
        <v>44286</v>
      </c>
      <c r="C676" s="1" t="str">
        <f t="shared" si="79"/>
        <v>Mar</v>
      </c>
      <c r="D676" s="1" t="str">
        <f t="shared" si="80"/>
        <v>Q1</v>
      </c>
      <c r="E676" s="1" t="str">
        <f t="shared" si="81"/>
        <v>2021</v>
      </c>
      <c r="F676">
        <v>1655</v>
      </c>
      <c r="G676" t="str">
        <f>VLOOKUP(A676,ClientInfo[[#All],[CLID-Shorten]:[GEOID]],2,FALSE)</f>
        <v>GEO1001</v>
      </c>
      <c r="H676" t="str">
        <f>VLOOKUP(G676,Geomapping[#All],2,FALSE)</f>
        <v>NAM</v>
      </c>
      <c r="I676" s="1" t="str">
        <f t="shared" si="82"/>
        <v>Q1 2021</v>
      </c>
    </row>
    <row r="677" spans="1:9" x14ac:dyDescent="0.25">
      <c r="A677" t="str">
        <f t="shared" si="84"/>
        <v>CL83029</v>
      </c>
      <c r="B677" s="1">
        <v>44255</v>
      </c>
      <c r="C677" s="1" t="str">
        <f t="shared" si="79"/>
        <v>Feb</v>
      </c>
      <c r="D677" s="1" t="str">
        <f t="shared" si="80"/>
        <v>Q1</v>
      </c>
      <c r="E677" s="1" t="str">
        <f t="shared" si="81"/>
        <v>2021</v>
      </c>
      <c r="F677">
        <v>1693</v>
      </c>
      <c r="G677" t="str">
        <f>VLOOKUP(A677,ClientInfo[[#All],[CLID-Shorten]:[GEOID]],2,FALSE)</f>
        <v>GEO1001</v>
      </c>
      <c r="H677" t="str">
        <f>VLOOKUP(G677,Geomapping[#All],2,FALSE)</f>
        <v>NAM</v>
      </c>
      <c r="I677" s="1" t="str">
        <f t="shared" si="82"/>
        <v>Q1 2021</v>
      </c>
    </row>
    <row r="678" spans="1:9" x14ac:dyDescent="0.25">
      <c r="A678" t="str">
        <f t="shared" si="84"/>
        <v>CL83029</v>
      </c>
      <c r="B678" s="1">
        <v>44227</v>
      </c>
      <c r="C678" s="1" t="str">
        <f t="shared" si="79"/>
        <v>Jan</v>
      </c>
      <c r="D678" s="1" t="str">
        <f t="shared" si="80"/>
        <v>Q1</v>
      </c>
      <c r="E678" s="1" t="str">
        <f t="shared" si="81"/>
        <v>2021</v>
      </c>
      <c r="F678">
        <v>1275</v>
      </c>
      <c r="G678" t="str">
        <f>VLOOKUP(A678,ClientInfo[[#All],[CLID-Shorten]:[GEOID]],2,FALSE)</f>
        <v>GEO1001</v>
      </c>
      <c r="H678" t="str">
        <f>VLOOKUP(G678,Geomapping[#All],2,FALSE)</f>
        <v>NAM</v>
      </c>
      <c r="I678" s="1" t="str">
        <f t="shared" si="82"/>
        <v>Q1 2021</v>
      </c>
    </row>
    <row r="679" spans="1:9" x14ac:dyDescent="0.25">
      <c r="A679" t="s">
        <v>645</v>
      </c>
      <c r="B679" s="1">
        <v>43861</v>
      </c>
      <c r="C679" s="1" t="str">
        <f t="shared" si="79"/>
        <v>Jan</v>
      </c>
      <c r="D679" s="1" t="str">
        <f t="shared" si="80"/>
        <v>Q1</v>
      </c>
      <c r="E679" s="1" t="str">
        <f t="shared" si="81"/>
        <v>2020</v>
      </c>
      <c r="F679">
        <v>1207</v>
      </c>
      <c r="G679" t="str">
        <f>VLOOKUP(A679,ClientInfo[[#All],[CLID-Shorten]:[GEOID]],2,FALSE)</f>
        <v>GEO1002</v>
      </c>
      <c r="H679" t="str">
        <f>VLOOKUP(G679,Geomapping[#All],2,FALSE)</f>
        <v>APAC</v>
      </c>
      <c r="I679" s="1" t="str">
        <f t="shared" si="82"/>
        <v>Q1 2020</v>
      </c>
    </row>
    <row r="680" spans="1:9" x14ac:dyDescent="0.25">
      <c r="A680" t="str">
        <f t="shared" ref="A680:A696" si="85">A679</f>
        <v>CL83083</v>
      </c>
      <c r="B680" s="1">
        <v>43890</v>
      </c>
      <c r="C680" s="1" t="str">
        <f t="shared" si="79"/>
        <v>Feb</v>
      </c>
      <c r="D680" s="1" t="str">
        <f t="shared" si="80"/>
        <v>Q1</v>
      </c>
      <c r="E680" s="1" t="str">
        <f t="shared" si="81"/>
        <v>2020</v>
      </c>
      <c r="F680">
        <v>1530</v>
      </c>
      <c r="G680" t="str">
        <f>VLOOKUP(A680,ClientInfo[[#All],[CLID-Shorten]:[GEOID]],2,FALSE)</f>
        <v>GEO1002</v>
      </c>
      <c r="H680" t="str">
        <f>VLOOKUP(G680,Geomapping[#All],2,FALSE)</f>
        <v>APAC</v>
      </c>
      <c r="I680" s="1" t="str">
        <f t="shared" si="82"/>
        <v>Q1 2020</v>
      </c>
    </row>
    <row r="681" spans="1:9" x14ac:dyDescent="0.25">
      <c r="A681" t="str">
        <f t="shared" si="85"/>
        <v>CL83083</v>
      </c>
      <c r="B681" s="1">
        <v>43921</v>
      </c>
      <c r="C681" s="1" t="str">
        <f t="shared" si="79"/>
        <v>Mar</v>
      </c>
      <c r="D681" s="1" t="str">
        <f t="shared" si="80"/>
        <v>Q1</v>
      </c>
      <c r="E681" s="1" t="str">
        <f t="shared" si="81"/>
        <v>2020</v>
      </c>
      <c r="F681">
        <v>1532</v>
      </c>
      <c r="G681" t="str">
        <f>VLOOKUP(A681,ClientInfo[[#All],[CLID-Shorten]:[GEOID]],2,FALSE)</f>
        <v>GEO1002</v>
      </c>
      <c r="H681" t="str">
        <f>VLOOKUP(G681,Geomapping[#All],2,FALSE)</f>
        <v>APAC</v>
      </c>
      <c r="I681" s="1" t="str">
        <f t="shared" si="82"/>
        <v>Q1 2020</v>
      </c>
    </row>
    <row r="682" spans="1:9" x14ac:dyDescent="0.25">
      <c r="A682" t="str">
        <f t="shared" si="85"/>
        <v>CL83083</v>
      </c>
      <c r="B682" s="1">
        <v>43951</v>
      </c>
      <c r="C682" s="1" t="str">
        <f t="shared" si="79"/>
        <v>Apr</v>
      </c>
      <c r="D682" s="1" t="str">
        <f t="shared" si="80"/>
        <v>Q2</v>
      </c>
      <c r="E682" s="1" t="str">
        <f t="shared" si="81"/>
        <v>2020</v>
      </c>
      <c r="F682">
        <v>2014</v>
      </c>
      <c r="G682" t="str">
        <f>VLOOKUP(A682,ClientInfo[[#All],[CLID-Shorten]:[GEOID]],2,FALSE)</f>
        <v>GEO1002</v>
      </c>
      <c r="H682" t="str">
        <f>VLOOKUP(G682,Geomapping[#All],2,FALSE)</f>
        <v>APAC</v>
      </c>
      <c r="I682" s="1" t="str">
        <f t="shared" si="82"/>
        <v>Q2 2020</v>
      </c>
    </row>
    <row r="683" spans="1:9" x14ac:dyDescent="0.25">
      <c r="A683" t="str">
        <f t="shared" si="85"/>
        <v>CL83083</v>
      </c>
      <c r="B683" s="1">
        <v>43982</v>
      </c>
      <c r="C683" s="1" t="str">
        <f t="shared" si="79"/>
        <v>May</v>
      </c>
      <c r="D683" s="1" t="str">
        <f t="shared" si="80"/>
        <v>Q2</v>
      </c>
      <c r="E683" s="1" t="str">
        <f t="shared" si="81"/>
        <v>2020</v>
      </c>
      <c r="F683">
        <v>1688</v>
      </c>
      <c r="G683" t="str">
        <f>VLOOKUP(A683,ClientInfo[[#All],[CLID-Shorten]:[GEOID]],2,FALSE)</f>
        <v>GEO1002</v>
      </c>
      <c r="H683" t="str">
        <f>VLOOKUP(G683,Geomapping[#All],2,FALSE)</f>
        <v>APAC</v>
      </c>
      <c r="I683" s="1" t="str">
        <f t="shared" si="82"/>
        <v>Q2 2020</v>
      </c>
    </row>
    <row r="684" spans="1:9" x14ac:dyDescent="0.25">
      <c r="A684" t="str">
        <f t="shared" si="85"/>
        <v>CL83083</v>
      </c>
      <c r="B684" s="1">
        <v>44012</v>
      </c>
      <c r="C684" s="1" t="str">
        <f t="shared" si="79"/>
        <v>Jun</v>
      </c>
      <c r="D684" s="1" t="str">
        <f t="shared" si="80"/>
        <v>Q2</v>
      </c>
      <c r="E684" s="1" t="str">
        <f t="shared" si="81"/>
        <v>2020</v>
      </c>
      <c r="F684">
        <v>1368</v>
      </c>
      <c r="G684" t="str">
        <f>VLOOKUP(A684,ClientInfo[[#All],[CLID-Shorten]:[GEOID]],2,FALSE)</f>
        <v>GEO1002</v>
      </c>
      <c r="H684" t="str">
        <f>VLOOKUP(G684,Geomapping[#All],2,FALSE)</f>
        <v>APAC</v>
      </c>
      <c r="I684" s="1" t="str">
        <f t="shared" si="82"/>
        <v>Q2 2020</v>
      </c>
    </row>
    <row r="685" spans="1:9" x14ac:dyDescent="0.25">
      <c r="A685" t="str">
        <f t="shared" si="85"/>
        <v>CL83083</v>
      </c>
      <c r="B685" s="1">
        <v>44043</v>
      </c>
      <c r="C685" s="1" t="str">
        <f t="shared" si="79"/>
        <v>Jul</v>
      </c>
      <c r="D685" s="1" t="str">
        <f t="shared" si="80"/>
        <v>Q3</v>
      </c>
      <c r="E685" s="1" t="str">
        <f t="shared" si="81"/>
        <v>2020</v>
      </c>
      <c r="F685">
        <v>1047</v>
      </c>
      <c r="G685" t="str">
        <f>VLOOKUP(A685,ClientInfo[[#All],[CLID-Shorten]:[GEOID]],2,FALSE)</f>
        <v>GEO1002</v>
      </c>
      <c r="H685" t="str">
        <f>VLOOKUP(G685,Geomapping[#All],2,FALSE)</f>
        <v>APAC</v>
      </c>
      <c r="I685" s="1" t="str">
        <f t="shared" si="82"/>
        <v>Q3 2020</v>
      </c>
    </row>
    <row r="686" spans="1:9" x14ac:dyDescent="0.25">
      <c r="A686" t="str">
        <f t="shared" si="85"/>
        <v>CL83083</v>
      </c>
      <c r="B686" s="1">
        <v>44074</v>
      </c>
      <c r="C686" s="1" t="str">
        <f t="shared" si="79"/>
        <v>Aug</v>
      </c>
      <c r="D686" s="1" t="str">
        <f t="shared" si="80"/>
        <v>Q3</v>
      </c>
      <c r="E686" s="1" t="str">
        <f t="shared" si="81"/>
        <v>2020</v>
      </c>
      <c r="F686">
        <v>1050</v>
      </c>
      <c r="G686" t="str">
        <f>VLOOKUP(A686,ClientInfo[[#All],[CLID-Shorten]:[GEOID]],2,FALSE)</f>
        <v>GEO1002</v>
      </c>
      <c r="H686" t="str">
        <f>VLOOKUP(G686,Geomapping[#All],2,FALSE)</f>
        <v>APAC</v>
      </c>
      <c r="I686" s="1" t="str">
        <f t="shared" si="82"/>
        <v>Q3 2020</v>
      </c>
    </row>
    <row r="687" spans="1:9" x14ac:dyDescent="0.25">
      <c r="A687" t="str">
        <f t="shared" si="85"/>
        <v>CL83083</v>
      </c>
      <c r="B687" s="1">
        <v>44104</v>
      </c>
      <c r="C687" s="1" t="str">
        <f t="shared" si="79"/>
        <v>Sep</v>
      </c>
      <c r="D687" s="1" t="str">
        <f t="shared" si="80"/>
        <v>Q3</v>
      </c>
      <c r="E687" s="1" t="str">
        <f t="shared" si="81"/>
        <v>2020</v>
      </c>
      <c r="F687">
        <v>890</v>
      </c>
      <c r="G687" t="str">
        <f>VLOOKUP(A687,ClientInfo[[#All],[CLID-Shorten]:[GEOID]],2,FALSE)</f>
        <v>GEO1002</v>
      </c>
      <c r="H687" t="str">
        <f>VLOOKUP(G687,Geomapping[#All],2,FALSE)</f>
        <v>APAC</v>
      </c>
      <c r="I687" s="1" t="str">
        <f t="shared" si="82"/>
        <v>Q3 2020</v>
      </c>
    </row>
    <row r="688" spans="1:9" x14ac:dyDescent="0.25">
      <c r="A688" t="str">
        <f t="shared" si="85"/>
        <v>CL83083</v>
      </c>
      <c r="B688" s="1">
        <v>44135</v>
      </c>
      <c r="C688" s="1" t="str">
        <f t="shared" si="79"/>
        <v>Oct</v>
      </c>
      <c r="D688" s="1" t="str">
        <f t="shared" si="80"/>
        <v>Q4</v>
      </c>
      <c r="E688" s="1" t="str">
        <f t="shared" si="81"/>
        <v>2020</v>
      </c>
      <c r="F688">
        <v>1208</v>
      </c>
      <c r="G688" t="str">
        <f>VLOOKUP(A688,ClientInfo[[#All],[CLID-Shorten]:[GEOID]],2,FALSE)</f>
        <v>GEO1002</v>
      </c>
      <c r="H688" t="str">
        <f>VLOOKUP(G688,Geomapping[#All],2,FALSE)</f>
        <v>APAC</v>
      </c>
      <c r="I688" s="1" t="str">
        <f t="shared" si="82"/>
        <v>Q4 2020</v>
      </c>
    </row>
    <row r="689" spans="1:9" x14ac:dyDescent="0.25">
      <c r="A689" t="str">
        <f t="shared" si="85"/>
        <v>CL83083</v>
      </c>
      <c r="B689" s="1">
        <v>44165</v>
      </c>
      <c r="C689" s="1" t="str">
        <f t="shared" si="79"/>
        <v>Nov</v>
      </c>
      <c r="D689" s="1" t="str">
        <f t="shared" si="80"/>
        <v>Q4</v>
      </c>
      <c r="E689" s="1" t="str">
        <f t="shared" si="81"/>
        <v>2020</v>
      </c>
      <c r="F689">
        <v>1205</v>
      </c>
      <c r="G689" t="str">
        <f>VLOOKUP(A689,ClientInfo[[#All],[CLID-Shorten]:[GEOID]],2,FALSE)</f>
        <v>GEO1002</v>
      </c>
      <c r="H689" t="str">
        <f>VLOOKUP(G689,Geomapping[#All],2,FALSE)</f>
        <v>APAC</v>
      </c>
      <c r="I689" s="1" t="str">
        <f t="shared" si="82"/>
        <v>Q4 2020</v>
      </c>
    </row>
    <row r="690" spans="1:9" x14ac:dyDescent="0.25">
      <c r="A690" t="str">
        <f t="shared" si="85"/>
        <v>CL83083</v>
      </c>
      <c r="B690" s="1">
        <v>44196</v>
      </c>
      <c r="C690" s="1" t="str">
        <f t="shared" si="79"/>
        <v>Dec</v>
      </c>
      <c r="D690" s="1" t="str">
        <f t="shared" si="80"/>
        <v>Q4</v>
      </c>
      <c r="E690" s="1" t="str">
        <f t="shared" si="81"/>
        <v>2020</v>
      </c>
      <c r="F690">
        <v>1366</v>
      </c>
      <c r="G690" t="str">
        <f>VLOOKUP(A690,ClientInfo[[#All],[CLID-Shorten]:[GEOID]],2,FALSE)</f>
        <v>GEO1002</v>
      </c>
      <c r="H690" t="str">
        <f>VLOOKUP(G690,Geomapping[#All],2,FALSE)</f>
        <v>APAC</v>
      </c>
      <c r="I690" s="1" t="str">
        <f t="shared" si="82"/>
        <v>Q4 2020</v>
      </c>
    </row>
    <row r="691" spans="1:9" x14ac:dyDescent="0.25">
      <c r="A691" t="str">
        <f t="shared" si="85"/>
        <v>CL83083</v>
      </c>
      <c r="B691" s="1">
        <v>44377</v>
      </c>
      <c r="C691" s="1" t="str">
        <f t="shared" si="79"/>
        <v>Jun</v>
      </c>
      <c r="D691" s="1" t="str">
        <f t="shared" si="80"/>
        <v>Q2</v>
      </c>
      <c r="E691" s="1" t="str">
        <f t="shared" si="81"/>
        <v>2021</v>
      </c>
      <c r="F691">
        <v>1397</v>
      </c>
      <c r="G691" t="str">
        <f>VLOOKUP(A691,ClientInfo[[#All],[CLID-Shorten]:[GEOID]],2,FALSE)</f>
        <v>GEO1002</v>
      </c>
      <c r="H691" t="str">
        <f>VLOOKUP(G691,Geomapping[#All],2,FALSE)</f>
        <v>APAC</v>
      </c>
      <c r="I691" s="1" t="str">
        <f t="shared" si="82"/>
        <v>Q2 2021</v>
      </c>
    </row>
    <row r="692" spans="1:9" x14ac:dyDescent="0.25">
      <c r="A692" t="str">
        <f t="shared" si="85"/>
        <v>CL83083</v>
      </c>
      <c r="B692" s="1">
        <v>44347</v>
      </c>
      <c r="C692" s="1" t="str">
        <f t="shared" si="79"/>
        <v>May</v>
      </c>
      <c r="D692" s="1" t="str">
        <f t="shared" si="80"/>
        <v>Q2</v>
      </c>
      <c r="E692" s="1" t="str">
        <f t="shared" si="81"/>
        <v>2021</v>
      </c>
      <c r="F692">
        <v>1757</v>
      </c>
      <c r="G692" t="str">
        <f>VLOOKUP(A692,ClientInfo[[#All],[CLID-Shorten]:[GEOID]],2,FALSE)</f>
        <v>GEO1002</v>
      </c>
      <c r="H692" t="str">
        <f>VLOOKUP(G692,Geomapping[#All],2,FALSE)</f>
        <v>APAC</v>
      </c>
      <c r="I692" s="1" t="str">
        <f t="shared" si="82"/>
        <v>Q2 2021</v>
      </c>
    </row>
    <row r="693" spans="1:9" x14ac:dyDescent="0.25">
      <c r="A693" t="str">
        <f t="shared" si="85"/>
        <v>CL83083</v>
      </c>
      <c r="B693" s="1">
        <v>44316</v>
      </c>
      <c r="C693" s="1" t="str">
        <f t="shared" si="79"/>
        <v>Apr</v>
      </c>
      <c r="D693" s="1" t="str">
        <f t="shared" si="80"/>
        <v>Q2</v>
      </c>
      <c r="E693" s="1" t="str">
        <f t="shared" si="81"/>
        <v>2021</v>
      </c>
      <c r="F693">
        <v>2092</v>
      </c>
      <c r="G693" t="str">
        <f>VLOOKUP(A693,ClientInfo[[#All],[CLID-Shorten]:[GEOID]],2,FALSE)</f>
        <v>GEO1002</v>
      </c>
      <c r="H693" t="str">
        <f>VLOOKUP(G693,Geomapping[#All],2,FALSE)</f>
        <v>APAC</v>
      </c>
      <c r="I693" s="1" t="str">
        <f t="shared" si="82"/>
        <v>Q2 2021</v>
      </c>
    </row>
    <row r="694" spans="1:9" x14ac:dyDescent="0.25">
      <c r="A694" t="str">
        <f t="shared" si="85"/>
        <v>CL83083</v>
      </c>
      <c r="B694" s="1">
        <v>44286</v>
      </c>
      <c r="C694" s="1" t="str">
        <f t="shared" si="79"/>
        <v>Mar</v>
      </c>
      <c r="D694" s="1" t="str">
        <f t="shared" si="80"/>
        <v>Q1</v>
      </c>
      <c r="E694" s="1" t="str">
        <f t="shared" si="81"/>
        <v>2021</v>
      </c>
      <c r="F694">
        <v>1544</v>
      </c>
      <c r="G694" t="str">
        <f>VLOOKUP(A694,ClientInfo[[#All],[CLID-Shorten]:[GEOID]],2,FALSE)</f>
        <v>GEO1002</v>
      </c>
      <c r="H694" t="str">
        <f>VLOOKUP(G694,Geomapping[#All],2,FALSE)</f>
        <v>APAC</v>
      </c>
      <c r="I694" s="1" t="str">
        <f t="shared" si="82"/>
        <v>Q1 2021</v>
      </c>
    </row>
    <row r="695" spans="1:9" x14ac:dyDescent="0.25">
      <c r="A695" t="str">
        <f t="shared" si="85"/>
        <v>CL83083</v>
      </c>
      <c r="B695" s="1">
        <v>44255</v>
      </c>
      <c r="C695" s="1" t="str">
        <f t="shared" si="79"/>
        <v>Feb</v>
      </c>
      <c r="D695" s="1" t="str">
        <f t="shared" si="80"/>
        <v>Q1</v>
      </c>
      <c r="E695" s="1" t="str">
        <f t="shared" si="81"/>
        <v>2021</v>
      </c>
      <c r="F695">
        <v>1547</v>
      </c>
      <c r="G695" t="str">
        <f>VLOOKUP(A695,ClientInfo[[#All],[CLID-Shorten]:[GEOID]],2,FALSE)</f>
        <v>GEO1002</v>
      </c>
      <c r="H695" t="str">
        <f>VLOOKUP(G695,Geomapping[#All],2,FALSE)</f>
        <v>APAC</v>
      </c>
      <c r="I695" s="1" t="str">
        <f t="shared" si="82"/>
        <v>Q1 2021</v>
      </c>
    </row>
    <row r="696" spans="1:9" x14ac:dyDescent="0.25">
      <c r="A696" t="str">
        <f t="shared" si="85"/>
        <v>CL83083</v>
      </c>
      <c r="B696" s="1">
        <v>44227</v>
      </c>
      <c r="C696" s="1" t="str">
        <f t="shared" si="79"/>
        <v>Jan</v>
      </c>
      <c r="D696" s="1" t="str">
        <f t="shared" si="80"/>
        <v>Q1</v>
      </c>
      <c r="E696" s="1" t="str">
        <f t="shared" si="81"/>
        <v>2021</v>
      </c>
      <c r="F696">
        <v>1265</v>
      </c>
      <c r="G696" t="str">
        <f>VLOOKUP(A696,ClientInfo[[#All],[CLID-Shorten]:[GEOID]],2,FALSE)</f>
        <v>GEO1002</v>
      </c>
      <c r="H696" t="str">
        <f>VLOOKUP(G696,Geomapping[#All],2,FALSE)</f>
        <v>APAC</v>
      </c>
      <c r="I696" s="1" t="str">
        <f t="shared" si="82"/>
        <v>Q1 2021</v>
      </c>
    </row>
    <row r="697" spans="1:9" x14ac:dyDescent="0.25">
      <c r="A697" t="s">
        <v>661</v>
      </c>
      <c r="B697" s="1">
        <v>43861</v>
      </c>
      <c r="C697" s="1" t="str">
        <f t="shared" si="79"/>
        <v>Jan</v>
      </c>
      <c r="D697" s="1" t="str">
        <f t="shared" si="80"/>
        <v>Q1</v>
      </c>
      <c r="E697" s="1" t="str">
        <f t="shared" si="81"/>
        <v>2020</v>
      </c>
      <c r="F697">
        <v>3405</v>
      </c>
      <c r="G697" t="str">
        <f>VLOOKUP(A697,ClientInfo[[#All],[CLID-Shorten]:[GEOID]],2,FALSE)</f>
        <v>GEO1004</v>
      </c>
      <c r="H697" t="str">
        <f>VLOOKUP(G697,Geomapping[#All],2,FALSE)</f>
        <v>LATAM</v>
      </c>
      <c r="I697" s="1" t="str">
        <f t="shared" si="82"/>
        <v>Q1 2020</v>
      </c>
    </row>
    <row r="698" spans="1:9" x14ac:dyDescent="0.25">
      <c r="A698" t="str">
        <f t="shared" ref="A698:A714" si="86">A697</f>
        <v>CL85641</v>
      </c>
      <c r="B698" s="1">
        <v>43890</v>
      </c>
      <c r="C698" s="1" t="str">
        <f t="shared" si="79"/>
        <v>Feb</v>
      </c>
      <c r="D698" s="1" t="str">
        <f t="shared" si="80"/>
        <v>Q1</v>
      </c>
      <c r="E698" s="1" t="str">
        <f t="shared" si="81"/>
        <v>2020</v>
      </c>
      <c r="F698">
        <v>3827</v>
      </c>
      <c r="G698" t="str">
        <f>VLOOKUP(A698,ClientInfo[[#All],[CLID-Shorten]:[GEOID]],2,FALSE)</f>
        <v>GEO1004</v>
      </c>
      <c r="H698" t="str">
        <f>VLOOKUP(G698,Geomapping[#All],2,FALSE)</f>
        <v>LATAM</v>
      </c>
      <c r="I698" s="1" t="str">
        <f t="shared" si="82"/>
        <v>Q1 2020</v>
      </c>
    </row>
    <row r="699" spans="1:9" x14ac:dyDescent="0.25">
      <c r="A699" t="str">
        <f t="shared" si="86"/>
        <v>CL85641</v>
      </c>
      <c r="B699" s="1">
        <v>43921</v>
      </c>
      <c r="C699" s="1" t="str">
        <f t="shared" si="79"/>
        <v>Mar</v>
      </c>
      <c r="D699" s="1" t="str">
        <f t="shared" si="80"/>
        <v>Q1</v>
      </c>
      <c r="E699" s="1" t="str">
        <f t="shared" si="81"/>
        <v>2020</v>
      </c>
      <c r="F699">
        <v>4248</v>
      </c>
      <c r="G699" t="str">
        <f>VLOOKUP(A699,ClientInfo[[#All],[CLID-Shorten]:[GEOID]],2,FALSE)</f>
        <v>GEO1004</v>
      </c>
      <c r="H699" t="str">
        <f>VLOOKUP(G699,Geomapping[#All],2,FALSE)</f>
        <v>LATAM</v>
      </c>
      <c r="I699" s="1" t="str">
        <f t="shared" si="82"/>
        <v>Q1 2020</v>
      </c>
    </row>
    <row r="700" spans="1:9" x14ac:dyDescent="0.25">
      <c r="A700" t="str">
        <f t="shared" si="86"/>
        <v>CL85641</v>
      </c>
      <c r="B700" s="1">
        <v>43951</v>
      </c>
      <c r="C700" s="1" t="str">
        <f t="shared" si="79"/>
        <v>Apr</v>
      </c>
      <c r="D700" s="1" t="str">
        <f t="shared" si="80"/>
        <v>Q2</v>
      </c>
      <c r="E700" s="1" t="str">
        <f t="shared" si="81"/>
        <v>2020</v>
      </c>
      <c r="F700">
        <v>5101</v>
      </c>
      <c r="G700" t="str">
        <f>VLOOKUP(A700,ClientInfo[[#All],[CLID-Shorten]:[GEOID]],2,FALSE)</f>
        <v>GEO1004</v>
      </c>
      <c r="H700" t="str">
        <f>VLOOKUP(G700,Geomapping[#All],2,FALSE)</f>
        <v>LATAM</v>
      </c>
      <c r="I700" s="1" t="str">
        <f t="shared" si="82"/>
        <v>Q2 2020</v>
      </c>
    </row>
    <row r="701" spans="1:9" x14ac:dyDescent="0.25">
      <c r="A701" t="str">
        <f t="shared" si="86"/>
        <v>CL85641</v>
      </c>
      <c r="B701" s="1">
        <v>43982</v>
      </c>
      <c r="C701" s="1" t="str">
        <f t="shared" si="79"/>
        <v>May</v>
      </c>
      <c r="D701" s="1" t="str">
        <f t="shared" si="80"/>
        <v>Q2</v>
      </c>
      <c r="E701" s="1" t="str">
        <f t="shared" si="81"/>
        <v>2020</v>
      </c>
      <c r="F701">
        <v>4675</v>
      </c>
      <c r="G701" t="str">
        <f>VLOOKUP(A701,ClientInfo[[#All],[CLID-Shorten]:[GEOID]],2,FALSE)</f>
        <v>GEO1004</v>
      </c>
      <c r="H701" t="str">
        <f>VLOOKUP(G701,Geomapping[#All],2,FALSE)</f>
        <v>LATAM</v>
      </c>
      <c r="I701" s="1" t="str">
        <f t="shared" si="82"/>
        <v>Q2 2020</v>
      </c>
    </row>
    <row r="702" spans="1:9" x14ac:dyDescent="0.25">
      <c r="A702" t="str">
        <f t="shared" si="86"/>
        <v>CL85641</v>
      </c>
      <c r="B702" s="1">
        <v>44012</v>
      </c>
      <c r="C702" s="1" t="str">
        <f t="shared" si="79"/>
        <v>Jun</v>
      </c>
      <c r="D702" s="1" t="str">
        <f t="shared" si="80"/>
        <v>Q2</v>
      </c>
      <c r="E702" s="1" t="str">
        <f t="shared" si="81"/>
        <v>2020</v>
      </c>
      <c r="F702">
        <v>3400</v>
      </c>
      <c r="G702" t="str">
        <f>VLOOKUP(A702,ClientInfo[[#All],[CLID-Shorten]:[GEOID]],2,FALSE)</f>
        <v>GEO1004</v>
      </c>
      <c r="H702" t="str">
        <f>VLOOKUP(G702,Geomapping[#All],2,FALSE)</f>
        <v>LATAM</v>
      </c>
      <c r="I702" s="1" t="str">
        <f t="shared" si="82"/>
        <v>Q2 2020</v>
      </c>
    </row>
    <row r="703" spans="1:9" x14ac:dyDescent="0.25">
      <c r="A703" t="str">
        <f t="shared" si="86"/>
        <v>CL85641</v>
      </c>
      <c r="B703" s="1">
        <v>44043</v>
      </c>
      <c r="C703" s="1" t="str">
        <f t="shared" si="79"/>
        <v>Jul</v>
      </c>
      <c r="D703" s="1" t="str">
        <f t="shared" si="80"/>
        <v>Q3</v>
      </c>
      <c r="E703" s="1" t="str">
        <f t="shared" si="81"/>
        <v>2020</v>
      </c>
      <c r="F703">
        <v>2976</v>
      </c>
      <c r="G703" t="str">
        <f>VLOOKUP(A703,ClientInfo[[#All],[CLID-Shorten]:[GEOID]],2,FALSE)</f>
        <v>GEO1004</v>
      </c>
      <c r="H703" t="str">
        <f>VLOOKUP(G703,Geomapping[#All],2,FALSE)</f>
        <v>LATAM</v>
      </c>
      <c r="I703" s="1" t="str">
        <f t="shared" si="82"/>
        <v>Q3 2020</v>
      </c>
    </row>
    <row r="704" spans="1:9" x14ac:dyDescent="0.25">
      <c r="A704" t="str">
        <f t="shared" si="86"/>
        <v>CL85641</v>
      </c>
      <c r="B704" s="1">
        <v>44074</v>
      </c>
      <c r="C704" s="1" t="str">
        <f t="shared" si="79"/>
        <v>Aug</v>
      </c>
      <c r="D704" s="1" t="str">
        <f t="shared" si="80"/>
        <v>Q3</v>
      </c>
      <c r="E704" s="1" t="str">
        <f t="shared" si="81"/>
        <v>2020</v>
      </c>
      <c r="F704">
        <v>2552</v>
      </c>
      <c r="G704" t="str">
        <f>VLOOKUP(A704,ClientInfo[[#All],[CLID-Shorten]:[GEOID]],2,FALSE)</f>
        <v>GEO1004</v>
      </c>
      <c r="H704" t="str">
        <f>VLOOKUP(G704,Geomapping[#All],2,FALSE)</f>
        <v>LATAM</v>
      </c>
      <c r="I704" s="1" t="str">
        <f t="shared" si="82"/>
        <v>Q3 2020</v>
      </c>
    </row>
    <row r="705" spans="1:9" x14ac:dyDescent="0.25">
      <c r="A705" t="str">
        <f t="shared" si="86"/>
        <v>CL85641</v>
      </c>
      <c r="B705" s="1">
        <v>44104</v>
      </c>
      <c r="C705" s="1" t="str">
        <f t="shared" si="79"/>
        <v>Sep</v>
      </c>
      <c r="D705" s="1" t="str">
        <f t="shared" si="80"/>
        <v>Q3</v>
      </c>
      <c r="E705" s="1" t="str">
        <f t="shared" si="81"/>
        <v>2020</v>
      </c>
      <c r="F705">
        <v>2550</v>
      </c>
      <c r="G705" t="str">
        <f>VLOOKUP(A705,ClientInfo[[#All],[CLID-Shorten]:[GEOID]],2,FALSE)</f>
        <v>GEO1004</v>
      </c>
      <c r="H705" t="str">
        <f>VLOOKUP(G705,Geomapping[#All],2,FALSE)</f>
        <v>LATAM</v>
      </c>
      <c r="I705" s="1" t="str">
        <f t="shared" si="82"/>
        <v>Q3 2020</v>
      </c>
    </row>
    <row r="706" spans="1:9" x14ac:dyDescent="0.25">
      <c r="A706" t="str">
        <f t="shared" si="86"/>
        <v>CL85641</v>
      </c>
      <c r="B706" s="1">
        <v>44135</v>
      </c>
      <c r="C706" s="1" t="str">
        <f t="shared" si="79"/>
        <v>Oct</v>
      </c>
      <c r="D706" s="1" t="str">
        <f t="shared" si="80"/>
        <v>Q4</v>
      </c>
      <c r="E706" s="1" t="str">
        <f t="shared" si="81"/>
        <v>2020</v>
      </c>
      <c r="F706">
        <v>2975</v>
      </c>
      <c r="G706" t="str">
        <f>VLOOKUP(A706,ClientInfo[[#All],[CLID-Shorten]:[GEOID]],2,FALSE)</f>
        <v>GEO1004</v>
      </c>
      <c r="H706" t="str">
        <f>VLOOKUP(G706,Geomapping[#All],2,FALSE)</f>
        <v>LATAM</v>
      </c>
      <c r="I706" s="1" t="str">
        <f t="shared" si="82"/>
        <v>Q4 2020</v>
      </c>
    </row>
    <row r="707" spans="1:9" x14ac:dyDescent="0.25">
      <c r="A707" t="str">
        <f t="shared" si="86"/>
        <v>CL85641</v>
      </c>
      <c r="B707" s="1">
        <v>44165</v>
      </c>
      <c r="C707" s="1" t="str">
        <f t="shared" ref="C707:C770" si="87">TEXT(B707, "mmm")</f>
        <v>Nov</v>
      </c>
      <c r="D707" s="1" t="str">
        <f t="shared" ref="D707:D770" si="88">"Q" &amp;CHOOSE(MONTH(B707),1, 1, 1, 2, 2, 2, 3, 3,3,4, 4, 4)</f>
        <v>Q4</v>
      </c>
      <c r="E707" s="1" t="str">
        <f t="shared" ref="E707:E770" si="89">TEXT(B707,"yyyy")</f>
        <v>2020</v>
      </c>
      <c r="F707">
        <v>3399</v>
      </c>
      <c r="G707" t="str">
        <f>VLOOKUP(A707,ClientInfo[[#All],[CLID-Shorten]:[GEOID]],2,FALSE)</f>
        <v>GEO1004</v>
      </c>
      <c r="H707" t="str">
        <f>VLOOKUP(G707,Geomapping[#All],2,FALSE)</f>
        <v>LATAM</v>
      </c>
      <c r="I707" s="1" t="str">
        <f t="shared" ref="I707:I770" si="90">D707&amp;" "&amp;E707</f>
        <v>Q4 2020</v>
      </c>
    </row>
    <row r="708" spans="1:9" x14ac:dyDescent="0.25">
      <c r="A708" t="str">
        <f t="shared" si="86"/>
        <v>CL85641</v>
      </c>
      <c r="B708" s="1">
        <v>44196</v>
      </c>
      <c r="C708" s="1" t="str">
        <f t="shared" si="87"/>
        <v>Dec</v>
      </c>
      <c r="D708" s="1" t="str">
        <f t="shared" si="88"/>
        <v>Q4</v>
      </c>
      <c r="E708" s="1" t="str">
        <f t="shared" si="89"/>
        <v>2020</v>
      </c>
      <c r="F708">
        <v>3404</v>
      </c>
      <c r="G708" t="str">
        <f>VLOOKUP(A708,ClientInfo[[#All],[CLID-Shorten]:[GEOID]],2,FALSE)</f>
        <v>GEO1004</v>
      </c>
      <c r="H708" t="str">
        <f>VLOOKUP(G708,Geomapping[#All],2,FALSE)</f>
        <v>LATAM</v>
      </c>
      <c r="I708" s="1" t="str">
        <f t="shared" si="90"/>
        <v>Q4 2020</v>
      </c>
    </row>
    <row r="709" spans="1:9" x14ac:dyDescent="0.25">
      <c r="A709" t="str">
        <f t="shared" si="86"/>
        <v>CL85641</v>
      </c>
      <c r="B709" s="1">
        <v>44377</v>
      </c>
      <c r="C709" s="1" t="str">
        <f t="shared" si="87"/>
        <v>Jun</v>
      </c>
      <c r="D709" s="1" t="str">
        <f t="shared" si="88"/>
        <v>Q2</v>
      </c>
      <c r="E709" s="1" t="str">
        <f t="shared" si="89"/>
        <v>2021</v>
      </c>
      <c r="F709">
        <v>3501</v>
      </c>
      <c r="G709" t="str">
        <f>VLOOKUP(A709,ClientInfo[[#All],[CLID-Shorten]:[GEOID]],2,FALSE)</f>
        <v>GEO1004</v>
      </c>
      <c r="H709" t="str">
        <f>VLOOKUP(G709,Geomapping[#All],2,FALSE)</f>
        <v>LATAM</v>
      </c>
      <c r="I709" s="1" t="str">
        <f t="shared" si="90"/>
        <v>Q2 2021</v>
      </c>
    </row>
    <row r="710" spans="1:9" x14ac:dyDescent="0.25">
      <c r="A710" t="str">
        <f t="shared" si="86"/>
        <v>CL85641</v>
      </c>
      <c r="B710" s="1">
        <v>44347</v>
      </c>
      <c r="C710" s="1" t="str">
        <f t="shared" si="87"/>
        <v>May</v>
      </c>
      <c r="D710" s="1" t="str">
        <f t="shared" si="88"/>
        <v>Q2</v>
      </c>
      <c r="E710" s="1" t="str">
        <f t="shared" si="89"/>
        <v>2021</v>
      </c>
      <c r="F710">
        <v>4768</v>
      </c>
      <c r="G710" t="str">
        <f>VLOOKUP(A710,ClientInfo[[#All],[CLID-Shorten]:[GEOID]],2,FALSE)</f>
        <v>GEO1004</v>
      </c>
      <c r="H710" t="str">
        <f>VLOOKUP(G710,Geomapping[#All],2,FALSE)</f>
        <v>LATAM</v>
      </c>
      <c r="I710" s="1" t="str">
        <f t="shared" si="90"/>
        <v>Q2 2021</v>
      </c>
    </row>
    <row r="711" spans="1:9" x14ac:dyDescent="0.25">
      <c r="A711" t="str">
        <f t="shared" si="86"/>
        <v>CL85641</v>
      </c>
      <c r="B711" s="1">
        <v>44316</v>
      </c>
      <c r="C711" s="1" t="str">
        <f t="shared" si="87"/>
        <v>Apr</v>
      </c>
      <c r="D711" s="1" t="str">
        <f t="shared" si="88"/>
        <v>Q2</v>
      </c>
      <c r="E711" s="1" t="str">
        <f t="shared" si="89"/>
        <v>2021</v>
      </c>
      <c r="F711">
        <v>5254</v>
      </c>
      <c r="G711" t="str">
        <f>VLOOKUP(A711,ClientInfo[[#All],[CLID-Shorten]:[GEOID]],2,FALSE)</f>
        <v>GEO1004</v>
      </c>
      <c r="H711" t="str">
        <f>VLOOKUP(G711,Geomapping[#All],2,FALSE)</f>
        <v>LATAM</v>
      </c>
      <c r="I711" s="1" t="str">
        <f t="shared" si="90"/>
        <v>Q2 2021</v>
      </c>
    </row>
    <row r="712" spans="1:9" x14ac:dyDescent="0.25">
      <c r="A712" t="str">
        <f t="shared" si="86"/>
        <v>CL85641</v>
      </c>
      <c r="B712" s="1">
        <v>44286</v>
      </c>
      <c r="C712" s="1" t="str">
        <f t="shared" si="87"/>
        <v>Mar</v>
      </c>
      <c r="D712" s="1" t="str">
        <f t="shared" si="88"/>
        <v>Q1</v>
      </c>
      <c r="E712" s="1" t="str">
        <f t="shared" si="89"/>
        <v>2021</v>
      </c>
      <c r="F712">
        <v>4212</v>
      </c>
      <c r="G712" t="str">
        <f>VLOOKUP(A712,ClientInfo[[#All],[CLID-Shorten]:[GEOID]],2,FALSE)</f>
        <v>GEO1004</v>
      </c>
      <c r="H712" t="str">
        <f>VLOOKUP(G712,Geomapping[#All],2,FALSE)</f>
        <v>LATAM</v>
      </c>
      <c r="I712" s="1" t="str">
        <f t="shared" si="90"/>
        <v>Q1 2021</v>
      </c>
    </row>
    <row r="713" spans="1:9" x14ac:dyDescent="0.25">
      <c r="A713" t="str">
        <f t="shared" si="86"/>
        <v>CL85641</v>
      </c>
      <c r="B713" s="1">
        <v>44255</v>
      </c>
      <c r="C713" s="1" t="str">
        <f t="shared" si="87"/>
        <v>Feb</v>
      </c>
      <c r="D713" s="1" t="str">
        <f t="shared" si="88"/>
        <v>Q1</v>
      </c>
      <c r="E713" s="1" t="str">
        <f t="shared" si="89"/>
        <v>2021</v>
      </c>
      <c r="F713">
        <v>3808</v>
      </c>
      <c r="G713" t="str">
        <f>VLOOKUP(A713,ClientInfo[[#All],[CLID-Shorten]:[GEOID]],2,FALSE)</f>
        <v>GEO1004</v>
      </c>
      <c r="H713" t="str">
        <f>VLOOKUP(G713,Geomapping[#All],2,FALSE)</f>
        <v>LATAM</v>
      </c>
      <c r="I713" s="1" t="str">
        <f t="shared" si="90"/>
        <v>Q1 2021</v>
      </c>
    </row>
    <row r="714" spans="1:9" x14ac:dyDescent="0.25">
      <c r="A714" t="str">
        <f t="shared" si="86"/>
        <v>CL85641</v>
      </c>
      <c r="B714" s="1">
        <v>44227</v>
      </c>
      <c r="C714" s="1" t="str">
        <f t="shared" si="87"/>
        <v>Jan</v>
      </c>
      <c r="D714" s="1" t="str">
        <f t="shared" si="88"/>
        <v>Q1</v>
      </c>
      <c r="E714" s="1" t="str">
        <f t="shared" si="89"/>
        <v>2021</v>
      </c>
      <c r="F714">
        <v>3575</v>
      </c>
      <c r="G714" t="str">
        <f>VLOOKUP(A714,ClientInfo[[#All],[CLID-Shorten]:[GEOID]],2,FALSE)</f>
        <v>GEO1004</v>
      </c>
      <c r="H714" t="str">
        <f>VLOOKUP(G714,Geomapping[#All],2,FALSE)</f>
        <v>LATAM</v>
      </c>
      <c r="I714" s="1" t="str">
        <f t="shared" si="90"/>
        <v>Q1 2021</v>
      </c>
    </row>
    <row r="715" spans="1:9" x14ac:dyDescent="0.25">
      <c r="A715" t="s">
        <v>680</v>
      </c>
      <c r="B715" s="1">
        <v>43861</v>
      </c>
      <c r="C715" s="1" t="str">
        <f t="shared" si="87"/>
        <v>Jan</v>
      </c>
      <c r="D715" s="1" t="str">
        <f t="shared" si="88"/>
        <v>Q1</v>
      </c>
      <c r="E715" s="1" t="str">
        <f t="shared" si="89"/>
        <v>2020</v>
      </c>
      <c r="F715">
        <v>627</v>
      </c>
      <c r="G715" t="str">
        <f>VLOOKUP(A715,ClientInfo[[#All],[CLID-Shorten]:[GEOID]],2,FALSE)</f>
        <v>GEO1003</v>
      </c>
      <c r="H715" t="str">
        <f>VLOOKUP(G715,Geomapping[#All],2,FALSE)</f>
        <v>EMEA</v>
      </c>
      <c r="I715" s="1" t="str">
        <f t="shared" si="90"/>
        <v>Q1 2020</v>
      </c>
    </row>
    <row r="716" spans="1:9" x14ac:dyDescent="0.25">
      <c r="A716" t="str">
        <f t="shared" ref="A716:A732" si="91">A715</f>
        <v>CL87149</v>
      </c>
      <c r="B716" s="1">
        <v>43890</v>
      </c>
      <c r="C716" s="1" t="str">
        <f t="shared" si="87"/>
        <v>Feb</v>
      </c>
      <c r="D716" s="1" t="str">
        <f t="shared" si="88"/>
        <v>Q1</v>
      </c>
      <c r="E716" s="1" t="str">
        <f t="shared" si="89"/>
        <v>2020</v>
      </c>
      <c r="F716">
        <v>495</v>
      </c>
      <c r="G716" t="str">
        <f>VLOOKUP(A716,ClientInfo[[#All],[CLID-Shorten]:[GEOID]],2,FALSE)</f>
        <v>GEO1003</v>
      </c>
      <c r="H716" t="str">
        <f>VLOOKUP(G716,Geomapping[#All],2,FALSE)</f>
        <v>EMEA</v>
      </c>
      <c r="I716" s="1" t="str">
        <f t="shared" si="90"/>
        <v>Q1 2020</v>
      </c>
    </row>
    <row r="717" spans="1:9" x14ac:dyDescent="0.25">
      <c r="A717" t="str">
        <f t="shared" si="91"/>
        <v>CL87149</v>
      </c>
      <c r="B717" s="1">
        <v>43921</v>
      </c>
      <c r="C717" s="1" t="str">
        <f t="shared" si="87"/>
        <v>Mar</v>
      </c>
      <c r="D717" s="1" t="str">
        <f t="shared" si="88"/>
        <v>Q1</v>
      </c>
      <c r="E717" s="1" t="str">
        <f t="shared" si="89"/>
        <v>2020</v>
      </c>
      <c r="F717">
        <v>755</v>
      </c>
      <c r="G717" t="str">
        <f>VLOOKUP(A717,ClientInfo[[#All],[CLID-Shorten]:[GEOID]],2,FALSE)</f>
        <v>GEO1003</v>
      </c>
      <c r="H717" t="str">
        <f>VLOOKUP(G717,Geomapping[#All],2,FALSE)</f>
        <v>EMEA</v>
      </c>
      <c r="I717" s="1" t="str">
        <f t="shared" si="90"/>
        <v>Q1 2020</v>
      </c>
    </row>
    <row r="718" spans="1:9" x14ac:dyDescent="0.25">
      <c r="A718" t="str">
        <f t="shared" si="91"/>
        <v>CL87149</v>
      </c>
      <c r="B718" s="1">
        <v>43951</v>
      </c>
      <c r="C718" s="1" t="str">
        <f t="shared" si="87"/>
        <v>Apr</v>
      </c>
      <c r="D718" s="1" t="str">
        <f t="shared" si="88"/>
        <v>Q2</v>
      </c>
      <c r="E718" s="1" t="str">
        <f t="shared" si="89"/>
        <v>2020</v>
      </c>
      <c r="F718">
        <v>689</v>
      </c>
      <c r="G718" t="str">
        <f>VLOOKUP(A718,ClientInfo[[#All],[CLID-Shorten]:[GEOID]],2,FALSE)</f>
        <v>GEO1003</v>
      </c>
      <c r="H718" t="str">
        <f>VLOOKUP(G718,Geomapping[#All],2,FALSE)</f>
        <v>EMEA</v>
      </c>
      <c r="I718" s="1" t="str">
        <f t="shared" si="90"/>
        <v>Q2 2020</v>
      </c>
    </row>
    <row r="719" spans="1:9" x14ac:dyDescent="0.25">
      <c r="A719" t="str">
        <f t="shared" si="91"/>
        <v>CL87149</v>
      </c>
      <c r="B719" s="1">
        <v>43982</v>
      </c>
      <c r="C719" s="1" t="str">
        <f t="shared" si="87"/>
        <v>May</v>
      </c>
      <c r="D719" s="1" t="str">
        <f t="shared" si="88"/>
        <v>Q2</v>
      </c>
      <c r="E719" s="1" t="str">
        <f t="shared" si="89"/>
        <v>2020</v>
      </c>
      <c r="F719">
        <v>817</v>
      </c>
      <c r="G719" t="str">
        <f>VLOOKUP(A719,ClientInfo[[#All],[CLID-Shorten]:[GEOID]],2,FALSE)</f>
        <v>GEO1003</v>
      </c>
      <c r="H719" t="str">
        <f>VLOOKUP(G719,Geomapping[#All],2,FALSE)</f>
        <v>EMEA</v>
      </c>
      <c r="I719" s="1" t="str">
        <f t="shared" si="90"/>
        <v>Q2 2020</v>
      </c>
    </row>
    <row r="720" spans="1:9" x14ac:dyDescent="0.25">
      <c r="A720" t="str">
        <f t="shared" si="91"/>
        <v>CL87149</v>
      </c>
      <c r="B720" s="1">
        <v>44012</v>
      </c>
      <c r="C720" s="1" t="str">
        <f t="shared" si="87"/>
        <v>Jun</v>
      </c>
      <c r="D720" s="1" t="str">
        <f t="shared" si="88"/>
        <v>Q2</v>
      </c>
      <c r="E720" s="1" t="str">
        <f t="shared" si="89"/>
        <v>2020</v>
      </c>
      <c r="F720">
        <v>426</v>
      </c>
      <c r="G720" t="str">
        <f>VLOOKUP(A720,ClientInfo[[#All],[CLID-Shorten]:[GEOID]],2,FALSE)</f>
        <v>GEO1003</v>
      </c>
      <c r="H720" t="str">
        <f>VLOOKUP(G720,Geomapping[#All],2,FALSE)</f>
        <v>EMEA</v>
      </c>
      <c r="I720" s="1" t="str">
        <f t="shared" si="90"/>
        <v>Q2 2020</v>
      </c>
    </row>
    <row r="721" spans="1:9" x14ac:dyDescent="0.25">
      <c r="A721" t="str">
        <f t="shared" si="91"/>
        <v>CL87149</v>
      </c>
      <c r="B721" s="1">
        <v>44043</v>
      </c>
      <c r="C721" s="1" t="str">
        <f t="shared" si="87"/>
        <v>Jul</v>
      </c>
      <c r="D721" s="1" t="str">
        <f t="shared" si="88"/>
        <v>Q3</v>
      </c>
      <c r="E721" s="1" t="str">
        <f t="shared" si="89"/>
        <v>2020</v>
      </c>
      <c r="F721">
        <v>559</v>
      </c>
      <c r="G721" t="str">
        <f>VLOOKUP(A721,ClientInfo[[#All],[CLID-Shorten]:[GEOID]],2,FALSE)</f>
        <v>GEO1003</v>
      </c>
      <c r="H721" t="str">
        <f>VLOOKUP(G721,Geomapping[#All],2,FALSE)</f>
        <v>EMEA</v>
      </c>
      <c r="I721" s="1" t="str">
        <f t="shared" si="90"/>
        <v>Q3 2020</v>
      </c>
    </row>
    <row r="722" spans="1:9" x14ac:dyDescent="0.25">
      <c r="A722" t="str">
        <f t="shared" si="91"/>
        <v>CL87149</v>
      </c>
      <c r="B722" s="1">
        <v>44074</v>
      </c>
      <c r="C722" s="1" t="str">
        <f t="shared" si="87"/>
        <v>Aug</v>
      </c>
      <c r="D722" s="1" t="str">
        <f t="shared" si="88"/>
        <v>Q3</v>
      </c>
      <c r="E722" s="1" t="str">
        <f t="shared" si="89"/>
        <v>2020</v>
      </c>
      <c r="F722">
        <v>300</v>
      </c>
      <c r="G722" t="str">
        <f>VLOOKUP(A722,ClientInfo[[#All],[CLID-Shorten]:[GEOID]],2,FALSE)</f>
        <v>GEO1003</v>
      </c>
      <c r="H722" t="str">
        <f>VLOOKUP(G722,Geomapping[#All],2,FALSE)</f>
        <v>EMEA</v>
      </c>
      <c r="I722" s="1" t="str">
        <f t="shared" si="90"/>
        <v>Q3 2020</v>
      </c>
    </row>
    <row r="723" spans="1:9" x14ac:dyDescent="0.25">
      <c r="A723" t="str">
        <f t="shared" si="91"/>
        <v>CL87149</v>
      </c>
      <c r="B723" s="1">
        <v>44104</v>
      </c>
      <c r="C723" s="1" t="str">
        <f t="shared" si="87"/>
        <v>Sep</v>
      </c>
      <c r="D723" s="1" t="str">
        <f t="shared" si="88"/>
        <v>Q3</v>
      </c>
      <c r="E723" s="1" t="str">
        <f t="shared" si="89"/>
        <v>2020</v>
      </c>
      <c r="F723">
        <v>493</v>
      </c>
      <c r="G723" t="str">
        <f>VLOOKUP(A723,ClientInfo[[#All],[CLID-Shorten]:[GEOID]],2,FALSE)</f>
        <v>GEO1003</v>
      </c>
      <c r="H723" t="str">
        <f>VLOOKUP(G723,Geomapping[#All],2,FALSE)</f>
        <v>EMEA</v>
      </c>
      <c r="I723" s="1" t="str">
        <f t="shared" si="90"/>
        <v>Q3 2020</v>
      </c>
    </row>
    <row r="724" spans="1:9" x14ac:dyDescent="0.25">
      <c r="A724" t="str">
        <f t="shared" si="91"/>
        <v>CL87149</v>
      </c>
      <c r="B724" s="1">
        <v>44135</v>
      </c>
      <c r="C724" s="1" t="str">
        <f t="shared" si="87"/>
        <v>Oct</v>
      </c>
      <c r="D724" s="1" t="str">
        <f t="shared" si="88"/>
        <v>Q4</v>
      </c>
      <c r="E724" s="1" t="str">
        <f t="shared" si="89"/>
        <v>2020</v>
      </c>
      <c r="F724">
        <v>364</v>
      </c>
      <c r="G724" t="str">
        <f>VLOOKUP(A724,ClientInfo[[#All],[CLID-Shorten]:[GEOID]],2,FALSE)</f>
        <v>GEO1003</v>
      </c>
      <c r="H724" t="str">
        <f>VLOOKUP(G724,Geomapping[#All],2,FALSE)</f>
        <v>EMEA</v>
      </c>
      <c r="I724" s="1" t="str">
        <f t="shared" si="90"/>
        <v>Q4 2020</v>
      </c>
    </row>
    <row r="725" spans="1:9" x14ac:dyDescent="0.25">
      <c r="A725" t="str">
        <f t="shared" si="91"/>
        <v>CL87149</v>
      </c>
      <c r="B725" s="1">
        <v>44165</v>
      </c>
      <c r="C725" s="1" t="str">
        <f t="shared" si="87"/>
        <v>Nov</v>
      </c>
      <c r="D725" s="1" t="str">
        <f t="shared" si="88"/>
        <v>Q4</v>
      </c>
      <c r="E725" s="1" t="str">
        <f t="shared" si="89"/>
        <v>2020</v>
      </c>
      <c r="F725">
        <v>627</v>
      </c>
      <c r="G725" t="str">
        <f>VLOOKUP(A725,ClientInfo[[#All],[CLID-Shorten]:[GEOID]],2,FALSE)</f>
        <v>GEO1003</v>
      </c>
      <c r="H725" t="str">
        <f>VLOOKUP(G725,Geomapping[#All],2,FALSE)</f>
        <v>EMEA</v>
      </c>
      <c r="I725" s="1" t="str">
        <f t="shared" si="90"/>
        <v>Q4 2020</v>
      </c>
    </row>
    <row r="726" spans="1:9" x14ac:dyDescent="0.25">
      <c r="A726" t="str">
        <f t="shared" si="91"/>
        <v>CL87149</v>
      </c>
      <c r="B726" s="1">
        <v>44196</v>
      </c>
      <c r="C726" s="1" t="str">
        <f t="shared" si="87"/>
        <v>Dec</v>
      </c>
      <c r="D726" s="1" t="str">
        <f t="shared" si="88"/>
        <v>Q4</v>
      </c>
      <c r="E726" s="1" t="str">
        <f t="shared" si="89"/>
        <v>2020</v>
      </c>
      <c r="F726">
        <v>429</v>
      </c>
      <c r="G726" t="str">
        <f>VLOOKUP(A726,ClientInfo[[#All],[CLID-Shorten]:[GEOID]],2,FALSE)</f>
        <v>GEO1003</v>
      </c>
      <c r="H726" t="str">
        <f>VLOOKUP(G726,Geomapping[#All],2,FALSE)</f>
        <v>EMEA</v>
      </c>
      <c r="I726" s="1" t="str">
        <f t="shared" si="90"/>
        <v>Q4 2020</v>
      </c>
    </row>
    <row r="727" spans="1:9" x14ac:dyDescent="0.25">
      <c r="A727" t="str">
        <f t="shared" si="91"/>
        <v>CL87149</v>
      </c>
      <c r="B727" s="1">
        <v>44377</v>
      </c>
      <c r="C727" s="1" t="str">
        <f t="shared" si="87"/>
        <v>Jun</v>
      </c>
      <c r="D727" s="1" t="str">
        <f t="shared" si="88"/>
        <v>Q2</v>
      </c>
      <c r="E727" s="1" t="str">
        <f t="shared" si="89"/>
        <v>2021</v>
      </c>
      <c r="F727">
        <v>441</v>
      </c>
      <c r="G727" t="str">
        <f>VLOOKUP(A727,ClientInfo[[#All],[CLID-Shorten]:[GEOID]],2,FALSE)</f>
        <v>GEO1003</v>
      </c>
      <c r="H727" t="str">
        <f>VLOOKUP(G727,Geomapping[#All],2,FALSE)</f>
        <v>EMEA</v>
      </c>
      <c r="I727" s="1" t="str">
        <f t="shared" si="90"/>
        <v>Q2 2021</v>
      </c>
    </row>
    <row r="728" spans="1:9" x14ac:dyDescent="0.25">
      <c r="A728" t="str">
        <f t="shared" si="91"/>
        <v>CL87149</v>
      </c>
      <c r="B728" s="1">
        <v>44347</v>
      </c>
      <c r="C728" s="1" t="str">
        <f t="shared" si="87"/>
        <v>May</v>
      </c>
      <c r="D728" s="1" t="str">
        <f t="shared" si="88"/>
        <v>Q2</v>
      </c>
      <c r="E728" s="1" t="str">
        <f t="shared" si="89"/>
        <v>2021</v>
      </c>
      <c r="F728">
        <v>813</v>
      </c>
      <c r="G728" t="str">
        <f>VLOOKUP(A728,ClientInfo[[#All],[CLID-Shorten]:[GEOID]],2,FALSE)</f>
        <v>GEO1003</v>
      </c>
      <c r="H728" t="str">
        <f>VLOOKUP(G728,Geomapping[#All],2,FALSE)</f>
        <v>EMEA</v>
      </c>
      <c r="I728" s="1" t="str">
        <f t="shared" si="90"/>
        <v>Q2 2021</v>
      </c>
    </row>
    <row r="729" spans="1:9" x14ac:dyDescent="0.25">
      <c r="A729" t="str">
        <f t="shared" si="91"/>
        <v>CL87149</v>
      </c>
      <c r="B729" s="1">
        <v>44316</v>
      </c>
      <c r="C729" s="1" t="str">
        <f t="shared" si="87"/>
        <v>Apr</v>
      </c>
      <c r="D729" s="1" t="str">
        <f t="shared" si="88"/>
        <v>Q2</v>
      </c>
      <c r="E729" s="1" t="str">
        <f t="shared" si="89"/>
        <v>2021</v>
      </c>
      <c r="F729">
        <v>689</v>
      </c>
      <c r="G729" t="str">
        <f>VLOOKUP(A729,ClientInfo[[#All],[CLID-Shorten]:[GEOID]],2,FALSE)</f>
        <v>GEO1003</v>
      </c>
      <c r="H729" t="str">
        <f>VLOOKUP(G729,Geomapping[#All],2,FALSE)</f>
        <v>EMEA</v>
      </c>
      <c r="I729" s="1" t="str">
        <f t="shared" si="90"/>
        <v>Q2 2021</v>
      </c>
    </row>
    <row r="730" spans="1:9" x14ac:dyDescent="0.25">
      <c r="A730" t="str">
        <f t="shared" si="91"/>
        <v>CL87149</v>
      </c>
      <c r="B730" s="1">
        <v>44286</v>
      </c>
      <c r="C730" s="1" t="str">
        <f t="shared" si="87"/>
        <v>Mar</v>
      </c>
      <c r="D730" s="1" t="str">
        <f t="shared" si="88"/>
        <v>Q1</v>
      </c>
      <c r="E730" s="1" t="str">
        <f t="shared" si="89"/>
        <v>2021</v>
      </c>
      <c r="F730">
        <v>769</v>
      </c>
      <c r="G730" t="str">
        <f>VLOOKUP(A730,ClientInfo[[#All],[CLID-Shorten]:[GEOID]],2,FALSE)</f>
        <v>GEO1003</v>
      </c>
      <c r="H730" t="str">
        <f>VLOOKUP(G730,Geomapping[#All],2,FALSE)</f>
        <v>EMEA</v>
      </c>
      <c r="I730" s="1" t="str">
        <f t="shared" si="90"/>
        <v>Q1 2021</v>
      </c>
    </row>
    <row r="731" spans="1:9" x14ac:dyDescent="0.25">
      <c r="A731" t="str">
        <f t="shared" si="91"/>
        <v>CL87149</v>
      </c>
      <c r="B731" s="1">
        <v>44255</v>
      </c>
      <c r="C731" s="1" t="str">
        <f t="shared" si="87"/>
        <v>Feb</v>
      </c>
      <c r="D731" s="1" t="str">
        <f t="shared" si="88"/>
        <v>Q1</v>
      </c>
      <c r="E731" s="1" t="str">
        <f t="shared" si="89"/>
        <v>2021</v>
      </c>
      <c r="F731">
        <v>504</v>
      </c>
      <c r="G731" t="str">
        <f>VLOOKUP(A731,ClientInfo[[#All],[CLID-Shorten]:[GEOID]],2,FALSE)</f>
        <v>GEO1003</v>
      </c>
      <c r="H731" t="str">
        <f>VLOOKUP(G731,Geomapping[#All],2,FALSE)</f>
        <v>EMEA</v>
      </c>
      <c r="I731" s="1" t="str">
        <f t="shared" si="90"/>
        <v>Q1 2021</v>
      </c>
    </row>
    <row r="732" spans="1:9" x14ac:dyDescent="0.25">
      <c r="A732" t="str">
        <f t="shared" si="91"/>
        <v>CL87149</v>
      </c>
      <c r="B732" s="1">
        <v>44227</v>
      </c>
      <c r="C732" s="1" t="str">
        <f t="shared" si="87"/>
        <v>Jan</v>
      </c>
      <c r="D732" s="1" t="str">
        <f t="shared" si="88"/>
        <v>Q1</v>
      </c>
      <c r="E732" s="1" t="str">
        <f t="shared" si="89"/>
        <v>2021</v>
      </c>
      <c r="F732">
        <v>618</v>
      </c>
      <c r="G732" t="str">
        <f>VLOOKUP(A732,ClientInfo[[#All],[CLID-Shorten]:[GEOID]],2,FALSE)</f>
        <v>GEO1003</v>
      </c>
      <c r="H732" t="str">
        <f>VLOOKUP(G732,Geomapping[#All],2,FALSE)</f>
        <v>EMEA</v>
      </c>
      <c r="I732" s="1" t="str">
        <f t="shared" si="90"/>
        <v>Q1 2021</v>
      </c>
    </row>
    <row r="733" spans="1:9" x14ac:dyDescent="0.25">
      <c r="A733" t="s">
        <v>695</v>
      </c>
      <c r="B733" s="1">
        <v>43861</v>
      </c>
      <c r="C733" s="1" t="str">
        <f t="shared" si="87"/>
        <v>Jan</v>
      </c>
      <c r="D733" s="1" t="str">
        <f t="shared" si="88"/>
        <v>Q1</v>
      </c>
      <c r="E733" s="1" t="str">
        <f t="shared" si="89"/>
        <v>2020</v>
      </c>
      <c r="F733">
        <v>19825</v>
      </c>
      <c r="G733" t="str">
        <f>VLOOKUP(A733,ClientInfo[[#All],[CLID-Shorten]:[GEOID]],2,FALSE)</f>
        <v>GEO1003</v>
      </c>
      <c r="H733" t="str">
        <f>VLOOKUP(G733,Geomapping[#All],2,FALSE)</f>
        <v>EMEA</v>
      </c>
      <c r="I733" s="1" t="str">
        <f t="shared" si="90"/>
        <v>Q1 2020</v>
      </c>
    </row>
    <row r="734" spans="1:9" x14ac:dyDescent="0.25">
      <c r="A734" t="str">
        <f t="shared" ref="A734:A750" si="92">A733</f>
        <v>CL87299</v>
      </c>
      <c r="B734" s="1">
        <v>43890</v>
      </c>
      <c r="C734" s="1" t="str">
        <f t="shared" si="87"/>
        <v>Feb</v>
      </c>
      <c r="D734" s="1" t="str">
        <f t="shared" si="88"/>
        <v>Q1</v>
      </c>
      <c r="E734" s="1" t="str">
        <f t="shared" si="89"/>
        <v>2020</v>
      </c>
      <c r="F734">
        <v>28323</v>
      </c>
      <c r="G734" t="str">
        <f>VLOOKUP(A734,ClientInfo[[#All],[CLID-Shorten]:[GEOID]],2,FALSE)</f>
        <v>GEO1003</v>
      </c>
      <c r="H734" t="str">
        <f>VLOOKUP(G734,Geomapping[#All],2,FALSE)</f>
        <v>EMEA</v>
      </c>
      <c r="I734" s="1" t="str">
        <f t="shared" si="90"/>
        <v>Q1 2020</v>
      </c>
    </row>
    <row r="735" spans="1:9" x14ac:dyDescent="0.25">
      <c r="A735" t="str">
        <f t="shared" si="92"/>
        <v>CL87299</v>
      </c>
      <c r="B735" s="1">
        <v>43921</v>
      </c>
      <c r="C735" s="1" t="str">
        <f t="shared" si="87"/>
        <v>Mar</v>
      </c>
      <c r="D735" s="1" t="str">
        <f t="shared" si="88"/>
        <v>Q1</v>
      </c>
      <c r="E735" s="1" t="str">
        <f t="shared" si="89"/>
        <v>2020</v>
      </c>
      <c r="F735">
        <v>25490</v>
      </c>
      <c r="G735" t="str">
        <f>VLOOKUP(A735,ClientInfo[[#All],[CLID-Shorten]:[GEOID]],2,FALSE)</f>
        <v>GEO1003</v>
      </c>
      <c r="H735" t="str">
        <f>VLOOKUP(G735,Geomapping[#All],2,FALSE)</f>
        <v>EMEA</v>
      </c>
      <c r="I735" s="1" t="str">
        <f t="shared" si="90"/>
        <v>Q1 2020</v>
      </c>
    </row>
    <row r="736" spans="1:9" x14ac:dyDescent="0.25">
      <c r="A736" t="str">
        <f t="shared" si="92"/>
        <v>CL87299</v>
      </c>
      <c r="B736" s="1">
        <v>43951</v>
      </c>
      <c r="C736" s="1" t="str">
        <f t="shared" si="87"/>
        <v>Apr</v>
      </c>
      <c r="D736" s="1" t="str">
        <f t="shared" si="88"/>
        <v>Q2</v>
      </c>
      <c r="E736" s="1" t="str">
        <f t="shared" si="89"/>
        <v>2020</v>
      </c>
      <c r="F736">
        <v>36816</v>
      </c>
      <c r="G736" t="str">
        <f>VLOOKUP(A736,ClientInfo[[#All],[CLID-Shorten]:[GEOID]],2,FALSE)</f>
        <v>GEO1003</v>
      </c>
      <c r="H736" t="str">
        <f>VLOOKUP(G736,Geomapping[#All],2,FALSE)</f>
        <v>EMEA</v>
      </c>
      <c r="I736" s="1" t="str">
        <f t="shared" si="90"/>
        <v>Q2 2020</v>
      </c>
    </row>
    <row r="737" spans="1:9" x14ac:dyDescent="0.25">
      <c r="A737" t="str">
        <f t="shared" si="92"/>
        <v>CL87299</v>
      </c>
      <c r="B737" s="1">
        <v>43982</v>
      </c>
      <c r="C737" s="1" t="str">
        <f t="shared" si="87"/>
        <v>May</v>
      </c>
      <c r="D737" s="1" t="str">
        <f t="shared" si="88"/>
        <v>Q2</v>
      </c>
      <c r="E737" s="1" t="str">
        <f t="shared" si="89"/>
        <v>2020</v>
      </c>
      <c r="F737">
        <v>28322</v>
      </c>
      <c r="G737" t="str">
        <f>VLOOKUP(A737,ClientInfo[[#All],[CLID-Shorten]:[GEOID]],2,FALSE)</f>
        <v>GEO1003</v>
      </c>
      <c r="H737" t="str">
        <f>VLOOKUP(G737,Geomapping[#All],2,FALSE)</f>
        <v>EMEA</v>
      </c>
      <c r="I737" s="1" t="str">
        <f t="shared" si="90"/>
        <v>Q2 2020</v>
      </c>
    </row>
    <row r="738" spans="1:9" x14ac:dyDescent="0.25">
      <c r="A738" t="str">
        <f t="shared" si="92"/>
        <v>CL87299</v>
      </c>
      <c r="B738" s="1">
        <v>44012</v>
      </c>
      <c r="C738" s="1" t="str">
        <f t="shared" si="87"/>
        <v>Jun</v>
      </c>
      <c r="D738" s="1" t="str">
        <f t="shared" si="88"/>
        <v>Q2</v>
      </c>
      <c r="E738" s="1" t="str">
        <f t="shared" si="89"/>
        <v>2020</v>
      </c>
      <c r="F738">
        <v>25486</v>
      </c>
      <c r="G738" t="str">
        <f>VLOOKUP(A738,ClientInfo[[#All],[CLID-Shorten]:[GEOID]],2,FALSE)</f>
        <v>GEO1003</v>
      </c>
      <c r="H738" t="str">
        <f>VLOOKUP(G738,Geomapping[#All],2,FALSE)</f>
        <v>EMEA</v>
      </c>
      <c r="I738" s="1" t="str">
        <f t="shared" si="90"/>
        <v>Q2 2020</v>
      </c>
    </row>
    <row r="739" spans="1:9" x14ac:dyDescent="0.25">
      <c r="A739" t="str">
        <f t="shared" si="92"/>
        <v>CL87299</v>
      </c>
      <c r="B739" s="1">
        <v>44043</v>
      </c>
      <c r="C739" s="1" t="str">
        <f t="shared" si="87"/>
        <v>Jul</v>
      </c>
      <c r="D739" s="1" t="str">
        <f t="shared" si="88"/>
        <v>Q3</v>
      </c>
      <c r="E739" s="1" t="str">
        <f t="shared" si="89"/>
        <v>2020</v>
      </c>
      <c r="F739">
        <v>16995</v>
      </c>
      <c r="G739" t="str">
        <f>VLOOKUP(A739,ClientInfo[[#All],[CLID-Shorten]:[GEOID]],2,FALSE)</f>
        <v>GEO1003</v>
      </c>
      <c r="H739" t="str">
        <f>VLOOKUP(G739,Geomapping[#All],2,FALSE)</f>
        <v>EMEA</v>
      </c>
      <c r="I739" s="1" t="str">
        <f t="shared" si="90"/>
        <v>Q3 2020</v>
      </c>
    </row>
    <row r="740" spans="1:9" x14ac:dyDescent="0.25">
      <c r="A740" t="str">
        <f t="shared" si="92"/>
        <v>CL87299</v>
      </c>
      <c r="B740" s="1">
        <v>44074</v>
      </c>
      <c r="C740" s="1" t="str">
        <f t="shared" si="87"/>
        <v>Aug</v>
      </c>
      <c r="D740" s="1" t="str">
        <f t="shared" si="88"/>
        <v>Q3</v>
      </c>
      <c r="E740" s="1" t="str">
        <f t="shared" si="89"/>
        <v>2020</v>
      </c>
      <c r="F740">
        <v>19826</v>
      </c>
      <c r="G740" t="str">
        <f>VLOOKUP(A740,ClientInfo[[#All],[CLID-Shorten]:[GEOID]],2,FALSE)</f>
        <v>GEO1003</v>
      </c>
      <c r="H740" t="str">
        <f>VLOOKUP(G740,Geomapping[#All],2,FALSE)</f>
        <v>EMEA</v>
      </c>
      <c r="I740" s="1" t="str">
        <f t="shared" si="90"/>
        <v>Q3 2020</v>
      </c>
    </row>
    <row r="741" spans="1:9" x14ac:dyDescent="0.25">
      <c r="A741" t="str">
        <f t="shared" si="92"/>
        <v>CL87299</v>
      </c>
      <c r="B741" s="1">
        <v>44104</v>
      </c>
      <c r="C741" s="1" t="str">
        <f t="shared" si="87"/>
        <v>Sep</v>
      </c>
      <c r="D741" s="1" t="str">
        <f t="shared" si="88"/>
        <v>Q3</v>
      </c>
      <c r="E741" s="1" t="str">
        <f t="shared" si="89"/>
        <v>2020</v>
      </c>
      <c r="F741">
        <v>14163</v>
      </c>
      <c r="G741" t="str">
        <f>VLOOKUP(A741,ClientInfo[[#All],[CLID-Shorten]:[GEOID]],2,FALSE)</f>
        <v>GEO1003</v>
      </c>
      <c r="H741" t="str">
        <f>VLOOKUP(G741,Geomapping[#All],2,FALSE)</f>
        <v>EMEA</v>
      </c>
      <c r="I741" s="1" t="str">
        <f t="shared" si="90"/>
        <v>Q3 2020</v>
      </c>
    </row>
    <row r="742" spans="1:9" x14ac:dyDescent="0.25">
      <c r="A742" t="str">
        <f t="shared" si="92"/>
        <v>CL87299</v>
      </c>
      <c r="B742" s="1">
        <v>44135</v>
      </c>
      <c r="C742" s="1" t="str">
        <f t="shared" si="87"/>
        <v>Oct</v>
      </c>
      <c r="D742" s="1" t="str">
        <f t="shared" si="88"/>
        <v>Q4</v>
      </c>
      <c r="E742" s="1" t="str">
        <f t="shared" si="89"/>
        <v>2020</v>
      </c>
      <c r="F742">
        <v>22655</v>
      </c>
      <c r="G742" t="str">
        <f>VLOOKUP(A742,ClientInfo[[#All],[CLID-Shorten]:[GEOID]],2,FALSE)</f>
        <v>GEO1003</v>
      </c>
      <c r="H742" t="str">
        <f>VLOOKUP(G742,Geomapping[#All],2,FALSE)</f>
        <v>EMEA</v>
      </c>
      <c r="I742" s="1" t="str">
        <f t="shared" si="90"/>
        <v>Q4 2020</v>
      </c>
    </row>
    <row r="743" spans="1:9" x14ac:dyDescent="0.25">
      <c r="A743" t="str">
        <f t="shared" si="92"/>
        <v>CL87299</v>
      </c>
      <c r="B743" s="1">
        <v>44165</v>
      </c>
      <c r="C743" s="1" t="str">
        <f t="shared" si="87"/>
        <v>Nov</v>
      </c>
      <c r="D743" s="1" t="str">
        <f t="shared" si="88"/>
        <v>Q4</v>
      </c>
      <c r="E743" s="1" t="str">
        <f t="shared" si="89"/>
        <v>2020</v>
      </c>
      <c r="F743">
        <v>19822</v>
      </c>
      <c r="G743" t="str">
        <f>VLOOKUP(A743,ClientInfo[[#All],[CLID-Shorten]:[GEOID]],2,FALSE)</f>
        <v>GEO1003</v>
      </c>
      <c r="H743" t="str">
        <f>VLOOKUP(G743,Geomapping[#All],2,FALSE)</f>
        <v>EMEA</v>
      </c>
      <c r="I743" s="1" t="str">
        <f t="shared" si="90"/>
        <v>Q4 2020</v>
      </c>
    </row>
    <row r="744" spans="1:9" x14ac:dyDescent="0.25">
      <c r="A744" t="str">
        <f t="shared" si="92"/>
        <v>CL87299</v>
      </c>
      <c r="B744" s="1">
        <v>44196</v>
      </c>
      <c r="C744" s="1" t="str">
        <f t="shared" si="87"/>
        <v>Dec</v>
      </c>
      <c r="D744" s="1" t="str">
        <f t="shared" si="88"/>
        <v>Q4</v>
      </c>
      <c r="E744" s="1" t="str">
        <f t="shared" si="89"/>
        <v>2020</v>
      </c>
      <c r="F744">
        <v>25485</v>
      </c>
      <c r="G744" t="str">
        <f>VLOOKUP(A744,ClientInfo[[#All],[CLID-Shorten]:[GEOID]],2,FALSE)</f>
        <v>GEO1003</v>
      </c>
      <c r="H744" t="str">
        <f>VLOOKUP(G744,Geomapping[#All],2,FALSE)</f>
        <v>EMEA</v>
      </c>
      <c r="I744" s="1" t="str">
        <f t="shared" si="90"/>
        <v>Q4 2020</v>
      </c>
    </row>
    <row r="745" spans="1:9" x14ac:dyDescent="0.25">
      <c r="A745" t="str">
        <f t="shared" si="92"/>
        <v>CL87299</v>
      </c>
      <c r="B745" s="1">
        <v>44377</v>
      </c>
      <c r="C745" s="1" t="str">
        <f t="shared" si="87"/>
        <v>Jun</v>
      </c>
      <c r="D745" s="1" t="str">
        <f t="shared" si="88"/>
        <v>Q2</v>
      </c>
      <c r="E745" s="1" t="str">
        <f t="shared" si="89"/>
        <v>2021</v>
      </c>
      <c r="F745">
        <v>26509</v>
      </c>
      <c r="G745" t="str">
        <f>VLOOKUP(A745,ClientInfo[[#All],[CLID-Shorten]:[GEOID]],2,FALSE)</f>
        <v>GEO1003</v>
      </c>
      <c r="H745" t="str">
        <f>VLOOKUP(G745,Geomapping[#All],2,FALSE)</f>
        <v>EMEA</v>
      </c>
      <c r="I745" s="1" t="str">
        <f t="shared" si="90"/>
        <v>Q2 2021</v>
      </c>
    </row>
    <row r="746" spans="1:9" x14ac:dyDescent="0.25">
      <c r="A746" t="str">
        <f t="shared" si="92"/>
        <v>CL87299</v>
      </c>
      <c r="B746" s="1">
        <v>44347</v>
      </c>
      <c r="C746" s="1" t="str">
        <f t="shared" si="87"/>
        <v>May</v>
      </c>
      <c r="D746" s="1" t="str">
        <f t="shared" si="88"/>
        <v>Q2</v>
      </c>
      <c r="E746" s="1" t="str">
        <f t="shared" si="89"/>
        <v>2021</v>
      </c>
      <c r="F746">
        <v>28176</v>
      </c>
      <c r="G746" t="str">
        <f>VLOOKUP(A746,ClientInfo[[#All],[CLID-Shorten]:[GEOID]],2,FALSE)</f>
        <v>GEO1003</v>
      </c>
      <c r="H746" t="str">
        <f>VLOOKUP(G746,Geomapping[#All],2,FALSE)</f>
        <v>EMEA</v>
      </c>
      <c r="I746" s="1" t="str">
        <f t="shared" si="90"/>
        <v>Q2 2021</v>
      </c>
    </row>
    <row r="747" spans="1:9" x14ac:dyDescent="0.25">
      <c r="A747" t="str">
        <f t="shared" si="92"/>
        <v>CL87299</v>
      </c>
      <c r="B747" s="1">
        <v>44316</v>
      </c>
      <c r="C747" s="1" t="str">
        <f t="shared" si="87"/>
        <v>Apr</v>
      </c>
      <c r="D747" s="1" t="str">
        <f t="shared" si="88"/>
        <v>Q2</v>
      </c>
      <c r="E747" s="1" t="str">
        <f t="shared" si="89"/>
        <v>2021</v>
      </c>
      <c r="F747">
        <v>37182</v>
      </c>
      <c r="G747" t="str">
        <f>VLOOKUP(A747,ClientInfo[[#All],[CLID-Shorten]:[GEOID]],2,FALSE)</f>
        <v>GEO1003</v>
      </c>
      <c r="H747" t="str">
        <f>VLOOKUP(G747,Geomapping[#All],2,FALSE)</f>
        <v>EMEA</v>
      </c>
      <c r="I747" s="1" t="str">
        <f t="shared" si="90"/>
        <v>Q2 2021</v>
      </c>
    </row>
    <row r="748" spans="1:9" x14ac:dyDescent="0.25">
      <c r="A748" t="str">
        <f t="shared" si="92"/>
        <v>CL87299</v>
      </c>
      <c r="B748" s="1">
        <v>44286</v>
      </c>
      <c r="C748" s="1" t="str">
        <f t="shared" si="87"/>
        <v>Mar</v>
      </c>
      <c r="D748" s="1" t="str">
        <f t="shared" si="88"/>
        <v>Q1</v>
      </c>
      <c r="E748" s="1" t="str">
        <f t="shared" si="89"/>
        <v>2021</v>
      </c>
      <c r="F748">
        <v>25741</v>
      </c>
      <c r="G748" t="str">
        <f>VLOOKUP(A748,ClientInfo[[#All],[CLID-Shorten]:[GEOID]],2,FALSE)</f>
        <v>GEO1003</v>
      </c>
      <c r="H748" t="str">
        <f>VLOOKUP(G748,Geomapping[#All],2,FALSE)</f>
        <v>EMEA</v>
      </c>
      <c r="I748" s="1" t="str">
        <f t="shared" si="90"/>
        <v>Q1 2021</v>
      </c>
    </row>
    <row r="749" spans="1:9" x14ac:dyDescent="0.25">
      <c r="A749" t="str">
        <f t="shared" si="92"/>
        <v>CL87299</v>
      </c>
      <c r="B749" s="1">
        <v>44255</v>
      </c>
      <c r="C749" s="1" t="str">
        <f t="shared" si="87"/>
        <v>Feb</v>
      </c>
      <c r="D749" s="1" t="str">
        <f t="shared" si="88"/>
        <v>Q1</v>
      </c>
      <c r="E749" s="1" t="str">
        <f t="shared" si="89"/>
        <v>2021</v>
      </c>
      <c r="F749">
        <v>28605</v>
      </c>
      <c r="G749" t="str">
        <f>VLOOKUP(A749,ClientInfo[[#All],[CLID-Shorten]:[GEOID]],2,FALSE)</f>
        <v>GEO1003</v>
      </c>
      <c r="H749" t="str">
        <f>VLOOKUP(G749,Geomapping[#All],2,FALSE)</f>
        <v>EMEA</v>
      </c>
      <c r="I749" s="1" t="str">
        <f t="shared" si="90"/>
        <v>Q1 2021</v>
      </c>
    </row>
    <row r="750" spans="1:9" x14ac:dyDescent="0.25">
      <c r="A750" t="str">
        <f t="shared" si="92"/>
        <v>CL87299</v>
      </c>
      <c r="B750" s="1">
        <v>44227</v>
      </c>
      <c r="C750" s="1" t="str">
        <f t="shared" si="87"/>
        <v>Jan</v>
      </c>
      <c r="D750" s="1" t="str">
        <f t="shared" si="88"/>
        <v>Q1</v>
      </c>
      <c r="E750" s="1" t="str">
        <f t="shared" si="89"/>
        <v>2021</v>
      </c>
      <c r="F750">
        <v>20218</v>
      </c>
      <c r="G750" t="str">
        <f>VLOOKUP(A750,ClientInfo[[#All],[CLID-Shorten]:[GEOID]],2,FALSE)</f>
        <v>GEO1003</v>
      </c>
      <c r="H750" t="str">
        <f>VLOOKUP(G750,Geomapping[#All],2,FALSE)</f>
        <v>EMEA</v>
      </c>
      <c r="I750" s="1" t="str">
        <f t="shared" si="90"/>
        <v>Q1 2021</v>
      </c>
    </row>
    <row r="751" spans="1:9" x14ac:dyDescent="0.25">
      <c r="A751" t="s">
        <v>710</v>
      </c>
      <c r="B751" s="1">
        <v>43861</v>
      </c>
      <c r="C751" s="1" t="str">
        <f t="shared" si="87"/>
        <v>Jan</v>
      </c>
      <c r="D751" s="1" t="str">
        <f t="shared" si="88"/>
        <v>Q1</v>
      </c>
      <c r="E751" s="1" t="str">
        <f t="shared" si="89"/>
        <v>2020</v>
      </c>
      <c r="F751">
        <v>967</v>
      </c>
      <c r="G751" t="str">
        <f>VLOOKUP(A751,ClientInfo[[#All],[CLID-Shorten]:[GEOID]],2,FALSE)</f>
        <v>GEO1003</v>
      </c>
      <c r="H751" t="str">
        <f>VLOOKUP(G751,Geomapping[#All],2,FALSE)</f>
        <v>EMEA</v>
      </c>
      <c r="I751" s="1" t="str">
        <f t="shared" si="90"/>
        <v>Q1 2020</v>
      </c>
    </row>
    <row r="752" spans="1:9" x14ac:dyDescent="0.25">
      <c r="A752" t="str">
        <f t="shared" ref="A752:A768" si="93">A751</f>
        <v>CL90358</v>
      </c>
      <c r="B752" s="1">
        <v>43890</v>
      </c>
      <c r="C752" s="1" t="str">
        <f t="shared" si="87"/>
        <v>Feb</v>
      </c>
      <c r="D752" s="1" t="str">
        <f t="shared" si="88"/>
        <v>Q1</v>
      </c>
      <c r="E752" s="1" t="str">
        <f t="shared" si="89"/>
        <v>2020</v>
      </c>
      <c r="F752">
        <v>1088</v>
      </c>
      <c r="G752" t="str">
        <f>VLOOKUP(A752,ClientInfo[[#All],[CLID-Shorten]:[GEOID]],2,FALSE)</f>
        <v>GEO1003</v>
      </c>
      <c r="H752" t="str">
        <f>VLOOKUP(G752,Geomapping[#All],2,FALSE)</f>
        <v>EMEA</v>
      </c>
      <c r="I752" s="1" t="str">
        <f t="shared" si="90"/>
        <v>Q1 2020</v>
      </c>
    </row>
    <row r="753" spans="1:9" x14ac:dyDescent="0.25">
      <c r="A753" t="str">
        <f t="shared" si="93"/>
        <v>CL90358</v>
      </c>
      <c r="B753" s="1">
        <v>43921</v>
      </c>
      <c r="C753" s="1" t="str">
        <f t="shared" si="87"/>
        <v>Mar</v>
      </c>
      <c r="D753" s="1" t="str">
        <f t="shared" si="88"/>
        <v>Q1</v>
      </c>
      <c r="E753" s="1" t="str">
        <f t="shared" si="89"/>
        <v>2020</v>
      </c>
      <c r="F753">
        <v>1209</v>
      </c>
      <c r="G753" t="str">
        <f>VLOOKUP(A753,ClientInfo[[#All],[CLID-Shorten]:[GEOID]],2,FALSE)</f>
        <v>GEO1003</v>
      </c>
      <c r="H753" t="str">
        <f>VLOOKUP(G753,Geomapping[#All],2,FALSE)</f>
        <v>EMEA</v>
      </c>
      <c r="I753" s="1" t="str">
        <f t="shared" si="90"/>
        <v>Q1 2020</v>
      </c>
    </row>
    <row r="754" spans="1:9" x14ac:dyDescent="0.25">
      <c r="A754" t="str">
        <f t="shared" si="93"/>
        <v>CL90358</v>
      </c>
      <c r="B754" s="1">
        <v>43951</v>
      </c>
      <c r="C754" s="1" t="str">
        <f t="shared" si="87"/>
        <v>Apr</v>
      </c>
      <c r="D754" s="1" t="str">
        <f t="shared" si="88"/>
        <v>Q2</v>
      </c>
      <c r="E754" s="1" t="str">
        <f t="shared" si="89"/>
        <v>2020</v>
      </c>
      <c r="F754">
        <v>1449</v>
      </c>
      <c r="G754" t="str">
        <f>VLOOKUP(A754,ClientInfo[[#All],[CLID-Shorten]:[GEOID]],2,FALSE)</f>
        <v>GEO1003</v>
      </c>
      <c r="H754" t="str">
        <f>VLOOKUP(G754,Geomapping[#All],2,FALSE)</f>
        <v>EMEA</v>
      </c>
      <c r="I754" s="1" t="str">
        <f t="shared" si="90"/>
        <v>Q2 2020</v>
      </c>
    </row>
    <row r="755" spans="1:9" x14ac:dyDescent="0.25">
      <c r="A755" t="str">
        <f t="shared" si="93"/>
        <v>CL90358</v>
      </c>
      <c r="B755" s="1">
        <v>43982</v>
      </c>
      <c r="C755" s="1" t="str">
        <f t="shared" si="87"/>
        <v>May</v>
      </c>
      <c r="D755" s="1" t="str">
        <f t="shared" si="88"/>
        <v>Q2</v>
      </c>
      <c r="E755" s="1" t="str">
        <f t="shared" si="89"/>
        <v>2020</v>
      </c>
      <c r="F755">
        <v>1327</v>
      </c>
      <c r="G755" t="str">
        <f>VLOOKUP(A755,ClientInfo[[#All],[CLID-Shorten]:[GEOID]],2,FALSE)</f>
        <v>GEO1003</v>
      </c>
      <c r="H755" t="str">
        <f>VLOOKUP(G755,Geomapping[#All],2,FALSE)</f>
        <v>EMEA</v>
      </c>
      <c r="I755" s="1" t="str">
        <f t="shared" si="90"/>
        <v>Q2 2020</v>
      </c>
    </row>
    <row r="756" spans="1:9" x14ac:dyDescent="0.25">
      <c r="A756" t="str">
        <f t="shared" si="93"/>
        <v>CL90358</v>
      </c>
      <c r="B756" s="1">
        <v>44012</v>
      </c>
      <c r="C756" s="1" t="str">
        <f t="shared" si="87"/>
        <v>Jun</v>
      </c>
      <c r="D756" s="1" t="str">
        <f t="shared" si="88"/>
        <v>Q2</v>
      </c>
      <c r="E756" s="1" t="str">
        <f t="shared" si="89"/>
        <v>2020</v>
      </c>
      <c r="F756">
        <v>964</v>
      </c>
      <c r="G756" t="str">
        <f>VLOOKUP(A756,ClientInfo[[#All],[CLID-Shorten]:[GEOID]],2,FALSE)</f>
        <v>GEO1003</v>
      </c>
      <c r="H756" t="str">
        <f>VLOOKUP(G756,Geomapping[#All],2,FALSE)</f>
        <v>EMEA</v>
      </c>
      <c r="I756" s="1" t="str">
        <f t="shared" si="90"/>
        <v>Q2 2020</v>
      </c>
    </row>
    <row r="757" spans="1:9" x14ac:dyDescent="0.25">
      <c r="A757" t="str">
        <f t="shared" si="93"/>
        <v>CL90358</v>
      </c>
      <c r="B757" s="1">
        <v>44043</v>
      </c>
      <c r="C757" s="1" t="str">
        <f t="shared" si="87"/>
        <v>Jul</v>
      </c>
      <c r="D757" s="1" t="str">
        <f t="shared" si="88"/>
        <v>Q3</v>
      </c>
      <c r="E757" s="1" t="str">
        <f t="shared" si="89"/>
        <v>2020</v>
      </c>
      <c r="F757">
        <v>844</v>
      </c>
      <c r="G757" t="str">
        <f>VLOOKUP(A757,ClientInfo[[#All],[CLID-Shorten]:[GEOID]],2,FALSE)</f>
        <v>GEO1003</v>
      </c>
      <c r="H757" t="str">
        <f>VLOOKUP(G757,Geomapping[#All],2,FALSE)</f>
        <v>EMEA</v>
      </c>
      <c r="I757" s="1" t="str">
        <f t="shared" si="90"/>
        <v>Q3 2020</v>
      </c>
    </row>
    <row r="758" spans="1:9" x14ac:dyDescent="0.25">
      <c r="A758" t="str">
        <f t="shared" si="93"/>
        <v>CL90358</v>
      </c>
      <c r="B758" s="1">
        <v>44074</v>
      </c>
      <c r="C758" s="1" t="str">
        <f t="shared" si="87"/>
        <v>Aug</v>
      </c>
      <c r="D758" s="1" t="str">
        <f t="shared" si="88"/>
        <v>Q3</v>
      </c>
      <c r="E758" s="1" t="str">
        <f t="shared" si="89"/>
        <v>2020</v>
      </c>
      <c r="F758">
        <v>728</v>
      </c>
      <c r="G758" t="str">
        <f>VLOOKUP(A758,ClientInfo[[#All],[CLID-Shorten]:[GEOID]],2,FALSE)</f>
        <v>GEO1003</v>
      </c>
      <c r="H758" t="str">
        <f>VLOOKUP(G758,Geomapping[#All],2,FALSE)</f>
        <v>EMEA</v>
      </c>
      <c r="I758" s="1" t="str">
        <f t="shared" si="90"/>
        <v>Q3 2020</v>
      </c>
    </row>
    <row r="759" spans="1:9" x14ac:dyDescent="0.25">
      <c r="A759" t="str">
        <f t="shared" si="93"/>
        <v>CL90358</v>
      </c>
      <c r="B759" s="1">
        <v>44104</v>
      </c>
      <c r="C759" s="1" t="str">
        <f t="shared" si="87"/>
        <v>Sep</v>
      </c>
      <c r="D759" s="1" t="str">
        <f t="shared" si="88"/>
        <v>Q3</v>
      </c>
      <c r="E759" s="1" t="str">
        <f t="shared" si="89"/>
        <v>2020</v>
      </c>
      <c r="F759">
        <v>729</v>
      </c>
      <c r="G759" t="str">
        <f>VLOOKUP(A759,ClientInfo[[#All],[CLID-Shorten]:[GEOID]],2,FALSE)</f>
        <v>GEO1003</v>
      </c>
      <c r="H759" t="str">
        <f>VLOOKUP(G759,Geomapping[#All],2,FALSE)</f>
        <v>EMEA</v>
      </c>
      <c r="I759" s="1" t="str">
        <f t="shared" si="90"/>
        <v>Q3 2020</v>
      </c>
    </row>
    <row r="760" spans="1:9" x14ac:dyDescent="0.25">
      <c r="A760" t="str">
        <f t="shared" si="93"/>
        <v>CL90358</v>
      </c>
      <c r="B760" s="1">
        <v>44135</v>
      </c>
      <c r="C760" s="1" t="str">
        <f t="shared" si="87"/>
        <v>Oct</v>
      </c>
      <c r="D760" s="1" t="str">
        <f t="shared" si="88"/>
        <v>Q4</v>
      </c>
      <c r="E760" s="1" t="str">
        <f t="shared" si="89"/>
        <v>2020</v>
      </c>
      <c r="F760">
        <v>849</v>
      </c>
      <c r="G760" t="str">
        <f>VLOOKUP(A760,ClientInfo[[#All],[CLID-Shorten]:[GEOID]],2,FALSE)</f>
        <v>GEO1003</v>
      </c>
      <c r="H760" t="str">
        <f>VLOOKUP(G760,Geomapping[#All],2,FALSE)</f>
        <v>EMEA</v>
      </c>
      <c r="I760" s="1" t="str">
        <f t="shared" si="90"/>
        <v>Q4 2020</v>
      </c>
    </row>
    <row r="761" spans="1:9" x14ac:dyDescent="0.25">
      <c r="A761" t="str">
        <f t="shared" si="93"/>
        <v>CL90358</v>
      </c>
      <c r="B761" s="1">
        <v>44165</v>
      </c>
      <c r="C761" s="1" t="str">
        <f t="shared" si="87"/>
        <v>Nov</v>
      </c>
      <c r="D761" s="1" t="str">
        <f t="shared" si="88"/>
        <v>Q4</v>
      </c>
      <c r="E761" s="1" t="str">
        <f t="shared" si="89"/>
        <v>2020</v>
      </c>
      <c r="F761">
        <v>970</v>
      </c>
      <c r="G761" t="str">
        <f>VLOOKUP(A761,ClientInfo[[#All],[CLID-Shorten]:[GEOID]],2,FALSE)</f>
        <v>GEO1003</v>
      </c>
      <c r="H761" t="str">
        <f>VLOOKUP(G761,Geomapping[#All],2,FALSE)</f>
        <v>EMEA</v>
      </c>
      <c r="I761" s="1" t="str">
        <f t="shared" si="90"/>
        <v>Q4 2020</v>
      </c>
    </row>
    <row r="762" spans="1:9" x14ac:dyDescent="0.25">
      <c r="A762" t="str">
        <f t="shared" si="93"/>
        <v>CL90358</v>
      </c>
      <c r="B762" s="1">
        <v>44196</v>
      </c>
      <c r="C762" s="1" t="str">
        <f t="shared" si="87"/>
        <v>Dec</v>
      </c>
      <c r="D762" s="1" t="str">
        <f t="shared" si="88"/>
        <v>Q4</v>
      </c>
      <c r="E762" s="1" t="str">
        <f t="shared" si="89"/>
        <v>2020</v>
      </c>
      <c r="F762">
        <v>965</v>
      </c>
      <c r="G762" t="str">
        <f>VLOOKUP(A762,ClientInfo[[#All],[CLID-Shorten]:[GEOID]],2,FALSE)</f>
        <v>GEO1003</v>
      </c>
      <c r="H762" t="str">
        <f>VLOOKUP(G762,Geomapping[#All],2,FALSE)</f>
        <v>EMEA</v>
      </c>
      <c r="I762" s="1" t="str">
        <f t="shared" si="90"/>
        <v>Q4 2020</v>
      </c>
    </row>
    <row r="763" spans="1:9" x14ac:dyDescent="0.25">
      <c r="A763" t="str">
        <f t="shared" si="93"/>
        <v>CL90358</v>
      </c>
      <c r="B763" s="1">
        <v>44377</v>
      </c>
      <c r="C763" s="1" t="str">
        <f t="shared" si="87"/>
        <v>Jun</v>
      </c>
      <c r="D763" s="1" t="str">
        <f t="shared" si="88"/>
        <v>Q2</v>
      </c>
      <c r="E763" s="1" t="str">
        <f t="shared" si="89"/>
        <v>2021</v>
      </c>
      <c r="F763">
        <v>985</v>
      </c>
      <c r="G763" t="str">
        <f>VLOOKUP(A763,ClientInfo[[#All],[CLID-Shorten]:[GEOID]],2,FALSE)</f>
        <v>GEO1003</v>
      </c>
      <c r="H763" t="str">
        <f>VLOOKUP(G763,Geomapping[#All],2,FALSE)</f>
        <v>EMEA</v>
      </c>
      <c r="I763" s="1" t="str">
        <f t="shared" si="90"/>
        <v>Q2 2021</v>
      </c>
    </row>
    <row r="764" spans="1:9" x14ac:dyDescent="0.25">
      <c r="A764" t="str">
        <f t="shared" si="93"/>
        <v>CL90358</v>
      </c>
      <c r="B764" s="1">
        <v>44347</v>
      </c>
      <c r="C764" s="1" t="str">
        <f t="shared" si="87"/>
        <v>May</v>
      </c>
      <c r="D764" s="1" t="str">
        <f t="shared" si="88"/>
        <v>Q2</v>
      </c>
      <c r="E764" s="1" t="str">
        <f t="shared" si="89"/>
        <v>2021</v>
      </c>
      <c r="F764">
        <v>1318</v>
      </c>
      <c r="G764" t="str">
        <f>VLOOKUP(A764,ClientInfo[[#All],[CLID-Shorten]:[GEOID]],2,FALSE)</f>
        <v>GEO1003</v>
      </c>
      <c r="H764" t="str">
        <f>VLOOKUP(G764,Geomapping[#All],2,FALSE)</f>
        <v>EMEA</v>
      </c>
      <c r="I764" s="1" t="str">
        <f t="shared" si="90"/>
        <v>Q2 2021</v>
      </c>
    </row>
    <row r="765" spans="1:9" x14ac:dyDescent="0.25">
      <c r="A765" t="str">
        <f t="shared" si="93"/>
        <v>CL90358</v>
      </c>
      <c r="B765" s="1">
        <v>44316</v>
      </c>
      <c r="C765" s="1" t="str">
        <f t="shared" si="87"/>
        <v>Apr</v>
      </c>
      <c r="D765" s="1" t="str">
        <f t="shared" si="88"/>
        <v>Q2</v>
      </c>
      <c r="E765" s="1" t="str">
        <f t="shared" si="89"/>
        <v>2021</v>
      </c>
      <c r="F765">
        <v>1435</v>
      </c>
      <c r="G765" t="str">
        <f>VLOOKUP(A765,ClientInfo[[#All],[CLID-Shorten]:[GEOID]],2,FALSE)</f>
        <v>GEO1003</v>
      </c>
      <c r="H765" t="str">
        <f>VLOOKUP(G765,Geomapping[#All],2,FALSE)</f>
        <v>EMEA</v>
      </c>
      <c r="I765" s="1" t="str">
        <f t="shared" si="90"/>
        <v>Q2 2021</v>
      </c>
    </row>
    <row r="766" spans="1:9" x14ac:dyDescent="0.25">
      <c r="A766" t="str">
        <f t="shared" si="93"/>
        <v>CL90358</v>
      </c>
      <c r="B766" s="1">
        <v>44286</v>
      </c>
      <c r="C766" s="1" t="str">
        <f t="shared" si="87"/>
        <v>Mar</v>
      </c>
      <c r="D766" s="1" t="str">
        <f t="shared" si="88"/>
        <v>Q1</v>
      </c>
      <c r="E766" s="1" t="str">
        <f t="shared" si="89"/>
        <v>2021</v>
      </c>
      <c r="F766">
        <v>1221</v>
      </c>
      <c r="G766" t="str">
        <f>VLOOKUP(A766,ClientInfo[[#All],[CLID-Shorten]:[GEOID]],2,FALSE)</f>
        <v>GEO1003</v>
      </c>
      <c r="H766" t="str">
        <f>VLOOKUP(G766,Geomapping[#All],2,FALSE)</f>
        <v>EMEA</v>
      </c>
      <c r="I766" s="1" t="str">
        <f t="shared" si="90"/>
        <v>Q1 2021</v>
      </c>
    </row>
    <row r="767" spans="1:9" x14ac:dyDescent="0.25">
      <c r="A767" t="str">
        <f t="shared" si="93"/>
        <v>CL90358</v>
      </c>
      <c r="B767" s="1">
        <v>44255</v>
      </c>
      <c r="C767" s="1" t="str">
        <f t="shared" si="87"/>
        <v>Feb</v>
      </c>
      <c r="D767" s="1" t="str">
        <f t="shared" si="88"/>
        <v>Q1</v>
      </c>
      <c r="E767" s="1" t="str">
        <f t="shared" si="89"/>
        <v>2021</v>
      </c>
      <c r="F767">
        <v>1076</v>
      </c>
      <c r="G767" t="str">
        <f>VLOOKUP(A767,ClientInfo[[#All],[CLID-Shorten]:[GEOID]],2,FALSE)</f>
        <v>GEO1003</v>
      </c>
      <c r="H767" t="str">
        <f>VLOOKUP(G767,Geomapping[#All],2,FALSE)</f>
        <v>EMEA</v>
      </c>
      <c r="I767" s="1" t="str">
        <f t="shared" si="90"/>
        <v>Q1 2021</v>
      </c>
    </row>
    <row r="768" spans="1:9" x14ac:dyDescent="0.25">
      <c r="A768" t="str">
        <f t="shared" si="93"/>
        <v>CL90358</v>
      </c>
      <c r="B768" s="1">
        <v>44227</v>
      </c>
      <c r="C768" s="1" t="str">
        <f t="shared" si="87"/>
        <v>Jan</v>
      </c>
      <c r="D768" s="1" t="str">
        <f t="shared" si="88"/>
        <v>Q1</v>
      </c>
      <c r="E768" s="1" t="str">
        <f t="shared" si="89"/>
        <v>2021</v>
      </c>
      <c r="F768">
        <v>998</v>
      </c>
      <c r="G768" t="str">
        <f>VLOOKUP(A768,ClientInfo[[#All],[CLID-Shorten]:[GEOID]],2,FALSE)</f>
        <v>GEO1003</v>
      </c>
      <c r="H768" t="str">
        <f>VLOOKUP(G768,Geomapping[#All],2,FALSE)</f>
        <v>EMEA</v>
      </c>
      <c r="I768" s="1" t="str">
        <f t="shared" si="90"/>
        <v>Q1 2021</v>
      </c>
    </row>
    <row r="769" spans="1:9" x14ac:dyDescent="0.25">
      <c r="A769" t="s">
        <v>726</v>
      </c>
      <c r="B769" s="1">
        <v>43861</v>
      </c>
      <c r="C769" s="1" t="str">
        <f t="shared" si="87"/>
        <v>Jan</v>
      </c>
      <c r="D769" s="1" t="str">
        <f t="shared" si="88"/>
        <v>Q1</v>
      </c>
      <c r="E769" s="1" t="str">
        <f t="shared" si="89"/>
        <v>2020</v>
      </c>
      <c r="F769">
        <v>82</v>
      </c>
      <c r="G769" t="str">
        <f>VLOOKUP(A769,ClientInfo[[#All],[CLID-Shorten]:[GEOID]],2,FALSE)</f>
        <v>GEO1003</v>
      </c>
      <c r="H769" t="str">
        <f>VLOOKUP(G769,Geomapping[#All],2,FALSE)</f>
        <v>EMEA</v>
      </c>
      <c r="I769" s="1" t="str">
        <f t="shared" si="90"/>
        <v>Q1 2020</v>
      </c>
    </row>
    <row r="770" spans="1:9" x14ac:dyDescent="0.25">
      <c r="A770" t="str">
        <f t="shared" ref="A770:A786" si="94">A769</f>
        <v>CL92654</v>
      </c>
      <c r="B770" s="1">
        <v>43890</v>
      </c>
      <c r="C770" s="1" t="str">
        <f t="shared" si="87"/>
        <v>Feb</v>
      </c>
      <c r="D770" s="1" t="str">
        <f t="shared" si="88"/>
        <v>Q1</v>
      </c>
      <c r="E770" s="1" t="str">
        <f t="shared" si="89"/>
        <v>2020</v>
      </c>
      <c r="F770">
        <v>101</v>
      </c>
      <c r="G770" t="str">
        <f>VLOOKUP(A770,ClientInfo[[#All],[CLID-Shorten]:[GEOID]],2,FALSE)</f>
        <v>GEO1003</v>
      </c>
      <c r="H770" t="str">
        <f>VLOOKUP(G770,Geomapping[#All],2,FALSE)</f>
        <v>EMEA</v>
      </c>
      <c r="I770" s="1" t="str">
        <f t="shared" si="90"/>
        <v>Q1 2020</v>
      </c>
    </row>
    <row r="771" spans="1:9" x14ac:dyDescent="0.25">
      <c r="A771" t="str">
        <f t="shared" si="94"/>
        <v>CL92654</v>
      </c>
      <c r="B771" s="1">
        <v>43921</v>
      </c>
      <c r="C771" s="1" t="str">
        <f t="shared" ref="C771:C834" si="95">TEXT(B771, "mmm")</f>
        <v>Mar</v>
      </c>
      <c r="D771" s="1" t="str">
        <f t="shared" ref="D771:D834" si="96">"Q" &amp;CHOOSE(MONTH(B771),1, 1, 1, 2, 2, 2, 3, 3,3,4, 4, 4)</f>
        <v>Q1</v>
      </c>
      <c r="E771" s="1" t="str">
        <f t="shared" ref="E771:E834" si="97">TEXT(B771,"yyyy")</f>
        <v>2020</v>
      </c>
      <c r="F771">
        <v>102</v>
      </c>
      <c r="G771" t="str">
        <f>VLOOKUP(A771,ClientInfo[[#All],[CLID-Shorten]:[GEOID]],2,FALSE)</f>
        <v>GEO1003</v>
      </c>
      <c r="H771" t="str">
        <f>VLOOKUP(G771,Geomapping[#All],2,FALSE)</f>
        <v>EMEA</v>
      </c>
      <c r="I771" s="1" t="str">
        <f t="shared" ref="I771:I834" si="98">D771&amp;" "&amp;E771</f>
        <v>Q1 2020</v>
      </c>
    </row>
    <row r="772" spans="1:9" x14ac:dyDescent="0.25">
      <c r="A772" t="str">
        <f t="shared" si="94"/>
        <v>CL92654</v>
      </c>
      <c r="B772" s="1">
        <v>43951</v>
      </c>
      <c r="C772" s="1" t="str">
        <f t="shared" si="95"/>
        <v>Apr</v>
      </c>
      <c r="D772" s="1" t="str">
        <f t="shared" si="96"/>
        <v>Q2</v>
      </c>
      <c r="E772" s="1" t="str">
        <f t="shared" si="97"/>
        <v>2020</v>
      </c>
      <c r="F772">
        <v>126</v>
      </c>
      <c r="G772" t="str">
        <f>VLOOKUP(A772,ClientInfo[[#All],[CLID-Shorten]:[GEOID]],2,FALSE)</f>
        <v>GEO1003</v>
      </c>
      <c r="H772" t="str">
        <f>VLOOKUP(G772,Geomapping[#All],2,FALSE)</f>
        <v>EMEA</v>
      </c>
      <c r="I772" s="1" t="str">
        <f t="shared" si="98"/>
        <v>Q2 2020</v>
      </c>
    </row>
    <row r="773" spans="1:9" x14ac:dyDescent="0.25">
      <c r="A773" t="str">
        <f t="shared" si="94"/>
        <v>CL92654</v>
      </c>
      <c r="B773" s="1">
        <v>43982</v>
      </c>
      <c r="C773" s="1" t="str">
        <f t="shared" si="95"/>
        <v>May</v>
      </c>
      <c r="D773" s="1" t="str">
        <f t="shared" si="96"/>
        <v>Q2</v>
      </c>
      <c r="E773" s="1" t="str">
        <f t="shared" si="97"/>
        <v>2020</v>
      </c>
      <c r="F773">
        <v>108</v>
      </c>
      <c r="G773" t="str">
        <f>VLOOKUP(A773,ClientInfo[[#All],[CLID-Shorten]:[GEOID]],2,FALSE)</f>
        <v>GEO1003</v>
      </c>
      <c r="H773" t="str">
        <f>VLOOKUP(G773,Geomapping[#All],2,FALSE)</f>
        <v>EMEA</v>
      </c>
      <c r="I773" s="1" t="str">
        <f t="shared" si="98"/>
        <v>Q2 2020</v>
      </c>
    </row>
    <row r="774" spans="1:9" x14ac:dyDescent="0.25">
      <c r="A774" t="str">
        <f t="shared" si="94"/>
        <v>CL92654</v>
      </c>
      <c r="B774" s="1">
        <v>44012</v>
      </c>
      <c r="C774" s="1" t="str">
        <f t="shared" si="95"/>
        <v>Jun</v>
      </c>
      <c r="D774" s="1" t="str">
        <f t="shared" si="96"/>
        <v>Q2</v>
      </c>
      <c r="E774" s="1" t="str">
        <f t="shared" si="97"/>
        <v>2020</v>
      </c>
      <c r="F774">
        <v>88</v>
      </c>
      <c r="G774" t="str">
        <f>VLOOKUP(A774,ClientInfo[[#All],[CLID-Shorten]:[GEOID]],2,FALSE)</f>
        <v>GEO1003</v>
      </c>
      <c r="H774" t="str">
        <f>VLOOKUP(G774,Geomapping[#All],2,FALSE)</f>
        <v>EMEA</v>
      </c>
      <c r="I774" s="1" t="str">
        <f t="shared" si="98"/>
        <v>Q2 2020</v>
      </c>
    </row>
    <row r="775" spans="1:9" x14ac:dyDescent="0.25">
      <c r="A775" t="str">
        <f t="shared" si="94"/>
        <v>CL92654</v>
      </c>
      <c r="B775" s="1">
        <v>44043</v>
      </c>
      <c r="C775" s="1" t="str">
        <f t="shared" si="95"/>
        <v>Jul</v>
      </c>
      <c r="D775" s="1" t="str">
        <f t="shared" si="96"/>
        <v>Q3</v>
      </c>
      <c r="E775" s="1" t="str">
        <f t="shared" si="97"/>
        <v>2020</v>
      </c>
      <c r="F775">
        <v>68</v>
      </c>
      <c r="G775" t="str">
        <f>VLOOKUP(A775,ClientInfo[[#All],[CLID-Shorten]:[GEOID]],2,FALSE)</f>
        <v>GEO1003</v>
      </c>
      <c r="H775" t="str">
        <f>VLOOKUP(G775,Geomapping[#All],2,FALSE)</f>
        <v>EMEA</v>
      </c>
      <c r="I775" s="1" t="str">
        <f t="shared" si="98"/>
        <v>Q3 2020</v>
      </c>
    </row>
    <row r="776" spans="1:9" x14ac:dyDescent="0.25">
      <c r="A776" t="str">
        <f t="shared" si="94"/>
        <v>CL92654</v>
      </c>
      <c r="B776" s="1">
        <v>44074</v>
      </c>
      <c r="C776" s="1" t="str">
        <f t="shared" si="95"/>
        <v>Aug</v>
      </c>
      <c r="D776" s="1" t="str">
        <f t="shared" si="96"/>
        <v>Q3</v>
      </c>
      <c r="E776" s="1" t="str">
        <f t="shared" si="97"/>
        <v>2020</v>
      </c>
      <c r="F776">
        <v>70</v>
      </c>
      <c r="G776" t="str">
        <f>VLOOKUP(A776,ClientInfo[[#All],[CLID-Shorten]:[GEOID]],2,FALSE)</f>
        <v>GEO1003</v>
      </c>
      <c r="H776" t="str">
        <f>VLOOKUP(G776,Geomapping[#All],2,FALSE)</f>
        <v>EMEA</v>
      </c>
      <c r="I776" s="1" t="str">
        <f t="shared" si="98"/>
        <v>Q3 2020</v>
      </c>
    </row>
    <row r="777" spans="1:9" x14ac:dyDescent="0.25">
      <c r="A777" t="str">
        <f t="shared" si="94"/>
        <v>CL92654</v>
      </c>
      <c r="B777" s="1">
        <v>44104</v>
      </c>
      <c r="C777" s="1" t="str">
        <f t="shared" si="95"/>
        <v>Sep</v>
      </c>
      <c r="D777" s="1" t="str">
        <f t="shared" si="96"/>
        <v>Q3</v>
      </c>
      <c r="E777" s="1" t="str">
        <f t="shared" si="97"/>
        <v>2020</v>
      </c>
      <c r="F777">
        <v>58</v>
      </c>
      <c r="G777" t="str">
        <f>VLOOKUP(A777,ClientInfo[[#All],[CLID-Shorten]:[GEOID]],2,FALSE)</f>
        <v>GEO1003</v>
      </c>
      <c r="H777" t="str">
        <f>VLOOKUP(G777,Geomapping[#All],2,FALSE)</f>
        <v>EMEA</v>
      </c>
      <c r="I777" s="1" t="str">
        <f t="shared" si="98"/>
        <v>Q3 2020</v>
      </c>
    </row>
    <row r="778" spans="1:9" x14ac:dyDescent="0.25">
      <c r="A778" t="str">
        <f t="shared" si="94"/>
        <v>CL92654</v>
      </c>
      <c r="B778" s="1">
        <v>44135</v>
      </c>
      <c r="C778" s="1" t="str">
        <f t="shared" si="95"/>
        <v>Oct</v>
      </c>
      <c r="D778" s="1" t="str">
        <f t="shared" si="96"/>
        <v>Q4</v>
      </c>
      <c r="E778" s="1" t="str">
        <f t="shared" si="97"/>
        <v>2020</v>
      </c>
      <c r="F778">
        <v>76</v>
      </c>
      <c r="G778" t="str">
        <f>VLOOKUP(A778,ClientInfo[[#All],[CLID-Shorten]:[GEOID]],2,FALSE)</f>
        <v>GEO1003</v>
      </c>
      <c r="H778" t="str">
        <f>VLOOKUP(G778,Geomapping[#All],2,FALSE)</f>
        <v>EMEA</v>
      </c>
      <c r="I778" s="1" t="str">
        <f t="shared" si="98"/>
        <v>Q4 2020</v>
      </c>
    </row>
    <row r="779" spans="1:9" x14ac:dyDescent="0.25">
      <c r="A779" t="str">
        <f t="shared" si="94"/>
        <v>CL92654</v>
      </c>
      <c r="B779" s="1">
        <v>44165</v>
      </c>
      <c r="C779" s="1" t="str">
        <f t="shared" si="95"/>
        <v>Nov</v>
      </c>
      <c r="D779" s="1" t="str">
        <f t="shared" si="96"/>
        <v>Q4</v>
      </c>
      <c r="E779" s="1" t="str">
        <f t="shared" si="97"/>
        <v>2020</v>
      </c>
      <c r="F779">
        <v>81</v>
      </c>
      <c r="G779" t="str">
        <f>VLOOKUP(A779,ClientInfo[[#All],[CLID-Shorten]:[GEOID]],2,FALSE)</f>
        <v>GEO1003</v>
      </c>
      <c r="H779" t="str">
        <f>VLOOKUP(G779,Geomapping[#All],2,FALSE)</f>
        <v>EMEA</v>
      </c>
      <c r="I779" s="1" t="str">
        <f t="shared" si="98"/>
        <v>Q4 2020</v>
      </c>
    </row>
    <row r="780" spans="1:9" x14ac:dyDescent="0.25">
      <c r="A780" t="str">
        <f t="shared" si="94"/>
        <v>CL92654</v>
      </c>
      <c r="B780" s="1">
        <v>44196</v>
      </c>
      <c r="C780" s="1" t="str">
        <f t="shared" si="95"/>
        <v>Dec</v>
      </c>
      <c r="D780" s="1" t="str">
        <f t="shared" si="96"/>
        <v>Q4</v>
      </c>
      <c r="E780" s="1" t="str">
        <f t="shared" si="97"/>
        <v>2020</v>
      </c>
      <c r="F780">
        <v>88</v>
      </c>
      <c r="G780" t="str">
        <f>VLOOKUP(A780,ClientInfo[[#All],[CLID-Shorten]:[GEOID]],2,FALSE)</f>
        <v>GEO1003</v>
      </c>
      <c r="H780" t="str">
        <f>VLOOKUP(G780,Geomapping[#All],2,FALSE)</f>
        <v>EMEA</v>
      </c>
      <c r="I780" s="1" t="str">
        <f t="shared" si="98"/>
        <v>Q4 2020</v>
      </c>
    </row>
    <row r="781" spans="1:9" x14ac:dyDescent="0.25">
      <c r="A781" t="str">
        <f t="shared" si="94"/>
        <v>CL92654</v>
      </c>
      <c r="B781" s="1">
        <v>44377</v>
      </c>
      <c r="C781" s="1" t="str">
        <f t="shared" si="95"/>
        <v>Jun</v>
      </c>
      <c r="D781" s="1" t="str">
        <f t="shared" si="96"/>
        <v>Q2</v>
      </c>
      <c r="E781" s="1" t="str">
        <f t="shared" si="97"/>
        <v>2021</v>
      </c>
      <c r="F781">
        <v>91</v>
      </c>
      <c r="G781" t="str">
        <f>VLOOKUP(A781,ClientInfo[[#All],[CLID-Shorten]:[GEOID]],2,FALSE)</f>
        <v>GEO1003</v>
      </c>
      <c r="H781" t="str">
        <f>VLOOKUP(G781,Geomapping[#All],2,FALSE)</f>
        <v>EMEA</v>
      </c>
      <c r="I781" s="1" t="str">
        <f t="shared" si="98"/>
        <v>Q2 2021</v>
      </c>
    </row>
    <row r="782" spans="1:9" x14ac:dyDescent="0.25">
      <c r="A782" t="str">
        <f t="shared" si="94"/>
        <v>CL92654</v>
      </c>
      <c r="B782" s="1">
        <v>44347</v>
      </c>
      <c r="C782" s="1" t="str">
        <f t="shared" si="95"/>
        <v>May</v>
      </c>
      <c r="D782" s="1" t="str">
        <f t="shared" si="96"/>
        <v>Q2</v>
      </c>
      <c r="E782" s="1" t="str">
        <f t="shared" si="97"/>
        <v>2021</v>
      </c>
      <c r="F782">
        <v>109</v>
      </c>
      <c r="G782" t="str">
        <f>VLOOKUP(A782,ClientInfo[[#All],[CLID-Shorten]:[GEOID]],2,FALSE)</f>
        <v>GEO1003</v>
      </c>
      <c r="H782" t="str">
        <f>VLOOKUP(G782,Geomapping[#All],2,FALSE)</f>
        <v>EMEA</v>
      </c>
      <c r="I782" s="1" t="str">
        <f t="shared" si="98"/>
        <v>Q2 2021</v>
      </c>
    </row>
    <row r="783" spans="1:9" x14ac:dyDescent="0.25">
      <c r="A783" t="str">
        <f t="shared" si="94"/>
        <v>CL92654</v>
      </c>
      <c r="B783" s="1">
        <v>44316</v>
      </c>
      <c r="C783" s="1" t="str">
        <f t="shared" si="95"/>
        <v>Apr</v>
      </c>
      <c r="D783" s="1" t="str">
        <f t="shared" si="96"/>
        <v>Q2</v>
      </c>
      <c r="E783" s="1" t="str">
        <f t="shared" si="97"/>
        <v>2021</v>
      </c>
      <c r="F783">
        <v>130</v>
      </c>
      <c r="G783" t="str">
        <f>VLOOKUP(A783,ClientInfo[[#All],[CLID-Shorten]:[GEOID]],2,FALSE)</f>
        <v>GEO1003</v>
      </c>
      <c r="H783" t="str">
        <f>VLOOKUP(G783,Geomapping[#All],2,FALSE)</f>
        <v>EMEA</v>
      </c>
      <c r="I783" s="1" t="str">
        <f t="shared" si="98"/>
        <v>Q2 2021</v>
      </c>
    </row>
    <row r="784" spans="1:9" x14ac:dyDescent="0.25">
      <c r="A784" t="str">
        <f t="shared" si="94"/>
        <v>CL92654</v>
      </c>
      <c r="B784" s="1">
        <v>44286</v>
      </c>
      <c r="C784" s="1" t="str">
        <f t="shared" si="95"/>
        <v>Mar</v>
      </c>
      <c r="D784" s="1" t="str">
        <f t="shared" si="96"/>
        <v>Q1</v>
      </c>
      <c r="E784" s="1" t="str">
        <f t="shared" si="97"/>
        <v>2021</v>
      </c>
      <c r="F784">
        <v>105</v>
      </c>
      <c r="G784" t="str">
        <f>VLOOKUP(A784,ClientInfo[[#All],[CLID-Shorten]:[GEOID]],2,FALSE)</f>
        <v>GEO1003</v>
      </c>
      <c r="H784" t="str">
        <f>VLOOKUP(G784,Geomapping[#All],2,FALSE)</f>
        <v>EMEA</v>
      </c>
      <c r="I784" s="1" t="str">
        <f t="shared" si="98"/>
        <v>Q1 2021</v>
      </c>
    </row>
    <row r="785" spans="1:9" x14ac:dyDescent="0.25">
      <c r="A785" t="str">
        <f t="shared" si="94"/>
        <v>CL92654</v>
      </c>
      <c r="B785" s="1">
        <v>44255</v>
      </c>
      <c r="C785" s="1" t="str">
        <f t="shared" si="95"/>
        <v>Feb</v>
      </c>
      <c r="D785" s="1" t="str">
        <f t="shared" si="96"/>
        <v>Q1</v>
      </c>
      <c r="E785" s="1" t="str">
        <f t="shared" si="97"/>
        <v>2021</v>
      </c>
      <c r="F785">
        <v>98</v>
      </c>
      <c r="G785" t="str">
        <f>VLOOKUP(A785,ClientInfo[[#All],[CLID-Shorten]:[GEOID]],2,FALSE)</f>
        <v>GEO1003</v>
      </c>
      <c r="H785" t="str">
        <f>VLOOKUP(G785,Geomapping[#All],2,FALSE)</f>
        <v>EMEA</v>
      </c>
      <c r="I785" s="1" t="str">
        <f t="shared" si="98"/>
        <v>Q1 2021</v>
      </c>
    </row>
    <row r="786" spans="1:9" x14ac:dyDescent="0.25">
      <c r="A786" t="str">
        <f t="shared" si="94"/>
        <v>CL92654</v>
      </c>
      <c r="B786" s="1">
        <v>44227</v>
      </c>
      <c r="C786" s="1" t="str">
        <f t="shared" si="95"/>
        <v>Jan</v>
      </c>
      <c r="D786" s="1" t="str">
        <f t="shared" si="96"/>
        <v>Q1</v>
      </c>
      <c r="E786" s="1" t="str">
        <f t="shared" si="97"/>
        <v>2021</v>
      </c>
      <c r="F786">
        <v>77</v>
      </c>
      <c r="G786" t="str">
        <f>VLOOKUP(A786,ClientInfo[[#All],[CLID-Shorten]:[GEOID]],2,FALSE)</f>
        <v>GEO1003</v>
      </c>
      <c r="H786" t="str">
        <f>VLOOKUP(G786,Geomapping[#All],2,FALSE)</f>
        <v>EMEA</v>
      </c>
      <c r="I786" s="1" t="str">
        <f t="shared" si="98"/>
        <v>Q1 2021</v>
      </c>
    </row>
    <row r="787" spans="1:9" x14ac:dyDescent="0.25">
      <c r="A787" t="s">
        <v>743</v>
      </c>
      <c r="B787" s="1">
        <v>43861</v>
      </c>
      <c r="C787" s="1" t="str">
        <f t="shared" si="95"/>
        <v>Jan</v>
      </c>
      <c r="D787" s="1" t="str">
        <f t="shared" si="96"/>
        <v>Q1</v>
      </c>
      <c r="E787" s="1" t="str">
        <f t="shared" si="97"/>
        <v>2020</v>
      </c>
      <c r="F787">
        <v>568</v>
      </c>
      <c r="G787" t="str">
        <f>VLOOKUP(A787,ClientInfo[[#All],[CLID-Shorten]:[GEOID]],2,FALSE)</f>
        <v>GEO1001</v>
      </c>
      <c r="H787" t="str">
        <f>VLOOKUP(G787,Geomapping[#All],2,FALSE)</f>
        <v>NAM</v>
      </c>
      <c r="I787" s="1" t="str">
        <f t="shared" si="98"/>
        <v>Q1 2020</v>
      </c>
    </row>
    <row r="788" spans="1:9" x14ac:dyDescent="0.25">
      <c r="A788" t="str">
        <f t="shared" ref="A788:A804" si="99">A787</f>
        <v>CL94846</v>
      </c>
      <c r="B788" s="1">
        <v>43890</v>
      </c>
      <c r="C788" s="1" t="str">
        <f t="shared" si="95"/>
        <v>Feb</v>
      </c>
      <c r="D788" s="1" t="str">
        <f t="shared" si="96"/>
        <v>Q1</v>
      </c>
      <c r="E788" s="1" t="str">
        <f t="shared" si="97"/>
        <v>2020</v>
      </c>
      <c r="F788">
        <v>636</v>
      </c>
      <c r="G788" t="str">
        <f>VLOOKUP(A788,ClientInfo[[#All],[CLID-Shorten]:[GEOID]],2,FALSE)</f>
        <v>GEO1001</v>
      </c>
      <c r="H788" t="str">
        <f>VLOOKUP(G788,Geomapping[#All],2,FALSE)</f>
        <v>NAM</v>
      </c>
      <c r="I788" s="1" t="str">
        <f t="shared" si="98"/>
        <v>Q1 2020</v>
      </c>
    </row>
    <row r="789" spans="1:9" x14ac:dyDescent="0.25">
      <c r="A789" t="str">
        <f t="shared" si="99"/>
        <v>CL94846</v>
      </c>
      <c r="B789" s="1">
        <v>43921</v>
      </c>
      <c r="C789" s="1" t="str">
        <f t="shared" si="95"/>
        <v>Mar</v>
      </c>
      <c r="D789" s="1" t="str">
        <f t="shared" si="96"/>
        <v>Q1</v>
      </c>
      <c r="E789" s="1" t="str">
        <f t="shared" si="97"/>
        <v>2020</v>
      </c>
      <c r="F789">
        <v>707</v>
      </c>
      <c r="G789" t="str">
        <f>VLOOKUP(A789,ClientInfo[[#All],[CLID-Shorten]:[GEOID]],2,FALSE)</f>
        <v>GEO1001</v>
      </c>
      <c r="H789" t="str">
        <f>VLOOKUP(G789,Geomapping[#All],2,FALSE)</f>
        <v>NAM</v>
      </c>
      <c r="I789" s="1" t="str">
        <f t="shared" si="98"/>
        <v>Q1 2020</v>
      </c>
    </row>
    <row r="790" spans="1:9" x14ac:dyDescent="0.25">
      <c r="A790" t="str">
        <f t="shared" si="99"/>
        <v>CL94846</v>
      </c>
      <c r="B790" s="1">
        <v>43951</v>
      </c>
      <c r="C790" s="1" t="str">
        <f t="shared" si="95"/>
        <v>Apr</v>
      </c>
      <c r="D790" s="1" t="str">
        <f t="shared" si="96"/>
        <v>Q2</v>
      </c>
      <c r="E790" s="1" t="str">
        <f t="shared" si="97"/>
        <v>2020</v>
      </c>
      <c r="F790">
        <v>849</v>
      </c>
      <c r="G790" t="str">
        <f>VLOOKUP(A790,ClientInfo[[#All],[CLID-Shorten]:[GEOID]],2,FALSE)</f>
        <v>GEO1001</v>
      </c>
      <c r="H790" t="str">
        <f>VLOOKUP(G790,Geomapping[#All],2,FALSE)</f>
        <v>NAM</v>
      </c>
      <c r="I790" s="1" t="str">
        <f t="shared" si="98"/>
        <v>Q2 2020</v>
      </c>
    </row>
    <row r="791" spans="1:9" x14ac:dyDescent="0.25">
      <c r="A791" t="str">
        <f t="shared" si="99"/>
        <v>CL94846</v>
      </c>
      <c r="B791" s="1">
        <v>43982</v>
      </c>
      <c r="C791" s="1" t="str">
        <f t="shared" si="95"/>
        <v>May</v>
      </c>
      <c r="D791" s="1" t="str">
        <f t="shared" si="96"/>
        <v>Q2</v>
      </c>
      <c r="E791" s="1" t="str">
        <f t="shared" si="97"/>
        <v>2020</v>
      </c>
      <c r="F791">
        <v>779</v>
      </c>
      <c r="G791" t="str">
        <f>VLOOKUP(A791,ClientInfo[[#All],[CLID-Shorten]:[GEOID]],2,FALSE)</f>
        <v>GEO1001</v>
      </c>
      <c r="H791" t="str">
        <f>VLOOKUP(G791,Geomapping[#All],2,FALSE)</f>
        <v>NAM</v>
      </c>
      <c r="I791" s="1" t="str">
        <f t="shared" si="98"/>
        <v>Q2 2020</v>
      </c>
    </row>
    <row r="792" spans="1:9" x14ac:dyDescent="0.25">
      <c r="A792" t="str">
        <f t="shared" si="99"/>
        <v>CL94846</v>
      </c>
      <c r="B792" s="1">
        <v>44012</v>
      </c>
      <c r="C792" s="1" t="str">
        <f t="shared" si="95"/>
        <v>Jun</v>
      </c>
      <c r="D792" s="1" t="str">
        <f t="shared" si="96"/>
        <v>Q2</v>
      </c>
      <c r="E792" s="1" t="str">
        <f t="shared" si="97"/>
        <v>2020</v>
      </c>
      <c r="F792">
        <v>566</v>
      </c>
      <c r="G792" t="str">
        <f>VLOOKUP(A792,ClientInfo[[#All],[CLID-Shorten]:[GEOID]],2,FALSE)</f>
        <v>GEO1001</v>
      </c>
      <c r="H792" t="str">
        <f>VLOOKUP(G792,Geomapping[#All],2,FALSE)</f>
        <v>NAM</v>
      </c>
      <c r="I792" s="1" t="str">
        <f t="shared" si="98"/>
        <v>Q2 2020</v>
      </c>
    </row>
    <row r="793" spans="1:9" x14ac:dyDescent="0.25">
      <c r="A793" t="str">
        <f t="shared" si="99"/>
        <v>CL94846</v>
      </c>
      <c r="B793" s="1">
        <v>44043</v>
      </c>
      <c r="C793" s="1" t="str">
        <f t="shared" si="95"/>
        <v>Jul</v>
      </c>
      <c r="D793" s="1" t="str">
        <f t="shared" si="96"/>
        <v>Q3</v>
      </c>
      <c r="E793" s="1" t="str">
        <f t="shared" si="97"/>
        <v>2020</v>
      </c>
      <c r="F793">
        <v>498</v>
      </c>
      <c r="G793" t="str">
        <f>VLOOKUP(A793,ClientInfo[[#All],[CLID-Shorten]:[GEOID]],2,FALSE)</f>
        <v>GEO1001</v>
      </c>
      <c r="H793" t="str">
        <f>VLOOKUP(G793,Geomapping[#All],2,FALSE)</f>
        <v>NAM</v>
      </c>
      <c r="I793" s="1" t="str">
        <f t="shared" si="98"/>
        <v>Q3 2020</v>
      </c>
    </row>
    <row r="794" spans="1:9" x14ac:dyDescent="0.25">
      <c r="A794" t="str">
        <f t="shared" si="99"/>
        <v>CL94846</v>
      </c>
      <c r="B794" s="1">
        <v>44074</v>
      </c>
      <c r="C794" s="1" t="str">
        <f t="shared" si="95"/>
        <v>Aug</v>
      </c>
      <c r="D794" s="1" t="str">
        <f t="shared" si="96"/>
        <v>Q3</v>
      </c>
      <c r="E794" s="1" t="str">
        <f t="shared" si="97"/>
        <v>2020</v>
      </c>
      <c r="F794">
        <v>426</v>
      </c>
      <c r="G794" t="str">
        <f>VLOOKUP(A794,ClientInfo[[#All],[CLID-Shorten]:[GEOID]],2,FALSE)</f>
        <v>GEO1001</v>
      </c>
      <c r="H794" t="str">
        <f>VLOOKUP(G794,Geomapping[#All],2,FALSE)</f>
        <v>NAM</v>
      </c>
      <c r="I794" s="1" t="str">
        <f t="shared" si="98"/>
        <v>Q3 2020</v>
      </c>
    </row>
    <row r="795" spans="1:9" x14ac:dyDescent="0.25">
      <c r="A795" t="str">
        <f t="shared" si="99"/>
        <v>CL94846</v>
      </c>
      <c r="B795" s="1">
        <v>44104</v>
      </c>
      <c r="C795" s="1" t="str">
        <f t="shared" si="95"/>
        <v>Sep</v>
      </c>
      <c r="D795" s="1" t="str">
        <f t="shared" si="96"/>
        <v>Q3</v>
      </c>
      <c r="E795" s="1" t="str">
        <f t="shared" si="97"/>
        <v>2020</v>
      </c>
      <c r="F795">
        <v>423</v>
      </c>
      <c r="G795" t="str">
        <f>VLOOKUP(A795,ClientInfo[[#All],[CLID-Shorten]:[GEOID]],2,FALSE)</f>
        <v>GEO1001</v>
      </c>
      <c r="H795" t="str">
        <f>VLOOKUP(G795,Geomapping[#All],2,FALSE)</f>
        <v>NAM</v>
      </c>
      <c r="I795" s="1" t="str">
        <f t="shared" si="98"/>
        <v>Q3 2020</v>
      </c>
    </row>
    <row r="796" spans="1:9" x14ac:dyDescent="0.25">
      <c r="A796" t="str">
        <f t="shared" si="99"/>
        <v>CL94846</v>
      </c>
      <c r="B796" s="1">
        <v>44135</v>
      </c>
      <c r="C796" s="1" t="str">
        <f t="shared" si="95"/>
        <v>Oct</v>
      </c>
      <c r="D796" s="1" t="str">
        <f t="shared" si="96"/>
        <v>Q4</v>
      </c>
      <c r="E796" s="1" t="str">
        <f t="shared" si="97"/>
        <v>2020</v>
      </c>
      <c r="F796">
        <v>495</v>
      </c>
      <c r="G796" t="str">
        <f>VLOOKUP(A796,ClientInfo[[#All],[CLID-Shorten]:[GEOID]],2,FALSE)</f>
        <v>GEO1001</v>
      </c>
      <c r="H796" t="str">
        <f>VLOOKUP(G796,Geomapping[#All],2,FALSE)</f>
        <v>NAM</v>
      </c>
      <c r="I796" s="1" t="str">
        <f t="shared" si="98"/>
        <v>Q4 2020</v>
      </c>
    </row>
    <row r="797" spans="1:9" x14ac:dyDescent="0.25">
      <c r="A797" t="str">
        <f t="shared" si="99"/>
        <v>CL94846</v>
      </c>
      <c r="B797" s="1">
        <v>44165</v>
      </c>
      <c r="C797" s="1" t="str">
        <f t="shared" si="95"/>
        <v>Nov</v>
      </c>
      <c r="D797" s="1" t="str">
        <f t="shared" si="96"/>
        <v>Q4</v>
      </c>
      <c r="E797" s="1" t="str">
        <f t="shared" si="97"/>
        <v>2020</v>
      </c>
      <c r="F797">
        <v>569</v>
      </c>
      <c r="G797" t="str">
        <f>VLOOKUP(A797,ClientInfo[[#All],[CLID-Shorten]:[GEOID]],2,FALSE)</f>
        <v>GEO1001</v>
      </c>
      <c r="H797" t="str">
        <f>VLOOKUP(G797,Geomapping[#All],2,FALSE)</f>
        <v>NAM</v>
      </c>
      <c r="I797" s="1" t="str">
        <f t="shared" si="98"/>
        <v>Q4 2020</v>
      </c>
    </row>
    <row r="798" spans="1:9" x14ac:dyDescent="0.25">
      <c r="A798" t="str">
        <f t="shared" si="99"/>
        <v>CL94846</v>
      </c>
      <c r="B798" s="1">
        <v>44196</v>
      </c>
      <c r="C798" s="1" t="str">
        <f t="shared" si="95"/>
        <v>Dec</v>
      </c>
      <c r="D798" s="1" t="str">
        <f t="shared" si="96"/>
        <v>Q4</v>
      </c>
      <c r="E798" s="1" t="str">
        <f t="shared" si="97"/>
        <v>2020</v>
      </c>
      <c r="F798">
        <v>567</v>
      </c>
      <c r="G798" t="str">
        <f>VLOOKUP(A798,ClientInfo[[#All],[CLID-Shorten]:[GEOID]],2,FALSE)</f>
        <v>GEO1001</v>
      </c>
      <c r="H798" t="str">
        <f>VLOOKUP(G798,Geomapping[#All],2,FALSE)</f>
        <v>NAM</v>
      </c>
      <c r="I798" s="1" t="str">
        <f t="shared" si="98"/>
        <v>Q4 2020</v>
      </c>
    </row>
    <row r="799" spans="1:9" x14ac:dyDescent="0.25">
      <c r="A799" t="str">
        <f t="shared" si="99"/>
        <v>CL94846</v>
      </c>
      <c r="B799" s="1">
        <v>44377</v>
      </c>
      <c r="C799" s="1" t="str">
        <f t="shared" si="95"/>
        <v>Jun</v>
      </c>
      <c r="D799" s="1" t="str">
        <f t="shared" si="96"/>
        <v>Q2</v>
      </c>
      <c r="E799" s="1" t="str">
        <f t="shared" si="97"/>
        <v>2021</v>
      </c>
      <c r="F799">
        <v>563</v>
      </c>
      <c r="G799" t="str">
        <f>VLOOKUP(A799,ClientInfo[[#All],[CLID-Shorten]:[GEOID]],2,FALSE)</f>
        <v>GEO1001</v>
      </c>
      <c r="H799" t="str">
        <f>VLOOKUP(G799,Geomapping[#All],2,FALSE)</f>
        <v>NAM</v>
      </c>
      <c r="I799" s="1" t="str">
        <f t="shared" si="98"/>
        <v>Q2 2021</v>
      </c>
    </row>
    <row r="800" spans="1:9" x14ac:dyDescent="0.25">
      <c r="A800" t="str">
        <f t="shared" si="99"/>
        <v>CL94846</v>
      </c>
      <c r="B800" s="1">
        <v>44347</v>
      </c>
      <c r="C800" s="1" t="str">
        <f t="shared" si="95"/>
        <v>May</v>
      </c>
      <c r="D800" s="1" t="str">
        <f t="shared" si="96"/>
        <v>Q2</v>
      </c>
      <c r="E800" s="1" t="str">
        <f t="shared" si="97"/>
        <v>2021</v>
      </c>
      <c r="F800">
        <v>789</v>
      </c>
      <c r="G800" t="str">
        <f>VLOOKUP(A800,ClientInfo[[#All],[CLID-Shorten]:[GEOID]],2,FALSE)</f>
        <v>GEO1001</v>
      </c>
      <c r="H800" t="str">
        <f>VLOOKUP(G800,Geomapping[#All],2,FALSE)</f>
        <v>NAM</v>
      </c>
      <c r="I800" s="1" t="str">
        <f t="shared" si="98"/>
        <v>Q2 2021</v>
      </c>
    </row>
    <row r="801" spans="1:9" x14ac:dyDescent="0.25">
      <c r="A801" t="str">
        <f t="shared" si="99"/>
        <v>CL94846</v>
      </c>
      <c r="B801" s="1">
        <v>44316</v>
      </c>
      <c r="C801" s="1" t="str">
        <f t="shared" si="95"/>
        <v>Apr</v>
      </c>
      <c r="D801" s="1" t="str">
        <f t="shared" si="96"/>
        <v>Q2</v>
      </c>
      <c r="E801" s="1" t="str">
        <f t="shared" si="97"/>
        <v>2021</v>
      </c>
      <c r="F801">
        <v>862</v>
      </c>
      <c r="G801" t="str">
        <f>VLOOKUP(A801,ClientInfo[[#All],[CLID-Shorten]:[GEOID]],2,FALSE)</f>
        <v>GEO1001</v>
      </c>
      <c r="H801" t="str">
        <f>VLOOKUP(G801,Geomapping[#All],2,FALSE)</f>
        <v>NAM</v>
      </c>
      <c r="I801" s="1" t="str">
        <f t="shared" si="98"/>
        <v>Q2 2021</v>
      </c>
    </row>
    <row r="802" spans="1:9" x14ac:dyDescent="0.25">
      <c r="A802" t="str">
        <f t="shared" si="99"/>
        <v>CL94846</v>
      </c>
      <c r="B802" s="1">
        <v>44286</v>
      </c>
      <c r="C802" s="1" t="str">
        <f t="shared" si="95"/>
        <v>Mar</v>
      </c>
      <c r="D802" s="1" t="str">
        <f t="shared" si="96"/>
        <v>Q1</v>
      </c>
      <c r="E802" s="1" t="str">
        <f t="shared" si="97"/>
        <v>2021</v>
      </c>
      <c r="F802">
        <v>702</v>
      </c>
      <c r="G802" t="str">
        <f>VLOOKUP(A802,ClientInfo[[#All],[CLID-Shorten]:[GEOID]],2,FALSE)</f>
        <v>GEO1001</v>
      </c>
      <c r="H802" t="str">
        <f>VLOOKUP(G802,Geomapping[#All],2,FALSE)</f>
        <v>NAM</v>
      </c>
      <c r="I802" s="1" t="str">
        <f t="shared" si="98"/>
        <v>Q1 2021</v>
      </c>
    </row>
    <row r="803" spans="1:9" x14ac:dyDescent="0.25">
      <c r="A803" t="str">
        <f t="shared" si="99"/>
        <v>CL94846</v>
      </c>
      <c r="B803" s="1">
        <v>44255</v>
      </c>
      <c r="C803" s="1" t="str">
        <f t="shared" si="95"/>
        <v>Feb</v>
      </c>
      <c r="D803" s="1" t="str">
        <f t="shared" si="96"/>
        <v>Q1</v>
      </c>
      <c r="E803" s="1" t="str">
        <f t="shared" si="97"/>
        <v>2021</v>
      </c>
      <c r="F803">
        <v>652</v>
      </c>
      <c r="G803" t="str">
        <f>VLOOKUP(A803,ClientInfo[[#All],[CLID-Shorten]:[GEOID]],2,FALSE)</f>
        <v>GEO1001</v>
      </c>
      <c r="H803" t="str">
        <f>VLOOKUP(G803,Geomapping[#All],2,FALSE)</f>
        <v>NAM</v>
      </c>
      <c r="I803" s="1" t="str">
        <f t="shared" si="98"/>
        <v>Q1 2021</v>
      </c>
    </row>
    <row r="804" spans="1:9" x14ac:dyDescent="0.25">
      <c r="A804" t="str">
        <f t="shared" si="99"/>
        <v>CL94846</v>
      </c>
      <c r="B804" s="1">
        <v>44227</v>
      </c>
      <c r="C804" s="1" t="str">
        <f t="shared" si="95"/>
        <v>Jan</v>
      </c>
      <c r="D804" s="1" t="str">
        <f t="shared" si="96"/>
        <v>Q1</v>
      </c>
      <c r="E804" s="1" t="str">
        <f t="shared" si="97"/>
        <v>2021</v>
      </c>
      <c r="F804">
        <v>557</v>
      </c>
      <c r="G804" t="str">
        <f>VLOOKUP(A804,ClientInfo[[#All],[CLID-Shorten]:[GEOID]],2,FALSE)</f>
        <v>GEO1001</v>
      </c>
      <c r="H804" t="str">
        <f>VLOOKUP(G804,Geomapping[#All],2,FALSE)</f>
        <v>NAM</v>
      </c>
      <c r="I804" s="1" t="str">
        <f t="shared" si="98"/>
        <v>Q1 2021</v>
      </c>
    </row>
    <row r="805" spans="1:9" x14ac:dyDescent="0.25">
      <c r="A805" t="s">
        <v>756</v>
      </c>
      <c r="B805" s="1">
        <v>43861</v>
      </c>
      <c r="C805" s="1" t="str">
        <f t="shared" si="95"/>
        <v>Jan</v>
      </c>
      <c r="D805" s="1" t="str">
        <f t="shared" si="96"/>
        <v>Q1</v>
      </c>
      <c r="E805" s="1" t="str">
        <f t="shared" si="97"/>
        <v>2020</v>
      </c>
      <c r="F805">
        <v>902</v>
      </c>
      <c r="G805" t="str">
        <f>VLOOKUP(A805,ClientInfo[[#All],[CLID-Shorten]:[GEOID]],2,FALSE)</f>
        <v>GEO1002</v>
      </c>
      <c r="H805" t="str">
        <f>VLOOKUP(G805,Geomapping[#All],2,FALSE)</f>
        <v>APAC</v>
      </c>
      <c r="I805" s="1" t="str">
        <f t="shared" si="98"/>
        <v>Q1 2020</v>
      </c>
    </row>
    <row r="806" spans="1:9" x14ac:dyDescent="0.25">
      <c r="A806" t="str">
        <f t="shared" ref="A806:A822" si="100">A805</f>
        <v>CL95487</v>
      </c>
      <c r="B806" s="1">
        <v>43890</v>
      </c>
      <c r="C806" s="1" t="str">
        <f t="shared" si="95"/>
        <v>Feb</v>
      </c>
      <c r="D806" s="1" t="str">
        <f t="shared" si="96"/>
        <v>Q1</v>
      </c>
      <c r="E806" s="1" t="str">
        <f t="shared" si="97"/>
        <v>2020</v>
      </c>
      <c r="F806">
        <v>897</v>
      </c>
      <c r="G806" t="str">
        <f>VLOOKUP(A806,ClientInfo[[#All],[CLID-Shorten]:[GEOID]],2,FALSE)</f>
        <v>GEO1002</v>
      </c>
      <c r="H806" t="str">
        <f>VLOOKUP(G806,Geomapping[#All],2,FALSE)</f>
        <v>APAC</v>
      </c>
      <c r="I806" s="1" t="str">
        <f t="shared" si="98"/>
        <v>Q1 2020</v>
      </c>
    </row>
    <row r="807" spans="1:9" x14ac:dyDescent="0.25">
      <c r="A807" t="str">
        <f t="shared" si="100"/>
        <v>CL95487</v>
      </c>
      <c r="B807" s="1">
        <v>43921</v>
      </c>
      <c r="C807" s="1" t="str">
        <f t="shared" si="95"/>
        <v>Mar</v>
      </c>
      <c r="D807" s="1" t="str">
        <f t="shared" si="96"/>
        <v>Q1</v>
      </c>
      <c r="E807" s="1" t="str">
        <f t="shared" si="97"/>
        <v>2020</v>
      </c>
      <c r="F807">
        <v>1112</v>
      </c>
      <c r="G807" t="str">
        <f>VLOOKUP(A807,ClientInfo[[#All],[CLID-Shorten]:[GEOID]],2,FALSE)</f>
        <v>GEO1002</v>
      </c>
      <c r="H807" t="str">
        <f>VLOOKUP(G807,Geomapping[#All],2,FALSE)</f>
        <v>APAC</v>
      </c>
      <c r="I807" s="1" t="str">
        <f t="shared" si="98"/>
        <v>Q1 2020</v>
      </c>
    </row>
    <row r="808" spans="1:9" x14ac:dyDescent="0.25">
      <c r="A808" t="str">
        <f t="shared" si="100"/>
        <v>CL95487</v>
      </c>
      <c r="B808" s="1">
        <v>43951</v>
      </c>
      <c r="C808" s="1" t="str">
        <f t="shared" si="95"/>
        <v>Apr</v>
      </c>
      <c r="D808" s="1" t="str">
        <f t="shared" si="96"/>
        <v>Q2</v>
      </c>
      <c r="E808" s="1" t="str">
        <f t="shared" si="97"/>
        <v>2020</v>
      </c>
      <c r="F808">
        <v>1214</v>
      </c>
      <c r="G808" t="str">
        <f>VLOOKUP(A808,ClientInfo[[#All],[CLID-Shorten]:[GEOID]],2,FALSE)</f>
        <v>GEO1002</v>
      </c>
      <c r="H808" t="str">
        <f>VLOOKUP(G808,Geomapping[#All],2,FALSE)</f>
        <v>APAC</v>
      </c>
      <c r="I808" s="1" t="str">
        <f t="shared" si="98"/>
        <v>Q2 2020</v>
      </c>
    </row>
    <row r="809" spans="1:9" x14ac:dyDescent="0.25">
      <c r="A809" t="str">
        <f t="shared" si="100"/>
        <v>CL95487</v>
      </c>
      <c r="B809" s="1">
        <v>43982</v>
      </c>
      <c r="C809" s="1" t="str">
        <f t="shared" si="95"/>
        <v>May</v>
      </c>
      <c r="D809" s="1" t="str">
        <f t="shared" si="96"/>
        <v>Q2</v>
      </c>
      <c r="E809" s="1" t="str">
        <f t="shared" si="97"/>
        <v>2020</v>
      </c>
      <c r="F809">
        <v>1219</v>
      </c>
      <c r="G809" t="str">
        <f>VLOOKUP(A809,ClientInfo[[#All],[CLID-Shorten]:[GEOID]],2,FALSE)</f>
        <v>GEO1002</v>
      </c>
      <c r="H809" t="str">
        <f>VLOOKUP(G809,Geomapping[#All],2,FALSE)</f>
        <v>APAC</v>
      </c>
      <c r="I809" s="1" t="str">
        <f t="shared" si="98"/>
        <v>Q2 2020</v>
      </c>
    </row>
    <row r="810" spans="1:9" x14ac:dyDescent="0.25">
      <c r="A810" t="str">
        <f t="shared" si="100"/>
        <v>CL95487</v>
      </c>
      <c r="B810" s="1">
        <v>44012</v>
      </c>
      <c r="C810" s="1" t="str">
        <f t="shared" si="95"/>
        <v>Jun</v>
      </c>
      <c r="D810" s="1" t="str">
        <f t="shared" si="96"/>
        <v>Q2</v>
      </c>
      <c r="E810" s="1" t="str">
        <f t="shared" si="97"/>
        <v>2020</v>
      </c>
      <c r="F810">
        <v>795</v>
      </c>
      <c r="G810" t="str">
        <f>VLOOKUP(A810,ClientInfo[[#All],[CLID-Shorten]:[GEOID]],2,FALSE)</f>
        <v>GEO1002</v>
      </c>
      <c r="H810" t="str">
        <f>VLOOKUP(G810,Geomapping[#All],2,FALSE)</f>
        <v>APAC</v>
      </c>
      <c r="I810" s="1" t="str">
        <f t="shared" si="98"/>
        <v>Q2 2020</v>
      </c>
    </row>
    <row r="811" spans="1:9" x14ac:dyDescent="0.25">
      <c r="A811" t="str">
        <f t="shared" si="100"/>
        <v>CL95487</v>
      </c>
      <c r="B811" s="1">
        <v>44043</v>
      </c>
      <c r="C811" s="1" t="str">
        <f t="shared" si="95"/>
        <v>Jul</v>
      </c>
      <c r="D811" s="1" t="str">
        <f t="shared" si="96"/>
        <v>Q3</v>
      </c>
      <c r="E811" s="1" t="str">
        <f t="shared" si="97"/>
        <v>2020</v>
      </c>
      <c r="F811">
        <v>794</v>
      </c>
      <c r="G811" t="str">
        <f>VLOOKUP(A811,ClientInfo[[#All],[CLID-Shorten]:[GEOID]],2,FALSE)</f>
        <v>GEO1002</v>
      </c>
      <c r="H811" t="str">
        <f>VLOOKUP(G811,Geomapping[#All],2,FALSE)</f>
        <v>APAC</v>
      </c>
      <c r="I811" s="1" t="str">
        <f t="shared" si="98"/>
        <v>Q3 2020</v>
      </c>
    </row>
    <row r="812" spans="1:9" x14ac:dyDescent="0.25">
      <c r="A812" t="str">
        <f t="shared" si="100"/>
        <v>CL95487</v>
      </c>
      <c r="B812" s="1">
        <v>44074</v>
      </c>
      <c r="C812" s="1" t="str">
        <f t="shared" si="95"/>
        <v>Aug</v>
      </c>
      <c r="D812" s="1" t="str">
        <f t="shared" si="96"/>
        <v>Q3</v>
      </c>
      <c r="E812" s="1" t="str">
        <f t="shared" si="97"/>
        <v>2020</v>
      </c>
      <c r="F812">
        <v>581</v>
      </c>
      <c r="G812" t="str">
        <f>VLOOKUP(A812,ClientInfo[[#All],[CLID-Shorten]:[GEOID]],2,FALSE)</f>
        <v>GEO1002</v>
      </c>
      <c r="H812" t="str">
        <f>VLOOKUP(G812,Geomapping[#All],2,FALSE)</f>
        <v>APAC</v>
      </c>
      <c r="I812" s="1" t="str">
        <f t="shared" si="98"/>
        <v>Q3 2020</v>
      </c>
    </row>
    <row r="813" spans="1:9" x14ac:dyDescent="0.25">
      <c r="A813" t="str">
        <f t="shared" si="100"/>
        <v>CL95487</v>
      </c>
      <c r="B813" s="1">
        <v>44104</v>
      </c>
      <c r="C813" s="1" t="str">
        <f t="shared" si="95"/>
        <v>Sep</v>
      </c>
      <c r="D813" s="1" t="str">
        <f t="shared" si="96"/>
        <v>Q3</v>
      </c>
      <c r="E813" s="1" t="str">
        <f t="shared" si="97"/>
        <v>2020</v>
      </c>
      <c r="F813">
        <v>690</v>
      </c>
      <c r="G813" t="str">
        <f>VLOOKUP(A813,ClientInfo[[#All],[CLID-Shorten]:[GEOID]],2,FALSE)</f>
        <v>GEO1002</v>
      </c>
      <c r="H813" t="str">
        <f>VLOOKUP(G813,Geomapping[#All],2,FALSE)</f>
        <v>APAC</v>
      </c>
      <c r="I813" s="1" t="str">
        <f t="shared" si="98"/>
        <v>Q3 2020</v>
      </c>
    </row>
    <row r="814" spans="1:9" x14ac:dyDescent="0.25">
      <c r="A814" t="str">
        <f t="shared" si="100"/>
        <v>CL95487</v>
      </c>
      <c r="B814" s="1">
        <v>44135</v>
      </c>
      <c r="C814" s="1" t="str">
        <f t="shared" si="95"/>
        <v>Oct</v>
      </c>
      <c r="D814" s="1" t="str">
        <f t="shared" si="96"/>
        <v>Q4</v>
      </c>
      <c r="E814" s="1" t="str">
        <f t="shared" si="97"/>
        <v>2020</v>
      </c>
      <c r="F814">
        <v>690</v>
      </c>
      <c r="G814" t="str">
        <f>VLOOKUP(A814,ClientInfo[[#All],[CLID-Shorten]:[GEOID]],2,FALSE)</f>
        <v>GEO1002</v>
      </c>
      <c r="H814" t="str">
        <f>VLOOKUP(G814,Geomapping[#All],2,FALSE)</f>
        <v>APAC</v>
      </c>
      <c r="I814" s="1" t="str">
        <f t="shared" si="98"/>
        <v>Q4 2020</v>
      </c>
    </row>
    <row r="815" spans="1:9" x14ac:dyDescent="0.25">
      <c r="A815" t="str">
        <f t="shared" si="100"/>
        <v>CL95487</v>
      </c>
      <c r="B815" s="1">
        <v>44165</v>
      </c>
      <c r="C815" s="1" t="str">
        <f t="shared" si="95"/>
        <v>Nov</v>
      </c>
      <c r="D815" s="1" t="str">
        <f t="shared" si="96"/>
        <v>Q4</v>
      </c>
      <c r="E815" s="1" t="str">
        <f t="shared" si="97"/>
        <v>2020</v>
      </c>
      <c r="F815">
        <v>899</v>
      </c>
      <c r="G815" t="str">
        <f>VLOOKUP(A815,ClientInfo[[#All],[CLID-Shorten]:[GEOID]],2,FALSE)</f>
        <v>GEO1002</v>
      </c>
      <c r="H815" t="str">
        <f>VLOOKUP(G815,Geomapping[#All],2,FALSE)</f>
        <v>APAC</v>
      </c>
      <c r="I815" s="1" t="str">
        <f t="shared" si="98"/>
        <v>Q4 2020</v>
      </c>
    </row>
    <row r="816" spans="1:9" x14ac:dyDescent="0.25">
      <c r="A816" t="str">
        <f t="shared" si="100"/>
        <v>CL95487</v>
      </c>
      <c r="B816" s="1">
        <v>44196</v>
      </c>
      <c r="C816" s="1" t="str">
        <f t="shared" si="95"/>
        <v>Dec</v>
      </c>
      <c r="D816" s="1" t="str">
        <f t="shared" si="96"/>
        <v>Q4</v>
      </c>
      <c r="E816" s="1" t="str">
        <f t="shared" si="97"/>
        <v>2020</v>
      </c>
      <c r="F816">
        <v>793</v>
      </c>
      <c r="G816" t="str">
        <f>VLOOKUP(A816,ClientInfo[[#All],[CLID-Shorten]:[GEOID]],2,FALSE)</f>
        <v>GEO1002</v>
      </c>
      <c r="H816" t="str">
        <f>VLOOKUP(G816,Geomapping[#All],2,FALSE)</f>
        <v>APAC</v>
      </c>
      <c r="I816" s="1" t="str">
        <f t="shared" si="98"/>
        <v>Q4 2020</v>
      </c>
    </row>
    <row r="817" spans="1:9" x14ac:dyDescent="0.25">
      <c r="A817" t="str">
        <f t="shared" si="100"/>
        <v>CL95487</v>
      </c>
      <c r="B817" s="1">
        <v>44377</v>
      </c>
      <c r="C817" s="1" t="str">
        <f t="shared" si="95"/>
        <v>Jun</v>
      </c>
      <c r="D817" s="1" t="str">
        <f t="shared" si="96"/>
        <v>Q2</v>
      </c>
      <c r="E817" s="1" t="str">
        <f t="shared" si="97"/>
        <v>2021</v>
      </c>
      <c r="F817">
        <v>820</v>
      </c>
      <c r="G817" t="str">
        <f>VLOOKUP(A817,ClientInfo[[#All],[CLID-Shorten]:[GEOID]],2,FALSE)</f>
        <v>GEO1002</v>
      </c>
      <c r="H817" t="str">
        <f>VLOOKUP(G817,Geomapping[#All],2,FALSE)</f>
        <v>APAC</v>
      </c>
      <c r="I817" s="1" t="str">
        <f t="shared" si="98"/>
        <v>Q2 2021</v>
      </c>
    </row>
    <row r="818" spans="1:9" x14ac:dyDescent="0.25">
      <c r="A818" t="str">
        <f t="shared" si="100"/>
        <v>CL95487</v>
      </c>
      <c r="B818" s="1">
        <v>44347</v>
      </c>
      <c r="C818" s="1" t="str">
        <f t="shared" si="95"/>
        <v>May</v>
      </c>
      <c r="D818" s="1" t="str">
        <f t="shared" si="96"/>
        <v>Q2</v>
      </c>
      <c r="E818" s="1" t="str">
        <f t="shared" si="97"/>
        <v>2021</v>
      </c>
      <c r="F818">
        <v>1231</v>
      </c>
      <c r="G818" t="str">
        <f>VLOOKUP(A818,ClientInfo[[#All],[CLID-Shorten]:[GEOID]],2,FALSE)</f>
        <v>GEO1002</v>
      </c>
      <c r="H818" t="str">
        <f>VLOOKUP(G818,Geomapping[#All],2,FALSE)</f>
        <v>APAC</v>
      </c>
      <c r="I818" s="1" t="str">
        <f t="shared" si="98"/>
        <v>Q2 2021</v>
      </c>
    </row>
    <row r="819" spans="1:9" x14ac:dyDescent="0.25">
      <c r="A819" t="str">
        <f t="shared" si="100"/>
        <v>CL95487</v>
      </c>
      <c r="B819" s="1">
        <v>44316</v>
      </c>
      <c r="C819" s="1" t="str">
        <f t="shared" si="95"/>
        <v>Apr</v>
      </c>
      <c r="D819" s="1" t="str">
        <f t="shared" si="96"/>
        <v>Q2</v>
      </c>
      <c r="E819" s="1" t="str">
        <f t="shared" si="97"/>
        <v>2021</v>
      </c>
      <c r="F819">
        <v>1204</v>
      </c>
      <c r="G819" t="str">
        <f>VLOOKUP(A819,ClientInfo[[#All],[CLID-Shorten]:[GEOID]],2,FALSE)</f>
        <v>GEO1002</v>
      </c>
      <c r="H819" t="str">
        <f>VLOOKUP(G819,Geomapping[#All],2,FALSE)</f>
        <v>APAC</v>
      </c>
      <c r="I819" s="1" t="str">
        <f t="shared" si="98"/>
        <v>Q2 2021</v>
      </c>
    </row>
    <row r="820" spans="1:9" x14ac:dyDescent="0.25">
      <c r="A820" t="str">
        <f t="shared" si="100"/>
        <v>CL95487</v>
      </c>
      <c r="B820" s="1">
        <v>44286</v>
      </c>
      <c r="C820" s="1" t="str">
        <f t="shared" si="95"/>
        <v>Mar</v>
      </c>
      <c r="D820" s="1" t="str">
        <f t="shared" si="96"/>
        <v>Q1</v>
      </c>
      <c r="E820" s="1" t="str">
        <f t="shared" si="97"/>
        <v>2021</v>
      </c>
      <c r="F820">
        <v>1120</v>
      </c>
      <c r="G820" t="str">
        <f>VLOOKUP(A820,ClientInfo[[#All],[CLID-Shorten]:[GEOID]],2,FALSE)</f>
        <v>GEO1002</v>
      </c>
      <c r="H820" t="str">
        <f>VLOOKUP(G820,Geomapping[#All],2,FALSE)</f>
        <v>APAC</v>
      </c>
      <c r="I820" s="1" t="str">
        <f t="shared" si="98"/>
        <v>Q1 2021</v>
      </c>
    </row>
    <row r="821" spans="1:9" x14ac:dyDescent="0.25">
      <c r="A821" t="str">
        <f t="shared" si="100"/>
        <v>CL95487</v>
      </c>
      <c r="B821" s="1">
        <v>44255</v>
      </c>
      <c r="C821" s="1" t="str">
        <f t="shared" si="95"/>
        <v>Feb</v>
      </c>
      <c r="D821" s="1" t="str">
        <f t="shared" si="96"/>
        <v>Q1</v>
      </c>
      <c r="E821" s="1" t="str">
        <f t="shared" si="97"/>
        <v>2021</v>
      </c>
      <c r="F821">
        <v>945</v>
      </c>
      <c r="G821" t="str">
        <f>VLOOKUP(A821,ClientInfo[[#All],[CLID-Shorten]:[GEOID]],2,FALSE)</f>
        <v>GEO1002</v>
      </c>
      <c r="H821" t="str">
        <f>VLOOKUP(G821,Geomapping[#All],2,FALSE)</f>
        <v>APAC</v>
      </c>
      <c r="I821" s="1" t="str">
        <f t="shared" si="98"/>
        <v>Q1 2021</v>
      </c>
    </row>
    <row r="822" spans="1:9" x14ac:dyDescent="0.25">
      <c r="A822" t="str">
        <f t="shared" si="100"/>
        <v>CL95487</v>
      </c>
      <c r="B822" s="1">
        <v>44227</v>
      </c>
      <c r="C822" s="1" t="str">
        <f t="shared" si="95"/>
        <v>Jan</v>
      </c>
      <c r="D822" s="1" t="str">
        <f t="shared" si="96"/>
        <v>Q1</v>
      </c>
      <c r="E822" s="1" t="str">
        <f t="shared" si="97"/>
        <v>2021</v>
      </c>
      <c r="F822">
        <v>936</v>
      </c>
      <c r="G822" t="str">
        <f>VLOOKUP(A822,ClientInfo[[#All],[CLID-Shorten]:[GEOID]],2,FALSE)</f>
        <v>GEO1002</v>
      </c>
      <c r="H822" t="str">
        <f>VLOOKUP(G822,Geomapping[#All],2,FALSE)</f>
        <v>APAC</v>
      </c>
      <c r="I822" s="1" t="str">
        <f t="shared" si="98"/>
        <v>Q1 2021</v>
      </c>
    </row>
    <row r="823" spans="1:9" x14ac:dyDescent="0.25">
      <c r="A823" t="s">
        <v>770</v>
      </c>
      <c r="B823" s="1">
        <v>43861</v>
      </c>
      <c r="C823" s="1" t="str">
        <f t="shared" si="95"/>
        <v>Jan</v>
      </c>
      <c r="D823" s="1" t="str">
        <f t="shared" si="96"/>
        <v>Q1</v>
      </c>
      <c r="E823" s="1" t="str">
        <f t="shared" si="97"/>
        <v>2020</v>
      </c>
      <c r="F823">
        <v>1244</v>
      </c>
      <c r="G823" t="str">
        <f>VLOOKUP(A823,ClientInfo[[#All],[CLID-Shorten]:[GEOID]],2,FALSE)</f>
        <v>GEO1002</v>
      </c>
      <c r="H823" t="str">
        <f>VLOOKUP(G823,Geomapping[#All],2,FALSE)</f>
        <v>APAC</v>
      </c>
      <c r="I823" s="1" t="str">
        <f t="shared" si="98"/>
        <v>Q1 2020</v>
      </c>
    </row>
    <row r="824" spans="1:9" x14ac:dyDescent="0.25">
      <c r="A824" t="str">
        <f t="shared" ref="A824:A840" si="101">A823</f>
        <v>CL96487</v>
      </c>
      <c r="B824" s="1">
        <v>43890</v>
      </c>
      <c r="C824" s="1" t="str">
        <f t="shared" si="95"/>
        <v>Feb</v>
      </c>
      <c r="D824" s="1" t="str">
        <f t="shared" si="96"/>
        <v>Q1</v>
      </c>
      <c r="E824" s="1" t="str">
        <f t="shared" si="97"/>
        <v>2020</v>
      </c>
      <c r="F824">
        <v>1240</v>
      </c>
      <c r="G824" t="str">
        <f>VLOOKUP(A824,ClientInfo[[#All],[CLID-Shorten]:[GEOID]],2,FALSE)</f>
        <v>GEO1002</v>
      </c>
      <c r="H824" t="str">
        <f>VLOOKUP(G824,Geomapping[#All],2,FALSE)</f>
        <v>APAC</v>
      </c>
      <c r="I824" s="1" t="str">
        <f t="shared" si="98"/>
        <v>Q1 2020</v>
      </c>
    </row>
    <row r="825" spans="1:9" x14ac:dyDescent="0.25">
      <c r="A825" t="str">
        <f t="shared" si="101"/>
        <v>CL96487</v>
      </c>
      <c r="B825" s="1">
        <v>43921</v>
      </c>
      <c r="C825" s="1" t="str">
        <f t="shared" si="95"/>
        <v>Mar</v>
      </c>
      <c r="D825" s="1" t="str">
        <f t="shared" si="96"/>
        <v>Q1</v>
      </c>
      <c r="E825" s="1" t="str">
        <f t="shared" si="97"/>
        <v>2020</v>
      </c>
      <c r="F825">
        <v>1534</v>
      </c>
      <c r="G825" t="str">
        <f>VLOOKUP(A825,ClientInfo[[#All],[CLID-Shorten]:[GEOID]],2,FALSE)</f>
        <v>GEO1002</v>
      </c>
      <c r="H825" t="str">
        <f>VLOOKUP(G825,Geomapping[#All],2,FALSE)</f>
        <v>APAC</v>
      </c>
      <c r="I825" s="1" t="str">
        <f t="shared" si="98"/>
        <v>Q1 2020</v>
      </c>
    </row>
    <row r="826" spans="1:9" x14ac:dyDescent="0.25">
      <c r="A826" t="str">
        <f t="shared" si="101"/>
        <v>CL96487</v>
      </c>
      <c r="B826" s="1">
        <v>43951</v>
      </c>
      <c r="C826" s="1" t="str">
        <f t="shared" si="95"/>
        <v>Apr</v>
      </c>
      <c r="D826" s="1" t="str">
        <f t="shared" si="96"/>
        <v>Q2</v>
      </c>
      <c r="E826" s="1" t="str">
        <f t="shared" si="97"/>
        <v>2020</v>
      </c>
      <c r="F826">
        <v>1675</v>
      </c>
      <c r="G826" t="str">
        <f>VLOOKUP(A826,ClientInfo[[#All],[CLID-Shorten]:[GEOID]],2,FALSE)</f>
        <v>GEO1002</v>
      </c>
      <c r="H826" t="str">
        <f>VLOOKUP(G826,Geomapping[#All],2,FALSE)</f>
        <v>APAC</v>
      </c>
      <c r="I826" s="1" t="str">
        <f t="shared" si="98"/>
        <v>Q2 2020</v>
      </c>
    </row>
    <row r="827" spans="1:9" x14ac:dyDescent="0.25">
      <c r="A827" t="str">
        <f t="shared" si="101"/>
        <v>CL96487</v>
      </c>
      <c r="B827" s="1">
        <v>43982</v>
      </c>
      <c r="C827" s="1" t="str">
        <f t="shared" si="95"/>
        <v>May</v>
      </c>
      <c r="D827" s="1" t="str">
        <f t="shared" si="96"/>
        <v>Q2</v>
      </c>
      <c r="E827" s="1" t="str">
        <f t="shared" si="97"/>
        <v>2020</v>
      </c>
      <c r="F827">
        <v>1680</v>
      </c>
      <c r="G827" t="str">
        <f>VLOOKUP(A827,ClientInfo[[#All],[CLID-Shorten]:[GEOID]],2,FALSE)</f>
        <v>GEO1002</v>
      </c>
      <c r="H827" t="str">
        <f>VLOOKUP(G827,Geomapping[#All],2,FALSE)</f>
        <v>APAC</v>
      </c>
      <c r="I827" s="1" t="str">
        <f t="shared" si="98"/>
        <v>Q2 2020</v>
      </c>
    </row>
    <row r="828" spans="1:9" x14ac:dyDescent="0.25">
      <c r="A828" t="str">
        <f t="shared" si="101"/>
        <v>CL96487</v>
      </c>
      <c r="B828" s="1">
        <v>44012</v>
      </c>
      <c r="C828" s="1" t="str">
        <f t="shared" si="95"/>
        <v>Jun</v>
      </c>
      <c r="D828" s="1" t="str">
        <f t="shared" si="96"/>
        <v>Q2</v>
      </c>
      <c r="E828" s="1" t="str">
        <f t="shared" si="97"/>
        <v>2020</v>
      </c>
      <c r="F828">
        <v>1094</v>
      </c>
      <c r="G828" t="str">
        <f>VLOOKUP(A828,ClientInfo[[#All],[CLID-Shorten]:[GEOID]],2,FALSE)</f>
        <v>GEO1002</v>
      </c>
      <c r="H828" t="str">
        <f>VLOOKUP(G828,Geomapping[#All],2,FALSE)</f>
        <v>APAC</v>
      </c>
      <c r="I828" s="1" t="str">
        <f t="shared" si="98"/>
        <v>Q2 2020</v>
      </c>
    </row>
    <row r="829" spans="1:9" x14ac:dyDescent="0.25">
      <c r="A829" t="str">
        <f t="shared" si="101"/>
        <v>CL96487</v>
      </c>
      <c r="B829" s="1">
        <v>44043</v>
      </c>
      <c r="C829" s="1" t="str">
        <f t="shared" si="95"/>
        <v>Jul</v>
      </c>
      <c r="D829" s="1" t="str">
        <f t="shared" si="96"/>
        <v>Q3</v>
      </c>
      <c r="E829" s="1" t="str">
        <f t="shared" si="97"/>
        <v>2020</v>
      </c>
      <c r="F829">
        <v>1095</v>
      </c>
      <c r="G829" t="str">
        <f>VLOOKUP(A829,ClientInfo[[#All],[CLID-Shorten]:[GEOID]],2,FALSE)</f>
        <v>GEO1002</v>
      </c>
      <c r="H829" t="str">
        <f>VLOOKUP(G829,Geomapping[#All],2,FALSE)</f>
        <v>APAC</v>
      </c>
      <c r="I829" s="1" t="str">
        <f t="shared" si="98"/>
        <v>Q3 2020</v>
      </c>
    </row>
    <row r="830" spans="1:9" x14ac:dyDescent="0.25">
      <c r="A830" t="str">
        <f t="shared" si="101"/>
        <v>CL96487</v>
      </c>
      <c r="B830" s="1">
        <v>44074</v>
      </c>
      <c r="C830" s="1" t="str">
        <f t="shared" si="95"/>
        <v>Aug</v>
      </c>
      <c r="D830" s="1" t="str">
        <f t="shared" si="96"/>
        <v>Q3</v>
      </c>
      <c r="E830" s="1" t="str">
        <f t="shared" si="97"/>
        <v>2020</v>
      </c>
      <c r="F830">
        <v>807</v>
      </c>
      <c r="G830" t="str">
        <f>VLOOKUP(A830,ClientInfo[[#All],[CLID-Shorten]:[GEOID]],2,FALSE)</f>
        <v>GEO1002</v>
      </c>
      <c r="H830" t="str">
        <f>VLOOKUP(G830,Geomapping[#All],2,FALSE)</f>
        <v>APAC</v>
      </c>
      <c r="I830" s="1" t="str">
        <f t="shared" si="98"/>
        <v>Q3 2020</v>
      </c>
    </row>
    <row r="831" spans="1:9" x14ac:dyDescent="0.25">
      <c r="A831" t="str">
        <f t="shared" si="101"/>
        <v>CL96487</v>
      </c>
      <c r="B831" s="1">
        <v>44104</v>
      </c>
      <c r="C831" s="1" t="str">
        <f t="shared" si="95"/>
        <v>Sep</v>
      </c>
      <c r="D831" s="1" t="str">
        <f t="shared" si="96"/>
        <v>Q3</v>
      </c>
      <c r="E831" s="1" t="str">
        <f t="shared" si="97"/>
        <v>2020</v>
      </c>
      <c r="F831">
        <v>950</v>
      </c>
      <c r="G831" t="str">
        <f>VLOOKUP(A831,ClientInfo[[#All],[CLID-Shorten]:[GEOID]],2,FALSE)</f>
        <v>GEO1002</v>
      </c>
      <c r="H831" t="str">
        <f>VLOOKUP(G831,Geomapping[#All],2,FALSE)</f>
        <v>APAC</v>
      </c>
      <c r="I831" s="1" t="str">
        <f t="shared" si="98"/>
        <v>Q3 2020</v>
      </c>
    </row>
    <row r="832" spans="1:9" x14ac:dyDescent="0.25">
      <c r="A832" t="str">
        <f t="shared" si="101"/>
        <v>CL96487</v>
      </c>
      <c r="B832" s="1">
        <v>44135</v>
      </c>
      <c r="C832" s="1" t="str">
        <f t="shared" si="95"/>
        <v>Oct</v>
      </c>
      <c r="D832" s="1" t="str">
        <f t="shared" si="96"/>
        <v>Q4</v>
      </c>
      <c r="E832" s="1" t="str">
        <f t="shared" si="97"/>
        <v>2020</v>
      </c>
      <c r="F832">
        <v>947</v>
      </c>
      <c r="G832" t="str">
        <f>VLOOKUP(A832,ClientInfo[[#All],[CLID-Shorten]:[GEOID]],2,FALSE)</f>
        <v>GEO1002</v>
      </c>
      <c r="H832" t="str">
        <f>VLOOKUP(G832,Geomapping[#All],2,FALSE)</f>
        <v>APAC</v>
      </c>
      <c r="I832" s="1" t="str">
        <f t="shared" si="98"/>
        <v>Q4 2020</v>
      </c>
    </row>
    <row r="833" spans="1:9" x14ac:dyDescent="0.25">
      <c r="A833" t="str">
        <f t="shared" si="101"/>
        <v>CL96487</v>
      </c>
      <c r="B833" s="1">
        <v>44165</v>
      </c>
      <c r="C833" s="1" t="str">
        <f t="shared" si="95"/>
        <v>Nov</v>
      </c>
      <c r="D833" s="1" t="str">
        <f t="shared" si="96"/>
        <v>Q4</v>
      </c>
      <c r="E833" s="1" t="str">
        <f t="shared" si="97"/>
        <v>2020</v>
      </c>
      <c r="F833">
        <v>1239</v>
      </c>
      <c r="G833" t="str">
        <f>VLOOKUP(A833,ClientInfo[[#All],[CLID-Shorten]:[GEOID]],2,FALSE)</f>
        <v>GEO1002</v>
      </c>
      <c r="H833" t="str">
        <f>VLOOKUP(G833,Geomapping[#All],2,FALSE)</f>
        <v>APAC</v>
      </c>
      <c r="I833" s="1" t="str">
        <f t="shared" si="98"/>
        <v>Q4 2020</v>
      </c>
    </row>
    <row r="834" spans="1:9" x14ac:dyDescent="0.25">
      <c r="A834" t="str">
        <f t="shared" si="101"/>
        <v>CL96487</v>
      </c>
      <c r="B834" s="1">
        <v>44196</v>
      </c>
      <c r="C834" s="1" t="str">
        <f t="shared" si="95"/>
        <v>Dec</v>
      </c>
      <c r="D834" s="1" t="str">
        <f t="shared" si="96"/>
        <v>Q4</v>
      </c>
      <c r="E834" s="1" t="str">
        <f t="shared" si="97"/>
        <v>2020</v>
      </c>
      <c r="F834">
        <v>1092</v>
      </c>
      <c r="G834" t="str">
        <f>VLOOKUP(A834,ClientInfo[[#All],[CLID-Shorten]:[GEOID]],2,FALSE)</f>
        <v>GEO1002</v>
      </c>
      <c r="H834" t="str">
        <f>VLOOKUP(G834,Geomapping[#All],2,FALSE)</f>
        <v>APAC</v>
      </c>
      <c r="I834" s="1" t="str">
        <f t="shared" si="98"/>
        <v>Q4 2020</v>
      </c>
    </row>
    <row r="835" spans="1:9" x14ac:dyDescent="0.25">
      <c r="A835" t="str">
        <f t="shared" si="101"/>
        <v>CL96487</v>
      </c>
      <c r="B835" s="1">
        <v>44377</v>
      </c>
      <c r="C835" s="1" t="str">
        <f t="shared" ref="C835:C898" si="102">TEXT(B835, "mmm")</f>
        <v>Jun</v>
      </c>
      <c r="D835" s="1" t="str">
        <f t="shared" ref="D835:D898" si="103">"Q" &amp;CHOOSE(MONTH(B835),1, 1, 1, 2, 2, 2, 3, 3,3,4, 4, 4)</f>
        <v>Q2</v>
      </c>
      <c r="E835" s="1" t="str">
        <f t="shared" ref="E835:E898" si="104">TEXT(B835,"yyyy")</f>
        <v>2021</v>
      </c>
      <c r="F835">
        <v>1153</v>
      </c>
      <c r="G835" t="str">
        <f>VLOOKUP(A835,ClientInfo[[#All],[CLID-Shorten]:[GEOID]],2,FALSE)</f>
        <v>GEO1002</v>
      </c>
      <c r="H835" t="str">
        <f>VLOOKUP(G835,Geomapping[#All],2,FALSE)</f>
        <v>APAC</v>
      </c>
      <c r="I835" s="1" t="str">
        <f t="shared" ref="I835:I898" si="105">D835&amp;" "&amp;E835</f>
        <v>Q2 2021</v>
      </c>
    </row>
    <row r="836" spans="1:9" x14ac:dyDescent="0.25">
      <c r="A836" t="str">
        <f t="shared" si="101"/>
        <v>CL96487</v>
      </c>
      <c r="B836" s="1">
        <v>44347</v>
      </c>
      <c r="C836" s="1" t="str">
        <f t="shared" si="102"/>
        <v>May</v>
      </c>
      <c r="D836" s="1" t="str">
        <f t="shared" si="103"/>
        <v>Q2</v>
      </c>
      <c r="E836" s="1" t="str">
        <f t="shared" si="104"/>
        <v>2021</v>
      </c>
      <c r="F836">
        <v>1659</v>
      </c>
      <c r="G836" t="str">
        <f>VLOOKUP(A836,ClientInfo[[#All],[CLID-Shorten]:[GEOID]],2,FALSE)</f>
        <v>GEO1002</v>
      </c>
      <c r="H836" t="str">
        <f>VLOOKUP(G836,Geomapping[#All],2,FALSE)</f>
        <v>APAC</v>
      </c>
      <c r="I836" s="1" t="str">
        <f t="shared" si="105"/>
        <v>Q2 2021</v>
      </c>
    </row>
    <row r="837" spans="1:9" x14ac:dyDescent="0.25">
      <c r="A837" t="str">
        <f t="shared" si="101"/>
        <v>CL96487</v>
      </c>
      <c r="B837" s="1">
        <v>44316</v>
      </c>
      <c r="C837" s="1" t="str">
        <f t="shared" si="102"/>
        <v>Apr</v>
      </c>
      <c r="D837" s="1" t="str">
        <f t="shared" si="103"/>
        <v>Q2</v>
      </c>
      <c r="E837" s="1" t="str">
        <f t="shared" si="104"/>
        <v>2021</v>
      </c>
      <c r="F837">
        <v>1710</v>
      </c>
      <c r="G837" t="str">
        <f>VLOOKUP(A837,ClientInfo[[#All],[CLID-Shorten]:[GEOID]],2,FALSE)</f>
        <v>GEO1002</v>
      </c>
      <c r="H837" t="str">
        <f>VLOOKUP(G837,Geomapping[#All],2,FALSE)</f>
        <v>APAC</v>
      </c>
      <c r="I837" s="1" t="str">
        <f t="shared" si="105"/>
        <v>Q2 2021</v>
      </c>
    </row>
    <row r="838" spans="1:9" x14ac:dyDescent="0.25">
      <c r="A838" t="str">
        <f t="shared" si="101"/>
        <v>CL96487</v>
      </c>
      <c r="B838" s="1">
        <v>44286</v>
      </c>
      <c r="C838" s="1" t="str">
        <f t="shared" si="102"/>
        <v>Mar</v>
      </c>
      <c r="D838" s="1" t="str">
        <f t="shared" si="103"/>
        <v>Q1</v>
      </c>
      <c r="E838" s="1" t="str">
        <f t="shared" si="104"/>
        <v>2021</v>
      </c>
      <c r="F838">
        <v>1546</v>
      </c>
      <c r="G838" t="str">
        <f>VLOOKUP(A838,ClientInfo[[#All],[CLID-Shorten]:[GEOID]],2,FALSE)</f>
        <v>GEO1002</v>
      </c>
      <c r="H838" t="str">
        <f>VLOOKUP(G838,Geomapping[#All],2,FALSE)</f>
        <v>APAC</v>
      </c>
      <c r="I838" s="1" t="str">
        <f t="shared" si="105"/>
        <v>Q1 2021</v>
      </c>
    </row>
    <row r="839" spans="1:9" x14ac:dyDescent="0.25">
      <c r="A839" t="str">
        <f t="shared" si="101"/>
        <v>CL96487</v>
      </c>
      <c r="B839" s="1">
        <v>44255</v>
      </c>
      <c r="C839" s="1" t="str">
        <f t="shared" si="102"/>
        <v>Feb</v>
      </c>
      <c r="D839" s="1" t="str">
        <f t="shared" si="103"/>
        <v>Q1</v>
      </c>
      <c r="E839" s="1" t="str">
        <f t="shared" si="104"/>
        <v>2021</v>
      </c>
      <c r="F839">
        <v>1289</v>
      </c>
      <c r="G839" t="str">
        <f>VLOOKUP(A839,ClientInfo[[#All],[CLID-Shorten]:[GEOID]],2,FALSE)</f>
        <v>GEO1002</v>
      </c>
      <c r="H839" t="str">
        <f>VLOOKUP(G839,Geomapping[#All],2,FALSE)</f>
        <v>APAC</v>
      </c>
      <c r="I839" s="1" t="str">
        <f t="shared" si="105"/>
        <v>Q1 2021</v>
      </c>
    </row>
    <row r="840" spans="1:9" x14ac:dyDescent="0.25">
      <c r="A840" t="str">
        <f t="shared" si="101"/>
        <v>CL96487</v>
      </c>
      <c r="B840" s="1">
        <v>44227</v>
      </c>
      <c r="C840" s="1" t="str">
        <f t="shared" si="102"/>
        <v>Jan</v>
      </c>
      <c r="D840" s="1" t="str">
        <f t="shared" si="103"/>
        <v>Q1</v>
      </c>
      <c r="E840" s="1" t="str">
        <f t="shared" si="104"/>
        <v>2021</v>
      </c>
      <c r="F840">
        <v>1236</v>
      </c>
      <c r="G840" t="str">
        <f>VLOOKUP(A840,ClientInfo[[#All],[CLID-Shorten]:[GEOID]],2,FALSE)</f>
        <v>GEO1002</v>
      </c>
      <c r="H840" t="str">
        <f>VLOOKUP(G840,Geomapping[#All],2,FALSE)</f>
        <v>APAC</v>
      </c>
      <c r="I840" s="1" t="str">
        <f t="shared" si="105"/>
        <v>Q1 2021</v>
      </c>
    </row>
    <row r="841" spans="1:9" x14ac:dyDescent="0.25">
      <c r="A841" t="s">
        <v>786</v>
      </c>
      <c r="B841" s="1">
        <v>43861</v>
      </c>
      <c r="C841" s="1" t="str">
        <f t="shared" si="102"/>
        <v>Jan</v>
      </c>
      <c r="D841" s="1" t="str">
        <f t="shared" si="103"/>
        <v>Q1</v>
      </c>
      <c r="E841" s="1" t="str">
        <f t="shared" si="104"/>
        <v>2020</v>
      </c>
      <c r="F841">
        <v>1362</v>
      </c>
      <c r="G841" t="str">
        <f>VLOOKUP(A841,ClientInfo[[#All],[CLID-Shorten]:[GEOID]],2,FALSE)</f>
        <v>GEO1001</v>
      </c>
      <c r="H841" t="str">
        <f>VLOOKUP(G841,Geomapping[#All],2,FALSE)</f>
        <v>NAM</v>
      </c>
      <c r="I841" s="1" t="str">
        <f t="shared" si="105"/>
        <v>Q1 2020</v>
      </c>
    </row>
    <row r="842" spans="1:9" x14ac:dyDescent="0.25">
      <c r="A842" t="str">
        <f t="shared" ref="A842:A858" si="106">A841</f>
        <v>CL96680</v>
      </c>
      <c r="B842" s="1">
        <v>43890</v>
      </c>
      <c r="C842" s="1" t="str">
        <f t="shared" si="102"/>
        <v>Feb</v>
      </c>
      <c r="D842" s="1" t="str">
        <f t="shared" si="103"/>
        <v>Q1</v>
      </c>
      <c r="E842" s="1" t="str">
        <f t="shared" si="104"/>
        <v>2020</v>
      </c>
      <c r="F842">
        <v>1719</v>
      </c>
      <c r="G842" t="str">
        <f>VLOOKUP(A842,ClientInfo[[#All],[CLID-Shorten]:[GEOID]],2,FALSE)</f>
        <v>GEO1001</v>
      </c>
      <c r="H842" t="str">
        <f>VLOOKUP(G842,Geomapping[#All],2,FALSE)</f>
        <v>NAM</v>
      </c>
      <c r="I842" s="1" t="str">
        <f t="shared" si="105"/>
        <v>Q1 2020</v>
      </c>
    </row>
    <row r="843" spans="1:9" x14ac:dyDescent="0.25">
      <c r="A843" t="str">
        <f t="shared" si="106"/>
        <v>CL96680</v>
      </c>
      <c r="B843" s="1">
        <v>43921</v>
      </c>
      <c r="C843" s="1" t="str">
        <f t="shared" si="102"/>
        <v>Mar</v>
      </c>
      <c r="D843" s="1" t="str">
        <f t="shared" si="103"/>
        <v>Q1</v>
      </c>
      <c r="E843" s="1" t="str">
        <f t="shared" si="104"/>
        <v>2020</v>
      </c>
      <c r="F843">
        <v>1717</v>
      </c>
      <c r="G843" t="str">
        <f>VLOOKUP(A843,ClientInfo[[#All],[CLID-Shorten]:[GEOID]],2,FALSE)</f>
        <v>GEO1001</v>
      </c>
      <c r="H843" t="str">
        <f>VLOOKUP(G843,Geomapping[#All],2,FALSE)</f>
        <v>NAM</v>
      </c>
      <c r="I843" s="1" t="str">
        <f t="shared" si="105"/>
        <v>Q1 2020</v>
      </c>
    </row>
    <row r="844" spans="1:9" x14ac:dyDescent="0.25">
      <c r="A844" t="str">
        <f t="shared" si="106"/>
        <v>CL96680</v>
      </c>
      <c r="B844" s="1">
        <v>43951</v>
      </c>
      <c r="C844" s="1" t="str">
        <f t="shared" si="102"/>
        <v>Apr</v>
      </c>
      <c r="D844" s="1" t="str">
        <f t="shared" si="103"/>
        <v>Q2</v>
      </c>
      <c r="E844" s="1" t="str">
        <f t="shared" si="104"/>
        <v>2020</v>
      </c>
      <c r="F844">
        <v>2259</v>
      </c>
      <c r="G844" t="str">
        <f>VLOOKUP(A844,ClientInfo[[#All],[CLID-Shorten]:[GEOID]],2,FALSE)</f>
        <v>GEO1001</v>
      </c>
      <c r="H844" t="str">
        <f>VLOOKUP(G844,Geomapping[#All],2,FALSE)</f>
        <v>NAM</v>
      </c>
      <c r="I844" s="1" t="str">
        <f t="shared" si="105"/>
        <v>Q2 2020</v>
      </c>
    </row>
    <row r="845" spans="1:9" x14ac:dyDescent="0.25">
      <c r="A845" t="str">
        <f t="shared" si="106"/>
        <v>CL96680</v>
      </c>
      <c r="B845" s="1">
        <v>43982</v>
      </c>
      <c r="C845" s="1" t="str">
        <f t="shared" si="102"/>
        <v>May</v>
      </c>
      <c r="D845" s="1" t="str">
        <f t="shared" si="103"/>
        <v>Q2</v>
      </c>
      <c r="E845" s="1" t="str">
        <f t="shared" si="104"/>
        <v>2020</v>
      </c>
      <c r="F845">
        <v>1898</v>
      </c>
      <c r="G845" t="str">
        <f>VLOOKUP(A845,ClientInfo[[#All],[CLID-Shorten]:[GEOID]],2,FALSE)</f>
        <v>GEO1001</v>
      </c>
      <c r="H845" t="str">
        <f>VLOOKUP(G845,Geomapping[#All],2,FALSE)</f>
        <v>NAM</v>
      </c>
      <c r="I845" s="1" t="str">
        <f t="shared" si="105"/>
        <v>Q2 2020</v>
      </c>
    </row>
    <row r="846" spans="1:9" x14ac:dyDescent="0.25">
      <c r="A846" t="str">
        <f t="shared" si="106"/>
        <v>CL96680</v>
      </c>
      <c r="B846" s="1">
        <v>44012</v>
      </c>
      <c r="C846" s="1" t="str">
        <f t="shared" si="102"/>
        <v>Jun</v>
      </c>
      <c r="D846" s="1" t="str">
        <f t="shared" si="103"/>
        <v>Q2</v>
      </c>
      <c r="E846" s="1" t="str">
        <f t="shared" si="104"/>
        <v>2020</v>
      </c>
      <c r="F846">
        <v>1539</v>
      </c>
      <c r="G846" t="str">
        <f>VLOOKUP(A846,ClientInfo[[#All],[CLID-Shorten]:[GEOID]],2,FALSE)</f>
        <v>GEO1001</v>
      </c>
      <c r="H846" t="str">
        <f>VLOOKUP(G846,Geomapping[#All],2,FALSE)</f>
        <v>NAM</v>
      </c>
      <c r="I846" s="1" t="str">
        <f t="shared" si="105"/>
        <v>Q2 2020</v>
      </c>
    </row>
    <row r="847" spans="1:9" x14ac:dyDescent="0.25">
      <c r="A847" t="str">
        <f t="shared" si="106"/>
        <v>CL96680</v>
      </c>
      <c r="B847" s="1">
        <v>44043</v>
      </c>
      <c r="C847" s="1" t="str">
        <f t="shared" si="102"/>
        <v>Jul</v>
      </c>
      <c r="D847" s="1" t="str">
        <f t="shared" si="103"/>
        <v>Q3</v>
      </c>
      <c r="E847" s="1" t="str">
        <f t="shared" si="104"/>
        <v>2020</v>
      </c>
      <c r="F847">
        <v>1180</v>
      </c>
      <c r="G847" t="str">
        <f>VLOOKUP(A847,ClientInfo[[#All],[CLID-Shorten]:[GEOID]],2,FALSE)</f>
        <v>GEO1001</v>
      </c>
      <c r="H847" t="str">
        <f>VLOOKUP(G847,Geomapping[#All],2,FALSE)</f>
        <v>NAM</v>
      </c>
      <c r="I847" s="1" t="str">
        <f t="shared" si="105"/>
        <v>Q3 2020</v>
      </c>
    </row>
    <row r="848" spans="1:9" x14ac:dyDescent="0.25">
      <c r="A848" t="str">
        <f t="shared" si="106"/>
        <v>CL96680</v>
      </c>
      <c r="B848" s="1">
        <v>44074</v>
      </c>
      <c r="C848" s="1" t="str">
        <f t="shared" si="102"/>
        <v>Aug</v>
      </c>
      <c r="D848" s="1" t="str">
        <f t="shared" si="103"/>
        <v>Q3</v>
      </c>
      <c r="E848" s="1" t="str">
        <f t="shared" si="104"/>
        <v>2020</v>
      </c>
      <c r="F848">
        <v>1175</v>
      </c>
      <c r="G848" t="str">
        <f>VLOOKUP(A848,ClientInfo[[#All],[CLID-Shorten]:[GEOID]],2,FALSE)</f>
        <v>GEO1001</v>
      </c>
      <c r="H848" t="str">
        <f>VLOOKUP(G848,Geomapping[#All],2,FALSE)</f>
        <v>NAM</v>
      </c>
      <c r="I848" s="1" t="str">
        <f t="shared" si="105"/>
        <v>Q3 2020</v>
      </c>
    </row>
    <row r="849" spans="1:9" x14ac:dyDescent="0.25">
      <c r="A849" t="str">
        <f t="shared" si="106"/>
        <v>CL96680</v>
      </c>
      <c r="B849" s="1">
        <v>44104</v>
      </c>
      <c r="C849" s="1" t="str">
        <f t="shared" si="102"/>
        <v>Sep</v>
      </c>
      <c r="D849" s="1" t="str">
        <f t="shared" si="103"/>
        <v>Q3</v>
      </c>
      <c r="E849" s="1" t="str">
        <f t="shared" si="104"/>
        <v>2020</v>
      </c>
      <c r="F849">
        <v>999</v>
      </c>
      <c r="G849" t="str">
        <f>VLOOKUP(A849,ClientInfo[[#All],[CLID-Shorten]:[GEOID]],2,FALSE)</f>
        <v>GEO1001</v>
      </c>
      <c r="H849" t="str">
        <f>VLOOKUP(G849,Geomapping[#All],2,FALSE)</f>
        <v>NAM</v>
      </c>
      <c r="I849" s="1" t="str">
        <f t="shared" si="105"/>
        <v>Q3 2020</v>
      </c>
    </row>
    <row r="850" spans="1:9" x14ac:dyDescent="0.25">
      <c r="A850" t="str">
        <f t="shared" si="106"/>
        <v>CL96680</v>
      </c>
      <c r="B850" s="1">
        <v>44135</v>
      </c>
      <c r="C850" s="1" t="str">
        <f t="shared" si="102"/>
        <v>Oct</v>
      </c>
      <c r="D850" s="1" t="str">
        <f t="shared" si="103"/>
        <v>Q4</v>
      </c>
      <c r="E850" s="1" t="str">
        <f t="shared" si="104"/>
        <v>2020</v>
      </c>
      <c r="F850">
        <v>1361</v>
      </c>
      <c r="G850" t="str">
        <f>VLOOKUP(A850,ClientInfo[[#All],[CLID-Shorten]:[GEOID]],2,FALSE)</f>
        <v>GEO1001</v>
      </c>
      <c r="H850" t="str">
        <f>VLOOKUP(G850,Geomapping[#All],2,FALSE)</f>
        <v>NAM</v>
      </c>
      <c r="I850" s="1" t="str">
        <f t="shared" si="105"/>
        <v>Q4 2020</v>
      </c>
    </row>
    <row r="851" spans="1:9" x14ac:dyDescent="0.25">
      <c r="A851" t="str">
        <f t="shared" si="106"/>
        <v>CL96680</v>
      </c>
      <c r="B851" s="1">
        <v>44165</v>
      </c>
      <c r="C851" s="1" t="str">
        <f t="shared" si="102"/>
        <v>Nov</v>
      </c>
      <c r="D851" s="1" t="str">
        <f t="shared" si="103"/>
        <v>Q4</v>
      </c>
      <c r="E851" s="1" t="str">
        <f t="shared" si="104"/>
        <v>2020</v>
      </c>
      <c r="F851">
        <v>1358</v>
      </c>
      <c r="G851" t="str">
        <f>VLOOKUP(A851,ClientInfo[[#All],[CLID-Shorten]:[GEOID]],2,FALSE)</f>
        <v>GEO1001</v>
      </c>
      <c r="H851" t="str">
        <f>VLOOKUP(G851,Geomapping[#All],2,FALSE)</f>
        <v>NAM</v>
      </c>
      <c r="I851" s="1" t="str">
        <f t="shared" si="105"/>
        <v>Q4 2020</v>
      </c>
    </row>
    <row r="852" spans="1:9" x14ac:dyDescent="0.25">
      <c r="A852" t="str">
        <f t="shared" si="106"/>
        <v>CL96680</v>
      </c>
      <c r="B852" s="1">
        <v>44196</v>
      </c>
      <c r="C852" s="1" t="str">
        <f t="shared" si="102"/>
        <v>Dec</v>
      </c>
      <c r="D852" s="1" t="str">
        <f t="shared" si="103"/>
        <v>Q4</v>
      </c>
      <c r="E852" s="1" t="str">
        <f t="shared" si="104"/>
        <v>2020</v>
      </c>
      <c r="F852">
        <v>1542</v>
      </c>
      <c r="G852" t="str">
        <f>VLOOKUP(A852,ClientInfo[[#All],[CLID-Shorten]:[GEOID]],2,FALSE)</f>
        <v>GEO1001</v>
      </c>
      <c r="H852" t="str">
        <f>VLOOKUP(G852,Geomapping[#All],2,FALSE)</f>
        <v>NAM</v>
      </c>
      <c r="I852" s="1" t="str">
        <f t="shared" si="105"/>
        <v>Q4 2020</v>
      </c>
    </row>
    <row r="853" spans="1:9" x14ac:dyDescent="0.25">
      <c r="A853" t="str">
        <f t="shared" si="106"/>
        <v>CL96680</v>
      </c>
      <c r="B853" s="1">
        <v>44377</v>
      </c>
      <c r="C853" s="1" t="str">
        <f t="shared" si="102"/>
        <v>Jun</v>
      </c>
      <c r="D853" s="1" t="str">
        <f t="shared" si="103"/>
        <v>Q2</v>
      </c>
      <c r="E853" s="1" t="str">
        <f t="shared" si="104"/>
        <v>2021</v>
      </c>
      <c r="F853">
        <v>1553</v>
      </c>
      <c r="G853" t="str">
        <f>VLOOKUP(A853,ClientInfo[[#All],[CLID-Shorten]:[GEOID]],2,FALSE)</f>
        <v>GEO1001</v>
      </c>
      <c r="H853" t="str">
        <f>VLOOKUP(G853,Geomapping[#All],2,FALSE)</f>
        <v>NAM</v>
      </c>
      <c r="I853" s="1" t="str">
        <f t="shared" si="105"/>
        <v>Q2 2021</v>
      </c>
    </row>
    <row r="854" spans="1:9" x14ac:dyDescent="0.25">
      <c r="A854" t="str">
        <f t="shared" si="106"/>
        <v>CL96680</v>
      </c>
      <c r="B854" s="1">
        <v>44347</v>
      </c>
      <c r="C854" s="1" t="str">
        <f t="shared" si="102"/>
        <v>May</v>
      </c>
      <c r="D854" s="1" t="str">
        <f t="shared" si="103"/>
        <v>Q2</v>
      </c>
      <c r="E854" s="1" t="str">
        <f t="shared" si="104"/>
        <v>2021</v>
      </c>
      <c r="F854">
        <v>1998</v>
      </c>
      <c r="G854" t="str">
        <f>VLOOKUP(A854,ClientInfo[[#All],[CLID-Shorten]:[GEOID]],2,FALSE)</f>
        <v>GEO1001</v>
      </c>
      <c r="H854" t="str">
        <f>VLOOKUP(G854,Geomapping[#All],2,FALSE)</f>
        <v>NAM</v>
      </c>
      <c r="I854" s="1" t="str">
        <f t="shared" si="105"/>
        <v>Q2 2021</v>
      </c>
    </row>
    <row r="855" spans="1:9" x14ac:dyDescent="0.25">
      <c r="A855" t="str">
        <f t="shared" si="106"/>
        <v>CL96680</v>
      </c>
      <c r="B855" s="1">
        <v>44316</v>
      </c>
      <c r="C855" s="1" t="str">
        <f t="shared" si="102"/>
        <v>Apr</v>
      </c>
      <c r="D855" s="1" t="str">
        <f t="shared" si="103"/>
        <v>Q2</v>
      </c>
      <c r="E855" s="1" t="str">
        <f t="shared" si="104"/>
        <v>2021</v>
      </c>
      <c r="F855">
        <v>2309</v>
      </c>
      <c r="G855" t="str">
        <f>VLOOKUP(A855,ClientInfo[[#All],[CLID-Shorten]:[GEOID]],2,FALSE)</f>
        <v>GEO1001</v>
      </c>
      <c r="H855" t="str">
        <f>VLOOKUP(G855,Geomapping[#All],2,FALSE)</f>
        <v>NAM</v>
      </c>
      <c r="I855" s="1" t="str">
        <f t="shared" si="105"/>
        <v>Q2 2021</v>
      </c>
    </row>
    <row r="856" spans="1:9" x14ac:dyDescent="0.25">
      <c r="A856" t="str">
        <f t="shared" si="106"/>
        <v>CL96680</v>
      </c>
      <c r="B856" s="1">
        <v>44286</v>
      </c>
      <c r="C856" s="1" t="str">
        <f t="shared" si="102"/>
        <v>Mar</v>
      </c>
      <c r="D856" s="1" t="str">
        <f t="shared" si="103"/>
        <v>Q1</v>
      </c>
      <c r="E856" s="1" t="str">
        <f t="shared" si="104"/>
        <v>2021</v>
      </c>
      <c r="F856">
        <v>1701</v>
      </c>
      <c r="G856" t="str">
        <f>VLOOKUP(A856,ClientInfo[[#All],[CLID-Shorten]:[GEOID]],2,FALSE)</f>
        <v>GEO1001</v>
      </c>
      <c r="H856" t="str">
        <f>VLOOKUP(G856,Geomapping[#All],2,FALSE)</f>
        <v>NAM</v>
      </c>
      <c r="I856" s="1" t="str">
        <f t="shared" si="105"/>
        <v>Q1 2021</v>
      </c>
    </row>
    <row r="857" spans="1:9" x14ac:dyDescent="0.25">
      <c r="A857" t="str">
        <f t="shared" si="106"/>
        <v>CL96680</v>
      </c>
      <c r="B857" s="1">
        <v>44255</v>
      </c>
      <c r="C857" s="1" t="str">
        <f t="shared" si="102"/>
        <v>Feb</v>
      </c>
      <c r="D857" s="1" t="str">
        <f t="shared" si="103"/>
        <v>Q1</v>
      </c>
      <c r="E857" s="1" t="str">
        <f t="shared" si="104"/>
        <v>2021</v>
      </c>
      <c r="F857">
        <v>1790</v>
      </c>
      <c r="G857" t="str">
        <f>VLOOKUP(A857,ClientInfo[[#All],[CLID-Shorten]:[GEOID]],2,FALSE)</f>
        <v>GEO1001</v>
      </c>
      <c r="H857" t="str">
        <f>VLOOKUP(G857,Geomapping[#All],2,FALSE)</f>
        <v>NAM</v>
      </c>
      <c r="I857" s="1" t="str">
        <f t="shared" si="105"/>
        <v>Q1 2021</v>
      </c>
    </row>
    <row r="858" spans="1:9" x14ac:dyDescent="0.25">
      <c r="A858" t="str">
        <f t="shared" si="106"/>
        <v>CL96680</v>
      </c>
      <c r="B858" s="1">
        <v>44227</v>
      </c>
      <c r="C858" s="1" t="str">
        <f t="shared" si="102"/>
        <v>Jan</v>
      </c>
      <c r="D858" s="1" t="str">
        <f t="shared" si="103"/>
        <v>Q1</v>
      </c>
      <c r="E858" s="1" t="str">
        <f t="shared" si="104"/>
        <v>2021</v>
      </c>
      <c r="F858">
        <v>1353</v>
      </c>
      <c r="G858" t="str">
        <f>VLOOKUP(A858,ClientInfo[[#All],[CLID-Shorten]:[GEOID]],2,FALSE)</f>
        <v>GEO1001</v>
      </c>
      <c r="H858" t="str">
        <f>VLOOKUP(G858,Geomapping[#All],2,FALSE)</f>
        <v>NAM</v>
      </c>
      <c r="I858" s="1" t="str">
        <f t="shared" si="105"/>
        <v>Q1 2021</v>
      </c>
    </row>
    <row r="859" spans="1:9" x14ac:dyDescent="0.25">
      <c r="A859" t="s">
        <v>801</v>
      </c>
      <c r="B859" s="1">
        <v>43861</v>
      </c>
      <c r="C859" s="1" t="str">
        <f t="shared" si="102"/>
        <v>Jan</v>
      </c>
      <c r="D859" s="1" t="str">
        <f t="shared" si="103"/>
        <v>Q1</v>
      </c>
      <c r="E859" s="1" t="str">
        <f t="shared" si="104"/>
        <v>2020</v>
      </c>
      <c r="F859">
        <v>28034</v>
      </c>
      <c r="G859" t="str">
        <f>VLOOKUP(A859,ClientInfo[[#All],[CLID-Shorten]:[GEOID]],2,FALSE)</f>
        <v>GEO1001</v>
      </c>
      <c r="H859" t="str">
        <f>VLOOKUP(G859,Geomapping[#All],2,FALSE)</f>
        <v>NAM</v>
      </c>
      <c r="I859" s="1" t="str">
        <f t="shared" si="105"/>
        <v>Q1 2020</v>
      </c>
    </row>
    <row r="860" spans="1:9" x14ac:dyDescent="0.25">
      <c r="A860" t="str">
        <f t="shared" ref="A860:A876" si="107">A859</f>
        <v>CL97995</v>
      </c>
      <c r="B860" s="1">
        <v>43890</v>
      </c>
      <c r="C860" s="1" t="str">
        <f t="shared" si="102"/>
        <v>Feb</v>
      </c>
      <c r="D860" s="1" t="str">
        <f t="shared" si="103"/>
        <v>Q1</v>
      </c>
      <c r="E860" s="1" t="str">
        <f t="shared" si="104"/>
        <v>2020</v>
      </c>
      <c r="F860">
        <v>24922</v>
      </c>
      <c r="G860" t="str">
        <f>VLOOKUP(A860,ClientInfo[[#All],[CLID-Shorten]:[GEOID]],2,FALSE)</f>
        <v>GEO1001</v>
      </c>
      <c r="H860" t="str">
        <f>VLOOKUP(G860,Geomapping[#All],2,FALSE)</f>
        <v>NAM</v>
      </c>
      <c r="I860" s="1" t="str">
        <f t="shared" si="105"/>
        <v>Q1 2020</v>
      </c>
    </row>
    <row r="861" spans="1:9" x14ac:dyDescent="0.25">
      <c r="A861" t="str">
        <f t="shared" si="107"/>
        <v>CL97995</v>
      </c>
      <c r="B861" s="1">
        <v>43921</v>
      </c>
      <c r="C861" s="1" t="str">
        <f t="shared" si="102"/>
        <v>Mar</v>
      </c>
      <c r="D861" s="1" t="str">
        <f t="shared" si="103"/>
        <v>Q1</v>
      </c>
      <c r="E861" s="1" t="str">
        <f t="shared" si="104"/>
        <v>2020</v>
      </c>
      <c r="F861">
        <v>34268</v>
      </c>
      <c r="G861" t="str">
        <f>VLOOKUP(A861,ClientInfo[[#All],[CLID-Shorten]:[GEOID]],2,FALSE)</f>
        <v>GEO1001</v>
      </c>
      <c r="H861" t="str">
        <f>VLOOKUP(G861,Geomapping[#All],2,FALSE)</f>
        <v>NAM</v>
      </c>
      <c r="I861" s="1" t="str">
        <f t="shared" si="105"/>
        <v>Q1 2020</v>
      </c>
    </row>
    <row r="862" spans="1:9" x14ac:dyDescent="0.25">
      <c r="A862" t="str">
        <f t="shared" si="107"/>
        <v>CL97995</v>
      </c>
      <c r="B862" s="1">
        <v>43951</v>
      </c>
      <c r="C862" s="1" t="str">
        <f t="shared" si="102"/>
        <v>Apr</v>
      </c>
      <c r="D862" s="1" t="str">
        <f t="shared" si="103"/>
        <v>Q2</v>
      </c>
      <c r="E862" s="1" t="str">
        <f t="shared" si="104"/>
        <v>2020</v>
      </c>
      <c r="F862">
        <v>34268</v>
      </c>
      <c r="G862" t="str">
        <f>VLOOKUP(A862,ClientInfo[[#All],[CLID-Shorten]:[GEOID]],2,FALSE)</f>
        <v>GEO1001</v>
      </c>
      <c r="H862" t="str">
        <f>VLOOKUP(G862,Geomapping[#All],2,FALSE)</f>
        <v>NAM</v>
      </c>
      <c r="I862" s="1" t="str">
        <f t="shared" si="105"/>
        <v>Q2 2020</v>
      </c>
    </row>
    <row r="863" spans="1:9" x14ac:dyDescent="0.25">
      <c r="A863" t="str">
        <f t="shared" si="107"/>
        <v>CL97995</v>
      </c>
      <c r="B863" s="1">
        <v>43982</v>
      </c>
      <c r="C863" s="1" t="str">
        <f t="shared" si="102"/>
        <v>May</v>
      </c>
      <c r="D863" s="1" t="str">
        <f t="shared" si="103"/>
        <v>Q2</v>
      </c>
      <c r="E863" s="1" t="str">
        <f t="shared" si="104"/>
        <v>2020</v>
      </c>
      <c r="F863">
        <v>37380</v>
      </c>
      <c r="G863" t="str">
        <f>VLOOKUP(A863,ClientInfo[[#All],[CLID-Shorten]:[GEOID]],2,FALSE)</f>
        <v>GEO1001</v>
      </c>
      <c r="H863" t="str">
        <f>VLOOKUP(G863,Geomapping[#All],2,FALSE)</f>
        <v>NAM</v>
      </c>
      <c r="I863" s="1" t="str">
        <f t="shared" si="105"/>
        <v>Q2 2020</v>
      </c>
    </row>
    <row r="864" spans="1:9" x14ac:dyDescent="0.25">
      <c r="A864" t="str">
        <f t="shared" si="107"/>
        <v>CL97995</v>
      </c>
      <c r="B864" s="1">
        <v>44012</v>
      </c>
      <c r="C864" s="1" t="str">
        <f t="shared" si="102"/>
        <v>Jun</v>
      </c>
      <c r="D864" s="1" t="str">
        <f t="shared" si="103"/>
        <v>Q2</v>
      </c>
      <c r="E864" s="1" t="str">
        <f t="shared" si="104"/>
        <v>2020</v>
      </c>
      <c r="F864">
        <v>21809</v>
      </c>
      <c r="G864" t="str">
        <f>VLOOKUP(A864,ClientInfo[[#All],[CLID-Shorten]:[GEOID]],2,FALSE)</f>
        <v>GEO1001</v>
      </c>
      <c r="H864" t="str">
        <f>VLOOKUP(G864,Geomapping[#All],2,FALSE)</f>
        <v>NAM</v>
      </c>
      <c r="I864" s="1" t="str">
        <f t="shared" si="105"/>
        <v>Q2 2020</v>
      </c>
    </row>
    <row r="865" spans="1:9" x14ac:dyDescent="0.25">
      <c r="A865" t="str">
        <f t="shared" si="107"/>
        <v>CL97995</v>
      </c>
      <c r="B865" s="1">
        <v>44043</v>
      </c>
      <c r="C865" s="1" t="str">
        <f t="shared" si="102"/>
        <v>Jul</v>
      </c>
      <c r="D865" s="1" t="str">
        <f t="shared" si="103"/>
        <v>Q3</v>
      </c>
      <c r="E865" s="1" t="str">
        <f t="shared" si="104"/>
        <v>2020</v>
      </c>
      <c r="F865">
        <v>24920</v>
      </c>
      <c r="G865" t="str">
        <f>VLOOKUP(A865,ClientInfo[[#All],[CLID-Shorten]:[GEOID]],2,FALSE)</f>
        <v>GEO1001</v>
      </c>
      <c r="H865" t="str">
        <f>VLOOKUP(G865,Geomapping[#All],2,FALSE)</f>
        <v>NAM</v>
      </c>
      <c r="I865" s="1" t="str">
        <f t="shared" si="105"/>
        <v>Q3 2020</v>
      </c>
    </row>
    <row r="866" spans="1:9" x14ac:dyDescent="0.25">
      <c r="A866" t="str">
        <f t="shared" si="107"/>
        <v>CL97995</v>
      </c>
      <c r="B866" s="1">
        <v>44074</v>
      </c>
      <c r="C866" s="1" t="str">
        <f t="shared" si="102"/>
        <v>Aug</v>
      </c>
      <c r="D866" s="1" t="str">
        <f t="shared" si="103"/>
        <v>Q3</v>
      </c>
      <c r="E866" s="1" t="str">
        <f t="shared" si="104"/>
        <v>2020</v>
      </c>
      <c r="F866">
        <v>15576</v>
      </c>
      <c r="G866" t="str">
        <f>VLOOKUP(A866,ClientInfo[[#All],[CLID-Shorten]:[GEOID]],2,FALSE)</f>
        <v>GEO1001</v>
      </c>
      <c r="H866" t="str">
        <f>VLOOKUP(G866,Geomapping[#All],2,FALSE)</f>
        <v>NAM</v>
      </c>
      <c r="I866" s="1" t="str">
        <f t="shared" si="105"/>
        <v>Q3 2020</v>
      </c>
    </row>
    <row r="867" spans="1:9" x14ac:dyDescent="0.25">
      <c r="A867" t="str">
        <f t="shared" si="107"/>
        <v>CL97995</v>
      </c>
      <c r="B867" s="1">
        <v>44104</v>
      </c>
      <c r="C867" s="1" t="str">
        <f t="shared" si="102"/>
        <v>Sep</v>
      </c>
      <c r="D867" s="1" t="str">
        <f t="shared" si="103"/>
        <v>Q3</v>
      </c>
      <c r="E867" s="1" t="str">
        <f t="shared" si="104"/>
        <v>2020</v>
      </c>
      <c r="F867">
        <v>21809</v>
      </c>
      <c r="G867" t="str">
        <f>VLOOKUP(A867,ClientInfo[[#All],[CLID-Shorten]:[GEOID]],2,FALSE)</f>
        <v>GEO1001</v>
      </c>
      <c r="H867" t="str">
        <f>VLOOKUP(G867,Geomapping[#All],2,FALSE)</f>
        <v>NAM</v>
      </c>
      <c r="I867" s="1" t="str">
        <f t="shared" si="105"/>
        <v>Q3 2020</v>
      </c>
    </row>
    <row r="868" spans="1:9" x14ac:dyDescent="0.25">
      <c r="A868" t="str">
        <f t="shared" si="107"/>
        <v>CL97995</v>
      </c>
      <c r="B868" s="1">
        <v>44135</v>
      </c>
      <c r="C868" s="1" t="str">
        <f t="shared" si="102"/>
        <v>Oct</v>
      </c>
      <c r="D868" s="1" t="str">
        <f t="shared" si="103"/>
        <v>Q4</v>
      </c>
      <c r="E868" s="1" t="str">
        <f t="shared" si="104"/>
        <v>2020</v>
      </c>
      <c r="F868">
        <v>18694</v>
      </c>
      <c r="G868" t="str">
        <f>VLOOKUP(A868,ClientInfo[[#All],[CLID-Shorten]:[GEOID]],2,FALSE)</f>
        <v>GEO1001</v>
      </c>
      <c r="H868" t="str">
        <f>VLOOKUP(G868,Geomapping[#All],2,FALSE)</f>
        <v>NAM</v>
      </c>
      <c r="I868" s="1" t="str">
        <f t="shared" si="105"/>
        <v>Q4 2020</v>
      </c>
    </row>
    <row r="869" spans="1:9" x14ac:dyDescent="0.25">
      <c r="A869" t="str">
        <f t="shared" si="107"/>
        <v>CL97995</v>
      </c>
      <c r="B869" s="1">
        <v>44165</v>
      </c>
      <c r="C869" s="1" t="str">
        <f t="shared" si="102"/>
        <v>Nov</v>
      </c>
      <c r="D869" s="1" t="str">
        <f t="shared" si="103"/>
        <v>Q4</v>
      </c>
      <c r="E869" s="1" t="str">
        <f t="shared" si="104"/>
        <v>2020</v>
      </c>
      <c r="F869">
        <v>28037</v>
      </c>
      <c r="G869" t="str">
        <f>VLOOKUP(A869,ClientInfo[[#All],[CLID-Shorten]:[GEOID]],2,FALSE)</f>
        <v>GEO1001</v>
      </c>
      <c r="H869" t="str">
        <f>VLOOKUP(G869,Geomapping[#All],2,FALSE)</f>
        <v>NAM</v>
      </c>
      <c r="I869" s="1" t="str">
        <f t="shared" si="105"/>
        <v>Q4 2020</v>
      </c>
    </row>
    <row r="870" spans="1:9" x14ac:dyDescent="0.25">
      <c r="A870" t="str">
        <f t="shared" si="107"/>
        <v>CL97995</v>
      </c>
      <c r="B870" s="1">
        <v>44196</v>
      </c>
      <c r="C870" s="1" t="str">
        <f t="shared" si="102"/>
        <v>Dec</v>
      </c>
      <c r="D870" s="1" t="str">
        <f t="shared" si="103"/>
        <v>Q4</v>
      </c>
      <c r="E870" s="1" t="str">
        <f t="shared" si="104"/>
        <v>2020</v>
      </c>
      <c r="F870">
        <v>21809</v>
      </c>
      <c r="G870" t="str">
        <f>VLOOKUP(A870,ClientInfo[[#All],[CLID-Shorten]:[GEOID]],2,FALSE)</f>
        <v>GEO1001</v>
      </c>
      <c r="H870" t="str">
        <f>VLOOKUP(G870,Geomapping[#All],2,FALSE)</f>
        <v>NAM</v>
      </c>
      <c r="I870" s="1" t="str">
        <f t="shared" si="105"/>
        <v>Q4 2020</v>
      </c>
    </row>
    <row r="871" spans="1:9" x14ac:dyDescent="0.25">
      <c r="A871" t="str">
        <f t="shared" si="107"/>
        <v>CL97995</v>
      </c>
      <c r="B871" s="1">
        <v>44377</v>
      </c>
      <c r="C871" s="1" t="str">
        <f t="shared" si="102"/>
        <v>Jun</v>
      </c>
      <c r="D871" s="1" t="str">
        <f t="shared" si="103"/>
        <v>Q2</v>
      </c>
      <c r="E871" s="1" t="str">
        <f t="shared" si="104"/>
        <v>2021</v>
      </c>
      <c r="F871">
        <v>22463</v>
      </c>
      <c r="G871" t="str">
        <f>VLOOKUP(A871,ClientInfo[[#All],[CLID-Shorten]:[GEOID]],2,FALSE)</f>
        <v>GEO1001</v>
      </c>
      <c r="H871" t="str">
        <f>VLOOKUP(G871,Geomapping[#All],2,FALSE)</f>
        <v>NAM</v>
      </c>
      <c r="I871" s="1" t="str">
        <f t="shared" si="105"/>
        <v>Q2 2021</v>
      </c>
    </row>
    <row r="872" spans="1:9" x14ac:dyDescent="0.25">
      <c r="A872" t="str">
        <f t="shared" si="107"/>
        <v>CL97995</v>
      </c>
      <c r="B872" s="1">
        <v>44347</v>
      </c>
      <c r="C872" s="1" t="str">
        <f t="shared" si="102"/>
        <v>May</v>
      </c>
      <c r="D872" s="1" t="str">
        <f t="shared" si="103"/>
        <v>Q2</v>
      </c>
      <c r="E872" s="1" t="str">
        <f t="shared" si="104"/>
        <v>2021</v>
      </c>
      <c r="F872">
        <v>38501</v>
      </c>
      <c r="G872" t="str">
        <f>VLOOKUP(A872,ClientInfo[[#All],[CLID-Shorten]:[GEOID]],2,FALSE)</f>
        <v>GEO1001</v>
      </c>
      <c r="H872" t="str">
        <f>VLOOKUP(G872,Geomapping[#All],2,FALSE)</f>
        <v>NAM</v>
      </c>
      <c r="I872" s="1" t="str">
        <f t="shared" si="105"/>
        <v>Q2 2021</v>
      </c>
    </row>
    <row r="873" spans="1:9" x14ac:dyDescent="0.25">
      <c r="A873" t="str">
        <f t="shared" si="107"/>
        <v>CL97995</v>
      </c>
      <c r="B873" s="1">
        <v>44316</v>
      </c>
      <c r="C873" s="1" t="str">
        <f t="shared" si="102"/>
        <v>Apr</v>
      </c>
      <c r="D873" s="1" t="str">
        <f t="shared" si="103"/>
        <v>Q2</v>
      </c>
      <c r="E873" s="1" t="str">
        <f t="shared" si="104"/>
        <v>2021</v>
      </c>
      <c r="F873">
        <v>33923</v>
      </c>
      <c r="G873" t="str">
        <f>VLOOKUP(A873,ClientInfo[[#All],[CLID-Shorten]:[GEOID]],2,FALSE)</f>
        <v>GEO1001</v>
      </c>
      <c r="H873" t="str">
        <f>VLOOKUP(G873,Geomapping[#All],2,FALSE)</f>
        <v>NAM</v>
      </c>
      <c r="I873" s="1" t="str">
        <f t="shared" si="105"/>
        <v>Q2 2021</v>
      </c>
    </row>
    <row r="874" spans="1:9" x14ac:dyDescent="0.25">
      <c r="A874" t="str">
        <f t="shared" si="107"/>
        <v>CL97995</v>
      </c>
      <c r="B874" s="1">
        <v>44286</v>
      </c>
      <c r="C874" s="1" t="str">
        <f t="shared" si="102"/>
        <v>Mar</v>
      </c>
      <c r="D874" s="1" t="str">
        <f t="shared" si="103"/>
        <v>Q1</v>
      </c>
      <c r="E874" s="1" t="str">
        <f t="shared" si="104"/>
        <v>2021</v>
      </c>
      <c r="F874">
        <v>35291</v>
      </c>
      <c r="G874" t="str">
        <f>VLOOKUP(A874,ClientInfo[[#All],[CLID-Shorten]:[GEOID]],2,FALSE)</f>
        <v>GEO1001</v>
      </c>
      <c r="H874" t="str">
        <f>VLOOKUP(G874,Geomapping[#All],2,FALSE)</f>
        <v>NAM</v>
      </c>
      <c r="I874" s="1" t="str">
        <f t="shared" si="105"/>
        <v>Q1 2021</v>
      </c>
    </row>
    <row r="875" spans="1:9" x14ac:dyDescent="0.25">
      <c r="A875" t="str">
        <f t="shared" si="107"/>
        <v>CL97995</v>
      </c>
      <c r="B875" s="1">
        <v>44255</v>
      </c>
      <c r="C875" s="1" t="str">
        <f t="shared" si="102"/>
        <v>Feb</v>
      </c>
      <c r="D875" s="1" t="str">
        <f t="shared" si="103"/>
        <v>Q1</v>
      </c>
      <c r="E875" s="1" t="str">
        <f t="shared" si="104"/>
        <v>2021</v>
      </c>
      <c r="F875">
        <v>24798</v>
      </c>
      <c r="G875" t="str">
        <f>VLOOKUP(A875,ClientInfo[[#All],[CLID-Shorten]:[GEOID]],2,FALSE)</f>
        <v>GEO1001</v>
      </c>
      <c r="H875" t="str">
        <f>VLOOKUP(G875,Geomapping[#All],2,FALSE)</f>
        <v>NAM</v>
      </c>
      <c r="I875" s="1" t="str">
        <f t="shared" si="105"/>
        <v>Q1 2021</v>
      </c>
    </row>
    <row r="876" spans="1:9" x14ac:dyDescent="0.25">
      <c r="A876" t="str">
        <f t="shared" si="107"/>
        <v>CL97995</v>
      </c>
      <c r="B876" s="1">
        <v>44227</v>
      </c>
      <c r="C876" s="1" t="str">
        <f t="shared" si="102"/>
        <v>Jan</v>
      </c>
      <c r="D876" s="1" t="str">
        <f t="shared" si="103"/>
        <v>Q1</v>
      </c>
      <c r="E876" s="1" t="str">
        <f t="shared" si="104"/>
        <v>2021</v>
      </c>
      <c r="F876">
        <v>29157</v>
      </c>
      <c r="G876" t="str">
        <f>VLOOKUP(A876,ClientInfo[[#All],[CLID-Shorten]:[GEOID]],2,FALSE)</f>
        <v>GEO1001</v>
      </c>
      <c r="H876" t="str">
        <f>VLOOKUP(G876,Geomapping[#All],2,FALSE)</f>
        <v>NAM</v>
      </c>
      <c r="I876" s="1" t="str">
        <f t="shared" si="105"/>
        <v>Q1 2021</v>
      </c>
    </row>
    <row r="877" spans="1:9" x14ac:dyDescent="0.25">
      <c r="A877" t="s">
        <v>817</v>
      </c>
      <c r="B877" s="1">
        <v>43861</v>
      </c>
      <c r="C877" s="1" t="str">
        <f t="shared" si="102"/>
        <v>Jan</v>
      </c>
      <c r="D877" s="1" t="str">
        <f t="shared" si="103"/>
        <v>Q1</v>
      </c>
      <c r="E877" s="1" t="str">
        <f t="shared" si="104"/>
        <v>2020</v>
      </c>
      <c r="F877">
        <v>142</v>
      </c>
      <c r="G877" t="str">
        <f>VLOOKUP(A877,ClientInfo[[#All],[CLID-Shorten]:[GEOID]],2,FALSE)</f>
        <v>GEO1002</v>
      </c>
      <c r="H877" t="str">
        <f>VLOOKUP(G877,Geomapping[#All],2,FALSE)</f>
        <v>APAC</v>
      </c>
      <c r="I877" s="1" t="str">
        <f t="shared" si="105"/>
        <v>Q1 2020</v>
      </c>
    </row>
    <row r="878" spans="1:9" x14ac:dyDescent="0.25">
      <c r="A878" t="str">
        <f t="shared" ref="A878:A890" si="108">A877</f>
        <v>CL99496</v>
      </c>
      <c r="B878" s="1">
        <v>43890</v>
      </c>
      <c r="C878" s="1" t="str">
        <f t="shared" si="102"/>
        <v>Feb</v>
      </c>
      <c r="D878" s="1" t="str">
        <f t="shared" si="103"/>
        <v>Q1</v>
      </c>
      <c r="E878" s="1" t="str">
        <f t="shared" si="104"/>
        <v>2020</v>
      </c>
      <c r="F878">
        <v>125</v>
      </c>
      <c r="G878" t="str">
        <f>VLOOKUP(A878,ClientInfo[[#All],[CLID-Shorten]:[GEOID]],2,FALSE)</f>
        <v>GEO1002</v>
      </c>
      <c r="H878" t="str">
        <f>VLOOKUP(G878,Geomapping[#All],2,FALSE)</f>
        <v>APAC</v>
      </c>
      <c r="I878" s="1" t="str">
        <f t="shared" si="105"/>
        <v>Q1 2020</v>
      </c>
    </row>
    <row r="879" spans="1:9" x14ac:dyDescent="0.25">
      <c r="A879" t="str">
        <f t="shared" si="108"/>
        <v>CL99496</v>
      </c>
      <c r="B879" s="1">
        <v>43921</v>
      </c>
      <c r="C879" s="1" t="str">
        <f t="shared" si="102"/>
        <v>Mar</v>
      </c>
      <c r="D879" s="1" t="str">
        <f t="shared" si="103"/>
        <v>Q1</v>
      </c>
      <c r="E879" s="1" t="str">
        <f t="shared" si="104"/>
        <v>2020</v>
      </c>
      <c r="F879">
        <v>171</v>
      </c>
      <c r="G879" t="str">
        <f>VLOOKUP(A879,ClientInfo[[#All],[CLID-Shorten]:[GEOID]],2,FALSE)</f>
        <v>GEO1002</v>
      </c>
      <c r="H879" t="str">
        <f>VLOOKUP(G879,Geomapping[#All],2,FALSE)</f>
        <v>APAC</v>
      </c>
      <c r="I879" s="1" t="str">
        <f t="shared" si="105"/>
        <v>Q1 2020</v>
      </c>
    </row>
    <row r="880" spans="1:9" x14ac:dyDescent="0.25">
      <c r="A880" t="str">
        <f t="shared" si="108"/>
        <v>CL99496</v>
      </c>
      <c r="B880" s="1">
        <v>43951</v>
      </c>
      <c r="C880" s="1" t="str">
        <f t="shared" si="102"/>
        <v>Apr</v>
      </c>
      <c r="D880" s="1" t="str">
        <f t="shared" si="103"/>
        <v>Q2</v>
      </c>
      <c r="E880" s="1" t="str">
        <f t="shared" si="104"/>
        <v>2020</v>
      </c>
      <c r="F880">
        <v>168</v>
      </c>
      <c r="G880" t="str">
        <f>VLOOKUP(A880,ClientInfo[[#All],[CLID-Shorten]:[GEOID]],2,FALSE)</f>
        <v>GEO1002</v>
      </c>
      <c r="H880" t="str">
        <f>VLOOKUP(G880,Geomapping[#All],2,FALSE)</f>
        <v>APAC</v>
      </c>
      <c r="I880" s="1" t="str">
        <f t="shared" si="105"/>
        <v>Q2 2020</v>
      </c>
    </row>
    <row r="881" spans="1:9" x14ac:dyDescent="0.25">
      <c r="A881" t="str">
        <f t="shared" si="108"/>
        <v>CL99496</v>
      </c>
      <c r="B881" s="1">
        <v>43982</v>
      </c>
      <c r="C881" s="1" t="str">
        <f t="shared" si="102"/>
        <v>May</v>
      </c>
      <c r="D881" s="1" t="str">
        <f t="shared" si="103"/>
        <v>Q2</v>
      </c>
      <c r="E881" s="1" t="str">
        <f t="shared" si="104"/>
        <v>2020</v>
      </c>
      <c r="F881">
        <v>183</v>
      </c>
      <c r="G881" t="str">
        <f>VLOOKUP(A881,ClientInfo[[#All],[CLID-Shorten]:[GEOID]],2,FALSE)</f>
        <v>GEO1002</v>
      </c>
      <c r="H881" t="str">
        <f>VLOOKUP(G881,Geomapping[#All],2,FALSE)</f>
        <v>APAC</v>
      </c>
      <c r="I881" s="1" t="str">
        <f t="shared" si="105"/>
        <v>Q2 2020</v>
      </c>
    </row>
    <row r="882" spans="1:9" x14ac:dyDescent="0.25">
      <c r="A882" t="str">
        <f t="shared" si="108"/>
        <v>CL99496</v>
      </c>
      <c r="B882" s="1">
        <v>44012</v>
      </c>
      <c r="C882" s="1" t="str">
        <f t="shared" si="102"/>
        <v>Jun</v>
      </c>
      <c r="D882" s="1" t="str">
        <f t="shared" si="103"/>
        <v>Q2</v>
      </c>
      <c r="E882" s="1" t="str">
        <f t="shared" si="104"/>
        <v>2020</v>
      </c>
      <c r="F882">
        <v>109</v>
      </c>
      <c r="G882" t="str">
        <f>VLOOKUP(A882,ClientInfo[[#All],[CLID-Shorten]:[GEOID]],2,FALSE)</f>
        <v>GEO1002</v>
      </c>
      <c r="H882" t="str">
        <f>VLOOKUP(G882,Geomapping[#All],2,FALSE)</f>
        <v>APAC</v>
      </c>
      <c r="I882" s="1" t="str">
        <f t="shared" si="105"/>
        <v>Q2 2020</v>
      </c>
    </row>
    <row r="883" spans="1:9" x14ac:dyDescent="0.25">
      <c r="A883" t="str">
        <f t="shared" si="108"/>
        <v>CL99496</v>
      </c>
      <c r="B883" s="1">
        <v>44043</v>
      </c>
      <c r="C883" s="1" t="str">
        <f t="shared" si="102"/>
        <v>Jul</v>
      </c>
      <c r="D883" s="1" t="str">
        <f t="shared" si="103"/>
        <v>Q3</v>
      </c>
      <c r="E883" s="1" t="str">
        <f t="shared" si="104"/>
        <v>2020</v>
      </c>
      <c r="F883">
        <v>125</v>
      </c>
      <c r="G883" t="str">
        <f>VLOOKUP(A883,ClientInfo[[#All],[CLID-Shorten]:[GEOID]],2,FALSE)</f>
        <v>GEO1002</v>
      </c>
      <c r="H883" t="str">
        <f>VLOOKUP(G883,Geomapping[#All],2,FALSE)</f>
        <v>APAC</v>
      </c>
      <c r="I883" s="1" t="str">
        <f t="shared" si="105"/>
        <v>Q3 2020</v>
      </c>
    </row>
    <row r="884" spans="1:9" x14ac:dyDescent="0.25">
      <c r="A884" t="str">
        <f t="shared" si="108"/>
        <v>CL99496</v>
      </c>
      <c r="B884" s="1">
        <v>44074</v>
      </c>
      <c r="C884" s="1" t="str">
        <f t="shared" si="102"/>
        <v>Aug</v>
      </c>
      <c r="D884" s="1" t="str">
        <f t="shared" si="103"/>
        <v>Q3</v>
      </c>
      <c r="E884" s="1" t="str">
        <f t="shared" si="104"/>
        <v>2020</v>
      </c>
      <c r="F884">
        <v>80</v>
      </c>
      <c r="G884" t="str">
        <f>VLOOKUP(A884,ClientInfo[[#All],[CLID-Shorten]:[GEOID]],2,FALSE)</f>
        <v>GEO1002</v>
      </c>
      <c r="H884" t="str">
        <f>VLOOKUP(G884,Geomapping[#All],2,FALSE)</f>
        <v>APAC</v>
      </c>
      <c r="I884" s="1" t="str">
        <f t="shared" si="105"/>
        <v>Q3 2020</v>
      </c>
    </row>
    <row r="885" spans="1:9" x14ac:dyDescent="0.25">
      <c r="A885" t="str">
        <f t="shared" si="108"/>
        <v>CL99496</v>
      </c>
      <c r="B885" s="1">
        <v>44104</v>
      </c>
      <c r="C885" s="1" t="str">
        <f t="shared" si="102"/>
        <v>Sep</v>
      </c>
      <c r="D885" s="1" t="str">
        <f t="shared" si="103"/>
        <v>Q3</v>
      </c>
      <c r="E885" s="1" t="str">
        <f t="shared" si="104"/>
        <v>2020</v>
      </c>
      <c r="F885">
        <v>111</v>
      </c>
      <c r="G885" t="str">
        <f>VLOOKUP(A885,ClientInfo[[#All],[CLID-Shorten]:[GEOID]],2,FALSE)</f>
        <v>GEO1002</v>
      </c>
      <c r="H885" t="str">
        <f>VLOOKUP(G885,Geomapping[#All],2,FALSE)</f>
        <v>APAC</v>
      </c>
      <c r="I885" s="1" t="str">
        <f t="shared" si="105"/>
        <v>Q3 2020</v>
      </c>
    </row>
    <row r="886" spans="1:9" x14ac:dyDescent="0.25">
      <c r="A886" t="str">
        <f t="shared" si="108"/>
        <v>CL99496</v>
      </c>
      <c r="B886" s="1">
        <v>44135</v>
      </c>
      <c r="C886" s="1" t="str">
        <f t="shared" si="102"/>
        <v>Oct</v>
      </c>
      <c r="D886" s="1" t="str">
        <f t="shared" si="103"/>
        <v>Q4</v>
      </c>
      <c r="E886" s="1" t="str">
        <f t="shared" si="104"/>
        <v>2020</v>
      </c>
      <c r="F886">
        <v>96</v>
      </c>
      <c r="G886" t="str">
        <f>VLOOKUP(A886,ClientInfo[[#All],[CLID-Shorten]:[GEOID]],2,FALSE)</f>
        <v>GEO1002</v>
      </c>
      <c r="H886" t="str">
        <f>VLOOKUP(G886,Geomapping[#All],2,FALSE)</f>
        <v>APAC</v>
      </c>
      <c r="I886" s="1" t="str">
        <f t="shared" si="105"/>
        <v>Q4 2020</v>
      </c>
    </row>
    <row r="887" spans="1:9" x14ac:dyDescent="0.25">
      <c r="A887" t="str">
        <f t="shared" si="108"/>
        <v>CL99496</v>
      </c>
      <c r="B887" s="1">
        <v>44165</v>
      </c>
      <c r="C887" s="1" t="str">
        <f t="shared" si="102"/>
        <v>Nov</v>
      </c>
      <c r="D887" s="1" t="str">
        <f t="shared" si="103"/>
        <v>Q4</v>
      </c>
      <c r="E887" s="1" t="str">
        <f t="shared" si="104"/>
        <v>2020</v>
      </c>
      <c r="F887">
        <v>136</v>
      </c>
      <c r="G887" t="str">
        <f>VLOOKUP(A887,ClientInfo[[#All],[CLID-Shorten]:[GEOID]],2,FALSE)</f>
        <v>GEO1002</v>
      </c>
      <c r="H887" t="str">
        <f>VLOOKUP(G887,Geomapping[#All],2,FALSE)</f>
        <v>APAC</v>
      </c>
      <c r="I887" s="1" t="str">
        <f t="shared" si="105"/>
        <v>Q4 2020</v>
      </c>
    </row>
    <row r="888" spans="1:9" x14ac:dyDescent="0.25">
      <c r="A888" t="str">
        <f t="shared" si="108"/>
        <v>CL99496</v>
      </c>
      <c r="B888" s="1">
        <v>44196</v>
      </c>
      <c r="C888" s="1" t="str">
        <f t="shared" si="102"/>
        <v>Dec</v>
      </c>
      <c r="D888" s="1" t="str">
        <f t="shared" si="103"/>
        <v>Q4</v>
      </c>
      <c r="E888" s="1" t="str">
        <f t="shared" si="104"/>
        <v>2020</v>
      </c>
      <c r="F888">
        <v>107</v>
      </c>
      <c r="G888" t="str">
        <f>VLOOKUP(A888,ClientInfo[[#All],[CLID-Shorten]:[GEOID]],2,FALSE)</f>
        <v>GEO1002</v>
      </c>
      <c r="H888" t="str">
        <f>VLOOKUP(G888,Geomapping[#All],2,FALSE)</f>
        <v>APAC</v>
      </c>
      <c r="I888" s="1" t="str">
        <f t="shared" si="105"/>
        <v>Q4 2020</v>
      </c>
    </row>
    <row r="889" spans="1:9" x14ac:dyDescent="0.25">
      <c r="A889" t="str">
        <f t="shared" si="108"/>
        <v>CL99496</v>
      </c>
      <c r="B889" s="1">
        <v>44255</v>
      </c>
      <c r="C889" s="1" t="str">
        <f t="shared" si="102"/>
        <v>Feb</v>
      </c>
      <c r="D889" s="1" t="str">
        <f t="shared" si="103"/>
        <v>Q1</v>
      </c>
      <c r="E889" s="1" t="str">
        <f t="shared" si="104"/>
        <v>2021</v>
      </c>
      <c r="F889">
        <v>126</v>
      </c>
      <c r="G889" t="str">
        <f>VLOOKUP(A889,ClientInfo[[#All],[CLID-Shorten]:[GEOID]],2,FALSE)</f>
        <v>GEO1002</v>
      </c>
      <c r="H889" t="str">
        <f>VLOOKUP(G889,Geomapping[#All],2,FALSE)</f>
        <v>APAC</v>
      </c>
      <c r="I889" s="1" t="str">
        <f t="shared" si="105"/>
        <v>Q1 2021</v>
      </c>
    </row>
    <row r="890" spans="1:9" x14ac:dyDescent="0.25">
      <c r="A890" t="str">
        <f t="shared" si="108"/>
        <v>CL99496</v>
      </c>
      <c r="B890" s="1">
        <v>44227</v>
      </c>
      <c r="C890" s="1" t="str">
        <f t="shared" si="102"/>
        <v>Jan</v>
      </c>
      <c r="D890" s="1" t="str">
        <f t="shared" si="103"/>
        <v>Q1</v>
      </c>
      <c r="E890" s="1" t="str">
        <f t="shared" si="104"/>
        <v>2021</v>
      </c>
      <c r="F890">
        <v>140</v>
      </c>
      <c r="G890" t="str">
        <f>VLOOKUP(A890,ClientInfo[[#All],[CLID-Shorten]:[GEOID]],2,FALSE)</f>
        <v>GEO1002</v>
      </c>
      <c r="H890" t="str">
        <f>VLOOKUP(G890,Geomapping[#All],2,FALSE)</f>
        <v>APAC</v>
      </c>
      <c r="I890" s="1" t="str">
        <f t="shared" si="105"/>
        <v>Q1 2021</v>
      </c>
    </row>
    <row r="891" spans="1:9" x14ac:dyDescent="0.25">
      <c r="A891" t="s">
        <v>826</v>
      </c>
      <c r="B891" s="1">
        <v>43861</v>
      </c>
      <c r="C891" s="1" t="str">
        <f t="shared" si="102"/>
        <v>Jan</v>
      </c>
      <c r="D891" s="1" t="str">
        <f t="shared" si="103"/>
        <v>Q1</v>
      </c>
      <c r="E891" s="1" t="str">
        <f t="shared" si="104"/>
        <v>2020</v>
      </c>
      <c r="F891">
        <v>220</v>
      </c>
      <c r="G891" t="str">
        <f>VLOOKUP(A891,ClientInfo[[#All],[CLID-Shorten]:[GEOID]],2,FALSE)</f>
        <v>GEO1002</v>
      </c>
      <c r="H891" t="str">
        <f>VLOOKUP(G891,Geomapping[#All],2,FALSE)</f>
        <v>APAC</v>
      </c>
      <c r="I891" s="1" t="str">
        <f t="shared" si="105"/>
        <v>Q1 2020</v>
      </c>
    </row>
    <row r="892" spans="1:9" x14ac:dyDescent="0.25">
      <c r="A892" t="str">
        <f t="shared" ref="A892:A908" si="109">A891</f>
        <v>CL99768</v>
      </c>
      <c r="B892" s="1">
        <v>43890</v>
      </c>
      <c r="C892" s="1" t="str">
        <f t="shared" si="102"/>
        <v>Feb</v>
      </c>
      <c r="D892" s="1" t="str">
        <f t="shared" si="103"/>
        <v>Q1</v>
      </c>
      <c r="E892" s="1" t="str">
        <f t="shared" si="104"/>
        <v>2020</v>
      </c>
      <c r="F892">
        <v>219</v>
      </c>
      <c r="G892" t="str">
        <f>VLOOKUP(A892,ClientInfo[[#All],[CLID-Shorten]:[GEOID]],2,FALSE)</f>
        <v>GEO1002</v>
      </c>
      <c r="H892" t="str">
        <f>VLOOKUP(G892,Geomapping[#All],2,FALSE)</f>
        <v>APAC</v>
      </c>
      <c r="I892" s="1" t="str">
        <f t="shared" si="105"/>
        <v>Q1 2020</v>
      </c>
    </row>
    <row r="893" spans="1:9" x14ac:dyDescent="0.25">
      <c r="A893" t="str">
        <f t="shared" si="109"/>
        <v>CL99768</v>
      </c>
      <c r="B893" s="1">
        <v>43921</v>
      </c>
      <c r="C893" s="1" t="str">
        <f t="shared" si="102"/>
        <v>Mar</v>
      </c>
      <c r="D893" s="1" t="str">
        <f t="shared" si="103"/>
        <v>Q1</v>
      </c>
      <c r="E893" s="1" t="str">
        <f t="shared" si="104"/>
        <v>2020</v>
      </c>
      <c r="F893">
        <v>266</v>
      </c>
      <c r="G893" t="str">
        <f>VLOOKUP(A893,ClientInfo[[#All],[CLID-Shorten]:[GEOID]],2,FALSE)</f>
        <v>GEO1002</v>
      </c>
      <c r="H893" t="str">
        <f>VLOOKUP(G893,Geomapping[#All],2,FALSE)</f>
        <v>APAC</v>
      </c>
      <c r="I893" s="1" t="str">
        <f t="shared" si="105"/>
        <v>Q1 2020</v>
      </c>
    </row>
    <row r="894" spans="1:9" x14ac:dyDescent="0.25">
      <c r="A894" t="str">
        <f t="shared" si="109"/>
        <v>CL99768</v>
      </c>
      <c r="B894" s="1">
        <v>43951</v>
      </c>
      <c r="C894" s="1" t="str">
        <f t="shared" si="102"/>
        <v>Apr</v>
      </c>
      <c r="D894" s="1" t="str">
        <f t="shared" si="103"/>
        <v>Q2</v>
      </c>
      <c r="E894" s="1" t="str">
        <f t="shared" si="104"/>
        <v>2020</v>
      </c>
      <c r="F894">
        <v>294</v>
      </c>
      <c r="G894" t="str">
        <f>VLOOKUP(A894,ClientInfo[[#All],[CLID-Shorten]:[GEOID]],2,FALSE)</f>
        <v>GEO1002</v>
      </c>
      <c r="H894" t="str">
        <f>VLOOKUP(G894,Geomapping[#All],2,FALSE)</f>
        <v>APAC</v>
      </c>
      <c r="I894" s="1" t="str">
        <f t="shared" si="105"/>
        <v>Q2 2020</v>
      </c>
    </row>
    <row r="895" spans="1:9" x14ac:dyDescent="0.25">
      <c r="A895" t="str">
        <f t="shared" si="109"/>
        <v>CL99768</v>
      </c>
      <c r="B895" s="1">
        <v>43982</v>
      </c>
      <c r="C895" s="1" t="str">
        <f t="shared" si="102"/>
        <v>May</v>
      </c>
      <c r="D895" s="1" t="str">
        <f t="shared" si="103"/>
        <v>Q2</v>
      </c>
      <c r="E895" s="1" t="str">
        <f t="shared" si="104"/>
        <v>2020</v>
      </c>
      <c r="F895">
        <v>295</v>
      </c>
      <c r="G895" t="str">
        <f>VLOOKUP(A895,ClientInfo[[#All],[CLID-Shorten]:[GEOID]],2,FALSE)</f>
        <v>GEO1002</v>
      </c>
      <c r="H895" t="str">
        <f>VLOOKUP(G895,Geomapping[#All],2,FALSE)</f>
        <v>APAC</v>
      </c>
      <c r="I895" s="1" t="str">
        <f t="shared" si="105"/>
        <v>Q2 2020</v>
      </c>
    </row>
    <row r="896" spans="1:9" x14ac:dyDescent="0.25">
      <c r="A896" t="str">
        <f t="shared" si="109"/>
        <v>CL99768</v>
      </c>
      <c r="B896" s="1">
        <v>44012</v>
      </c>
      <c r="C896" s="1" t="str">
        <f t="shared" si="102"/>
        <v>Jun</v>
      </c>
      <c r="D896" s="1" t="str">
        <f t="shared" si="103"/>
        <v>Q2</v>
      </c>
      <c r="E896" s="1" t="str">
        <f t="shared" si="104"/>
        <v>2020</v>
      </c>
      <c r="F896">
        <v>193</v>
      </c>
      <c r="G896" t="str">
        <f>VLOOKUP(A896,ClientInfo[[#All],[CLID-Shorten]:[GEOID]],2,FALSE)</f>
        <v>GEO1002</v>
      </c>
      <c r="H896" t="str">
        <f>VLOOKUP(G896,Geomapping[#All],2,FALSE)</f>
        <v>APAC</v>
      </c>
      <c r="I896" s="1" t="str">
        <f t="shared" si="105"/>
        <v>Q2 2020</v>
      </c>
    </row>
    <row r="897" spans="1:9" x14ac:dyDescent="0.25">
      <c r="A897" t="str">
        <f t="shared" si="109"/>
        <v>CL99768</v>
      </c>
      <c r="B897" s="1">
        <v>44043</v>
      </c>
      <c r="C897" s="1" t="str">
        <f t="shared" si="102"/>
        <v>Jul</v>
      </c>
      <c r="D897" s="1" t="str">
        <f t="shared" si="103"/>
        <v>Q3</v>
      </c>
      <c r="E897" s="1" t="str">
        <f t="shared" si="104"/>
        <v>2020</v>
      </c>
      <c r="F897">
        <v>190</v>
      </c>
      <c r="G897" t="str">
        <f>VLOOKUP(A897,ClientInfo[[#All],[CLID-Shorten]:[GEOID]],2,FALSE)</f>
        <v>GEO1002</v>
      </c>
      <c r="H897" t="str">
        <f>VLOOKUP(G897,Geomapping[#All],2,FALSE)</f>
        <v>APAC</v>
      </c>
      <c r="I897" s="1" t="str">
        <f t="shared" si="105"/>
        <v>Q3 2020</v>
      </c>
    </row>
    <row r="898" spans="1:9" x14ac:dyDescent="0.25">
      <c r="A898" t="str">
        <f t="shared" si="109"/>
        <v>CL99768</v>
      </c>
      <c r="B898" s="1">
        <v>44074</v>
      </c>
      <c r="C898" s="1" t="str">
        <f t="shared" si="102"/>
        <v>Aug</v>
      </c>
      <c r="D898" s="1" t="str">
        <f t="shared" si="103"/>
        <v>Q3</v>
      </c>
      <c r="E898" s="1" t="str">
        <f t="shared" si="104"/>
        <v>2020</v>
      </c>
      <c r="F898">
        <v>143</v>
      </c>
      <c r="G898" t="str">
        <f>VLOOKUP(A898,ClientInfo[[#All],[CLID-Shorten]:[GEOID]],2,FALSE)</f>
        <v>GEO1002</v>
      </c>
      <c r="H898" t="str">
        <f>VLOOKUP(G898,Geomapping[#All],2,FALSE)</f>
        <v>APAC</v>
      </c>
      <c r="I898" s="1" t="str">
        <f t="shared" si="105"/>
        <v>Q3 2020</v>
      </c>
    </row>
    <row r="899" spans="1:9" x14ac:dyDescent="0.25">
      <c r="A899" t="str">
        <f t="shared" si="109"/>
        <v>CL99768</v>
      </c>
      <c r="B899" s="1">
        <v>44104</v>
      </c>
      <c r="C899" s="1" t="str">
        <f t="shared" ref="C899:C908" si="110">TEXT(B899, "mmm")</f>
        <v>Sep</v>
      </c>
      <c r="D899" s="1" t="str">
        <f t="shared" ref="D899:D908" si="111">"Q" &amp;CHOOSE(MONTH(B899),1, 1, 1, 2, 2, 2, 3, 3,3,4, 4, 4)</f>
        <v>Q3</v>
      </c>
      <c r="E899" s="1" t="str">
        <f t="shared" ref="E899:E908" si="112">TEXT(B899,"yyyy")</f>
        <v>2020</v>
      </c>
      <c r="F899">
        <v>170</v>
      </c>
      <c r="G899" t="str">
        <f>VLOOKUP(A899,ClientInfo[[#All],[CLID-Shorten]:[GEOID]],2,FALSE)</f>
        <v>GEO1002</v>
      </c>
      <c r="H899" t="str">
        <f>VLOOKUP(G899,Geomapping[#All],2,FALSE)</f>
        <v>APAC</v>
      </c>
      <c r="I899" s="1" t="str">
        <f t="shared" ref="I899:I908" si="113">D899&amp;" "&amp;E899</f>
        <v>Q3 2020</v>
      </c>
    </row>
    <row r="900" spans="1:9" x14ac:dyDescent="0.25">
      <c r="A900" t="str">
        <f t="shared" si="109"/>
        <v>CL99768</v>
      </c>
      <c r="B900" s="1">
        <v>44135</v>
      </c>
      <c r="C900" s="1" t="str">
        <f t="shared" si="110"/>
        <v>Oct</v>
      </c>
      <c r="D900" s="1" t="str">
        <f t="shared" si="111"/>
        <v>Q4</v>
      </c>
      <c r="E900" s="1" t="str">
        <f t="shared" si="112"/>
        <v>2020</v>
      </c>
      <c r="F900">
        <v>170</v>
      </c>
      <c r="G900" t="str">
        <f>VLOOKUP(A900,ClientInfo[[#All],[CLID-Shorten]:[GEOID]],2,FALSE)</f>
        <v>GEO1002</v>
      </c>
      <c r="H900" t="str">
        <f>VLOOKUP(G900,Geomapping[#All],2,FALSE)</f>
        <v>APAC</v>
      </c>
      <c r="I900" s="1" t="str">
        <f t="shared" si="113"/>
        <v>Q4 2020</v>
      </c>
    </row>
    <row r="901" spans="1:9" x14ac:dyDescent="0.25">
      <c r="A901" t="str">
        <f t="shared" si="109"/>
        <v>CL99768</v>
      </c>
      <c r="B901" s="1">
        <v>44165</v>
      </c>
      <c r="C901" s="1" t="str">
        <f t="shared" si="110"/>
        <v>Nov</v>
      </c>
      <c r="D901" s="1" t="str">
        <f t="shared" si="111"/>
        <v>Q4</v>
      </c>
      <c r="E901" s="1" t="str">
        <f t="shared" si="112"/>
        <v>2020</v>
      </c>
      <c r="F901">
        <v>214</v>
      </c>
      <c r="G901" t="str">
        <f>VLOOKUP(A901,ClientInfo[[#All],[CLID-Shorten]:[GEOID]],2,FALSE)</f>
        <v>GEO1002</v>
      </c>
      <c r="H901" t="str">
        <f>VLOOKUP(G901,Geomapping[#All],2,FALSE)</f>
        <v>APAC</v>
      </c>
      <c r="I901" s="1" t="str">
        <f t="shared" si="113"/>
        <v>Q4 2020</v>
      </c>
    </row>
    <row r="902" spans="1:9" x14ac:dyDescent="0.25">
      <c r="A902" t="str">
        <f t="shared" si="109"/>
        <v>CL99768</v>
      </c>
      <c r="B902" s="1">
        <v>44196</v>
      </c>
      <c r="C902" s="1" t="str">
        <f t="shared" si="110"/>
        <v>Dec</v>
      </c>
      <c r="D902" s="1" t="str">
        <f t="shared" si="111"/>
        <v>Q4</v>
      </c>
      <c r="E902" s="1" t="str">
        <f t="shared" si="112"/>
        <v>2020</v>
      </c>
      <c r="F902">
        <v>194</v>
      </c>
      <c r="G902" t="str">
        <f>VLOOKUP(A902,ClientInfo[[#All],[CLID-Shorten]:[GEOID]],2,FALSE)</f>
        <v>GEO1002</v>
      </c>
      <c r="H902" t="str">
        <f>VLOOKUP(G902,Geomapping[#All],2,FALSE)</f>
        <v>APAC</v>
      </c>
      <c r="I902" s="1" t="str">
        <f t="shared" si="113"/>
        <v>Q4 2020</v>
      </c>
    </row>
    <row r="903" spans="1:9" x14ac:dyDescent="0.25">
      <c r="A903" t="str">
        <f t="shared" si="109"/>
        <v>CL99768</v>
      </c>
      <c r="B903" s="1">
        <v>44377</v>
      </c>
      <c r="C903" s="1" t="str">
        <f t="shared" si="110"/>
        <v>Jun</v>
      </c>
      <c r="D903" s="1" t="str">
        <f t="shared" si="111"/>
        <v>Q2</v>
      </c>
      <c r="E903" s="1" t="str">
        <f t="shared" si="112"/>
        <v>2021</v>
      </c>
      <c r="F903">
        <v>195</v>
      </c>
      <c r="G903" t="str">
        <f>VLOOKUP(A903,ClientInfo[[#All],[CLID-Shorten]:[GEOID]],2,FALSE)</f>
        <v>GEO1002</v>
      </c>
      <c r="H903" t="str">
        <f>VLOOKUP(G903,Geomapping[#All],2,FALSE)</f>
        <v>APAC</v>
      </c>
      <c r="I903" s="1" t="str">
        <f t="shared" si="113"/>
        <v>Q2 2021</v>
      </c>
    </row>
    <row r="904" spans="1:9" x14ac:dyDescent="0.25">
      <c r="A904" t="str">
        <f t="shared" si="109"/>
        <v>CL99768</v>
      </c>
      <c r="B904" s="1">
        <v>44347</v>
      </c>
      <c r="C904" s="1" t="str">
        <f t="shared" si="110"/>
        <v>May</v>
      </c>
      <c r="D904" s="1" t="str">
        <f t="shared" si="111"/>
        <v>Q2</v>
      </c>
      <c r="E904" s="1" t="str">
        <f t="shared" si="112"/>
        <v>2021</v>
      </c>
      <c r="F904">
        <v>290</v>
      </c>
      <c r="G904" t="str">
        <f>VLOOKUP(A904,ClientInfo[[#All],[CLID-Shorten]:[GEOID]],2,FALSE)</f>
        <v>GEO1002</v>
      </c>
      <c r="H904" t="str">
        <f>VLOOKUP(G904,Geomapping[#All],2,FALSE)</f>
        <v>APAC</v>
      </c>
      <c r="I904" s="1" t="str">
        <f t="shared" si="113"/>
        <v>Q2 2021</v>
      </c>
    </row>
    <row r="905" spans="1:9" x14ac:dyDescent="0.25">
      <c r="A905" t="str">
        <f t="shared" si="109"/>
        <v>CL99768</v>
      </c>
      <c r="B905" s="1">
        <v>44316</v>
      </c>
      <c r="C905" s="1" t="str">
        <f t="shared" si="110"/>
        <v>Apr</v>
      </c>
      <c r="D905" s="1" t="str">
        <f t="shared" si="111"/>
        <v>Q2</v>
      </c>
      <c r="E905" s="1" t="str">
        <f t="shared" si="112"/>
        <v>2021</v>
      </c>
      <c r="F905">
        <v>294</v>
      </c>
      <c r="G905" t="str">
        <f>VLOOKUP(A905,ClientInfo[[#All],[CLID-Shorten]:[GEOID]],2,FALSE)</f>
        <v>GEO1002</v>
      </c>
      <c r="H905" t="str">
        <f>VLOOKUP(G905,Geomapping[#All],2,FALSE)</f>
        <v>APAC</v>
      </c>
      <c r="I905" s="1" t="str">
        <f t="shared" si="113"/>
        <v>Q2 2021</v>
      </c>
    </row>
    <row r="906" spans="1:9" x14ac:dyDescent="0.25">
      <c r="A906" t="str">
        <f t="shared" si="109"/>
        <v>CL99768</v>
      </c>
      <c r="B906" s="1">
        <v>44286</v>
      </c>
      <c r="C906" s="1" t="str">
        <f t="shared" si="110"/>
        <v>Mar</v>
      </c>
      <c r="D906" s="1" t="str">
        <f t="shared" si="111"/>
        <v>Q1</v>
      </c>
      <c r="E906" s="1" t="str">
        <f t="shared" si="112"/>
        <v>2021</v>
      </c>
      <c r="F906">
        <v>270</v>
      </c>
      <c r="G906" t="str">
        <f>VLOOKUP(A906,ClientInfo[[#All],[CLID-Shorten]:[GEOID]],2,FALSE)</f>
        <v>GEO1002</v>
      </c>
      <c r="H906" t="str">
        <f>VLOOKUP(G906,Geomapping[#All],2,FALSE)</f>
        <v>APAC</v>
      </c>
      <c r="I906" s="1" t="str">
        <f t="shared" si="113"/>
        <v>Q1 2021</v>
      </c>
    </row>
    <row r="907" spans="1:9" x14ac:dyDescent="0.25">
      <c r="A907" t="str">
        <f t="shared" si="109"/>
        <v>CL99768</v>
      </c>
      <c r="B907" s="1">
        <v>44255</v>
      </c>
      <c r="C907" s="1" t="str">
        <f t="shared" si="110"/>
        <v>Feb</v>
      </c>
      <c r="D907" s="1" t="str">
        <f t="shared" si="111"/>
        <v>Q1</v>
      </c>
      <c r="E907" s="1" t="str">
        <f t="shared" si="112"/>
        <v>2021</v>
      </c>
      <c r="F907">
        <v>224</v>
      </c>
      <c r="G907" t="str">
        <f>VLOOKUP(A907,ClientInfo[[#All],[CLID-Shorten]:[GEOID]],2,FALSE)</f>
        <v>GEO1002</v>
      </c>
      <c r="H907" t="str">
        <f>VLOOKUP(G907,Geomapping[#All],2,FALSE)</f>
        <v>APAC</v>
      </c>
      <c r="I907" s="1" t="str">
        <f t="shared" si="113"/>
        <v>Q1 2021</v>
      </c>
    </row>
    <row r="908" spans="1:9" x14ac:dyDescent="0.25">
      <c r="A908" t="str">
        <f t="shared" si="109"/>
        <v>CL99768</v>
      </c>
      <c r="B908" s="1">
        <v>44227</v>
      </c>
      <c r="C908" s="1" t="str">
        <f t="shared" si="110"/>
        <v>Jan</v>
      </c>
      <c r="D908" s="1" t="str">
        <f t="shared" si="111"/>
        <v>Q1</v>
      </c>
      <c r="E908" s="1" t="str">
        <f t="shared" si="112"/>
        <v>2021</v>
      </c>
      <c r="F908">
        <v>222</v>
      </c>
      <c r="G908" t="str">
        <f>VLOOKUP(A908,ClientInfo[[#All],[CLID-Shorten]:[GEOID]],2,FALSE)</f>
        <v>GEO1002</v>
      </c>
      <c r="H908" t="str">
        <f>VLOOKUP(G908,Geomapping[#All],2,FALSE)</f>
        <v>APAC</v>
      </c>
      <c r="I908" s="1" t="str">
        <f t="shared" si="113"/>
        <v>Q1 2021</v>
      </c>
    </row>
  </sheetData>
  <mergeCells count="2">
    <mergeCell ref="P1:V16"/>
    <mergeCell ref="M3:N3"/>
  </mergeCell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2A63-8CE2-4A1F-B4D4-8FEA9E5DF2DA}">
  <dimension ref="A1:C54"/>
  <sheetViews>
    <sheetView topLeftCell="C35" workbookViewId="0">
      <selection activeCell="Q14" sqref="Q14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1</v>
      </c>
      <c r="B1" t="s">
        <v>901</v>
      </c>
      <c r="C1" t="s">
        <v>840</v>
      </c>
    </row>
    <row r="2" spans="1:3" x14ac:dyDescent="0.25">
      <c r="A2" t="s">
        <v>841</v>
      </c>
      <c r="B2" t="str">
        <f t="shared" ref="B2:B33" si="0">RIGHT(A2, 7)</f>
        <v>CL69323</v>
      </c>
      <c r="C2" t="s">
        <v>842</v>
      </c>
    </row>
    <row r="3" spans="1:3" x14ac:dyDescent="0.25">
      <c r="A3" t="s">
        <v>843</v>
      </c>
      <c r="B3" t="str">
        <f t="shared" si="0"/>
        <v>CL97995</v>
      </c>
      <c r="C3" t="s">
        <v>842</v>
      </c>
    </row>
    <row r="4" spans="1:3" x14ac:dyDescent="0.25">
      <c r="A4" t="s">
        <v>844</v>
      </c>
      <c r="B4" t="str">
        <f t="shared" si="0"/>
        <v>CL87299</v>
      </c>
      <c r="C4" t="s">
        <v>845</v>
      </c>
    </row>
    <row r="5" spans="1:3" x14ac:dyDescent="0.25">
      <c r="A5" t="s">
        <v>846</v>
      </c>
      <c r="B5" t="str">
        <f t="shared" si="0"/>
        <v>CL38496</v>
      </c>
      <c r="C5" t="s">
        <v>842</v>
      </c>
    </row>
    <row r="6" spans="1:3" x14ac:dyDescent="0.25">
      <c r="A6" t="s">
        <v>847</v>
      </c>
      <c r="B6" t="str">
        <f t="shared" si="0"/>
        <v>CL75562</v>
      </c>
      <c r="C6" t="s">
        <v>845</v>
      </c>
    </row>
    <row r="7" spans="1:3" x14ac:dyDescent="0.25">
      <c r="A7" t="s">
        <v>848</v>
      </c>
      <c r="B7" t="str">
        <f t="shared" si="0"/>
        <v>CL31601</v>
      </c>
      <c r="C7" t="s">
        <v>842</v>
      </c>
    </row>
    <row r="8" spans="1:3" x14ac:dyDescent="0.25">
      <c r="A8" t="s">
        <v>849</v>
      </c>
      <c r="B8" t="str">
        <f t="shared" si="0"/>
        <v>CL33189</v>
      </c>
      <c r="C8" t="s">
        <v>842</v>
      </c>
    </row>
    <row r="9" spans="1:3" x14ac:dyDescent="0.25">
      <c r="A9" t="s">
        <v>850</v>
      </c>
      <c r="B9" t="str">
        <f t="shared" si="0"/>
        <v>CL22140</v>
      </c>
      <c r="C9" t="s">
        <v>842</v>
      </c>
    </row>
    <row r="10" spans="1:3" x14ac:dyDescent="0.25">
      <c r="A10" t="s">
        <v>851</v>
      </c>
      <c r="B10" t="str">
        <f t="shared" si="0"/>
        <v>CL49960</v>
      </c>
      <c r="C10" t="s">
        <v>852</v>
      </c>
    </row>
    <row r="11" spans="1:3" x14ac:dyDescent="0.25">
      <c r="A11" t="s">
        <v>853</v>
      </c>
      <c r="B11" t="str">
        <f t="shared" si="0"/>
        <v>CL43946</v>
      </c>
      <c r="C11" t="s">
        <v>854</v>
      </c>
    </row>
    <row r="12" spans="1:3" x14ac:dyDescent="0.25">
      <c r="A12" t="s">
        <v>855</v>
      </c>
      <c r="B12" t="str">
        <f t="shared" si="0"/>
        <v>CL37714</v>
      </c>
      <c r="C12" t="s">
        <v>842</v>
      </c>
    </row>
    <row r="13" spans="1:3" x14ac:dyDescent="0.25">
      <c r="A13" t="s">
        <v>856</v>
      </c>
      <c r="B13" t="str">
        <f t="shared" si="0"/>
        <v>CL75274</v>
      </c>
      <c r="C13" t="s">
        <v>852</v>
      </c>
    </row>
    <row r="14" spans="1:3" x14ac:dyDescent="0.25">
      <c r="A14" t="s">
        <v>857</v>
      </c>
      <c r="B14" t="str">
        <f t="shared" si="0"/>
        <v>CL61534</v>
      </c>
      <c r="C14" t="s">
        <v>842</v>
      </c>
    </row>
    <row r="15" spans="1:3" x14ac:dyDescent="0.25">
      <c r="A15" t="s">
        <v>858</v>
      </c>
      <c r="B15" t="str">
        <f t="shared" si="0"/>
        <v>CL85641</v>
      </c>
      <c r="C15" t="s">
        <v>854</v>
      </c>
    </row>
    <row r="16" spans="1:3" x14ac:dyDescent="0.25">
      <c r="A16" t="s">
        <v>859</v>
      </c>
      <c r="B16" t="str">
        <f t="shared" si="0"/>
        <v>CL46663</v>
      </c>
      <c r="C16" t="s">
        <v>842</v>
      </c>
    </row>
    <row r="17" spans="1:3" x14ac:dyDescent="0.25">
      <c r="A17" t="s">
        <v>860</v>
      </c>
      <c r="B17" t="str">
        <f t="shared" si="0"/>
        <v>CL17270</v>
      </c>
      <c r="C17" t="s">
        <v>842</v>
      </c>
    </row>
    <row r="18" spans="1:3" x14ac:dyDescent="0.25">
      <c r="A18" t="s">
        <v>861</v>
      </c>
      <c r="B18" t="str">
        <f t="shared" si="0"/>
        <v>CL57593</v>
      </c>
      <c r="C18" t="s">
        <v>842</v>
      </c>
    </row>
    <row r="19" spans="1:3" x14ac:dyDescent="0.25">
      <c r="A19" t="s">
        <v>862</v>
      </c>
      <c r="B19" t="str">
        <f t="shared" si="0"/>
        <v>CL96680</v>
      </c>
      <c r="C19" t="s">
        <v>842</v>
      </c>
    </row>
    <row r="20" spans="1:3" x14ac:dyDescent="0.25">
      <c r="A20" t="s">
        <v>863</v>
      </c>
      <c r="B20" t="str">
        <f t="shared" si="0"/>
        <v>CL79204</v>
      </c>
      <c r="C20" t="s">
        <v>842</v>
      </c>
    </row>
    <row r="21" spans="1:3" x14ac:dyDescent="0.25">
      <c r="A21" t="s">
        <v>864</v>
      </c>
      <c r="B21" t="str">
        <f t="shared" si="0"/>
        <v>CL83029</v>
      </c>
      <c r="C21" t="s">
        <v>842</v>
      </c>
    </row>
    <row r="22" spans="1:3" x14ac:dyDescent="0.25">
      <c r="A22" t="s">
        <v>865</v>
      </c>
      <c r="B22" t="str">
        <f t="shared" si="0"/>
        <v>CL22675</v>
      </c>
      <c r="C22" t="s">
        <v>854</v>
      </c>
    </row>
    <row r="23" spans="1:3" x14ac:dyDescent="0.25">
      <c r="A23" t="s">
        <v>866</v>
      </c>
      <c r="B23" t="str">
        <f t="shared" si="0"/>
        <v>CL83083</v>
      </c>
      <c r="C23" t="s">
        <v>852</v>
      </c>
    </row>
    <row r="24" spans="1:3" x14ac:dyDescent="0.25">
      <c r="A24" t="s">
        <v>867</v>
      </c>
      <c r="B24" t="str">
        <f t="shared" si="0"/>
        <v>CL36191</v>
      </c>
      <c r="C24" t="s">
        <v>854</v>
      </c>
    </row>
    <row r="25" spans="1:3" x14ac:dyDescent="0.25">
      <c r="A25" t="s">
        <v>868</v>
      </c>
      <c r="B25" t="str">
        <f t="shared" si="0"/>
        <v>CL81431</v>
      </c>
      <c r="C25" t="s">
        <v>854</v>
      </c>
    </row>
    <row r="26" spans="1:3" x14ac:dyDescent="0.25">
      <c r="A26" t="s">
        <v>869</v>
      </c>
      <c r="B26" t="str">
        <f t="shared" si="0"/>
        <v>CL96487</v>
      </c>
      <c r="C26" t="s">
        <v>852</v>
      </c>
    </row>
    <row r="27" spans="1:3" x14ac:dyDescent="0.25">
      <c r="A27" t="s">
        <v>870</v>
      </c>
      <c r="B27" t="str">
        <f t="shared" si="0"/>
        <v>CL52426</v>
      </c>
      <c r="C27" t="s">
        <v>842</v>
      </c>
    </row>
    <row r="28" spans="1:3" x14ac:dyDescent="0.25">
      <c r="A28" t="s">
        <v>871</v>
      </c>
      <c r="B28" t="str">
        <f t="shared" si="0"/>
        <v>CL64939</v>
      </c>
      <c r="C28" t="s">
        <v>842</v>
      </c>
    </row>
    <row r="29" spans="1:3" x14ac:dyDescent="0.25">
      <c r="A29" t="s">
        <v>872</v>
      </c>
      <c r="B29" t="str">
        <f t="shared" si="0"/>
        <v>CL50651</v>
      </c>
      <c r="C29" t="s">
        <v>842</v>
      </c>
    </row>
    <row r="30" spans="1:3" x14ac:dyDescent="0.25">
      <c r="A30" t="s">
        <v>873</v>
      </c>
      <c r="B30" t="str">
        <f t="shared" si="0"/>
        <v>CL13213</v>
      </c>
      <c r="C30" t="s">
        <v>842</v>
      </c>
    </row>
    <row r="31" spans="1:3" x14ac:dyDescent="0.25">
      <c r="A31" t="s">
        <v>874</v>
      </c>
      <c r="B31" t="str">
        <f t="shared" si="0"/>
        <v>CL90358</v>
      </c>
      <c r="C31" t="s">
        <v>845</v>
      </c>
    </row>
    <row r="32" spans="1:3" x14ac:dyDescent="0.25">
      <c r="A32" t="s">
        <v>875</v>
      </c>
      <c r="B32" t="str">
        <f t="shared" si="0"/>
        <v>CL71409</v>
      </c>
      <c r="C32" t="s">
        <v>845</v>
      </c>
    </row>
    <row r="33" spans="1:3" x14ac:dyDescent="0.25">
      <c r="A33" t="s">
        <v>876</v>
      </c>
      <c r="B33" t="str">
        <f t="shared" si="0"/>
        <v>CL24510</v>
      </c>
      <c r="C33" t="s">
        <v>852</v>
      </c>
    </row>
    <row r="34" spans="1:3" x14ac:dyDescent="0.25">
      <c r="A34" t="s">
        <v>877</v>
      </c>
      <c r="B34" t="str">
        <f t="shared" ref="B34:B54" si="1">RIGHT(A34, 7)</f>
        <v>CL95487</v>
      </c>
      <c r="C34" t="s">
        <v>852</v>
      </c>
    </row>
    <row r="35" spans="1:3" x14ac:dyDescent="0.25">
      <c r="A35" t="s">
        <v>878</v>
      </c>
      <c r="B35" t="str">
        <f t="shared" si="1"/>
        <v>CL23634</v>
      </c>
      <c r="C35" t="s">
        <v>854</v>
      </c>
    </row>
    <row r="36" spans="1:3" x14ac:dyDescent="0.25">
      <c r="A36" t="s">
        <v>879</v>
      </c>
      <c r="B36" t="str">
        <f t="shared" si="1"/>
        <v>CL50297</v>
      </c>
      <c r="C36" t="s">
        <v>842</v>
      </c>
    </row>
    <row r="37" spans="1:3" x14ac:dyDescent="0.25">
      <c r="A37" t="s">
        <v>880</v>
      </c>
      <c r="B37" t="str">
        <f t="shared" si="1"/>
        <v>CL35993</v>
      </c>
      <c r="C37" t="s">
        <v>852</v>
      </c>
    </row>
    <row r="38" spans="1:3" x14ac:dyDescent="0.25">
      <c r="A38" t="s">
        <v>881</v>
      </c>
      <c r="B38" t="str">
        <f t="shared" si="1"/>
        <v>CL60563</v>
      </c>
      <c r="C38" t="s">
        <v>852</v>
      </c>
    </row>
    <row r="39" spans="1:3" x14ac:dyDescent="0.25">
      <c r="A39" t="s">
        <v>882</v>
      </c>
      <c r="B39" t="str">
        <f t="shared" si="1"/>
        <v>CL11420</v>
      </c>
      <c r="C39" t="s">
        <v>854</v>
      </c>
    </row>
    <row r="40" spans="1:3" x14ac:dyDescent="0.25">
      <c r="A40" t="s">
        <v>883</v>
      </c>
      <c r="B40" t="str">
        <f t="shared" si="1"/>
        <v>CL13257</v>
      </c>
      <c r="C40" t="s">
        <v>845</v>
      </c>
    </row>
    <row r="41" spans="1:3" x14ac:dyDescent="0.25">
      <c r="A41" t="s">
        <v>884</v>
      </c>
      <c r="B41" t="str">
        <f t="shared" si="1"/>
        <v>CL94846</v>
      </c>
      <c r="C41" t="s">
        <v>842</v>
      </c>
    </row>
    <row r="42" spans="1:3" x14ac:dyDescent="0.25">
      <c r="A42" t="s">
        <v>885</v>
      </c>
      <c r="B42" t="str">
        <f t="shared" si="1"/>
        <v>CL87149</v>
      </c>
      <c r="C42" t="s">
        <v>845</v>
      </c>
    </row>
    <row r="43" spans="1:3" x14ac:dyDescent="0.25">
      <c r="A43" t="s">
        <v>886</v>
      </c>
      <c r="B43" t="str">
        <f t="shared" si="1"/>
        <v>CL49900</v>
      </c>
      <c r="C43" t="s">
        <v>854</v>
      </c>
    </row>
    <row r="44" spans="1:3" x14ac:dyDescent="0.25">
      <c r="A44" t="s">
        <v>887</v>
      </c>
      <c r="B44" t="str">
        <f t="shared" si="1"/>
        <v>CL29380</v>
      </c>
      <c r="C44" t="s">
        <v>845</v>
      </c>
    </row>
    <row r="45" spans="1:3" x14ac:dyDescent="0.25">
      <c r="A45" t="s">
        <v>888</v>
      </c>
      <c r="B45" t="str">
        <f t="shared" si="1"/>
        <v>CL37879</v>
      </c>
      <c r="C45" t="s">
        <v>854</v>
      </c>
    </row>
    <row r="46" spans="1:3" x14ac:dyDescent="0.25">
      <c r="A46" t="s">
        <v>889</v>
      </c>
      <c r="B46" t="str">
        <f t="shared" si="1"/>
        <v>CL55399</v>
      </c>
      <c r="C46" t="s">
        <v>852</v>
      </c>
    </row>
    <row r="47" spans="1:3" x14ac:dyDescent="0.25">
      <c r="A47" t="s">
        <v>890</v>
      </c>
      <c r="B47" t="str">
        <f t="shared" si="1"/>
        <v>CL44634</v>
      </c>
      <c r="C47" t="s">
        <v>852</v>
      </c>
    </row>
    <row r="48" spans="1:3" x14ac:dyDescent="0.25">
      <c r="A48" t="s">
        <v>891</v>
      </c>
      <c r="B48" t="str">
        <f t="shared" si="1"/>
        <v>CL67438</v>
      </c>
      <c r="C48" t="s">
        <v>854</v>
      </c>
    </row>
    <row r="49" spans="1:3" x14ac:dyDescent="0.25">
      <c r="A49" t="s">
        <v>892</v>
      </c>
      <c r="B49" t="str">
        <f t="shared" si="1"/>
        <v>CL79103</v>
      </c>
      <c r="C49" t="s">
        <v>852</v>
      </c>
    </row>
    <row r="50" spans="1:3" x14ac:dyDescent="0.25">
      <c r="A50" t="s">
        <v>893</v>
      </c>
      <c r="B50" t="str">
        <f t="shared" si="1"/>
        <v>CL99768</v>
      </c>
      <c r="C50" t="s">
        <v>852</v>
      </c>
    </row>
    <row r="51" spans="1:3" x14ac:dyDescent="0.25">
      <c r="A51" t="s">
        <v>894</v>
      </c>
      <c r="B51" t="str">
        <f t="shared" si="1"/>
        <v>CL28683</v>
      </c>
      <c r="C51" t="s">
        <v>854</v>
      </c>
    </row>
    <row r="52" spans="1:3" x14ac:dyDescent="0.25">
      <c r="A52" t="s">
        <v>895</v>
      </c>
      <c r="B52" t="str">
        <f t="shared" si="1"/>
        <v>CL99496</v>
      </c>
      <c r="C52" t="s">
        <v>852</v>
      </c>
    </row>
    <row r="53" spans="1:3" x14ac:dyDescent="0.25">
      <c r="A53" t="s">
        <v>896</v>
      </c>
      <c r="B53" t="str">
        <f t="shared" si="1"/>
        <v>CL92654</v>
      </c>
      <c r="C53" t="s">
        <v>845</v>
      </c>
    </row>
    <row r="54" spans="1:3" x14ac:dyDescent="0.25">
      <c r="A54" t="s">
        <v>897</v>
      </c>
      <c r="B54" t="str">
        <f t="shared" si="1"/>
        <v>CL82440</v>
      </c>
      <c r="C54" t="s">
        <v>852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GeoInfo (2)</vt:lpstr>
      <vt:lpstr>Email</vt:lpstr>
      <vt:lpstr>Client Vol (2)</vt:lpstr>
      <vt:lpstr>Analysis</vt:lpstr>
      <vt:lpstr>Sheet1</vt:lpstr>
      <vt:lpstr>Client Vol</vt:lpstr>
      <vt:lpstr>GeoInfo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Kimutai</dc:creator>
  <cp:lastModifiedBy>Collins Kimutai</cp:lastModifiedBy>
  <cp:lastPrinted>2024-06-12T09:37:06Z</cp:lastPrinted>
  <dcterms:created xsi:type="dcterms:W3CDTF">2024-06-10T18:20:51Z</dcterms:created>
  <dcterms:modified xsi:type="dcterms:W3CDTF">2024-06-12T09:37:32Z</dcterms:modified>
</cp:coreProperties>
</file>