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nver_AnalyticalChallenge\"/>
    </mc:Choice>
  </mc:AlternateContent>
  <xr:revisionPtr revIDLastSave="0" documentId="13_ncr:1_{E5FA0EEE-855B-4DE9-AA17-904A0A60AD5D}" xr6:coauthVersionLast="38" xr6:coauthVersionMax="38" xr10:uidLastSave="{00000000-0000-0000-0000-000000000000}"/>
  <bookViews>
    <workbookView xWindow="0" yWindow="0" windowWidth="27165" windowHeight="13035" xr2:uid="{56B1A353-2C39-43F9-9C50-FBA92C7613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8" i="1" l="1"/>
  <c r="K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8" i="1"/>
  <c r="O182" i="1" s="1"/>
  <c r="P182" i="1" s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58" i="1"/>
  <c r="L159" i="1"/>
  <c r="L160" i="1"/>
  <c r="L161" i="1"/>
  <c r="L162" i="1"/>
  <c r="L163" i="1"/>
  <c r="L164" i="1"/>
  <c r="L165" i="1"/>
  <c r="L166" i="1"/>
  <c r="L167" i="1"/>
  <c r="L168" i="1"/>
  <c r="L169" i="1"/>
  <c r="K159" i="1"/>
  <c r="K160" i="1"/>
  <c r="K161" i="1"/>
  <c r="K162" i="1"/>
  <c r="K163" i="1"/>
  <c r="K164" i="1"/>
  <c r="K165" i="1"/>
  <c r="K166" i="1"/>
  <c r="K167" i="1"/>
  <c r="K168" i="1"/>
  <c r="K169" i="1"/>
  <c r="L171" i="1"/>
  <c r="L172" i="1"/>
  <c r="L173" i="1"/>
  <c r="L174" i="1"/>
  <c r="L175" i="1"/>
  <c r="L176" i="1"/>
  <c r="L177" i="1"/>
  <c r="L178" i="1"/>
  <c r="L179" i="1"/>
  <c r="L180" i="1"/>
  <c r="L181" i="1"/>
  <c r="K171" i="1"/>
  <c r="K172" i="1"/>
  <c r="K173" i="1"/>
  <c r="K174" i="1"/>
  <c r="K175" i="1"/>
  <c r="K176" i="1"/>
  <c r="K177" i="1"/>
  <c r="K178" i="1"/>
  <c r="K179" i="1"/>
  <c r="K180" i="1"/>
  <c r="K181" i="1"/>
  <c r="L170" i="1"/>
  <c r="K170" i="1"/>
  <c r="D9" i="1" l="1"/>
  <c r="D31" i="1"/>
  <c r="D47" i="1"/>
  <c r="D66" i="1"/>
  <c r="D90" i="1"/>
  <c r="D114" i="1"/>
  <c r="D151" i="1"/>
  <c r="D182" i="1"/>
  <c r="I66" i="1"/>
  <c r="I90" i="1"/>
  <c r="I114" i="1"/>
  <c r="I151" i="1"/>
  <c r="I182" i="1"/>
  <c r="G158" i="1"/>
  <c r="H158" i="1" s="1"/>
  <c r="G159" i="1"/>
  <c r="I159" i="1" s="1"/>
  <c r="H159" i="1"/>
  <c r="G160" i="1"/>
  <c r="H160" i="1"/>
  <c r="I160" i="1"/>
  <c r="G161" i="1"/>
  <c r="H161" i="1"/>
  <c r="I161" i="1" s="1"/>
  <c r="G162" i="1"/>
  <c r="H162" i="1" s="1"/>
  <c r="G163" i="1"/>
  <c r="I163" i="1" s="1"/>
  <c r="H163" i="1"/>
  <c r="G164" i="1"/>
  <c r="H164" i="1"/>
  <c r="I164" i="1" s="1"/>
  <c r="G165" i="1"/>
  <c r="H165" i="1"/>
  <c r="I165" i="1"/>
  <c r="G166" i="1"/>
  <c r="H166" i="1" s="1"/>
  <c r="G167" i="1"/>
  <c r="H167" i="1" s="1"/>
  <c r="G168" i="1"/>
  <c r="H168" i="1"/>
  <c r="I168" i="1" s="1"/>
  <c r="G169" i="1"/>
  <c r="H169" i="1"/>
  <c r="I169" i="1"/>
  <c r="G170" i="1"/>
  <c r="H170" i="1" s="1"/>
  <c r="G171" i="1"/>
  <c r="H171" i="1" s="1"/>
  <c r="G172" i="1"/>
  <c r="H172" i="1"/>
  <c r="I172" i="1" s="1"/>
  <c r="G173" i="1"/>
  <c r="H173" i="1"/>
  <c r="I173" i="1"/>
  <c r="G174" i="1"/>
  <c r="H174" i="1" s="1"/>
  <c r="G175" i="1"/>
  <c r="H175" i="1" s="1"/>
  <c r="G176" i="1"/>
  <c r="H176" i="1"/>
  <c r="I176" i="1" s="1"/>
  <c r="G177" i="1"/>
  <c r="H177" i="1"/>
  <c r="I177" i="1"/>
  <c r="G178" i="1"/>
  <c r="H178" i="1" s="1"/>
  <c r="G179" i="1"/>
  <c r="H179" i="1" s="1"/>
  <c r="G180" i="1"/>
  <c r="H180" i="1"/>
  <c r="I180" i="1" s="1"/>
  <c r="G181" i="1"/>
  <c r="H181" i="1"/>
  <c r="I181" i="1"/>
  <c r="G157" i="1"/>
  <c r="G121" i="1"/>
  <c r="H121" i="1" s="1"/>
  <c r="I121" i="1" s="1"/>
  <c r="G122" i="1"/>
  <c r="H122" i="1" s="1"/>
  <c r="G123" i="1"/>
  <c r="I123" i="1" s="1"/>
  <c r="H123" i="1"/>
  <c r="G124" i="1"/>
  <c r="H124" i="1"/>
  <c r="I124" i="1"/>
  <c r="G125" i="1"/>
  <c r="H125" i="1" s="1"/>
  <c r="I125" i="1" s="1"/>
  <c r="G126" i="1"/>
  <c r="H126" i="1" s="1"/>
  <c r="G127" i="1"/>
  <c r="I127" i="1" s="1"/>
  <c r="H127" i="1"/>
  <c r="G128" i="1"/>
  <c r="H128" i="1"/>
  <c r="I128" i="1"/>
  <c r="G129" i="1"/>
  <c r="H129" i="1" s="1"/>
  <c r="I129" i="1" s="1"/>
  <c r="G130" i="1"/>
  <c r="H130" i="1" s="1"/>
  <c r="G131" i="1"/>
  <c r="I131" i="1" s="1"/>
  <c r="H131" i="1"/>
  <c r="G132" i="1"/>
  <c r="H132" i="1"/>
  <c r="I132" i="1"/>
  <c r="G133" i="1"/>
  <c r="H133" i="1" s="1"/>
  <c r="I133" i="1" s="1"/>
  <c r="G134" i="1"/>
  <c r="H134" i="1" s="1"/>
  <c r="G135" i="1"/>
  <c r="I135" i="1" s="1"/>
  <c r="H135" i="1"/>
  <c r="G136" i="1"/>
  <c r="H136" i="1"/>
  <c r="I136" i="1"/>
  <c r="G137" i="1"/>
  <c r="H137" i="1" s="1"/>
  <c r="I137" i="1" s="1"/>
  <c r="G138" i="1"/>
  <c r="H138" i="1" s="1"/>
  <c r="G139" i="1"/>
  <c r="I139" i="1" s="1"/>
  <c r="H139" i="1"/>
  <c r="G140" i="1"/>
  <c r="H140" i="1"/>
  <c r="I140" i="1"/>
  <c r="G141" i="1"/>
  <c r="H141" i="1" s="1"/>
  <c r="I141" i="1" s="1"/>
  <c r="G142" i="1"/>
  <c r="H142" i="1" s="1"/>
  <c r="G143" i="1"/>
  <c r="I143" i="1" s="1"/>
  <c r="H143" i="1"/>
  <c r="G144" i="1"/>
  <c r="H144" i="1"/>
  <c r="I144" i="1"/>
  <c r="G145" i="1"/>
  <c r="H145" i="1" s="1"/>
  <c r="I145" i="1" s="1"/>
  <c r="G146" i="1"/>
  <c r="H146" i="1" s="1"/>
  <c r="G147" i="1"/>
  <c r="I147" i="1" s="1"/>
  <c r="H147" i="1"/>
  <c r="G148" i="1"/>
  <c r="H148" i="1"/>
  <c r="I148" i="1"/>
  <c r="G149" i="1"/>
  <c r="H149" i="1" s="1"/>
  <c r="I149" i="1" s="1"/>
  <c r="G150" i="1"/>
  <c r="H150" i="1" s="1"/>
  <c r="G120" i="1"/>
  <c r="G97" i="1"/>
  <c r="H97" i="1"/>
  <c r="I97" i="1"/>
  <c r="G98" i="1"/>
  <c r="H98" i="1" s="1"/>
  <c r="G99" i="1"/>
  <c r="I99" i="1" s="1"/>
  <c r="H99" i="1"/>
  <c r="G100" i="1"/>
  <c r="H100" i="1"/>
  <c r="I100" i="1"/>
  <c r="G101" i="1"/>
  <c r="H101" i="1"/>
  <c r="I101" i="1"/>
  <c r="G102" i="1"/>
  <c r="H102" i="1" s="1"/>
  <c r="G103" i="1"/>
  <c r="I103" i="1" s="1"/>
  <c r="H103" i="1"/>
  <c r="G104" i="1"/>
  <c r="H104" i="1"/>
  <c r="I104" i="1"/>
  <c r="G105" i="1"/>
  <c r="H105" i="1"/>
  <c r="I105" i="1"/>
  <c r="G106" i="1"/>
  <c r="H106" i="1" s="1"/>
  <c r="G107" i="1"/>
  <c r="I107" i="1" s="1"/>
  <c r="H107" i="1"/>
  <c r="G108" i="1"/>
  <c r="H108" i="1"/>
  <c r="I108" i="1"/>
  <c r="G109" i="1"/>
  <c r="H109" i="1"/>
  <c r="I109" i="1"/>
  <c r="G110" i="1"/>
  <c r="H110" i="1" s="1"/>
  <c r="G111" i="1"/>
  <c r="I111" i="1" s="1"/>
  <c r="H111" i="1"/>
  <c r="G112" i="1"/>
  <c r="H112" i="1"/>
  <c r="I112" i="1"/>
  <c r="G113" i="1"/>
  <c r="H113" i="1"/>
  <c r="I113" i="1"/>
  <c r="G96" i="1"/>
  <c r="H96" i="1" s="1"/>
  <c r="G73" i="1"/>
  <c r="H73" i="1" s="1"/>
  <c r="G74" i="1"/>
  <c r="H74" i="1" s="1"/>
  <c r="G75" i="1"/>
  <c r="H75" i="1"/>
  <c r="I75" i="1" s="1"/>
  <c r="G76" i="1"/>
  <c r="H76" i="1"/>
  <c r="I76" i="1"/>
  <c r="G77" i="1"/>
  <c r="H77" i="1" s="1"/>
  <c r="G78" i="1"/>
  <c r="H78" i="1" s="1"/>
  <c r="G79" i="1"/>
  <c r="I79" i="1" s="1"/>
  <c r="H79" i="1"/>
  <c r="G80" i="1"/>
  <c r="H80" i="1"/>
  <c r="I80" i="1"/>
  <c r="G81" i="1"/>
  <c r="H81" i="1" s="1"/>
  <c r="G82" i="1"/>
  <c r="H82" i="1" s="1"/>
  <c r="G83" i="1"/>
  <c r="I83" i="1" s="1"/>
  <c r="H83" i="1"/>
  <c r="G84" i="1"/>
  <c r="H84" i="1"/>
  <c r="I84" i="1"/>
  <c r="G85" i="1"/>
  <c r="H85" i="1" s="1"/>
  <c r="I85" i="1" s="1"/>
  <c r="G86" i="1"/>
  <c r="H86" i="1" s="1"/>
  <c r="G87" i="1"/>
  <c r="I87" i="1" s="1"/>
  <c r="H87" i="1"/>
  <c r="G88" i="1"/>
  <c r="H88" i="1"/>
  <c r="I88" i="1"/>
  <c r="G89" i="1"/>
  <c r="H89" i="1" s="1"/>
  <c r="I89" i="1" s="1"/>
  <c r="I72" i="1"/>
  <c r="H72" i="1"/>
  <c r="G72" i="1"/>
  <c r="G53" i="1"/>
  <c r="H53" i="1" s="1"/>
  <c r="G54" i="1"/>
  <c r="H54" i="1" s="1"/>
  <c r="G55" i="1"/>
  <c r="I55" i="1" s="1"/>
  <c r="H55" i="1"/>
  <c r="G56" i="1"/>
  <c r="H56" i="1"/>
  <c r="I56" i="1"/>
  <c r="G57" i="1"/>
  <c r="H57" i="1" s="1"/>
  <c r="I57" i="1" s="1"/>
  <c r="G58" i="1"/>
  <c r="H58" i="1" s="1"/>
  <c r="G59" i="1"/>
  <c r="I59" i="1" s="1"/>
  <c r="H59" i="1"/>
  <c r="G60" i="1"/>
  <c r="H60" i="1"/>
  <c r="I60" i="1"/>
  <c r="G61" i="1"/>
  <c r="H61" i="1" s="1"/>
  <c r="I61" i="1" s="1"/>
  <c r="G62" i="1"/>
  <c r="H62" i="1" s="1"/>
  <c r="G63" i="1"/>
  <c r="I63" i="1" s="1"/>
  <c r="H63" i="1"/>
  <c r="G64" i="1"/>
  <c r="H64" i="1"/>
  <c r="I64" i="1"/>
  <c r="G65" i="1"/>
  <c r="H65" i="1" s="1"/>
  <c r="I65" i="1" s="1"/>
  <c r="I52" i="1"/>
  <c r="H52" i="1"/>
  <c r="G52" i="1"/>
  <c r="I47" i="1"/>
  <c r="I9" i="1"/>
  <c r="I31" i="1"/>
  <c r="G36" i="1"/>
  <c r="H36" i="1" s="1"/>
  <c r="G37" i="1"/>
  <c r="H37" i="1" s="1"/>
  <c r="I37" i="1" s="1"/>
  <c r="G38" i="1"/>
  <c r="H38" i="1" s="1"/>
  <c r="I38" i="1" s="1"/>
  <c r="G39" i="1"/>
  <c r="H39" i="1" s="1"/>
  <c r="G40" i="1"/>
  <c r="H40" i="1" s="1"/>
  <c r="G41" i="1"/>
  <c r="I41" i="1" s="1"/>
  <c r="H41" i="1"/>
  <c r="G42" i="1"/>
  <c r="H42" i="1"/>
  <c r="I42" i="1"/>
  <c r="G43" i="1"/>
  <c r="H43" i="1" s="1"/>
  <c r="G44" i="1"/>
  <c r="H44" i="1" s="1"/>
  <c r="G45" i="1"/>
  <c r="H45" i="1"/>
  <c r="I45" i="1" s="1"/>
  <c r="G46" i="1"/>
  <c r="H46" i="1"/>
  <c r="I46" i="1"/>
  <c r="I35" i="1"/>
  <c r="H35" i="1"/>
  <c r="G35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I19" i="1"/>
  <c r="G19" i="1"/>
  <c r="H19" i="1"/>
  <c r="H3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H5" i="1" s="1"/>
  <c r="G6" i="1"/>
  <c r="G7" i="1"/>
  <c r="G8" i="1"/>
  <c r="G3" i="1"/>
  <c r="I178" i="1" l="1"/>
  <c r="I174" i="1"/>
  <c r="I170" i="1"/>
  <c r="I166" i="1"/>
  <c r="I162" i="1"/>
  <c r="I158" i="1"/>
  <c r="I179" i="1"/>
  <c r="I175" i="1"/>
  <c r="I171" i="1"/>
  <c r="I167" i="1"/>
  <c r="I157" i="1"/>
  <c r="H157" i="1"/>
  <c r="I150" i="1"/>
  <c r="I146" i="1"/>
  <c r="I142" i="1"/>
  <c r="I138" i="1"/>
  <c r="I134" i="1"/>
  <c r="I130" i="1"/>
  <c r="I126" i="1"/>
  <c r="I122" i="1"/>
  <c r="H120" i="1"/>
  <c r="I120" i="1" s="1"/>
  <c r="I110" i="1"/>
  <c r="I106" i="1"/>
  <c r="I102" i="1"/>
  <c r="I98" i="1"/>
  <c r="I96" i="1"/>
  <c r="I81" i="1"/>
  <c r="I77" i="1"/>
  <c r="I73" i="1"/>
  <c r="I86" i="1"/>
  <c r="I82" i="1"/>
  <c r="I78" i="1"/>
  <c r="I74" i="1"/>
  <c r="I53" i="1"/>
  <c r="I62" i="1"/>
  <c r="I58" i="1"/>
  <c r="I54" i="1"/>
  <c r="I43" i="1"/>
  <c r="I39" i="1"/>
  <c r="I44" i="1"/>
  <c r="I40" i="1"/>
  <c r="I36" i="1"/>
  <c r="I6" i="1"/>
  <c r="H8" i="1"/>
  <c r="I8" i="1" s="1"/>
  <c r="H4" i="1"/>
  <c r="I4" i="1" s="1"/>
  <c r="I5" i="1"/>
  <c r="H7" i="1"/>
  <c r="I7" i="1" s="1"/>
  <c r="I3" i="1"/>
  <c r="H6" i="1"/>
</calcChain>
</file>

<file path=xl/sharedStrings.xml><?xml version="1.0" encoding="utf-8"?>
<sst xmlns="http://schemas.openxmlformats.org/spreadsheetml/2006/main" count="389" uniqueCount="53">
  <si>
    <t>OBJECTID</t>
  </si>
  <si>
    <t>IRRIG_TYPE</t>
  </si>
  <si>
    <t>CROP_TYPE</t>
  </si>
  <si>
    <t>FREQUENCY</t>
  </si>
  <si>
    <t>SUM_ACRES</t>
  </si>
  <si>
    <t>FLOOD</t>
  </si>
  <si>
    <t>ALFALFA</t>
  </si>
  <si>
    <t>CORN</t>
  </si>
  <si>
    <t>DRY_BEANS</t>
  </si>
  <si>
    <t>GRASS_PASTURE</t>
  </si>
  <si>
    <t>SMALL_GRAINS</t>
  </si>
  <si>
    <t>SUGAR_BEETS</t>
  </si>
  <si>
    <t>SPRINKLER</t>
  </si>
  <si>
    <t>SOD_FARM</t>
  </si>
  <si>
    <t>DIFFERENCES</t>
  </si>
  <si>
    <t>AC_FT</t>
  </si>
  <si>
    <t>ORCHARD_WO_COVER</t>
  </si>
  <si>
    <t>VEGETABLES</t>
  </si>
  <si>
    <t>DRIP</t>
  </si>
  <si>
    <t>BARLEY</t>
  </si>
  <si>
    <t>BLUEGRASS</t>
  </si>
  <si>
    <t>POTATOES</t>
  </si>
  <si>
    <t>SNAP_BEANS</t>
  </si>
  <si>
    <t>SORGHUM_GRAIN</t>
  </si>
  <si>
    <t>SUNFLOWER</t>
  </si>
  <si>
    <t>WHEAT_FALL</t>
  </si>
  <si>
    <t>WHEAT_SPRING</t>
  </si>
  <si>
    <t>85% use efficiency</t>
  </si>
  <si>
    <t xml:space="preserve">AC_FT </t>
  </si>
  <si>
    <t>Loss in AC_FT</t>
  </si>
  <si>
    <t>Flood</t>
  </si>
  <si>
    <t>50 increase</t>
  </si>
  <si>
    <t xml:space="preserve">Drip </t>
  </si>
  <si>
    <t>90 decrease</t>
  </si>
  <si>
    <t>AC_IN</t>
  </si>
  <si>
    <t>YEAR</t>
  </si>
  <si>
    <t>NO Crops</t>
  </si>
  <si>
    <t>Approximate AC FT LOST</t>
  </si>
  <si>
    <t>Sprinkler</t>
  </si>
  <si>
    <t>Drip</t>
  </si>
  <si>
    <t>Total Acres</t>
  </si>
  <si>
    <t>From Sprinkler</t>
  </si>
  <si>
    <t>Drip 90%</t>
  </si>
  <si>
    <t>USE AC_IN</t>
  </si>
  <si>
    <t>Difference in water loss</t>
  </si>
  <si>
    <t>saving</t>
  </si>
  <si>
    <t>increase</t>
  </si>
  <si>
    <t>90%  use efficiency</t>
  </si>
  <si>
    <t>Approximate AC FT LOST with Drip</t>
  </si>
  <si>
    <t>Approximate AC FT Conserved</t>
  </si>
  <si>
    <t>Approximate AC FT LOST with Traditional Irrigation</t>
  </si>
  <si>
    <t>Approximate AC FT LOST with Drip Irrigation</t>
  </si>
  <si>
    <t>Total Acres 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</si>
</sst>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</c:f>
              <c:numCache>
                <c:formatCode>0.00</c:formatCode>
                <c:ptCount val="1"/>
                <c:pt idx="0">
                  <c:v>195326.02965099999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D-4D39-B02F-DA0C33A17C7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Sheet1!$D$4</c:f>
              <c:numCache>
                <c:formatCode>0.00</c:formatCode>
                <c:ptCount val="1"/>
                <c:pt idx="0">
                  <c:v>393053.95132599998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D-4D39-B02F-DA0C33A17C7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</c:f>
              <c:numCache>
                <c:formatCode>0.00</c:formatCode>
                <c:ptCount val="1"/>
                <c:pt idx="0">
                  <c:v>52120.235357999998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D-4D39-B02F-DA0C33A17C79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Sheet1!$D$6</c:f>
              <c:numCache>
                <c:formatCode>0.00</c:formatCode>
                <c:ptCount val="1"/>
                <c:pt idx="0">
                  <c:v>231410.52571399999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D-4D39-B02F-DA0C33A17C79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Sheet1!$D$7</c:f>
              <c:numCache>
                <c:formatCode>0.00</c:formatCode>
                <c:ptCount val="1"/>
                <c:pt idx="0">
                  <c:v>37130.198379000001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D-4D39-B02F-DA0C33A17C79}"/>
            </c:ext>
          </c:extLst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Sheet1!$D$8</c:f>
              <c:numCache>
                <c:formatCode>0.00</c:formatCode>
                <c:ptCount val="1"/>
                <c:pt idx="0">
                  <c:v>68563.382182000001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D-4D39-B02F-DA0C33A17C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42909528"/>
        <c:axId val="442911824"/>
        <c:axId val="0"/>
      </c:bar3DChart>
      <c:catAx>
        <c:axId val="442909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11824"/>
        <c:crosses val="autoZero"/>
        <c:auto val="1"/>
        <c:lblAlgn val="ctr"/>
        <c:lblOffset val="100"/>
        <c:noMultiLvlLbl val="0"/>
      </c:catAx>
      <c:valAx>
        <c:axId val="4429118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4290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Conservation Estimation for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32D-438F-8180-173AE2CEFB2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D-438F-8180-173AE2CEF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Sheet1!$A$244:$E$244</c15:sqref>
                  </c15:fullRef>
                </c:ext>
              </c:extLst>
              <c:f>Sheet1!$C$244:$E$244</c:f>
              <c:strCache>
                <c:ptCount val="3"/>
                <c:pt idx="0">
                  <c:v>Approximate AC FT LOST with Traditional Irrigation</c:v>
                </c:pt>
                <c:pt idx="1">
                  <c:v>Approximate AC FT LOST with Drip Irrigation</c:v>
                </c:pt>
                <c:pt idx="2">
                  <c:v>Approximate AC FT Conserved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Sheet1!$A$245:$E$245</c15:sqref>
                  </c15:fullRef>
                </c:ext>
              </c:extLst>
              <c:f>Sheet1!$C$245:$E$245</c:f>
              <c:numCache>
                <c:formatCode>0</c:formatCode>
                <c:ptCount val="3"/>
                <c:pt idx="0">
                  <c:v>242463.07095531849</c:v>
                </c:pt>
                <c:pt idx="1" formatCode="General">
                  <c:v>16164</c:v>
                </c:pt>
                <c:pt idx="2" formatCode="General">
                  <c:v>226299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Sheet1!$B$245</c15:sqref>
                  <c15:spPr xmlns:c15="http://schemas.microsoft.com/office/drawing/2012/chart">
                    <a:solidFill>
                      <a:schemeClr val="tx2">
                        <a:lumMod val="60000"/>
                        <a:lumOff val="40000"/>
                        <a:alpha val="85000"/>
                      </a:schemeClr>
                    </a:solidFill>
                    <a:ln w="9525" cap="flat" cmpd="sng" algn="ctr"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332D-438F-8180-173AE2CEFB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3794848"/>
        <c:axId val="623795832"/>
      </c:barChart>
      <c:catAx>
        <c:axId val="623794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5832"/>
        <c:crosses val="autoZero"/>
        <c:auto val="1"/>
        <c:lblAlgn val="ctr"/>
        <c:lblOffset val="100"/>
        <c:noMultiLvlLbl val="0"/>
      </c:catAx>
      <c:valAx>
        <c:axId val="623795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379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Sheet1!$D$19</c:f>
              <c:numCache>
                <c:formatCode>0.00</c:formatCode>
                <c:ptCount val="1"/>
                <c:pt idx="0">
                  <c:v>181144.46380600001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F-45C4-AEA4-974F63B50936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Sheet1!$D$20</c:f>
              <c:numCache>
                <c:formatCode>0.00</c:formatCode>
                <c:ptCount val="1"/>
                <c:pt idx="0">
                  <c:v>340792.78322400001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F-45C4-AEA4-974F63B50936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Sheet1!$D$21</c:f>
              <c:numCache>
                <c:formatCode>0.00</c:formatCode>
                <c:ptCount val="1"/>
                <c:pt idx="0">
                  <c:v>49556.386596999997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F-45C4-AEA4-974F63B50936}"/>
            </c:ext>
          </c:extLst>
        </c:ser>
        <c:ser>
          <c:idx val="3"/>
          <c:order val="3"/>
          <c:tx>
            <c:strRef>
              <c:f>Sheet1!$C$22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Sheet1!$D$22</c:f>
              <c:numCache>
                <c:formatCode>0.00</c:formatCode>
                <c:ptCount val="1"/>
                <c:pt idx="0">
                  <c:v>203863.42080200001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7F-45C4-AEA4-974F63B50936}"/>
            </c:ext>
          </c:extLst>
        </c:ser>
        <c:ser>
          <c:idx val="4"/>
          <c:order val="4"/>
          <c:tx>
            <c:strRef>
              <c:f>Sheet1!$C$23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Sheet1!$D$23</c:f>
              <c:numCache>
                <c:formatCode>0.00</c:formatCode>
                <c:ptCount val="1"/>
                <c:pt idx="0">
                  <c:v>33484.452346999999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7F-45C4-AEA4-974F63B50936}"/>
            </c:ext>
          </c:extLst>
        </c:ser>
        <c:ser>
          <c:idx val="5"/>
          <c:order val="5"/>
          <c:tx>
            <c:strRef>
              <c:f>Sheet1!$C$24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Sheet1!$D$24</c:f>
              <c:numCache>
                <c:formatCode>0.00</c:formatCode>
                <c:ptCount val="1"/>
                <c:pt idx="0">
                  <c:v>62753.287128999997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7F-45C4-AEA4-974F63B509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4848304"/>
        <c:axId val="454845024"/>
        <c:axId val="0"/>
      </c:bar3DChart>
      <c:catAx>
        <c:axId val="4548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5024"/>
        <c:crosses val="autoZero"/>
        <c:auto val="1"/>
        <c:lblAlgn val="ctr"/>
        <c:lblOffset val="100"/>
        <c:noMultiLvlLbl val="0"/>
      </c:catAx>
      <c:valAx>
        <c:axId val="454845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548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Sheet1!$D$25</c:f>
              <c:numCache>
                <c:formatCode>0.00</c:formatCode>
                <c:ptCount val="1"/>
                <c:pt idx="0">
                  <c:v>24628.416810999999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3-40D0-B601-D2B2C1949702}"/>
            </c:ext>
          </c:extLst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Sheet1!$D$26</c:f>
              <c:numCache>
                <c:formatCode>0.00</c:formatCode>
                <c:ptCount val="1"/>
                <c:pt idx="0">
                  <c:v>82547.423519000004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3-40D0-B601-D2B2C1949702}"/>
            </c:ext>
          </c:extLst>
        </c:ser>
        <c:ser>
          <c:idx val="2"/>
          <c:order val="2"/>
          <c:tx>
            <c:strRef>
              <c:f>Sheet1!$C$21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Sheet1!$D$27</c:f>
              <c:numCache>
                <c:formatCode>0.00</c:formatCode>
                <c:ptCount val="1"/>
                <c:pt idx="0">
                  <c:v>8324.4263360000004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3-40D0-B601-D2B2C1949702}"/>
            </c:ext>
          </c:extLst>
        </c:ser>
        <c:ser>
          <c:idx val="3"/>
          <c:order val="3"/>
          <c:tx>
            <c:strRef>
              <c:f>Sheet1!$C$28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Sheet1!$D$28</c:f>
              <c:numCache>
                <c:formatCode>0.00</c:formatCode>
                <c:ptCount val="1"/>
                <c:pt idx="0">
                  <c:v>11762.591406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3-40D0-B601-D2B2C1949702}"/>
            </c:ext>
          </c:extLst>
        </c:ser>
        <c:ser>
          <c:idx val="4"/>
          <c:order val="4"/>
          <c:tx>
            <c:strRef>
              <c:f>Sheet1!$C$29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Sheet1!$D$29</c:f>
              <c:numCache>
                <c:formatCode>0.00</c:formatCode>
                <c:ptCount val="1"/>
                <c:pt idx="0">
                  <c:v>6364.8181130000003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3-40D0-B601-D2B2C1949702}"/>
            </c:ext>
          </c:extLst>
        </c:ser>
        <c:ser>
          <c:idx val="5"/>
          <c:order val="5"/>
          <c:tx>
            <c:strRef>
              <c:f>Sheet1!$C$30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Sheet1!$B$25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Sheet1!$D$30</c:f>
              <c:numCache>
                <c:formatCode>0.00</c:formatCode>
                <c:ptCount val="1"/>
                <c:pt idx="0">
                  <c:v>6910.5029450000002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3-40D0-B601-D2B2C19497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4848304"/>
        <c:axId val="454845024"/>
        <c:axId val="0"/>
      </c:bar3DChart>
      <c:catAx>
        <c:axId val="45484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45024"/>
        <c:crosses val="autoZero"/>
        <c:auto val="1"/>
        <c:lblAlgn val="ctr"/>
        <c:lblOffset val="100"/>
        <c:noMultiLvlLbl val="0"/>
      </c:catAx>
      <c:valAx>
        <c:axId val="4548450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548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Sheet1!$D$35</c:f>
              <c:numCache>
                <c:formatCode>0.00</c:formatCode>
                <c:ptCount val="1"/>
                <c:pt idx="0">
                  <c:v>171164.683888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A-423A-BD26-AEF80A8558C4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Sheet1!$D$36</c:f>
              <c:numCache>
                <c:formatCode>0.00</c:formatCode>
                <c:ptCount val="1"/>
                <c:pt idx="0">
                  <c:v>294041.36863600003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A-423A-BD26-AEF80A8558C4}"/>
            </c:ext>
          </c:extLst>
        </c:ser>
        <c:ser>
          <c:idx val="2"/>
          <c:order val="2"/>
          <c:tx>
            <c:strRef>
              <c:f>Sheet1!$C$37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Sheet1!$D$37</c:f>
              <c:numCache>
                <c:formatCode>0.00</c:formatCode>
                <c:ptCount val="1"/>
                <c:pt idx="0">
                  <c:v>69380.506919000007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2A-423A-BD26-AEF80A8558C4}"/>
            </c:ext>
          </c:extLst>
        </c:ser>
        <c:ser>
          <c:idx val="3"/>
          <c:order val="3"/>
          <c:tx>
            <c:strRef>
              <c:f>Sheet1!$C$38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Sheet1!$D$38</c:f>
              <c:numCache>
                <c:formatCode>0.00</c:formatCode>
                <c:ptCount val="1"/>
                <c:pt idx="0">
                  <c:v>106551.175187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2A-423A-BD26-AEF80A8558C4}"/>
            </c:ext>
          </c:extLst>
        </c:ser>
        <c:ser>
          <c:idx val="4"/>
          <c:order val="4"/>
          <c:tx>
            <c:strRef>
              <c:f>Sheet1!$C$39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Sheet1!$D$39</c:f>
              <c:numCache>
                <c:formatCode>0.00</c:formatCode>
                <c:ptCount val="1"/>
                <c:pt idx="0">
                  <c:v>96594.500404000006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2A-423A-BD26-AEF80A8558C4}"/>
            </c:ext>
          </c:extLst>
        </c:ser>
        <c:ser>
          <c:idx val="5"/>
          <c:order val="5"/>
          <c:tx>
            <c:strRef>
              <c:f>Sheet1!$C$40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Sheet1!$B$35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Sheet1!$D$40</c:f>
              <c:numCache>
                <c:formatCode>0.00</c:formatCode>
                <c:ptCount val="1"/>
                <c:pt idx="0">
                  <c:v>27930.083157000001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2A-423A-BD26-AEF80A8558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52091144"/>
        <c:axId val="452091472"/>
        <c:axId val="0"/>
      </c:bar3DChart>
      <c:catAx>
        <c:axId val="45209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1472"/>
        <c:crosses val="autoZero"/>
        <c:auto val="1"/>
        <c:lblAlgn val="ctr"/>
        <c:lblOffset val="100"/>
        <c:noMultiLvlLbl val="0"/>
      </c:catAx>
      <c:valAx>
        <c:axId val="45209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45209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Sheet1!$C$41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Sheet1!$D$41</c:f>
              <c:numCache>
                <c:formatCode>0.00</c:formatCode>
                <c:ptCount val="1"/>
                <c:pt idx="0">
                  <c:v>45110.842318000003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E-4438-B0AF-63B88FD6E130}"/>
            </c:ext>
          </c:extLst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Sheet1!$D$42</c:f>
              <c:numCache>
                <c:formatCode>0.00</c:formatCode>
                <c:ptCount val="1"/>
                <c:pt idx="0">
                  <c:v>93312.903638000003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E-4438-B0AF-63B88FD6E130}"/>
            </c:ext>
          </c:extLst>
        </c:ser>
        <c:ser>
          <c:idx val="2"/>
          <c:order val="2"/>
          <c:tx>
            <c:strRef>
              <c:f>Sheet1!$C$43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Sheet1!$D$43</c:f>
              <c:numCache>
                <c:formatCode>0.00</c:formatCode>
                <c:ptCount val="1"/>
                <c:pt idx="0">
                  <c:v>16726.864721999998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E-4438-B0AF-63B88FD6E130}"/>
            </c:ext>
          </c:extLst>
        </c:ser>
        <c:ser>
          <c:idx val="3"/>
          <c:order val="3"/>
          <c:tx>
            <c:strRef>
              <c:f>Sheet1!$C$44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Sheet1!$D$44</c:f>
              <c:numCache>
                <c:formatCode>0.00</c:formatCode>
                <c:ptCount val="1"/>
                <c:pt idx="0">
                  <c:v>23012.496921999998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E-4438-B0AF-63B88FD6E130}"/>
            </c:ext>
          </c:extLst>
        </c:ser>
        <c:ser>
          <c:idx val="4"/>
          <c:order val="4"/>
          <c:tx>
            <c:strRef>
              <c:f>Sheet1!$C$45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Sheet1!$D$45</c:f>
              <c:numCache>
                <c:formatCode>0.00</c:formatCode>
                <c:ptCount val="1"/>
                <c:pt idx="0">
                  <c:v>18118.886359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E-4438-B0AF-63B88FD6E130}"/>
            </c:ext>
          </c:extLst>
        </c:ser>
        <c:ser>
          <c:idx val="5"/>
          <c:order val="5"/>
          <c:tx>
            <c:strRef>
              <c:f>Sheet1!$C$46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Sheet1!$D$46</c:f>
              <c:numCache>
                <c:formatCode>0.00</c:formatCode>
                <c:ptCount val="1"/>
                <c:pt idx="0">
                  <c:v>18556.698692999998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E-4438-B0AF-63B88FD6E1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1002304"/>
        <c:axId val="651000008"/>
        <c:axId val="0"/>
      </c:bar3DChart>
      <c:catAx>
        <c:axId val="65100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Irrigiation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000008"/>
        <c:crosses val="autoZero"/>
        <c:auto val="1"/>
        <c:lblAlgn val="ctr"/>
        <c:lblOffset val="100"/>
        <c:noMultiLvlLbl val="0"/>
      </c:catAx>
      <c:valAx>
        <c:axId val="6510000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6510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Sheet1!$C$52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Sheet1!$D$52</c:f>
              <c:numCache>
                <c:formatCode>0.00</c:formatCode>
                <c:ptCount val="1"/>
                <c:pt idx="0">
                  <c:v>133985.65588899999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0-4352-9F9B-FD831C59A939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Sheet1!$D$53</c:f>
              <c:numCache>
                <c:formatCode>0.00</c:formatCode>
                <c:ptCount val="1"/>
                <c:pt idx="0">
                  <c:v>244249.60790800001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0-4352-9F9B-FD831C59A939}"/>
            </c:ext>
          </c:extLst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Sheet1!$D$54</c:f>
              <c:numCache>
                <c:formatCode>0.00</c:formatCode>
                <c:ptCount val="1"/>
                <c:pt idx="0">
                  <c:v>7666.4359839999997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0-4352-9F9B-FD831C59A939}"/>
            </c:ext>
          </c:extLst>
        </c:ser>
        <c:ser>
          <c:idx val="3"/>
          <c:order val="3"/>
          <c:tx>
            <c:strRef>
              <c:f>Sheet1!$C$55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Sheet1!$D$55</c:f>
              <c:numCache>
                <c:formatCode>0.00</c:formatCode>
                <c:ptCount val="1"/>
                <c:pt idx="0">
                  <c:v>151656.60527900001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0-4352-9F9B-FD831C59A939}"/>
            </c:ext>
          </c:extLst>
        </c:ser>
        <c:ser>
          <c:idx val="4"/>
          <c:order val="4"/>
          <c:tx>
            <c:strRef>
              <c:f>Sheet1!$C$56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Sheet1!$D$56</c:f>
              <c:numCache>
                <c:formatCode>0.00</c:formatCode>
                <c:ptCount val="1"/>
                <c:pt idx="0">
                  <c:v>48424.510843999997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0-4352-9F9B-FD831C59A939}"/>
            </c:ext>
          </c:extLst>
        </c:ser>
        <c:ser>
          <c:idx val="5"/>
          <c:order val="5"/>
          <c:tx>
            <c:strRef>
              <c:f>Sheet1!$C$57</c:f>
              <c:strCache>
                <c:ptCount val="1"/>
                <c:pt idx="0">
                  <c:v>SOD_FARM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Sheet1!$D$57</c:f>
              <c:numCache>
                <c:formatCode>0.00</c:formatCode>
                <c:ptCount val="1"/>
                <c:pt idx="0">
                  <c:v>7.142277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0-4352-9F9B-FD831C59A939}"/>
            </c:ext>
          </c:extLst>
        </c:ser>
        <c:ser>
          <c:idx val="6"/>
          <c:order val="6"/>
          <c:tx>
            <c:strRef>
              <c:f>Sheet1!$C$58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</c:f>
              <c:strCache>
                <c:ptCount val="1"/>
                <c:pt idx="0">
                  <c:v>FLOOD</c:v>
                </c:pt>
              </c:strCache>
            </c:strRef>
          </c:cat>
          <c:val>
            <c:numRef>
              <c:f>Sheet1!$D$58</c:f>
              <c:numCache>
                <c:formatCode>0.00</c:formatCode>
                <c:ptCount val="1"/>
                <c:pt idx="0">
                  <c:v>72132.807132000002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D0-4352-9F9B-FD831C59A9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79664744"/>
        <c:axId val="679671304"/>
        <c:axId val="0"/>
      </c:bar3DChart>
      <c:catAx>
        <c:axId val="679664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71304"/>
        <c:crosses val="autoZero"/>
        <c:auto val="1"/>
        <c:lblAlgn val="ctr"/>
        <c:lblOffset val="100"/>
        <c:noMultiLvlLbl val="0"/>
      </c:catAx>
      <c:valAx>
        <c:axId val="679671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6796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Sheet1!$D$59</c:f>
              <c:numCache>
                <c:formatCode>0.00</c:formatCode>
                <c:ptCount val="1"/>
                <c:pt idx="0">
                  <c:v>76468.997174000004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2-4B1A-95B6-55664D7A946E}"/>
            </c:ext>
          </c:extLst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Sheet1!$D$60</c:f>
              <c:numCache>
                <c:formatCode>0.00</c:formatCode>
                <c:ptCount val="1"/>
                <c:pt idx="0">
                  <c:v>106543.640707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2-4B1A-95B6-55664D7A946E}"/>
            </c:ext>
          </c:extLst>
        </c:ser>
        <c:ser>
          <c:idx val="2"/>
          <c:order val="2"/>
          <c:tx>
            <c:strRef>
              <c:f>Sheet1!$C$61</c:f>
              <c:strCache>
                <c:ptCount val="1"/>
                <c:pt idx="0">
                  <c:v>DRY_BEANS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Sheet1!$D$61</c:f>
              <c:numCache>
                <c:formatCode>0.00</c:formatCode>
                <c:ptCount val="1"/>
                <c:pt idx="0">
                  <c:v>1796.3619819999999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2-4B1A-95B6-55664D7A946E}"/>
            </c:ext>
          </c:extLst>
        </c:ser>
        <c:ser>
          <c:idx val="3"/>
          <c:order val="3"/>
          <c:tx>
            <c:strRef>
              <c:f>Sheet1!$C$62</c:f>
              <c:strCache>
                <c:ptCount val="1"/>
                <c:pt idx="0">
                  <c:v>GRASS_PASTURE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Sheet1!$D$62</c:f>
              <c:numCache>
                <c:formatCode>0.00</c:formatCode>
                <c:ptCount val="1"/>
                <c:pt idx="0">
                  <c:v>27734.787842000002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2-4B1A-95B6-55664D7A946E}"/>
            </c:ext>
          </c:extLst>
        </c:ser>
        <c:ser>
          <c:idx val="4"/>
          <c:order val="4"/>
          <c:tx>
            <c:strRef>
              <c:f>Sheet1!$C$63</c:f>
              <c:strCache>
                <c:ptCount val="1"/>
                <c:pt idx="0">
                  <c:v>SMALL_GRAINS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Sheet1!$D$63</c:f>
              <c:numCache>
                <c:formatCode>0.00</c:formatCode>
                <c:ptCount val="1"/>
                <c:pt idx="0">
                  <c:v>18911.052385999999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2-4B1A-95B6-55664D7A946E}"/>
            </c:ext>
          </c:extLst>
        </c:ser>
        <c:ser>
          <c:idx val="5"/>
          <c:order val="5"/>
          <c:tx>
            <c:strRef>
              <c:f>Sheet1!$C$64</c:f>
              <c:strCache>
                <c:ptCount val="1"/>
                <c:pt idx="0">
                  <c:v>SOD_FARM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Sheet1!$D$64</c:f>
              <c:numCache>
                <c:formatCode>0.00</c:formatCode>
                <c:ptCount val="1"/>
                <c:pt idx="0">
                  <c:v>719.45443899999998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2-4B1A-95B6-55664D7A946E}"/>
            </c:ext>
          </c:extLst>
        </c:ser>
        <c:ser>
          <c:idx val="6"/>
          <c:order val="6"/>
          <c:tx>
            <c:strRef>
              <c:f>Sheet1!$C$65</c:f>
              <c:strCache>
                <c:ptCount val="1"/>
                <c:pt idx="0">
                  <c:v>SUGAR_BEETS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Sheet1!$B$59</c:f>
              <c:strCache>
                <c:ptCount val="1"/>
                <c:pt idx="0">
                  <c:v>SPRINKLER</c:v>
                </c:pt>
              </c:strCache>
            </c:strRef>
          </c:cat>
          <c:val>
            <c:numRef>
              <c:f>Sheet1!$D$65</c:f>
              <c:numCache>
                <c:formatCode>0.00</c:formatCode>
                <c:ptCount val="1"/>
                <c:pt idx="0">
                  <c:v>25921.148646000001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2-4B1A-95B6-55664D7A94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60016504"/>
        <c:axId val="660015192"/>
        <c:axId val="0"/>
      </c:bar3DChart>
      <c:catAx>
        <c:axId val="660016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Irrigation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15192"/>
        <c:crosses val="autoZero"/>
        <c:auto val="1"/>
        <c:lblAlgn val="ctr"/>
        <c:lblOffset val="100"/>
        <c:noMultiLvlLbl val="0"/>
      </c:catAx>
      <c:valAx>
        <c:axId val="6600151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crossAx val="66001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Water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Sheet1!$D$188</c:f>
              <c:strCache>
                <c:ptCount val="1"/>
                <c:pt idx="0">
                  <c:v>NO Crops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Sheet1!$A$189:$A$196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Sheet1!$D$189:$D$196</c:f>
              <c:numCache>
                <c:formatCode>General</c:formatCode>
                <c:ptCount val="8"/>
                <c:pt idx="0">
                  <c:v>6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18</c:v>
                </c:pt>
                <c:pt idx="6">
                  <c:v>31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3-431B-8E20-E516B432CEAB}"/>
            </c:ext>
          </c:extLst>
        </c:ser>
        <c:ser>
          <c:idx val="2"/>
          <c:order val="1"/>
          <c:tx>
            <c:strRef>
              <c:f>Sheet1!$B$188</c:f>
              <c:strCache>
                <c:ptCount val="1"/>
                <c:pt idx="0">
                  <c:v>Total Acres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Sheet1!$B$189:$B$196</c:f>
              <c:numCache>
                <c:formatCode>0</c:formatCode>
                <c:ptCount val="8"/>
                <c:pt idx="0">
                  <c:v>977604.32260999992</c:v>
                </c:pt>
                <c:pt idx="1">
                  <c:v>1012132.9730349999</c:v>
                </c:pt>
                <c:pt idx="2">
                  <c:v>980501.01084300003</c:v>
                </c:pt>
                <c:pt idx="3">
                  <c:v>916218.20848899998</c:v>
                </c:pt>
                <c:pt idx="4">
                  <c:v>908925.04171000002</c:v>
                </c:pt>
                <c:pt idx="5">
                  <c:v>829475.11262199993</c:v>
                </c:pt>
                <c:pt idx="6">
                  <c:v>857732.88976799999</c:v>
                </c:pt>
                <c:pt idx="7">
                  <c:v>809256.84201499994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B3-431B-8E20-E516B432CEAB}"/>
            </c:ext>
          </c:extLst>
        </c:ser>
        <c:ser>
          <c:idx val="1"/>
          <c:order val="2"/>
          <c:tx>
            <c:strRef>
              <c:f>Sheet1!$C$188</c:f>
              <c:strCache>
                <c:ptCount val="1"/>
                <c:pt idx="0">
                  <c:v>Approximate AC FT LOST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Sheet1!$A$189:$A$196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Sheet1!$C$189:$C$196</c:f>
              <c:numCache>
                <c:formatCode>0</c:formatCode>
                <c:ptCount val="8"/>
                <c:pt idx="0">
                  <c:v>360695.96418753773</c:v>
                </c:pt>
                <c:pt idx="1">
                  <c:v>354896.66584952152</c:v>
                </c:pt>
                <c:pt idx="2">
                  <c:v>325962.60780902562</c:v>
                </c:pt>
                <c:pt idx="3">
                  <c:v>311370.5717404309</c:v>
                </c:pt>
                <c:pt idx="4">
                  <c:v>300469.73229640309</c:v>
                </c:pt>
                <c:pt idx="5">
                  <c:v>265605.49690014106</c:v>
                </c:pt>
                <c:pt idx="6">
                  <c:v>252944.13771081169</c:v>
                </c:pt>
                <c:pt idx="7">
                  <c:v>242463.07095531849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3-431B-8E20-E516B432C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49419064"/>
        <c:axId val="649420704"/>
      </c:barChart>
      <c:catAx>
        <c:axId val="649419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20704"/>
        <c:crosses val="autoZero"/>
        <c:auto val="1"/>
        <c:lblAlgn val="ctr"/>
        <c:lblOffset val="100"/>
        <c:noMultiLvlLbl val="0"/>
      </c:catAx>
      <c:valAx>
        <c:axId val="64942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19064"/>
        <c:crosses val="autoZero"/>
        <c:crossBetween val="between"/>
        <c:dispUnits>
          <c:builtInUnit val="ten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Water Loss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Sheet1!$B$217</c:f>
              <c:strCache>
                <c:ptCount val="1"/>
                <c:pt idx="0">
                  <c:v>Total Acres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Sheet1!$A$218:$A$225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Sheet1!$B$218:$B$225</c:f>
              <c:numCache>
                <c:formatCode>0</c:formatCode>
                <c:ptCount val="8"/>
                <c:pt idx="0">
                  <c:v>977604.32260999992</c:v>
                </c:pt>
                <c:pt idx="1">
                  <c:v>1012132.9730349999</c:v>
                </c:pt>
                <c:pt idx="2">
                  <c:v>980501.01084300003</c:v>
                </c:pt>
                <c:pt idx="3">
                  <c:v>916218.20848899998</c:v>
                </c:pt>
                <c:pt idx="4">
                  <c:v>908925.04171000002</c:v>
                </c:pt>
                <c:pt idx="5">
                  <c:v>829475.11262199993</c:v>
                </c:pt>
                <c:pt idx="6">
                  <c:v>857732.88976799999</c:v>
                </c:pt>
                <c:pt idx="7">
                  <c:v>809256.84201499994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D-45B3-84AF-8FB63517C524}"/>
            </c:ext>
          </c:extLst>
        </c:ser>
        <c:ser>
          <c:idx val="1"/>
          <c:order val="1"/>
          <c:tx>
            <c:strRef>
              <c:f>Sheet1!$C$217</c:f>
              <c:strCache>
                <c:ptCount val="1"/>
                <c:pt idx="0">
                  <c:v>Approximate AC FT LOST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Sheet1!$A$218:$A$225</c:f>
              <c:numCache>
                <c:formatCode>General</c:formatCode>
                <c:ptCount val="8"/>
                <c:pt idx="0">
                  <c:v>1956</c:v>
                </c:pt>
                <c:pt idx="1">
                  <c:v>1976</c:v>
                </c:pt>
                <c:pt idx="2">
                  <c:v>1987</c:v>
                </c:pt>
                <c:pt idx="3">
                  <c:v>1997</c:v>
                </c:pt>
                <c:pt idx="4">
                  <c:v>2001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</c:numCache>
            </c:numRef>
          </c:cat>
          <c:val>
            <c:numRef>
              <c:f>Sheet1!$C$218:$C$225</c:f>
              <c:numCache>
                <c:formatCode>0</c:formatCode>
                <c:ptCount val="8"/>
                <c:pt idx="0">
                  <c:v>360695.96418753773</c:v>
                </c:pt>
                <c:pt idx="1">
                  <c:v>354896.66584952152</c:v>
                </c:pt>
                <c:pt idx="2">
                  <c:v>325962.60780902562</c:v>
                </c:pt>
                <c:pt idx="3">
                  <c:v>311370.5717404309</c:v>
                </c:pt>
                <c:pt idx="4">
                  <c:v>300469.73229640309</c:v>
                </c:pt>
                <c:pt idx="5">
                  <c:v>265605.49690014106</c:v>
                </c:pt>
                <c:pt idx="6">
                  <c:v>252944.13771081169</c:v>
                </c:pt>
                <c:pt idx="7">
                  <c:v>242463.07095531849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D-45B3-84AF-8FB63517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4987800"/>
        <c:axId val="454986488"/>
      </c:barChart>
      <c:catAx>
        <c:axId val="4549878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4986488"/>
        <c:crosses val="autoZero"/>
        <c:auto val="1"/>
        <c:lblAlgn val="ctr"/>
        <c:lblOffset val="100"/>
        <c:noMultiLvlLbl val="0"/>
      </c:catAx>
      <c:valAx>
        <c:axId val="454986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54987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23811</xdr:colOff>
      <xdr:row>1</xdr:row>
      <xdr:rowOff>14287</xdr:rowOff>
    </xdr:from>
    <xdr:to>
      <xdr:col>19</xdr:col>
      <xdr:colOff>542925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B4837-DB8B-4842-835E-2FC2D12F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16</xdr:row>
      <xdr:rowOff>33337</xdr:rowOff>
    </xdr:from>
    <xdr:to>
      <xdr:col>19</xdr:col>
      <xdr:colOff>542924</xdr:colOff>
      <xdr:row>31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7B82A3-4E10-466C-ACF0-3A9A0E5A5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16</xdr:row>
      <xdr:rowOff>38100</xdr:rowOff>
    </xdr:from>
    <xdr:to>
      <xdr:col>29</xdr:col>
      <xdr:colOff>590550</xdr:colOff>
      <xdr:row>31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5D1738-3825-4EC9-B9DE-7126BDA7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33</xdr:row>
      <xdr:rowOff>4762</xdr:rowOff>
    </xdr:from>
    <xdr:to>
      <xdr:col>19</xdr:col>
      <xdr:colOff>581025</xdr:colOff>
      <xdr:row>49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FDB743-9E53-4BFF-B0E4-3D416E960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19049</xdr:colOff>
      <xdr:row>33</xdr:row>
      <xdr:rowOff>23812</xdr:rowOff>
    </xdr:from>
    <xdr:to>
      <xdr:col>29</xdr:col>
      <xdr:colOff>600074</xdr:colOff>
      <xdr:row>49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510524-3E5C-4D34-A71E-32FF186A6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4761</xdr:colOff>
      <xdr:row>50</xdr:row>
      <xdr:rowOff>52387</xdr:rowOff>
    </xdr:from>
    <xdr:to>
      <xdr:col>19</xdr:col>
      <xdr:colOff>542924</xdr:colOff>
      <xdr:row>64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9D4797-534D-47DE-ACD8-9F8642CFD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19049</xdr:colOff>
      <xdr:row>50</xdr:row>
      <xdr:rowOff>61912</xdr:rowOff>
    </xdr:from>
    <xdr:to>
      <xdr:col>29</xdr:col>
      <xdr:colOff>600074</xdr:colOff>
      <xdr:row>64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309B09-81F0-4E7B-956A-2C255FAE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66674</xdr:colOff>
      <xdr:row>197</xdr:row>
      <xdr:rowOff>23811</xdr:rowOff>
    </xdr:from>
    <xdr:to>
      <xdr:col>8</xdr:col>
      <xdr:colOff>533399</xdr:colOff>
      <xdr:row>213</xdr:row>
      <xdr:rowOff>85724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1F2F790-75CC-46D6-943B-DC402F2BB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104774</xdr:colOff>
      <xdr:row>226</xdr:row>
      <xdr:rowOff>128587</xdr:rowOff>
    </xdr:from>
    <xdr:to>
      <xdr:col>7</xdr:col>
      <xdr:colOff>219074</xdr:colOff>
      <xdr:row>241</xdr:row>
      <xdr:rowOff>14287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FDFFA0-7024-465A-9010-372BE6A5E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76199</xdr:colOff>
      <xdr:row>246</xdr:row>
      <xdr:rowOff>90487</xdr:rowOff>
    </xdr:from>
    <xdr:to>
      <xdr:col>7</xdr:col>
      <xdr:colOff>952499</xdr:colOff>
      <xdr:row>260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FBB388-BA1C-4FF2-92BD-B9BBBCF87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5B24-84A0-4CD1-92DB-EC4D892F5BF6}">
  <dimension ref="A1:P245"/>
  <sheetViews>
    <sheetView tabSelected="1" topLeftCell="A214" workbookViewId="0">
      <selection activeCell="L159" sqref="L159"/>
    </sheetView>
  </sheetViews>
  <sheetFormatPr defaultRowHeight="15" x14ac:dyDescent="0.25"/>
  <cols>
    <col min="1" max="1" width="9.28515625" bestFit="1" customWidth="1"/>
    <col min="2" max="2" width="10.85546875" bestFit="1" customWidth="1"/>
    <col min="3" max="3" width="21.42578125" bestFit="1" customWidth="1"/>
    <col min="4" max="4" width="11.42578125" bestFit="1" customWidth="1"/>
    <col min="5" max="5" width="12" bestFit="1" customWidth="1"/>
    <col min="7" max="7" width="10.5703125" bestFit="1" customWidth="1"/>
    <col min="8" max="8" width="17.5703125" bestFit="1" customWidth="1"/>
    <col min="9" max="9" width="12.5703125" bestFit="1" customWidth="1"/>
    <col min="12" max="12" width="10.140625" bestFit="1" customWidth="1"/>
    <col min="14" max="14" width="18" bestFit="1" customWidth="1"/>
    <col min="15" max="15" width="22.42578125" bestFit="1" customWidth="1"/>
    <col min="17" max="17" width="11" bestFit="1" customWidth="1"/>
  </cols>
  <sheetData>
    <row r="1" spans="1:9" x14ac:dyDescent="0.25">
      <c r="A1">
        <v>1956</v>
      </c>
      <c r="H1" t="s">
        <v>27</v>
      </c>
      <c r="I1" t="s">
        <v>14</v>
      </c>
    </row>
    <row r="2" spans="1:9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  <c r="F2" t="s">
        <v>34</v>
      </c>
      <c r="G2" t="s">
        <v>15</v>
      </c>
      <c r="H2" t="s">
        <v>28</v>
      </c>
      <c r="I2" t="s">
        <v>29</v>
      </c>
    </row>
    <row r="3" spans="1:9" x14ac:dyDescent="0.25">
      <c r="A3">
        <v>1</v>
      </c>
      <c r="B3" t="s">
        <v>5</v>
      </c>
      <c r="C3" t="s">
        <v>6</v>
      </c>
      <c r="D3" s="1">
        <v>195326.02965099999</v>
      </c>
      <c r="E3">
        <v>7226</v>
      </c>
      <c r="F3">
        <v>34.650000000000006</v>
      </c>
      <c r="G3">
        <f>(D3*F3)/12</f>
        <v>564003.91061726259</v>
      </c>
      <c r="H3">
        <f>G3*0.85</f>
        <v>479403.3240246732</v>
      </c>
      <c r="I3">
        <f>G3-H3</f>
        <v>84600.586592589389</v>
      </c>
    </row>
    <row r="4" spans="1:9" x14ac:dyDescent="0.25">
      <c r="A4">
        <v>2</v>
      </c>
      <c r="B4" t="s">
        <v>5</v>
      </c>
      <c r="C4" t="s">
        <v>7</v>
      </c>
      <c r="D4" s="1">
        <v>393053.95132599998</v>
      </c>
      <c r="E4">
        <v>10204</v>
      </c>
      <c r="F4">
        <v>25.484999999999999</v>
      </c>
      <c r="G4">
        <f t="shared" ref="G4:G8" si="0">(D4*F4)/12</f>
        <v>834748.32912859239</v>
      </c>
      <c r="H4">
        <f t="shared" ref="H4:H8" si="1">G4*0.85</f>
        <v>709536.07975930348</v>
      </c>
      <c r="I4">
        <f t="shared" ref="I4:I8" si="2">G4-H4</f>
        <v>125212.24936928891</v>
      </c>
    </row>
    <row r="5" spans="1:9" x14ac:dyDescent="0.25">
      <c r="A5">
        <v>3</v>
      </c>
      <c r="B5" t="s">
        <v>5</v>
      </c>
      <c r="C5" t="s">
        <v>8</v>
      </c>
      <c r="D5" s="1">
        <v>52120.235357999998</v>
      </c>
      <c r="E5">
        <v>1895</v>
      </c>
      <c r="F5">
        <v>21.54</v>
      </c>
      <c r="G5">
        <f t="shared" si="0"/>
        <v>93555.822467609993</v>
      </c>
      <c r="H5">
        <f t="shared" si="1"/>
        <v>79522.449097468489</v>
      </c>
      <c r="I5">
        <f t="shared" si="2"/>
        <v>14033.373370141504</v>
      </c>
    </row>
    <row r="6" spans="1:9" x14ac:dyDescent="0.25">
      <c r="A6">
        <v>4</v>
      </c>
      <c r="B6" t="s">
        <v>5</v>
      </c>
      <c r="C6" t="s">
        <v>9</v>
      </c>
      <c r="D6" s="1">
        <v>231410.52571399999</v>
      </c>
      <c r="E6">
        <v>7634</v>
      </c>
      <c r="F6">
        <v>33.089999999999996</v>
      </c>
      <c r="G6">
        <f t="shared" si="0"/>
        <v>638114.52465635492</v>
      </c>
      <c r="H6">
        <f t="shared" si="1"/>
        <v>542397.34595790168</v>
      </c>
      <c r="I6">
        <f t="shared" si="2"/>
        <v>95717.178698453237</v>
      </c>
    </row>
    <row r="7" spans="1:9" x14ac:dyDescent="0.25">
      <c r="A7">
        <v>5</v>
      </c>
      <c r="B7" t="s">
        <v>5</v>
      </c>
      <c r="C7" t="s">
        <v>10</v>
      </c>
      <c r="D7" s="1">
        <v>37130.198379000001</v>
      </c>
      <c r="E7">
        <v>1295</v>
      </c>
      <c r="F7">
        <v>26.744999999999997</v>
      </c>
      <c r="G7">
        <f t="shared" si="0"/>
        <v>82753.929637196241</v>
      </c>
      <c r="H7">
        <f t="shared" si="1"/>
        <v>70340.840191616808</v>
      </c>
      <c r="I7">
        <f t="shared" si="2"/>
        <v>12413.089445579433</v>
      </c>
    </row>
    <row r="8" spans="1:9" x14ac:dyDescent="0.25">
      <c r="A8">
        <v>6</v>
      </c>
      <c r="B8" t="s">
        <v>5</v>
      </c>
      <c r="C8" t="s">
        <v>11</v>
      </c>
      <c r="D8" s="1">
        <v>68563.382182000001</v>
      </c>
      <c r="E8">
        <v>2075</v>
      </c>
      <c r="F8">
        <v>33.51</v>
      </c>
      <c r="G8">
        <f t="shared" si="0"/>
        <v>191463.24474323497</v>
      </c>
      <c r="H8">
        <f t="shared" si="1"/>
        <v>162743.75803174972</v>
      </c>
      <c r="I8">
        <f t="shared" si="2"/>
        <v>28719.486711485253</v>
      </c>
    </row>
    <row r="9" spans="1:9" x14ac:dyDescent="0.25">
      <c r="D9" s="1">
        <f>SUM(D3:D8)</f>
        <v>977604.32260999992</v>
      </c>
      <c r="I9">
        <f>SUM(I3:I8)</f>
        <v>360695.96418753773</v>
      </c>
    </row>
    <row r="17" spans="1:9" x14ac:dyDescent="0.25">
      <c r="A17">
        <v>1976</v>
      </c>
      <c r="H17" t="s">
        <v>27</v>
      </c>
      <c r="I17" t="s">
        <v>14</v>
      </c>
    </row>
    <row r="18" spans="1:9" x14ac:dyDescent="0.25">
      <c r="A18" t="s">
        <v>0</v>
      </c>
      <c r="B18" t="s">
        <v>1</v>
      </c>
      <c r="C18" t="s">
        <v>2</v>
      </c>
      <c r="D18" t="s">
        <v>4</v>
      </c>
      <c r="E18" t="s">
        <v>3</v>
      </c>
      <c r="F18" t="s">
        <v>34</v>
      </c>
      <c r="G18" t="s">
        <v>15</v>
      </c>
      <c r="H18" t="s">
        <v>28</v>
      </c>
      <c r="I18" t="s">
        <v>29</v>
      </c>
    </row>
    <row r="19" spans="1:9" x14ac:dyDescent="0.25">
      <c r="A19">
        <v>1</v>
      </c>
      <c r="B19" t="s">
        <v>5</v>
      </c>
      <c r="C19" t="s">
        <v>6</v>
      </c>
      <c r="D19" s="1">
        <v>181144.46380600001</v>
      </c>
      <c r="E19">
        <v>7152</v>
      </c>
      <c r="F19">
        <v>34.650000000000006</v>
      </c>
      <c r="G19">
        <f>(D19*F19)/12</f>
        <v>523054.63923982513</v>
      </c>
      <c r="H19">
        <f>G19*0.85</f>
        <v>444596.44335385133</v>
      </c>
      <c r="I19">
        <f>G19-H19</f>
        <v>78458.195885973808</v>
      </c>
    </row>
    <row r="20" spans="1:9" x14ac:dyDescent="0.25">
      <c r="A20">
        <v>3</v>
      </c>
      <c r="B20" t="s">
        <v>5</v>
      </c>
      <c r="C20" t="s">
        <v>7</v>
      </c>
      <c r="D20" s="1">
        <v>340792.78322400001</v>
      </c>
      <c r="E20">
        <v>9605</v>
      </c>
      <c r="F20">
        <v>25.484999999999999</v>
      </c>
      <c r="G20">
        <f t="shared" ref="G20:G30" si="3">(D20*F20)/12</f>
        <v>723758.67337197007</v>
      </c>
      <c r="H20">
        <f t="shared" ref="H20:H30" si="4">G20*0.85</f>
        <v>615194.87236617459</v>
      </c>
      <c r="I20">
        <f t="shared" ref="I20:I30" si="5">G20-H20</f>
        <v>108563.80100579548</v>
      </c>
    </row>
    <row r="21" spans="1:9" x14ac:dyDescent="0.25">
      <c r="A21">
        <v>5</v>
      </c>
      <c r="B21" t="s">
        <v>5</v>
      </c>
      <c r="C21" t="s">
        <v>8</v>
      </c>
      <c r="D21" s="1">
        <v>49556.386596999997</v>
      </c>
      <c r="E21">
        <v>1920</v>
      </c>
      <c r="F21">
        <v>21.54</v>
      </c>
      <c r="G21">
        <f t="shared" si="3"/>
        <v>88953.713941615002</v>
      </c>
      <c r="H21">
        <f t="shared" si="4"/>
        <v>75610.656850372747</v>
      </c>
      <c r="I21">
        <f t="shared" si="5"/>
        <v>13343.057091242255</v>
      </c>
    </row>
    <row r="22" spans="1:9" x14ac:dyDescent="0.25">
      <c r="A22">
        <v>7</v>
      </c>
      <c r="B22" t="s">
        <v>5</v>
      </c>
      <c r="C22" t="s">
        <v>9</v>
      </c>
      <c r="D22" s="1">
        <v>203863.42080200001</v>
      </c>
      <c r="E22">
        <v>7091</v>
      </c>
      <c r="F22">
        <v>33.089999999999996</v>
      </c>
      <c r="G22">
        <f t="shared" si="3"/>
        <v>562153.38286151493</v>
      </c>
      <c r="H22">
        <f t="shared" si="4"/>
        <v>477830.37543228769</v>
      </c>
      <c r="I22">
        <f t="shared" si="5"/>
        <v>84323.007429227233</v>
      </c>
    </row>
    <row r="23" spans="1:9" x14ac:dyDescent="0.25">
      <c r="A23">
        <v>9</v>
      </c>
      <c r="B23" t="s">
        <v>5</v>
      </c>
      <c r="C23" t="s">
        <v>10</v>
      </c>
      <c r="D23" s="1">
        <v>33484.452346999999</v>
      </c>
      <c r="E23">
        <v>1290</v>
      </c>
      <c r="F23">
        <v>26.744999999999997</v>
      </c>
      <c r="G23">
        <f t="shared" si="3"/>
        <v>74628.473168376237</v>
      </c>
      <c r="H23">
        <f t="shared" si="4"/>
        <v>63434.202193119796</v>
      </c>
      <c r="I23">
        <f t="shared" si="5"/>
        <v>11194.270975256441</v>
      </c>
    </row>
    <row r="24" spans="1:9" x14ac:dyDescent="0.25">
      <c r="A24">
        <v>11</v>
      </c>
      <c r="B24" t="s">
        <v>5</v>
      </c>
      <c r="C24" t="s">
        <v>11</v>
      </c>
      <c r="D24" s="1">
        <v>62753.287128999997</v>
      </c>
      <c r="E24">
        <v>2008</v>
      </c>
      <c r="F24">
        <v>33.51</v>
      </c>
      <c r="G24">
        <f t="shared" si="3"/>
        <v>175238.5543077325</v>
      </c>
      <c r="H24">
        <f t="shared" si="4"/>
        <v>148952.77116157263</v>
      </c>
      <c r="I24">
        <f t="shared" si="5"/>
        <v>26285.783146159869</v>
      </c>
    </row>
    <row r="25" spans="1:9" x14ac:dyDescent="0.25">
      <c r="A25">
        <v>2</v>
      </c>
      <c r="B25" t="s">
        <v>12</v>
      </c>
      <c r="C25" t="s">
        <v>6</v>
      </c>
      <c r="D25" s="1">
        <v>24628.416810999999</v>
      </c>
      <c r="E25">
        <v>413</v>
      </c>
      <c r="F25">
        <v>23.1</v>
      </c>
      <c r="G25">
        <f t="shared" si="3"/>
        <v>47409.702361175005</v>
      </c>
      <c r="H25">
        <f t="shared" si="4"/>
        <v>40298.247006998754</v>
      </c>
      <c r="I25">
        <f t="shared" si="5"/>
        <v>7111.4553541762507</v>
      </c>
    </row>
    <row r="26" spans="1:9" x14ac:dyDescent="0.25">
      <c r="A26">
        <v>4</v>
      </c>
      <c r="B26" t="s">
        <v>12</v>
      </c>
      <c r="C26" t="s">
        <v>7</v>
      </c>
      <c r="D26" s="1">
        <v>82547.423519000004</v>
      </c>
      <c r="E26">
        <v>983</v>
      </c>
      <c r="F26">
        <v>16.989999999999998</v>
      </c>
      <c r="G26">
        <f t="shared" si="3"/>
        <v>116873.39379898417</v>
      </c>
      <c r="H26">
        <f t="shared" si="4"/>
        <v>99342.384729136538</v>
      </c>
      <c r="I26">
        <f t="shared" si="5"/>
        <v>17531.009069847627</v>
      </c>
    </row>
    <row r="27" spans="1:9" x14ac:dyDescent="0.25">
      <c r="A27">
        <v>6</v>
      </c>
      <c r="B27" t="s">
        <v>12</v>
      </c>
      <c r="C27" t="s">
        <v>8</v>
      </c>
      <c r="D27" s="1">
        <v>8324.4263360000004</v>
      </c>
      <c r="E27">
        <v>165</v>
      </c>
      <c r="F27">
        <v>14.36</v>
      </c>
      <c r="G27">
        <f t="shared" si="3"/>
        <v>9961.5635154133324</v>
      </c>
      <c r="H27">
        <f t="shared" si="4"/>
        <v>8467.3289881013316</v>
      </c>
      <c r="I27">
        <f t="shared" si="5"/>
        <v>1494.2345273120009</v>
      </c>
    </row>
    <row r="28" spans="1:9" x14ac:dyDescent="0.25">
      <c r="A28">
        <v>8</v>
      </c>
      <c r="B28" t="s">
        <v>12</v>
      </c>
      <c r="C28" t="s">
        <v>9</v>
      </c>
      <c r="D28" s="1">
        <v>11762.591406</v>
      </c>
      <c r="E28">
        <v>228</v>
      </c>
      <c r="F28">
        <v>22.06</v>
      </c>
      <c r="G28">
        <f t="shared" si="3"/>
        <v>21623.56386803</v>
      </c>
      <c r="H28">
        <f t="shared" si="4"/>
        <v>18380.029287825499</v>
      </c>
      <c r="I28">
        <f t="shared" si="5"/>
        <v>3243.5345802045013</v>
      </c>
    </row>
    <row r="29" spans="1:9" x14ac:dyDescent="0.25">
      <c r="A29">
        <v>10</v>
      </c>
      <c r="B29" t="s">
        <v>12</v>
      </c>
      <c r="C29" t="s">
        <v>10</v>
      </c>
      <c r="D29" s="1">
        <v>6364.8181130000003</v>
      </c>
      <c r="E29">
        <v>114</v>
      </c>
      <c r="F29">
        <v>17.829999999999998</v>
      </c>
      <c r="G29">
        <f t="shared" si="3"/>
        <v>9457.0589128991651</v>
      </c>
      <c r="H29">
        <f t="shared" si="4"/>
        <v>8038.5000759642899</v>
      </c>
      <c r="I29">
        <f t="shared" si="5"/>
        <v>1418.5588369348752</v>
      </c>
    </row>
    <row r="30" spans="1:9" x14ac:dyDescent="0.25">
      <c r="A30">
        <v>12</v>
      </c>
      <c r="B30" t="s">
        <v>12</v>
      </c>
      <c r="C30" t="s">
        <v>11</v>
      </c>
      <c r="D30" s="1">
        <v>6910.5029450000002</v>
      </c>
      <c r="E30">
        <v>111</v>
      </c>
      <c r="F30">
        <v>22.34</v>
      </c>
      <c r="G30">
        <f t="shared" si="3"/>
        <v>12865.052982608335</v>
      </c>
      <c r="H30">
        <f t="shared" si="4"/>
        <v>10935.295035217085</v>
      </c>
      <c r="I30">
        <f t="shared" si="5"/>
        <v>1929.7579473912501</v>
      </c>
    </row>
    <row r="31" spans="1:9" x14ac:dyDescent="0.25">
      <c r="D31" s="1">
        <f>SUM(D19:D30)</f>
        <v>1012132.9730349999</v>
      </c>
      <c r="I31">
        <f>SUM(I19:I30)</f>
        <v>354896.66584952152</v>
      </c>
    </row>
    <row r="33" spans="1:9" x14ac:dyDescent="0.25">
      <c r="A33">
        <v>1987</v>
      </c>
      <c r="H33" t="s">
        <v>27</v>
      </c>
      <c r="I33" t="s">
        <v>14</v>
      </c>
    </row>
    <row r="34" spans="1:9" x14ac:dyDescent="0.25">
      <c r="A34" t="s">
        <v>0</v>
      </c>
      <c r="B34" t="s">
        <v>1</v>
      </c>
      <c r="C34" t="s">
        <v>2</v>
      </c>
      <c r="D34" t="s">
        <v>4</v>
      </c>
      <c r="E34" t="s">
        <v>3</v>
      </c>
      <c r="F34" t="s">
        <v>34</v>
      </c>
      <c r="G34" t="s">
        <v>15</v>
      </c>
      <c r="H34" t="s">
        <v>28</v>
      </c>
      <c r="I34" t="s">
        <v>29</v>
      </c>
    </row>
    <row r="35" spans="1:9" x14ac:dyDescent="0.25">
      <c r="A35">
        <v>1</v>
      </c>
      <c r="B35" t="s">
        <v>5</v>
      </c>
      <c r="C35" t="s">
        <v>6</v>
      </c>
      <c r="D35" s="1">
        <v>171164.683888</v>
      </c>
      <c r="E35">
        <v>8745</v>
      </c>
      <c r="F35">
        <v>34.650000000000006</v>
      </c>
      <c r="G35">
        <f>(D35*F35)/12</f>
        <v>494238.0247266001</v>
      </c>
      <c r="H35">
        <f>G35*0.85</f>
        <v>420102.32101761008</v>
      </c>
      <c r="I35">
        <f>G35-H35</f>
        <v>74135.703708990011</v>
      </c>
    </row>
    <row r="36" spans="1:9" x14ac:dyDescent="0.25">
      <c r="A36">
        <v>3</v>
      </c>
      <c r="B36" t="s">
        <v>5</v>
      </c>
      <c r="C36" t="s">
        <v>7</v>
      </c>
      <c r="D36" s="1">
        <v>294041.36863600003</v>
      </c>
      <c r="E36">
        <v>11326</v>
      </c>
      <c r="F36">
        <v>25.484999999999999</v>
      </c>
      <c r="G36">
        <f t="shared" ref="G36:G46" si="6">(D36*F36)/12</f>
        <v>624470.35664070502</v>
      </c>
      <c r="H36">
        <f t="shared" ref="H36:H46" si="7">G36*0.85</f>
        <v>530799.80314459931</v>
      </c>
      <c r="I36">
        <f t="shared" ref="I36:I46" si="8">G36-H36</f>
        <v>93670.553496105713</v>
      </c>
    </row>
    <row r="37" spans="1:9" x14ac:dyDescent="0.25">
      <c r="A37">
        <v>5</v>
      </c>
      <c r="B37" t="s">
        <v>5</v>
      </c>
      <c r="C37" t="s">
        <v>8</v>
      </c>
      <c r="D37" s="1">
        <v>69380.506919000007</v>
      </c>
      <c r="E37">
        <v>3695</v>
      </c>
      <c r="F37">
        <v>21.54</v>
      </c>
      <c r="G37">
        <f t="shared" si="6"/>
        <v>124538.009919605</v>
      </c>
      <c r="H37">
        <f t="shared" si="7"/>
        <v>105857.30843166425</v>
      </c>
      <c r="I37">
        <f t="shared" si="8"/>
        <v>18680.701487940751</v>
      </c>
    </row>
    <row r="38" spans="1:9" x14ac:dyDescent="0.25">
      <c r="A38">
        <v>7</v>
      </c>
      <c r="B38" t="s">
        <v>5</v>
      </c>
      <c r="C38" t="s">
        <v>9</v>
      </c>
      <c r="D38" s="1">
        <v>106551.175187</v>
      </c>
      <c r="E38">
        <v>5016</v>
      </c>
      <c r="F38">
        <v>33.089999999999996</v>
      </c>
      <c r="G38">
        <f t="shared" si="6"/>
        <v>293814.86557815247</v>
      </c>
      <c r="H38">
        <f t="shared" si="7"/>
        <v>249742.63574142961</v>
      </c>
      <c r="I38">
        <f t="shared" si="8"/>
        <v>44072.229836722865</v>
      </c>
    </row>
    <row r="39" spans="1:9" x14ac:dyDescent="0.25">
      <c r="A39">
        <v>9</v>
      </c>
      <c r="B39" t="s">
        <v>5</v>
      </c>
      <c r="C39" t="s">
        <v>10</v>
      </c>
      <c r="D39" s="1">
        <v>96594.500404000006</v>
      </c>
      <c r="E39">
        <v>4024</v>
      </c>
      <c r="F39">
        <v>26.744999999999997</v>
      </c>
      <c r="G39">
        <f t="shared" si="6"/>
        <v>215284.99277541498</v>
      </c>
      <c r="H39">
        <f t="shared" si="7"/>
        <v>182992.24385910272</v>
      </c>
      <c r="I39">
        <f t="shared" si="8"/>
        <v>32292.748916312266</v>
      </c>
    </row>
    <row r="40" spans="1:9" x14ac:dyDescent="0.25">
      <c r="A40">
        <v>11</v>
      </c>
      <c r="B40" t="s">
        <v>5</v>
      </c>
      <c r="C40" t="s">
        <v>11</v>
      </c>
      <c r="D40" s="1">
        <v>27930.083157000001</v>
      </c>
      <c r="E40">
        <v>1178</v>
      </c>
      <c r="F40">
        <v>33.51</v>
      </c>
      <c r="G40">
        <f t="shared" si="6"/>
        <v>77994.757215922495</v>
      </c>
      <c r="H40">
        <f t="shared" si="7"/>
        <v>66295.543633534122</v>
      </c>
      <c r="I40">
        <f t="shared" si="8"/>
        <v>11699.213582388373</v>
      </c>
    </row>
    <row r="41" spans="1:9" x14ac:dyDescent="0.25">
      <c r="A41">
        <v>2</v>
      </c>
      <c r="B41" t="s">
        <v>12</v>
      </c>
      <c r="C41" t="s">
        <v>6</v>
      </c>
      <c r="D41" s="1">
        <v>45110.842318000003</v>
      </c>
      <c r="E41">
        <v>892</v>
      </c>
      <c r="F41">
        <v>23.1</v>
      </c>
      <c r="G41">
        <f t="shared" si="6"/>
        <v>86838.371462150011</v>
      </c>
      <c r="H41">
        <f t="shared" si="7"/>
        <v>73812.615742827504</v>
      </c>
      <c r="I41">
        <f t="shared" si="8"/>
        <v>13025.755719322508</v>
      </c>
    </row>
    <row r="42" spans="1:9" x14ac:dyDescent="0.25">
      <c r="A42">
        <v>4</v>
      </c>
      <c r="B42" t="s">
        <v>12</v>
      </c>
      <c r="C42" t="s">
        <v>7</v>
      </c>
      <c r="D42" s="1">
        <v>93312.903638000003</v>
      </c>
      <c r="E42">
        <v>1454</v>
      </c>
      <c r="F42">
        <v>16.989999999999998</v>
      </c>
      <c r="G42">
        <f t="shared" si="6"/>
        <v>132115.51940080166</v>
      </c>
      <c r="H42">
        <f t="shared" si="7"/>
        <v>112298.19149068141</v>
      </c>
      <c r="I42">
        <f t="shared" si="8"/>
        <v>19817.32791012025</v>
      </c>
    </row>
    <row r="43" spans="1:9" x14ac:dyDescent="0.25">
      <c r="A43">
        <v>6</v>
      </c>
      <c r="B43" t="s">
        <v>12</v>
      </c>
      <c r="C43" t="s">
        <v>8</v>
      </c>
      <c r="D43" s="1">
        <v>16726.864721999998</v>
      </c>
      <c r="E43">
        <v>410</v>
      </c>
      <c r="F43">
        <v>14.36</v>
      </c>
      <c r="G43">
        <f t="shared" si="6"/>
        <v>20016.481450659998</v>
      </c>
      <c r="H43">
        <f t="shared" si="7"/>
        <v>17014.009233060999</v>
      </c>
      <c r="I43">
        <f t="shared" si="8"/>
        <v>3002.4722175989991</v>
      </c>
    </row>
    <row r="44" spans="1:9" x14ac:dyDescent="0.25">
      <c r="A44">
        <v>8</v>
      </c>
      <c r="B44" t="s">
        <v>12</v>
      </c>
      <c r="C44" t="s">
        <v>9</v>
      </c>
      <c r="D44" s="1">
        <v>23012.496921999998</v>
      </c>
      <c r="E44">
        <v>511</v>
      </c>
      <c r="F44">
        <v>22.06</v>
      </c>
      <c r="G44">
        <f t="shared" si="6"/>
        <v>42304.640174943328</v>
      </c>
      <c r="H44">
        <f t="shared" si="7"/>
        <v>35958.944148701827</v>
      </c>
      <c r="I44">
        <f t="shared" si="8"/>
        <v>6345.6960262415014</v>
      </c>
    </row>
    <row r="45" spans="1:9" x14ac:dyDescent="0.25">
      <c r="A45">
        <v>10</v>
      </c>
      <c r="B45" t="s">
        <v>12</v>
      </c>
      <c r="C45" t="s">
        <v>10</v>
      </c>
      <c r="D45" s="1">
        <v>18118.886359</v>
      </c>
      <c r="E45">
        <v>366</v>
      </c>
      <c r="F45">
        <v>17.829999999999998</v>
      </c>
      <c r="G45">
        <f t="shared" si="6"/>
        <v>26921.645315080834</v>
      </c>
      <c r="H45">
        <f t="shared" si="7"/>
        <v>22883.398517818707</v>
      </c>
      <c r="I45">
        <f t="shared" si="8"/>
        <v>4038.2467972621271</v>
      </c>
    </row>
    <row r="46" spans="1:9" x14ac:dyDescent="0.25">
      <c r="A46">
        <v>12</v>
      </c>
      <c r="B46" t="s">
        <v>12</v>
      </c>
      <c r="C46" t="s">
        <v>11</v>
      </c>
      <c r="D46" s="1">
        <v>18556.698692999998</v>
      </c>
      <c r="E46">
        <v>288</v>
      </c>
      <c r="F46">
        <v>22.34</v>
      </c>
      <c r="G46">
        <f t="shared" si="6"/>
        <v>34546.387400134998</v>
      </c>
      <c r="H46">
        <f t="shared" si="7"/>
        <v>29364.429290114746</v>
      </c>
      <c r="I46">
        <f t="shared" si="8"/>
        <v>5181.9581100202522</v>
      </c>
    </row>
    <row r="47" spans="1:9" x14ac:dyDescent="0.25">
      <c r="D47" s="1">
        <f>SUM(D35:D46)</f>
        <v>980501.01084300003</v>
      </c>
      <c r="I47">
        <f>SUM(I35:I46)</f>
        <v>325962.60780902562</v>
      </c>
    </row>
    <row r="50" spans="1:9" x14ac:dyDescent="0.25">
      <c r="A50">
        <v>1997</v>
      </c>
      <c r="H50" t="s">
        <v>27</v>
      </c>
      <c r="I50" t="s">
        <v>14</v>
      </c>
    </row>
    <row r="51" spans="1:9" x14ac:dyDescent="0.25">
      <c r="A51" t="s">
        <v>0</v>
      </c>
      <c r="B51" t="s">
        <v>1</v>
      </c>
      <c r="C51" t="s">
        <v>2</v>
      </c>
      <c r="D51" t="s">
        <v>4</v>
      </c>
      <c r="E51" t="s">
        <v>3</v>
      </c>
      <c r="F51" t="s">
        <v>34</v>
      </c>
      <c r="G51" t="s">
        <v>15</v>
      </c>
      <c r="H51" t="s">
        <v>28</v>
      </c>
      <c r="I51" t="s">
        <v>29</v>
      </c>
    </row>
    <row r="52" spans="1:9" x14ac:dyDescent="0.25">
      <c r="A52">
        <v>1</v>
      </c>
      <c r="B52" t="s">
        <v>5</v>
      </c>
      <c r="C52" t="s">
        <v>6</v>
      </c>
      <c r="D52" s="1">
        <v>133985.65588899999</v>
      </c>
      <c r="E52">
        <v>6815</v>
      </c>
      <c r="F52">
        <v>34.650000000000006</v>
      </c>
      <c r="G52">
        <f>(D52*F52)/12</f>
        <v>386883.58137948747</v>
      </c>
      <c r="H52">
        <f>G52*0.85</f>
        <v>328851.04417256435</v>
      </c>
      <c r="I52">
        <f>G52-H52</f>
        <v>58032.537206923123</v>
      </c>
    </row>
    <row r="53" spans="1:9" x14ac:dyDescent="0.25">
      <c r="A53">
        <v>2</v>
      </c>
      <c r="B53" t="s">
        <v>5</v>
      </c>
      <c r="C53" t="s">
        <v>7</v>
      </c>
      <c r="D53" s="1">
        <v>244249.60790800001</v>
      </c>
      <c r="E53">
        <v>8917</v>
      </c>
      <c r="F53">
        <v>25.484999999999999</v>
      </c>
      <c r="G53">
        <f t="shared" ref="G53:G65" si="9">(D53*F53)/12</f>
        <v>518725.10479461501</v>
      </c>
      <c r="H53">
        <f t="shared" ref="H53:H65" si="10">G53*0.85</f>
        <v>440916.33907542273</v>
      </c>
      <c r="I53">
        <f t="shared" ref="I53:I65" si="11">G53-H53</f>
        <v>77808.765719192277</v>
      </c>
    </row>
    <row r="54" spans="1:9" x14ac:dyDescent="0.25">
      <c r="A54">
        <v>3</v>
      </c>
      <c r="B54" t="s">
        <v>5</v>
      </c>
      <c r="C54" t="s">
        <v>8</v>
      </c>
      <c r="D54" s="1">
        <v>7666.4359839999997</v>
      </c>
      <c r="E54">
        <v>326</v>
      </c>
      <c r="F54">
        <v>21.54</v>
      </c>
      <c r="G54">
        <f t="shared" si="9"/>
        <v>13761.252591279999</v>
      </c>
      <c r="H54">
        <f t="shared" si="10"/>
        <v>11697.064702587999</v>
      </c>
      <c r="I54">
        <f t="shared" si="11"/>
        <v>2064.1878886920003</v>
      </c>
    </row>
    <row r="55" spans="1:9" x14ac:dyDescent="0.25">
      <c r="A55">
        <v>4</v>
      </c>
      <c r="B55" t="s">
        <v>5</v>
      </c>
      <c r="C55" t="s">
        <v>9</v>
      </c>
      <c r="D55" s="1">
        <v>151656.60527900001</v>
      </c>
      <c r="E55">
        <v>7337</v>
      </c>
      <c r="F55">
        <v>33.089999999999996</v>
      </c>
      <c r="G55">
        <f t="shared" si="9"/>
        <v>418193.08905684249</v>
      </c>
      <c r="H55">
        <f t="shared" si="10"/>
        <v>355464.12569831609</v>
      </c>
      <c r="I55">
        <f t="shared" si="11"/>
        <v>62728.963358526409</v>
      </c>
    </row>
    <row r="56" spans="1:9" x14ac:dyDescent="0.25">
      <c r="A56">
        <v>5</v>
      </c>
      <c r="B56" t="s">
        <v>5</v>
      </c>
      <c r="C56" t="s">
        <v>10</v>
      </c>
      <c r="D56" s="1">
        <v>48424.510843999997</v>
      </c>
      <c r="E56">
        <v>2113</v>
      </c>
      <c r="F56">
        <v>26.744999999999997</v>
      </c>
      <c r="G56">
        <f t="shared" si="9"/>
        <v>107926.12854356499</v>
      </c>
      <c r="H56">
        <f t="shared" si="10"/>
        <v>91737.209262030243</v>
      </c>
      <c r="I56">
        <f t="shared" si="11"/>
        <v>16188.919281534749</v>
      </c>
    </row>
    <row r="57" spans="1:9" x14ac:dyDescent="0.25">
      <c r="A57">
        <v>6</v>
      </c>
      <c r="B57" t="s">
        <v>5</v>
      </c>
      <c r="C57" t="s">
        <v>13</v>
      </c>
      <c r="D57" s="1">
        <v>7.142277</v>
      </c>
      <c r="E57">
        <v>1</v>
      </c>
      <c r="F57">
        <v>33.089999999999996</v>
      </c>
      <c r="G57">
        <f t="shared" si="9"/>
        <v>19.694828827499997</v>
      </c>
      <c r="H57">
        <f t="shared" si="10"/>
        <v>16.740604503374996</v>
      </c>
      <c r="I57">
        <f t="shared" si="11"/>
        <v>2.9542243241250006</v>
      </c>
    </row>
    <row r="58" spans="1:9" x14ac:dyDescent="0.25">
      <c r="A58">
        <v>7</v>
      </c>
      <c r="B58" t="s">
        <v>5</v>
      </c>
      <c r="C58" t="s">
        <v>11</v>
      </c>
      <c r="D58" s="1">
        <v>72132.807132000002</v>
      </c>
      <c r="E58">
        <v>2331</v>
      </c>
      <c r="F58">
        <v>33.51</v>
      </c>
      <c r="G58">
        <f t="shared" si="9"/>
        <v>201430.86391610999</v>
      </c>
      <c r="H58">
        <f t="shared" si="10"/>
        <v>171216.23432869348</v>
      </c>
      <c r="I58">
        <f t="shared" si="11"/>
        <v>30214.629587416508</v>
      </c>
    </row>
    <row r="59" spans="1:9" x14ac:dyDescent="0.25">
      <c r="A59">
        <v>8</v>
      </c>
      <c r="B59" t="s">
        <v>12</v>
      </c>
      <c r="C59" t="s">
        <v>6</v>
      </c>
      <c r="D59" s="1">
        <v>76468.997174000004</v>
      </c>
      <c r="E59">
        <v>1103</v>
      </c>
      <c r="F59">
        <v>23.1</v>
      </c>
      <c r="G59">
        <f t="shared" si="9"/>
        <v>147202.81955995</v>
      </c>
      <c r="H59">
        <f t="shared" si="10"/>
        <v>125122.3966259575</v>
      </c>
      <c r="I59">
        <f t="shared" si="11"/>
        <v>22080.422933992508</v>
      </c>
    </row>
    <row r="60" spans="1:9" x14ac:dyDescent="0.25">
      <c r="A60">
        <v>9</v>
      </c>
      <c r="B60" t="s">
        <v>12</v>
      </c>
      <c r="C60" t="s">
        <v>7</v>
      </c>
      <c r="D60" s="1">
        <v>106543.640707</v>
      </c>
      <c r="E60">
        <v>1320</v>
      </c>
      <c r="F60">
        <v>16.989999999999998</v>
      </c>
      <c r="G60">
        <f t="shared" si="9"/>
        <v>150848.03796766081</v>
      </c>
      <c r="H60">
        <f t="shared" si="10"/>
        <v>128220.83227251169</v>
      </c>
      <c r="I60">
        <f t="shared" si="11"/>
        <v>22627.205695149125</v>
      </c>
    </row>
    <row r="61" spans="1:9" x14ac:dyDescent="0.25">
      <c r="A61">
        <v>10</v>
      </c>
      <c r="B61" t="s">
        <v>12</v>
      </c>
      <c r="C61" t="s">
        <v>8</v>
      </c>
      <c r="D61" s="1">
        <v>1796.3619819999999</v>
      </c>
      <c r="E61">
        <v>33</v>
      </c>
      <c r="F61">
        <v>14.36</v>
      </c>
      <c r="G61">
        <f t="shared" si="9"/>
        <v>2149.6465051266664</v>
      </c>
      <c r="H61">
        <f t="shared" si="10"/>
        <v>1827.1995293576663</v>
      </c>
      <c r="I61">
        <f t="shared" si="11"/>
        <v>322.44697576900012</v>
      </c>
    </row>
    <row r="62" spans="1:9" x14ac:dyDescent="0.25">
      <c r="A62">
        <v>11</v>
      </c>
      <c r="B62" t="s">
        <v>12</v>
      </c>
      <c r="C62" t="s">
        <v>9</v>
      </c>
      <c r="D62" s="1">
        <v>27734.787842000002</v>
      </c>
      <c r="E62">
        <v>486</v>
      </c>
      <c r="F62">
        <v>22.06</v>
      </c>
      <c r="G62">
        <f t="shared" si="9"/>
        <v>50985.78498287667</v>
      </c>
      <c r="H62">
        <f t="shared" si="10"/>
        <v>43337.917235445166</v>
      </c>
      <c r="I62">
        <f t="shared" si="11"/>
        <v>7647.8677474315045</v>
      </c>
    </row>
    <row r="63" spans="1:9" x14ac:dyDescent="0.25">
      <c r="A63">
        <v>12</v>
      </c>
      <c r="B63" t="s">
        <v>12</v>
      </c>
      <c r="C63" t="s">
        <v>10</v>
      </c>
      <c r="D63" s="1">
        <v>18911.052385999999</v>
      </c>
      <c r="E63">
        <v>300</v>
      </c>
      <c r="F63">
        <v>17.829999999999998</v>
      </c>
      <c r="G63">
        <f t="shared" si="9"/>
        <v>28098.672003531665</v>
      </c>
      <c r="H63">
        <f t="shared" si="10"/>
        <v>23883.871203001916</v>
      </c>
      <c r="I63">
        <f t="shared" si="11"/>
        <v>4214.8008005297488</v>
      </c>
    </row>
    <row r="64" spans="1:9" x14ac:dyDescent="0.25">
      <c r="A64">
        <v>13</v>
      </c>
      <c r="B64" t="s">
        <v>12</v>
      </c>
      <c r="C64" t="s">
        <v>13</v>
      </c>
      <c r="D64" s="1">
        <v>719.45443899999998</v>
      </c>
      <c r="E64">
        <v>22</v>
      </c>
      <c r="F64">
        <v>22.06</v>
      </c>
      <c r="G64">
        <f t="shared" si="9"/>
        <v>1322.5970770283332</v>
      </c>
      <c r="H64">
        <f t="shared" si="10"/>
        <v>1124.2075154740833</v>
      </c>
      <c r="I64">
        <f t="shared" si="11"/>
        <v>198.38956155424989</v>
      </c>
    </row>
    <row r="65" spans="1:9" x14ac:dyDescent="0.25">
      <c r="A65">
        <v>14</v>
      </c>
      <c r="B65" t="s">
        <v>12</v>
      </c>
      <c r="C65" t="s">
        <v>11</v>
      </c>
      <c r="D65" s="1">
        <v>25921.148646000001</v>
      </c>
      <c r="E65">
        <v>347</v>
      </c>
      <c r="F65">
        <v>22.34</v>
      </c>
      <c r="G65">
        <f t="shared" si="9"/>
        <v>48256.538395970005</v>
      </c>
      <c r="H65">
        <f t="shared" si="10"/>
        <v>41018.0576365745</v>
      </c>
      <c r="I65">
        <f t="shared" si="11"/>
        <v>7238.4807593955047</v>
      </c>
    </row>
    <row r="66" spans="1:9" x14ac:dyDescent="0.25">
      <c r="D66" s="1">
        <f>SUM(D52:D65)</f>
        <v>916218.20848899998</v>
      </c>
      <c r="I66">
        <f>SUM(I52:I65)</f>
        <v>311370.5717404309</v>
      </c>
    </row>
    <row r="70" spans="1:9" x14ac:dyDescent="0.25">
      <c r="A70">
        <v>2001</v>
      </c>
      <c r="H70" t="s">
        <v>27</v>
      </c>
      <c r="I70" t="s">
        <v>14</v>
      </c>
    </row>
    <row r="71" spans="1:9" x14ac:dyDescent="0.25">
      <c r="A71" t="s">
        <v>0</v>
      </c>
      <c r="B71" t="s">
        <v>1</v>
      </c>
      <c r="C71" t="s">
        <v>2</v>
      </c>
      <c r="D71" t="s">
        <v>4</v>
      </c>
      <c r="E71" t="s">
        <v>3</v>
      </c>
      <c r="F71" t="s">
        <v>34</v>
      </c>
      <c r="G71" t="s">
        <v>15</v>
      </c>
      <c r="H71" t="s">
        <v>28</v>
      </c>
      <c r="I71" t="s">
        <v>29</v>
      </c>
    </row>
    <row r="72" spans="1:9" x14ac:dyDescent="0.25">
      <c r="A72">
        <v>1</v>
      </c>
      <c r="B72" t="s">
        <v>5</v>
      </c>
      <c r="C72" t="s">
        <v>6</v>
      </c>
      <c r="D72" s="1">
        <v>184990.12307199999</v>
      </c>
      <c r="E72">
        <v>9014</v>
      </c>
      <c r="F72">
        <v>34.650000000000006</v>
      </c>
      <c r="G72">
        <f>(D72*F72)/12</f>
        <v>534158.98037040012</v>
      </c>
      <c r="H72">
        <f>G72*0.85</f>
        <v>454035.13331484009</v>
      </c>
      <c r="I72">
        <f>G72-H72</f>
        <v>80123.847055560036</v>
      </c>
    </row>
    <row r="73" spans="1:9" x14ac:dyDescent="0.25">
      <c r="A73">
        <v>2</v>
      </c>
      <c r="B73" t="s">
        <v>5</v>
      </c>
      <c r="C73" t="s">
        <v>7</v>
      </c>
      <c r="D73" s="1">
        <v>213913.91496600001</v>
      </c>
      <c r="E73">
        <v>6134</v>
      </c>
      <c r="F73">
        <v>25.484999999999999</v>
      </c>
      <c r="G73">
        <f t="shared" ref="G73:G89" si="12">(D73*F73)/12</f>
        <v>454299.67690904252</v>
      </c>
      <c r="H73">
        <f t="shared" ref="H73:H89" si="13">G73*0.85</f>
        <v>386154.72537268611</v>
      </c>
      <c r="I73">
        <f t="shared" ref="I73:I89" si="14">G73-H73</f>
        <v>68144.951536356413</v>
      </c>
    </row>
    <row r="74" spans="1:9" x14ac:dyDescent="0.25">
      <c r="A74">
        <v>3</v>
      </c>
      <c r="B74" t="s">
        <v>5</v>
      </c>
      <c r="C74" t="s">
        <v>8</v>
      </c>
      <c r="D74" s="1">
        <v>22651.309714999999</v>
      </c>
      <c r="E74">
        <v>895</v>
      </c>
      <c r="F74">
        <v>21.54</v>
      </c>
      <c r="G74">
        <f t="shared" si="12"/>
        <v>40659.100938424999</v>
      </c>
      <c r="H74">
        <f t="shared" si="13"/>
        <v>34560.235797661247</v>
      </c>
      <c r="I74">
        <f t="shared" si="14"/>
        <v>6098.8651407637517</v>
      </c>
    </row>
    <row r="75" spans="1:9" x14ac:dyDescent="0.25">
      <c r="A75">
        <v>4</v>
      </c>
      <c r="B75" t="s">
        <v>5</v>
      </c>
      <c r="C75" t="s">
        <v>9</v>
      </c>
      <c r="D75" s="1">
        <v>115106.501131</v>
      </c>
      <c r="E75">
        <v>4399</v>
      </c>
      <c r="F75">
        <v>33.089999999999996</v>
      </c>
      <c r="G75">
        <f t="shared" si="12"/>
        <v>317406.17686873249</v>
      </c>
      <c r="H75">
        <f t="shared" si="13"/>
        <v>269795.2503384226</v>
      </c>
      <c r="I75">
        <f t="shared" si="14"/>
        <v>47610.926530309895</v>
      </c>
    </row>
    <row r="76" spans="1:9" x14ac:dyDescent="0.25">
      <c r="A76">
        <v>5</v>
      </c>
      <c r="B76" t="s">
        <v>5</v>
      </c>
      <c r="C76" t="s">
        <v>16</v>
      </c>
      <c r="D76" s="1">
        <v>1932.110038</v>
      </c>
      <c r="E76">
        <v>70</v>
      </c>
      <c r="F76">
        <v>33.03</v>
      </c>
      <c r="G76">
        <f t="shared" si="12"/>
        <v>5318.1328795950003</v>
      </c>
      <c r="H76">
        <f t="shared" si="13"/>
        <v>4520.41294765575</v>
      </c>
      <c r="I76">
        <f t="shared" si="14"/>
        <v>797.71993193925027</v>
      </c>
    </row>
    <row r="77" spans="1:9" x14ac:dyDescent="0.25">
      <c r="A77">
        <v>6</v>
      </c>
      <c r="B77" t="s">
        <v>5</v>
      </c>
      <c r="C77" t="s">
        <v>10</v>
      </c>
      <c r="D77" s="1">
        <v>43179.724875</v>
      </c>
      <c r="E77">
        <v>1628</v>
      </c>
      <c r="F77">
        <v>26.744999999999997</v>
      </c>
      <c r="G77">
        <f t="shared" si="12"/>
        <v>96236.811815156238</v>
      </c>
      <c r="H77">
        <f t="shared" si="13"/>
        <v>81801.2900428828</v>
      </c>
      <c r="I77">
        <f t="shared" si="14"/>
        <v>14435.521772273438</v>
      </c>
    </row>
    <row r="78" spans="1:9" x14ac:dyDescent="0.25">
      <c r="A78">
        <v>7</v>
      </c>
      <c r="B78" t="s">
        <v>5</v>
      </c>
      <c r="C78" t="s">
        <v>13</v>
      </c>
      <c r="D78" s="1">
        <v>276.20040299999999</v>
      </c>
      <c r="E78">
        <v>15</v>
      </c>
      <c r="F78">
        <v>33.089999999999996</v>
      </c>
      <c r="G78">
        <f t="shared" si="12"/>
        <v>761.62261127249985</v>
      </c>
      <c r="H78">
        <f t="shared" si="13"/>
        <v>647.37921958162485</v>
      </c>
      <c r="I78">
        <f t="shared" si="14"/>
        <v>114.243391690875</v>
      </c>
    </row>
    <row r="79" spans="1:9" x14ac:dyDescent="0.25">
      <c r="A79">
        <v>8</v>
      </c>
      <c r="B79" t="s">
        <v>5</v>
      </c>
      <c r="C79" t="s">
        <v>11</v>
      </c>
      <c r="D79" s="1">
        <v>18908.248786</v>
      </c>
      <c r="E79">
        <v>636</v>
      </c>
      <c r="F79">
        <v>33.51</v>
      </c>
      <c r="G79">
        <f t="shared" si="12"/>
        <v>52801.284734904999</v>
      </c>
      <c r="H79">
        <f t="shared" si="13"/>
        <v>44881.092024669248</v>
      </c>
      <c r="I79">
        <f t="shared" si="14"/>
        <v>7920.1927102357513</v>
      </c>
    </row>
    <row r="80" spans="1:9" x14ac:dyDescent="0.25">
      <c r="A80">
        <v>9</v>
      </c>
      <c r="B80" t="s">
        <v>5</v>
      </c>
      <c r="C80" t="s">
        <v>17</v>
      </c>
      <c r="D80" s="1">
        <v>13197.580556999999</v>
      </c>
      <c r="E80">
        <v>643</v>
      </c>
      <c r="F80">
        <v>13.53</v>
      </c>
      <c r="G80">
        <f t="shared" si="12"/>
        <v>14880.272078017499</v>
      </c>
      <c r="H80">
        <f t="shared" si="13"/>
        <v>12648.231266314873</v>
      </c>
      <c r="I80">
        <f t="shared" si="14"/>
        <v>2232.0408117026254</v>
      </c>
    </row>
    <row r="81" spans="1:9" x14ac:dyDescent="0.25">
      <c r="A81">
        <v>10</v>
      </c>
      <c r="B81" t="s">
        <v>12</v>
      </c>
      <c r="C81" t="s">
        <v>6</v>
      </c>
      <c r="D81" s="1">
        <v>124761.041276</v>
      </c>
      <c r="E81">
        <v>1685</v>
      </c>
      <c r="F81">
        <v>23.1</v>
      </c>
      <c r="G81">
        <f t="shared" si="12"/>
        <v>240165.00445630003</v>
      </c>
      <c r="H81">
        <f t="shared" si="13"/>
        <v>204140.25378785501</v>
      </c>
      <c r="I81">
        <f t="shared" si="14"/>
        <v>36024.75066844502</v>
      </c>
    </row>
    <row r="82" spans="1:9" x14ac:dyDescent="0.25">
      <c r="A82">
        <v>11</v>
      </c>
      <c r="B82" t="s">
        <v>12</v>
      </c>
      <c r="C82" t="s">
        <v>7</v>
      </c>
      <c r="D82" s="1">
        <v>119895.868181</v>
      </c>
      <c r="E82">
        <v>1331</v>
      </c>
      <c r="F82">
        <v>16.989999999999998</v>
      </c>
      <c r="G82">
        <f t="shared" si="12"/>
        <v>169752.56669959915</v>
      </c>
      <c r="H82">
        <f t="shared" si="13"/>
        <v>144289.68169465926</v>
      </c>
      <c r="I82">
        <f t="shared" si="14"/>
        <v>25462.88500493989</v>
      </c>
    </row>
    <row r="83" spans="1:9" x14ac:dyDescent="0.25">
      <c r="A83">
        <v>12</v>
      </c>
      <c r="B83" t="s">
        <v>12</v>
      </c>
      <c r="C83" t="s">
        <v>8</v>
      </c>
      <c r="D83" s="1">
        <v>6605.172149</v>
      </c>
      <c r="E83">
        <v>106</v>
      </c>
      <c r="F83">
        <v>14.36</v>
      </c>
      <c r="G83">
        <f t="shared" si="12"/>
        <v>7904.1893383033339</v>
      </c>
      <c r="H83">
        <f t="shared" si="13"/>
        <v>6718.5609375578333</v>
      </c>
      <c r="I83">
        <f t="shared" si="14"/>
        <v>1185.6284007455006</v>
      </c>
    </row>
    <row r="84" spans="1:9" x14ac:dyDescent="0.25">
      <c r="A84">
        <v>13</v>
      </c>
      <c r="B84" t="s">
        <v>12</v>
      </c>
      <c r="C84" t="s">
        <v>9</v>
      </c>
      <c r="D84" s="1">
        <v>4688.7846820000004</v>
      </c>
      <c r="E84">
        <v>118</v>
      </c>
      <c r="F84">
        <v>22.06</v>
      </c>
      <c r="G84">
        <f t="shared" si="12"/>
        <v>8619.5491737433331</v>
      </c>
      <c r="H84">
        <f t="shared" si="13"/>
        <v>7326.6167976818333</v>
      </c>
      <c r="I84">
        <f t="shared" si="14"/>
        <v>1292.9323760614998</v>
      </c>
    </row>
    <row r="85" spans="1:9" x14ac:dyDescent="0.25">
      <c r="A85">
        <v>14</v>
      </c>
      <c r="B85" t="s">
        <v>12</v>
      </c>
      <c r="C85" t="s">
        <v>16</v>
      </c>
      <c r="D85" s="1">
        <v>226.98227</v>
      </c>
      <c r="E85">
        <v>11</v>
      </c>
      <c r="F85">
        <v>21.73</v>
      </c>
      <c r="G85">
        <f t="shared" si="12"/>
        <v>411.02706059166667</v>
      </c>
      <c r="H85">
        <f t="shared" si="13"/>
        <v>349.37300150291668</v>
      </c>
      <c r="I85">
        <f t="shared" si="14"/>
        <v>61.654059088749989</v>
      </c>
    </row>
    <row r="86" spans="1:9" x14ac:dyDescent="0.25">
      <c r="A86">
        <v>15</v>
      </c>
      <c r="B86" t="s">
        <v>12</v>
      </c>
      <c r="C86" t="s">
        <v>10</v>
      </c>
      <c r="D86" s="1">
        <v>22567.894232999999</v>
      </c>
      <c r="E86">
        <v>345</v>
      </c>
      <c r="F86">
        <v>17.829999999999998</v>
      </c>
      <c r="G86">
        <f t="shared" si="12"/>
        <v>33532.129514532491</v>
      </c>
      <c r="H86">
        <f t="shared" si="13"/>
        <v>28502.310087352616</v>
      </c>
      <c r="I86">
        <f t="shared" si="14"/>
        <v>5029.8194271798748</v>
      </c>
    </row>
    <row r="87" spans="1:9" x14ac:dyDescent="0.25">
      <c r="A87">
        <v>16</v>
      </c>
      <c r="B87" t="s">
        <v>12</v>
      </c>
      <c r="C87" t="s">
        <v>13</v>
      </c>
      <c r="D87" s="1">
        <v>4882.482035</v>
      </c>
      <c r="E87">
        <v>96</v>
      </c>
      <c r="F87">
        <v>22.06</v>
      </c>
      <c r="G87">
        <f t="shared" si="12"/>
        <v>8975.6294743416656</v>
      </c>
      <c r="H87">
        <f t="shared" si="13"/>
        <v>7629.285053190416</v>
      </c>
      <c r="I87">
        <f t="shared" si="14"/>
        <v>1346.3444211512497</v>
      </c>
    </row>
    <row r="88" spans="1:9" x14ac:dyDescent="0.25">
      <c r="A88">
        <v>17</v>
      </c>
      <c r="B88" t="s">
        <v>12</v>
      </c>
      <c r="C88" t="s">
        <v>11</v>
      </c>
      <c r="D88" s="1">
        <v>7995.4934309999999</v>
      </c>
      <c r="E88">
        <v>120</v>
      </c>
      <c r="F88">
        <v>22.34</v>
      </c>
      <c r="G88">
        <f t="shared" si="12"/>
        <v>14884.943604045</v>
      </c>
      <c r="H88">
        <f t="shared" si="13"/>
        <v>12652.20206343825</v>
      </c>
      <c r="I88">
        <f t="shared" si="14"/>
        <v>2232.7415406067503</v>
      </c>
    </row>
    <row r="89" spans="1:9" x14ac:dyDescent="0.25">
      <c r="A89">
        <v>18</v>
      </c>
      <c r="B89" t="s">
        <v>12</v>
      </c>
      <c r="C89" t="s">
        <v>17</v>
      </c>
      <c r="D89" s="1">
        <v>3145.6099100000001</v>
      </c>
      <c r="E89">
        <v>84</v>
      </c>
      <c r="F89">
        <v>9.02</v>
      </c>
      <c r="G89">
        <f t="shared" si="12"/>
        <v>2364.4501156833335</v>
      </c>
      <c r="H89">
        <f t="shared" si="13"/>
        <v>2009.7825983308335</v>
      </c>
      <c r="I89">
        <f t="shared" si="14"/>
        <v>354.6675173525</v>
      </c>
    </row>
    <row r="90" spans="1:9" x14ac:dyDescent="0.25">
      <c r="D90" s="1">
        <f>SUM(D72:D89)</f>
        <v>908925.04171000002</v>
      </c>
      <c r="I90">
        <f>SUM(I72:I89)</f>
        <v>300469.73229640309</v>
      </c>
    </row>
    <row r="94" spans="1:9" x14ac:dyDescent="0.25">
      <c r="A94">
        <v>2005</v>
      </c>
      <c r="H94" t="s">
        <v>27</v>
      </c>
      <c r="I94" t="s">
        <v>14</v>
      </c>
    </row>
    <row r="95" spans="1:9" x14ac:dyDescent="0.25">
      <c r="A95" t="s">
        <v>0</v>
      </c>
      <c r="B95" t="s">
        <v>1</v>
      </c>
      <c r="C95" t="s">
        <v>2</v>
      </c>
      <c r="D95" t="s">
        <v>4</v>
      </c>
      <c r="E95" t="s">
        <v>3</v>
      </c>
      <c r="F95" t="s">
        <v>34</v>
      </c>
      <c r="G95" t="s">
        <v>15</v>
      </c>
      <c r="H95" t="s">
        <v>28</v>
      </c>
      <c r="I95" t="s">
        <v>29</v>
      </c>
    </row>
    <row r="96" spans="1:9" x14ac:dyDescent="0.25">
      <c r="A96">
        <v>1</v>
      </c>
      <c r="B96" t="s">
        <v>5</v>
      </c>
      <c r="C96" t="s">
        <v>6</v>
      </c>
      <c r="D96" s="1">
        <v>120079.15721799999</v>
      </c>
      <c r="E96">
        <v>5970</v>
      </c>
      <c r="F96">
        <v>34.65</v>
      </c>
      <c r="G96">
        <f>(D96*F96)/12</f>
        <v>346728.56646697497</v>
      </c>
      <c r="H96">
        <f>G96*0.85</f>
        <v>294719.28149692871</v>
      </c>
      <c r="I96">
        <f>G96-H96</f>
        <v>52009.284970046254</v>
      </c>
    </row>
    <row r="97" spans="1:9" x14ac:dyDescent="0.25">
      <c r="A97">
        <v>2</v>
      </c>
      <c r="B97" t="s">
        <v>5</v>
      </c>
      <c r="C97" t="s">
        <v>7</v>
      </c>
      <c r="D97" s="1">
        <v>148857.501858</v>
      </c>
      <c r="E97">
        <v>5468</v>
      </c>
      <c r="F97">
        <v>25.484999999999999</v>
      </c>
      <c r="G97">
        <f t="shared" ref="G97:G113" si="15">(D97*F97)/12</f>
        <v>316136.11957092752</v>
      </c>
      <c r="H97">
        <f t="shared" ref="H97:H113" si="16">G97*0.85</f>
        <v>268715.70163528837</v>
      </c>
      <c r="I97">
        <f t="shared" ref="I97:I113" si="17">G97-H97</f>
        <v>47420.417935639154</v>
      </c>
    </row>
    <row r="98" spans="1:9" x14ac:dyDescent="0.25">
      <c r="A98">
        <v>3</v>
      </c>
      <c r="B98" t="s">
        <v>5</v>
      </c>
      <c r="C98" t="s">
        <v>8</v>
      </c>
      <c r="D98" s="1">
        <v>18640.925773999999</v>
      </c>
      <c r="E98">
        <v>703</v>
      </c>
      <c r="F98">
        <v>21.54</v>
      </c>
      <c r="G98">
        <f t="shared" si="15"/>
        <v>33460.461764329993</v>
      </c>
      <c r="H98">
        <f t="shared" si="16"/>
        <v>28441.392499680493</v>
      </c>
      <c r="I98">
        <f t="shared" si="17"/>
        <v>5019.0692646495008</v>
      </c>
    </row>
    <row r="99" spans="1:9" x14ac:dyDescent="0.25">
      <c r="A99">
        <v>4</v>
      </c>
      <c r="B99" t="s">
        <v>5</v>
      </c>
      <c r="C99" t="s">
        <v>9</v>
      </c>
      <c r="D99" s="1">
        <v>144481.412935</v>
      </c>
      <c r="E99">
        <v>6310</v>
      </c>
      <c r="F99">
        <v>33.089999999999996</v>
      </c>
      <c r="G99">
        <f t="shared" si="15"/>
        <v>398407.4961682625</v>
      </c>
      <c r="H99">
        <f t="shared" si="16"/>
        <v>338646.3717430231</v>
      </c>
      <c r="I99">
        <f t="shared" si="17"/>
        <v>59761.124425239395</v>
      </c>
    </row>
    <row r="100" spans="1:9" x14ac:dyDescent="0.25">
      <c r="A100">
        <v>5</v>
      </c>
      <c r="B100" t="s">
        <v>5</v>
      </c>
      <c r="C100" t="s">
        <v>16</v>
      </c>
      <c r="D100" s="1">
        <v>1297.6306709999999</v>
      </c>
      <c r="E100">
        <v>55</v>
      </c>
      <c r="F100">
        <v>33.03</v>
      </c>
      <c r="G100">
        <f t="shared" si="15"/>
        <v>3571.7284219275002</v>
      </c>
      <c r="H100">
        <f t="shared" si="16"/>
        <v>3035.9691586383751</v>
      </c>
      <c r="I100">
        <f t="shared" si="17"/>
        <v>535.7592632891251</v>
      </c>
    </row>
    <row r="101" spans="1:9" x14ac:dyDescent="0.25">
      <c r="A101">
        <v>6</v>
      </c>
      <c r="B101" t="s">
        <v>5</v>
      </c>
      <c r="C101" t="s">
        <v>10</v>
      </c>
      <c r="D101" s="1">
        <v>35509.702600999997</v>
      </c>
      <c r="E101">
        <v>1268</v>
      </c>
      <c r="F101">
        <v>26.745000000000001</v>
      </c>
      <c r="G101">
        <f t="shared" si="15"/>
        <v>79142.249671978745</v>
      </c>
      <c r="H101">
        <f t="shared" si="16"/>
        <v>67270.912221181934</v>
      </c>
      <c r="I101">
        <f t="shared" si="17"/>
        <v>11871.337450796811</v>
      </c>
    </row>
    <row r="102" spans="1:9" x14ac:dyDescent="0.25">
      <c r="A102">
        <v>7</v>
      </c>
      <c r="B102" t="s">
        <v>5</v>
      </c>
      <c r="C102" t="s">
        <v>13</v>
      </c>
      <c r="D102" s="1">
        <v>2147.5827720000002</v>
      </c>
      <c r="E102">
        <v>123</v>
      </c>
      <c r="F102">
        <v>33.090000000000003</v>
      </c>
      <c r="G102">
        <f t="shared" si="15"/>
        <v>5921.959493790001</v>
      </c>
      <c r="H102">
        <f t="shared" si="16"/>
        <v>5033.665569721501</v>
      </c>
      <c r="I102">
        <f t="shared" si="17"/>
        <v>888.29392406850002</v>
      </c>
    </row>
    <row r="103" spans="1:9" x14ac:dyDescent="0.25">
      <c r="A103">
        <v>8</v>
      </c>
      <c r="B103" t="s">
        <v>5</v>
      </c>
      <c r="C103" t="s">
        <v>11</v>
      </c>
      <c r="D103" s="1">
        <v>12414.913986</v>
      </c>
      <c r="E103">
        <v>432</v>
      </c>
      <c r="F103">
        <v>33.51</v>
      </c>
      <c r="G103">
        <f t="shared" si="15"/>
        <v>34668.647305904997</v>
      </c>
      <c r="H103">
        <f t="shared" si="16"/>
        <v>29468.350210019245</v>
      </c>
      <c r="I103">
        <f t="shared" si="17"/>
        <v>5200.2970958857513</v>
      </c>
    </row>
    <row r="104" spans="1:9" x14ac:dyDescent="0.25">
      <c r="A104">
        <v>9</v>
      </c>
      <c r="B104" t="s">
        <v>5</v>
      </c>
      <c r="C104" t="s">
        <v>17</v>
      </c>
      <c r="D104" s="1">
        <v>15947.149361</v>
      </c>
      <c r="E104">
        <v>931</v>
      </c>
      <c r="F104">
        <v>13.53</v>
      </c>
      <c r="G104">
        <f t="shared" si="15"/>
        <v>17980.4109045275</v>
      </c>
      <c r="H104">
        <f t="shared" si="16"/>
        <v>15283.349268848375</v>
      </c>
      <c r="I104">
        <f t="shared" si="17"/>
        <v>2697.0616356791252</v>
      </c>
    </row>
    <row r="105" spans="1:9" x14ac:dyDescent="0.25">
      <c r="A105">
        <v>10</v>
      </c>
      <c r="B105" t="s">
        <v>12</v>
      </c>
      <c r="C105" t="s">
        <v>6</v>
      </c>
      <c r="D105" s="1">
        <v>116994.577508</v>
      </c>
      <c r="E105">
        <v>1730</v>
      </c>
      <c r="F105">
        <v>23.1</v>
      </c>
      <c r="G105">
        <f t="shared" si="15"/>
        <v>225214.56170290001</v>
      </c>
      <c r="H105">
        <f t="shared" si="16"/>
        <v>191432.377447465</v>
      </c>
      <c r="I105">
        <f t="shared" si="17"/>
        <v>33782.184255435015</v>
      </c>
    </row>
    <row r="106" spans="1:9" x14ac:dyDescent="0.25">
      <c r="A106">
        <v>11</v>
      </c>
      <c r="B106" t="s">
        <v>12</v>
      </c>
      <c r="C106" t="s">
        <v>7</v>
      </c>
      <c r="D106" s="1">
        <v>134899.77952000001</v>
      </c>
      <c r="E106">
        <v>1717</v>
      </c>
      <c r="F106">
        <v>16.989999999999998</v>
      </c>
      <c r="G106">
        <f t="shared" si="15"/>
        <v>190995.60450373334</v>
      </c>
      <c r="H106">
        <f t="shared" si="16"/>
        <v>162346.26382817334</v>
      </c>
      <c r="I106">
        <f t="shared" si="17"/>
        <v>28649.340675560001</v>
      </c>
    </row>
    <row r="107" spans="1:9" x14ac:dyDescent="0.25">
      <c r="A107">
        <v>12</v>
      </c>
      <c r="B107" t="s">
        <v>12</v>
      </c>
      <c r="C107" t="s">
        <v>8</v>
      </c>
      <c r="D107" s="1">
        <v>10016.089696999999</v>
      </c>
      <c r="E107">
        <v>168</v>
      </c>
      <c r="F107">
        <v>14.36</v>
      </c>
      <c r="G107">
        <f t="shared" si="15"/>
        <v>11985.920670743333</v>
      </c>
      <c r="H107">
        <f t="shared" si="16"/>
        <v>10188.032570131832</v>
      </c>
      <c r="I107">
        <f t="shared" si="17"/>
        <v>1797.8881006115007</v>
      </c>
    </row>
    <row r="108" spans="1:9" x14ac:dyDescent="0.25">
      <c r="A108">
        <v>13</v>
      </c>
      <c r="B108" t="s">
        <v>12</v>
      </c>
      <c r="C108" t="s">
        <v>9</v>
      </c>
      <c r="D108" s="1">
        <v>16053.786255000001</v>
      </c>
      <c r="E108">
        <v>334</v>
      </c>
      <c r="F108">
        <v>22.06</v>
      </c>
      <c r="G108">
        <f t="shared" si="15"/>
        <v>29512.210398775002</v>
      </c>
      <c r="H108">
        <f t="shared" si="16"/>
        <v>25085.37883895875</v>
      </c>
      <c r="I108">
        <f t="shared" si="17"/>
        <v>4426.8315598162517</v>
      </c>
    </row>
    <row r="109" spans="1:9" x14ac:dyDescent="0.25">
      <c r="A109">
        <v>14</v>
      </c>
      <c r="B109" t="s">
        <v>12</v>
      </c>
      <c r="C109" t="s">
        <v>16</v>
      </c>
      <c r="D109" s="1">
        <v>71.768809000000005</v>
      </c>
      <c r="E109">
        <v>1</v>
      </c>
      <c r="F109">
        <v>21.73</v>
      </c>
      <c r="G109">
        <f t="shared" si="15"/>
        <v>129.96135163083335</v>
      </c>
      <c r="H109">
        <f t="shared" si="16"/>
        <v>110.46714888620835</v>
      </c>
      <c r="I109">
        <f t="shared" si="17"/>
        <v>19.494202744624999</v>
      </c>
    </row>
    <row r="110" spans="1:9" x14ac:dyDescent="0.25">
      <c r="A110">
        <v>15</v>
      </c>
      <c r="B110" t="s">
        <v>12</v>
      </c>
      <c r="C110" t="s">
        <v>10</v>
      </c>
      <c r="D110" s="1">
        <v>23143.602706000001</v>
      </c>
      <c r="E110">
        <v>371</v>
      </c>
      <c r="F110">
        <v>17.829999999999998</v>
      </c>
      <c r="G110">
        <f t="shared" si="15"/>
        <v>34387.53635399833</v>
      </c>
      <c r="H110">
        <f t="shared" si="16"/>
        <v>29229.405900898579</v>
      </c>
      <c r="I110">
        <f t="shared" si="17"/>
        <v>5158.1304530997513</v>
      </c>
    </row>
    <row r="111" spans="1:9" x14ac:dyDescent="0.25">
      <c r="A111">
        <v>16</v>
      </c>
      <c r="B111" t="s">
        <v>12</v>
      </c>
      <c r="C111" t="s">
        <v>13</v>
      </c>
      <c r="D111" s="1">
        <v>6044.2383749999999</v>
      </c>
      <c r="E111">
        <v>98</v>
      </c>
      <c r="F111">
        <v>22.06</v>
      </c>
      <c r="G111">
        <f t="shared" si="15"/>
        <v>11111.324879375001</v>
      </c>
      <c r="H111">
        <f t="shared" si="16"/>
        <v>9444.6261474687508</v>
      </c>
      <c r="I111">
        <f t="shared" si="17"/>
        <v>1666.69873190625</v>
      </c>
    </row>
    <row r="112" spans="1:9" x14ac:dyDescent="0.25">
      <c r="A112">
        <v>17</v>
      </c>
      <c r="B112" t="s">
        <v>12</v>
      </c>
      <c r="C112" t="s">
        <v>11</v>
      </c>
      <c r="D112" s="1">
        <v>12751.313620000001</v>
      </c>
      <c r="E112">
        <v>194</v>
      </c>
      <c r="F112">
        <v>22.34</v>
      </c>
      <c r="G112">
        <f t="shared" si="15"/>
        <v>23738.695522566672</v>
      </c>
      <c r="H112">
        <f t="shared" si="16"/>
        <v>20177.89119418167</v>
      </c>
      <c r="I112">
        <f t="shared" si="17"/>
        <v>3560.804328385002</v>
      </c>
    </row>
    <row r="113" spans="1:9" x14ac:dyDescent="0.25">
      <c r="A113">
        <v>18</v>
      </c>
      <c r="B113" t="s">
        <v>12</v>
      </c>
      <c r="C113" t="s">
        <v>17</v>
      </c>
      <c r="D113" s="1">
        <v>10123.978956000001</v>
      </c>
      <c r="E113">
        <v>219</v>
      </c>
      <c r="F113">
        <v>9.02</v>
      </c>
      <c r="G113">
        <f t="shared" si="15"/>
        <v>7609.8575152599997</v>
      </c>
      <c r="H113">
        <f t="shared" si="16"/>
        <v>6468.3788879709991</v>
      </c>
      <c r="I113">
        <f t="shared" si="17"/>
        <v>1141.4786272890005</v>
      </c>
    </row>
    <row r="114" spans="1:9" x14ac:dyDescent="0.25">
      <c r="D114" s="1">
        <f>SUM(D96:D113)</f>
        <v>829475.11262199993</v>
      </c>
      <c r="I114">
        <f>SUM(I96:I113)</f>
        <v>265605.49690014106</v>
      </c>
    </row>
    <row r="118" spans="1:9" x14ac:dyDescent="0.25">
      <c r="A118">
        <v>2010</v>
      </c>
      <c r="H118" t="s">
        <v>27</v>
      </c>
      <c r="I118" t="s">
        <v>14</v>
      </c>
    </row>
    <row r="119" spans="1:9" x14ac:dyDescent="0.25">
      <c r="A119" t="s">
        <v>0</v>
      </c>
      <c r="B119" t="s">
        <v>1</v>
      </c>
      <c r="C119" t="s">
        <v>2</v>
      </c>
      <c r="D119" t="s">
        <v>4</v>
      </c>
      <c r="E119" t="s">
        <v>3</v>
      </c>
      <c r="F119" t="s">
        <v>34</v>
      </c>
      <c r="G119" t="s">
        <v>15</v>
      </c>
      <c r="H119" t="s">
        <v>28</v>
      </c>
      <c r="I119" t="s">
        <v>29</v>
      </c>
    </row>
    <row r="120" spans="1:9" x14ac:dyDescent="0.25">
      <c r="A120">
        <v>1</v>
      </c>
      <c r="B120" s="2" t="s">
        <v>18</v>
      </c>
      <c r="C120" s="2" t="s">
        <v>9</v>
      </c>
      <c r="D120" s="3">
        <v>14.164355</v>
      </c>
      <c r="E120" s="2">
        <v>1</v>
      </c>
      <c r="F120" s="2">
        <v>2.206</v>
      </c>
      <c r="G120" s="2">
        <f>(D120*F120)/12</f>
        <v>2.6038805941666667</v>
      </c>
      <c r="H120" s="2">
        <f>G120*0.85</f>
        <v>2.2132985050416667</v>
      </c>
      <c r="I120" s="2">
        <f>G120-H120</f>
        <v>0.39058208912500003</v>
      </c>
    </row>
    <row r="121" spans="1:9" x14ac:dyDescent="0.25">
      <c r="A121">
        <v>2</v>
      </c>
      <c r="B121" t="s">
        <v>5</v>
      </c>
      <c r="C121" t="s">
        <v>6</v>
      </c>
      <c r="D121" s="1">
        <v>77543.925667999996</v>
      </c>
      <c r="E121">
        <v>3684</v>
      </c>
      <c r="F121">
        <v>34.650000000000006</v>
      </c>
      <c r="G121">
        <f t="shared" ref="G121:G150" si="18">(D121*F121)/12</f>
        <v>223908.08536635002</v>
      </c>
      <c r="H121">
        <f t="shared" ref="H121:H150" si="19">G121*0.85</f>
        <v>190321.8725613975</v>
      </c>
      <c r="I121">
        <f t="shared" ref="I121:I150" si="20">G121-H121</f>
        <v>33586.21280495252</v>
      </c>
    </row>
    <row r="122" spans="1:9" x14ac:dyDescent="0.25">
      <c r="A122">
        <v>3</v>
      </c>
      <c r="B122" t="s">
        <v>5</v>
      </c>
      <c r="C122" t="s">
        <v>19</v>
      </c>
      <c r="D122" s="1">
        <v>9266.1343809999998</v>
      </c>
      <c r="E122">
        <v>388</v>
      </c>
      <c r="F122">
        <v>15.39</v>
      </c>
      <c r="G122">
        <f t="shared" si="18"/>
        <v>11883.817343632501</v>
      </c>
      <c r="H122">
        <f t="shared" si="19"/>
        <v>10101.244742087625</v>
      </c>
      <c r="I122">
        <f t="shared" si="20"/>
        <v>1782.5726015448763</v>
      </c>
    </row>
    <row r="123" spans="1:9" x14ac:dyDescent="0.25">
      <c r="A123">
        <v>4</v>
      </c>
      <c r="B123" t="s">
        <v>5</v>
      </c>
      <c r="C123" t="s">
        <v>20</v>
      </c>
      <c r="D123" s="1">
        <v>93.576284999999999</v>
      </c>
      <c r="E123">
        <v>20</v>
      </c>
      <c r="F123">
        <v>33.089999999999996</v>
      </c>
      <c r="G123">
        <f t="shared" si="18"/>
        <v>258.0366058875</v>
      </c>
      <c r="H123">
        <f t="shared" si="19"/>
        <v>219.33111500437499</v>
      </c>
      <c r="I123">
        <f t="shared" si="20"/>
        <v>38.705490883125009</v>
      </c>
    </row>
    <row r="124" spans="1:9" x14ac:dyDescent="0.25">
      <c r="A124">
        <v>5</v>
      </c>
      <c r="B124" t="s">
        <v>5</v>
      </c>
      <c r="C124" t="s">
        <v>7</v>
      </c>
      <c r="D124" s="1">
        <v>129619.463634</v>
      </c>
      <c r="E124">
        <v>4586</v>
      </c>
      <c r="F124">
        <v>25.484999999999999</v>
      </c>
      <c r="G124">
        <f t="shared" si="18"/>
        <v>275279.33589270752</v>
      </c>
      <c r="H124">
        <f t="shared" si="19"/>
        <v>233987.43550880137</v>
      </c>
      <c r="I124">
        <f t="shared" si="20"/>
        <v>41291.900383906148</v>
      </c>
    </row>
    <row r="125" spans="1:9" x14ac:dyDescent="0.25">
      <c r="A125">
        <v>6</v>
      </c>
      <c r="B125" t="s">
        <v>5</v>
      </c>
      <c r="C125" t="s">
        <v>8</v>
      </c>
      <c r="D125" s="1">
        <v>8272.2403909999994</v>
      </c>
      <c r="E125">
        <v>352</v>
      </c>
      <c r="F125">
        <v>21.54</v>
      </c>
      <c r="G125">
        <f t="shared" si="18"/>
        <v>14848.671501844998</v>
      </c>
      <c r="H125">
        <f t="shared" si="19"/>
        <v>12621.370776568248</v>
      </c>
      <c r="I125">
        <f t="shared" si="20"/>
        <v>2227.3007252767493</v>
      </c>
    </row>
    <row r="126" spans="1:9" x14ac:dyDescent="0.25">
      <c r="A126">
        <v>7</v>
      </c>
      <c r="B126" t="s">
        <v>5</v>
      </c>
      <c r="C126" t="s">
        <v>9</v>
      </c>
      <c r="D126" s="1">
        <v>191242.462375</v>
      </c>
      <c r="E126">
        <v>7852</v>
      </c>
      <c r="F126">
        <v>33.089999999999996</v>
      </c>
      <c r="G126">
        <f t="shared" si="18"/>
        <v>527351.08999906247</v>
      </c>
      <c r="H126">
        <f t="shared" si="19"/>
        <v>448248.42649920308</v>
      </c>
      <c r="I126">
        <f t="shared" si="20"/>
        <v>79102.663499859395</v>
      </c>
    </row>
    <row r="127" spans="1:9" x14ac:dyDescent="0.25">
      <c r="A127">
        <v>8</v>
      </c>
      <c r="B127" t="s">
        <v>5</v>
      </c>
      <c r="C127" t="s">
        <v>16</v>
      </c>
      <c r="D127" s="1">
        <v>102.136234</v>
      </c>
      <c r="E127">
        <v>2</v>
      </c>
      <c r="F127">
        <v>33.03</v>
      </c>
      <c r="G127">
        <f t="shared" si="18"/>
        <v>281.12998408499999</v>
      </c>
      <c r="H127">
        <f t="shared" si="19"/>
        <v>238.96048647224998</v>
      </c>
      <c r="I127">
        <f t="shared" si="20"/>
        <v>42.169497612750007</v>
      </c>
    </row>
    <row r="128" spans="1:9" x14ac:dyDescent="0.25">
      <c r="A128">
        <v>9</v>
      </c>
      <c r="B128" t="s">
        <v>5</v>
      </c>
      <c r="C128" t="s">
        <v>21</v>
      </c>
      <c r="D128" s="1">
        <v>220.26360399999999</v>
      </c>
      <c r="E128">
        <v>9</v>
      </c>
      <c r="F128">
        <v>32.594999999999999</v>
      </c>
      <c r="G128">
        <f t="shared" si="18"/>
        <v>598.29101436499991</v>
      </c>
      <c r="H128">
        <f t="shared" si="19"/>
        <v>508.5473622102499</v>
      </c>
      <c r="I128">
        <f t="shared" si="20"/>
        <v>89.743652154750009</v>
      </c>
    </row>
    <row r="129" spans="1:9" x14ac:dyDescent="0.25">
      <c r="A129">
        <v>10</v>
      </c>
      <c r="B129" t="s">
        <v>5</v>
      </c>
      <c r="C129" t="s">
        <v>10</v>
      </c>
      <c r="D129" s="1">
        <v>10278.163732000001</v>
      </c>
      <c r="E129">
        <v>442</v>
      </c>
      <c r="F129">
        <v>26.744999999999997</v>
      </c>
      <c r="G129">
        <f t="shared" si="18"/>
        <v>22907.457417695001</v>
      </c>
      <c r="H129">
        <f t="shared" si="19"/>
        <v>19471.338805040752</v>
      </c>
      <c r="I129">
        <f t="shared" si="20"/>
        <v>3436.1186126542489</v>
      </c>
    </row>
    <row r="130" spans="1:9" x14ac:dyDescent="0.25">
      <c r="A130">
        <v>11</v>
      </c>
      <c r="B130" t="s">
        <v>5</v>
      </c>
      <c r="C130" t="s">
        <v>22</v>
      </c>
      <c r="D130" s="1">
        <v>12.446535000000001</v>
      </c>
      <c r="E130">
        <v>1</v>
      </c>
      <c r="F130">
        <v>17.940000000000001</v>
      </c>
      <c r="G130">
        <f t="shared" si="18"/>
        <v>18.607569825000002</v>
      </c>
      <c r="H130">
        <f t="shared" si="19"/>
        <v>15.816434351250001</v>
      </c>
      <c r="I130">
        <f t="shared" si="20"/>
        <v>2.7911354737500016</v>
      </c>
    </row>
    <row r="131" spans="1:9" x14ac:dyDescent="0.25">
      <c r="A131">
        <v>12</v>
      </c>
      <c r="B131" t="s">
        <v>5</v>
      </c>
      <c r="C131" t="s">
        <v>23</v>
      </c>
      <c r="D131" s="1">
        <v>746.64090199999998</v>
      </c>
      <c r="E131">
        <v>20</v>
      </c>
      <c r="F131">
        <v>26.744999999999997</v>
      </c>
      <c r="G131">
        <f t="shared" si="18"/>
        <v>1664.0759103324999</v>
      </c>
      <c r="H131">
        <f t="shared" si="19"/>
        <v>1414.4645237826248</v>
      </c>
      <c r="I131">
        <f t="shared" si="20"/>
        <v>249.61138654987508</v>
      </c>
    </row>
    <row r="132" spans="1:9" x14ac:dyDescent="0.25">
      <c r="A132">
        <v>13</v>
      </c>
      <c r="B132" t="s">
        <v>5</v>
      </c>
      <c r="C132" t="s">
        <v>11</v>
      </c>
      <c r="D132" s="1">
        <v>10745.761632</v>
      </c>
      <c r="E132">
        <v>415</v>
      </c>
      <c r="F132">
        <v>33.51</v>
      </c>
      <c r="G132">
        <f t="shared" si="18"/>
        <v>30007.539357359998</v>
      </c>
      <c r="H132">
        <f t="shared" si="19"/>
        <v>25506.408453755997</v>
      </c>
      <c r="I132">
        <f t="shared" si="20"/>
        <v>4501.1309036040002</v>
      </c>
    </row>
    <row r="133" spans="1:9" x14ac:dyDescent="0.25">
      <c r="A133">
        <v>14</v>
      </c>
      <c r="B133" t="s">
        <v>5</v>
      </c>
      <c r="C133" t="s">
        <v>24</v>
      </c>
      <c r="D133" s="1">
        <v>3439.6960509999999</v>
      </c>
      <c r="E133">
        <v>107</v>
      </c>
      <c r="F133">
        <v>26.52</v>
      </c>
      <c r="G133">
        <f t="shared" si="18"/>
        <v>7601.7282727099991</v>
      </c>
      <c r="H133">
        <f t="shared" si="19"/>
        <v>6461.4690318034991</v>
      </c>
      <c r="I133">
        <f t="shared" si="20"/>
        <v>1140.2592409065001</v>
      </c>
    </row>
    <row r="134" spans="1:9" x14ac:dyDescent="0.25">
      <c r="A134">
        <v>15</v>
      </c>
      <c r="B134" t="s">
        <v>5</v>
      </c>
      <c r="C134" t="s">
        <v>17</v>
      </c>
      <c r="D134" s="1">
        <v>1189.361165</v>
      </c>
      <c r="E134">
        <v>53</v>
      </c>
      <c r="F134">
        <v>13.53</v>
      </c>
      <c r="G134">
        <f t="shared" si="18"/>
        <v>1341.0047135375</v>
      </c>
      <c r="H134">
        <f t="shared" si="19"/>
        <v>1139.8540065068751</v>
      </c>
      <c r="I134">
        <f t="shared" si="20"/>
        <v>201.15070703062497</v>
      </c>
    </row>
    <row r="135" spans="1:9" x14ac:dyDescent="0.25">
      <c r="A135">
        <v>16</v>
      </c>
      <c r="B135" t="s">
        <v>5</v>
      </c>
      <c r="C135" t="s">
        <v>25</v>
      </c>
      <c r="D135" s="1">
        <v>37336.972376999998</v>
      </c>
      <c r="E135">
        <v>1377</v>
      </c>
      <c r="F135">
        <v>2.625</v>
      </c>
      <c r="G135">
        <f t="shared" si="18"/>
        <v>8167.4627074687496</v>
      </c>
      <c r="H135">
        <f t="shared" si="19"/>
        <v>6942.3433013484373</v>
      </c>
      <c r="I135">
        <f t="shared" si="20"/>
        <v>1225.1194061203123</v>
      </c>
    </row>
    <row r="136" spans="1:9" x14ac:dyDescent="0.25">
      <c r="A136">
        <v>17</v>
      </c>
      <c r="B136" t="s">
        <v>5</v>
      </c>
      <c r="C136" t="s">
        <v>26</v>
      </c>
      <c r="D136" s="1">
        <v>339.94051200000001</v>
      </c>
      <c r="E136">
        <v>28</v>
      </c>
      <c r="F136">
        <v>15.39</v>
      </c>
      <c r="G136">
        <f t="shared" si="18"/>
        <v>435.97370664000005</v>
      </c>
      <c r="H136">
        <f t="shared" si="19"/>
        <v>370.57765064400002</v>
      </c>
      <c r="I136">
        <f t="shared" si="20"/>
        <v>65.39605599600003</v>
      </c>
    </row>
    <row r="137" spans="1:9" x14ac:dyDescent="0.25">
      <c r="A137">
        <v>18</v>
      </c>
      <c r="B137" t="s">
        <v>12</v>
      </c>
      <c r="C137" t="s">
        <v>6</v>
      </c>
      <c r="D137" s="1">
        <v>108807.48630800001</v>
      </c>
      <c r="E137">
        <v>1719</v>
      </c>
      <c r="F137">
        <v>23.1</v>
      </c>
      <c r="G137">
        <f t="shared" si="18"/>
        <v>209454.41114290003</v>
      </c>
      <c r="H137">
        <f t="shared" si="19"/>
        <v>178036.24947146501</v>
      </c>
      <c r="I137">
        <f t="shared" si="20"/>
        <v>31418.161671435024</v>
      </c>
    </row>
    <row r="138" spans="1:9" x14ac:dyDescent="0.25">
      <c r="A138">
        <v>19</v>
      </c>
      <c r="B138" t="s">
        <v>12</v>
      </c>
      <c r="C138" t="s">
        <v>19</v>
      </c>
      <c r="D138" s="1">
        <v>1394.153337</v>
      </c>
      <c r="E138">
        <v>36</v>
      </c>
      <c r="F138">
        <v>10.26</v>
      </c>
      <c r="G138">
        <f t="shared" si="18"/>
        <v>1192.001103135</v>
      </c>
      <c r="H138">
        <f t="shared" si="19"/>
        <v>1013.20093766475</v>
      </c>
      <c r="I138">
        <f t="shared" si="20"/>
        <v>178.80016547025002</v>
      </c>
    </row>
    <row r="139" spans="1:9" x14ac:dyDescent="0.25">
      <c r="A139">
        <v>20</v>
      </c>
      <c r="B139" t="s">
        <v>12</v>
      </c>
      <c r="C139" t="s">
        <v>7</v>
      </c>
      <c r="D139" s="1">
        <v>170745.40286100001</v>
      </c>
      <c r="E139">
        <v>2196</v>
      </c>
      <c r="F139">
        <v>16.989999999999998</v>
      </c>
      <c r="G139">
        <f t="shared" si="18"/>
        <v>241747.03288403249</v>
      </c>
      <c r="H139">
        <f t="shared" si="19"/>
        <v>205484.9779514276</v>
      </c>
      <c r="I139">
        <f t="shared" si="20"/>
        <v>36262.054932604893</v>
      </c>
    </row>
    <row r="140" spans="1:9" x14ac:dyDescent="0.25">
      <c r="A140">
        <v>21</v>
      </c>
      <c r="B140" t="s">
        <v>12</v>
      </c>
      <c r="C140" t="s">
        <v>8</v>
      </c>
      <c r="D140" s="1">
        <v>3145.1482139999998</v>
      </c>
      <c r="E140">
        <v>58</v>
      </c>
      <c r="F140">
        <v>14.36</v>
      </c>
      <c r="G140">
        <f t="shared" si="18"/>
        <v>3763.6940294199994</v>
      </c>
      <c r="H140">
        <f t="shared" si="19"/>
        <v>3199.1399250069994</v>
      </c>
      <c r="I140">
        <f t="shared" si="20"/>
        <v>564.554104413</v>
      </c>
    </row>
    <row r="141" spans="1:9" x14ac:dyDescent="0.25">
      <c r="A141">
        <v>22</v>
      </c>
      <c r="B141" t="s">
        <v>12</v>
      </c>
      <c r="C141" t="s">
        <v>9</v>
      </c>
      <c r="D141" s="1">
        <v>28579.633338</v>
      </c>
      <c r="E141">
        <v>759</v>
      </c>
      <c r="F141">
        <v>22.06</v>
      </c>
      <c r="G141">
        <f t="shared" si="18"/>
        <v>52538.892619689992</v>
      </c>
      <c r="H141">
        <f t="shared" si="19"/>
        <v>44658.05872673649</v>
      </c>
      <c r="I141">
        <f t="shared" si="20"/>
        <v>7880.8338929535021</v>
      </c>
    </row>
    <row r="142" spans="1:9" x14ac:dyDescent="0.25">
      <c r="A142">
        <v>23</v>
      </c>
      <c r="B142" t="s">
        <v>12</v>
      </c>
      <c r="C142" t="s">
        <v>21</v>
      </c>
      <c r="D142" s="1">
        <v>572.80662199999995</v>
      </c>
      <c r="E142">
        <v>12</v>
      </c>
      <c r="F142">
        <v>21.73</v>
      </c>
      <c r="G142">
        <f t="shared" si="18"/>
        <v>1037.2573246716665</v>
      </c>
      <c r="H142">
        <f t="shared" si="19"/>
        <v>881.66872597091651</v>
      </c>
      <c r="I142">
        <f t="shared" si="20"/>
        <v>155.58859870075003</v>
      </c>
    </row>
    <row r="143" spans="1:9" x14ac:dyDescent="0.25">
      <c r="A143">
        <v>24</v>
      </c>
      <c r="B143" t="s">
        <v>12</v>
      </c>
      <c r="C143" t="s">
        <v>10</v>
      </c>
      <c r="D143" s="1">
        <v>11490.912063</v>
      </c>
      <c r="E143">
        <v>175</v>
      </c>
      <c r="F143">
        <v>17.829999999999998</v>
      </c>
      <c r="G143">
        <f t="shared" si="18"/>
        <v>17073.580173607497</v>
      </c>
      <c r="H143">
        <f t="shared" si="19"/>
        <v>14512.543147566372</v>
      </c>
      <c r="I143">
        <f t="shared" si="20"/>
        <v>2561.0370260411255</v>
      </c>
    </row>
    <row r="144" spans="1:9" x14ac:dyDescent="0.25">
      <c r="A144">
        <v>25</v>
      </c>
      <c r="B144" t="s">
        <v>12</v>
      </c>
      <c r="C144" t="s">
        <v>22</v>
      </c>
      <c r="D144" s="1">
        <v>128.87921299999999</v>
      </c>
      <c r="E144">
        <v>1</v>
      </c>
      <c r="F144">
        <v>11.96</v>
      </c>
      <c r="G144">
        <f t="shared" si="18"/>
        <v>128.44961562333333</v>
      </c>
      <c r="H144">
        <f t="shared" si="19"/>
        <v>109.18217327983332</v>
      </c>
      <c r="I144">
        <f t="shared" si="20"/>
        <v>19.267442343500008</v>
      </c>
    </row>
    <row r="145" spans="1:15" x14ac:dyDescent="0.25">
      <c r="A145">
        <v>26</v>
      </c>
      <c r="B145" t="s">
        <v>12</v>
      </c>
      <c r="C145" t="s">
        <v>23</v>
      </c>
      <c r="D145" s="1">
        <v>972.24697100000003</v>
      </c>
      <c r="E145">
        <v>12</v>
      </c>
      <c r="F145">
        <v>17.829999999999998</v>
      </c>
      <c r="G145">
        <f t="shared" si="18"/>
        <v>1444.5969577441665</v>
      </c>
      <c r="H145">
        <f t="shared" si="19"/>
        <v>1227.9074140825414</v>
      </c>
      <c r="I145">
        <f t="shared" si="20"/>
        <v>216.68954366162507</v>
      </c>
    </row>
    <row r="146" spans="1:15" x14ac:dyDescent="0.25">
      <c r="A146">
        <v>27</v>
      </c>
      <c r="B146" t="s">
        <v>12</v>
      </c>
      <c r="C146" t="s">
        <v>11</v>
      </c>
      <c r="D146" s="1">
        <v>11545.433469</v>
      </c>
      <c r="E146">
        <v>183</v>
      </c>
      <c r="F146">
        <v>22.34</v>
      </c>
      <c r="G146">
        <f t="shared" si="18"/>
        <v>21493.748641455</v>
      </c>
      <c r="H146">
        <f t="shared" si="19"/>
        <v>18269.686345236751</v>
      </c>
      <c r="I146">
        <f t="shared" si="20"/>
        <v>3224.0622962182497</v>
      </c>
    </row>
    <row r="147" spans="1:15" x14ac:dyDescent="0.25">
      <c r="A147">
        <v>28</v>
      </c>
      <c r="B147" t="s">
        <v>12</v>
      </c>
      <c r="C147" t="s">
        <v>24</v>
      </c>
      <c r="D147" s="1">
        <v>2536.0647260000001</v>
      </c>
      <c r="E147">
        <v>36</v>
      </c>
      <c r="F147">
        <v>17.68</v>
      </c>
      <c r="G147">
        <f t="shared" si="18"/>
        <v>3736.468696306667</v>
      </c>
      <c r="H147">
        <f t="shared" si="19"/>
        <v>3175.9983918606667</v>
      </c>
      <c r="I147">
        <f t="shared" si="20"/>
        <v>560.47030444600023</v>
      </c>
    </row>
    <row r="148" spans="1:15" x14ac:dyDescent="0.25">
      <c r="A148">
        <v>29</v>
      </c>
      <c r="B148" t="s">
        <v>12</v>
      </c>
      <c r="C148" t="s">
        <v>17</v>
      </c>
      <c r="D148" s="1">
        <v>740.56818199999998</v>
      </c>
      <c r="E148">
        <v>12</v>
      </c>
      <c r="F148">
        <v>9.02</v>
      </c>
      <c r="G148">
        <f t="shared" si="18"/>
        <v>556.66041680333331</v>
      </c>
      <c r="H148">
        <f t="shared" si="19"/>
        <v>473.16135428283332</v>
      </c>
      <c r="I148">
        <f t="shared" si="20"/>
        <v>83.49906252049999</v>
      </c>
    </row>
    <row r="149" spans="1:15" x14ac:dyDescent="0.25">
      <c r="A149">
        <v>30</v>
      </c>
      <c r="B149" t="s">
        <v>12</v>
      </c>
      <c r="C149" t="s">
        <v>25</v>
      </c>
      <c r="D149" s="1">
        <v>36281.585998000002</v>
      </c>
      <c r="E149">
        <v>625</v>
      </c>
      <c r="F149">
        <v>1.75</v>
      </c>
      <c r="G149">
        <f t="shared" si="18"/>
        <v>5291.0646247083341</v>
      </c>
      <c r="H149">
        <f t="shared" si="19"/>
        <v>4497.4049310020837</v>
      </c>
      <c r="I149">
        <f t="shared" si="20"/>
        <v>793.65969370625044</v>
      </c>
    </row>
    <row r="150" spans="1:15" x14ac:dyDescent="0.25">
      <c r="A150">
        <v>31</v>
      </c>
      <c r="B150" t="s">
        <v>12</v>
      </c>
      <c r="C150" t="s">
        <v>26</v>
      </c>
      <c r="D150" s="1">
        <v>329.21863300000001</v>
      </c>
      <c r="E150">
        <v>11</v>
      </c>
      <c r="F150">
        <v>10.26</v>
      </c>
      <c r="G150">
        <f t="shared" si="18"/>
        <v>281.48193121499997</v>
      </c>
      <c r="H150">
        <f t="shared" si="19"/>
        <v>239.25964153274998</v>
      </c>
      <c r="I150">
        <f t="shared" si="20"/>
        <v>42.222289682249993</v>
      </c>
    </row>
    <row r="151" spans="1:15" x14ac:dyDescent="0.25">
      <c r="D151" s="1">
        <f>SUM(D120:D150)</f>
        <v>857732.88976799999</v>
      </c>
      <c r="I151">
        <f>SUM(I120:I150)</f>
        <v>252944.13771081169</v>
      </c>
    </row>
    <row r="154" spans="1:15" x14ac:dyDescent="0.25">
      <c r="L154" t="s">
        <v>46</v>
      </c>
    </row>
    <row r="155" spans="1:15" x14ac:dyDescent="0.25">
      <c r="A155">
        <v>2015</v>
      </c>
      <c r="H155" t="s">
        <v>27</v>
      </c>
      <c r="I155" t="s">
        <v>14</v>
      </c>
      <c r="L155" t="s">
        <v>42</v>
      </c>
      <c r="N155" s="6" t="s">
        <v>47</v>
      </c>
      <c r="O155" t="s">
        <v>44</v>
      </c>
    </row>
    <row r="156" spans="1:15" x14ac:dyDescent="0.25">
      <c r="A156" t="s">
        <v>0</v>
      </c>
      <c r="B156" t="s">
        <v>1</v>
      </c>
      <c r="C156" t="s">
        <v>2</v>
      </c>
      <c r="D156" t="s">
        <v>4</v>
      </c>
      <c r="E156" t="s">
        <v>3</v>
      </c>
      <c r="F156" t="s">
        <v>34</v>
      </c>
      <c r="G156" t="s">
        <v>15</v>
      </c>
      <c r="H156" t="s">
        <v>28</v>
      </c>
      <c r="I156" t="s">
        <v>29</v>
      </c>
      <c r="L156" t="s">
        <v>43</v>
      </c>
      <c r="M156" t="s">
        <v>15</v>
      </c>
      <c r="N156" t="s">
        <v>15</v>
      </c>
    </row>
    <row r="157" spans="1:15" x14ac:dyDescent="0.25">
      <c r="A157">
        <v>1</v>
      </c>
      <c r="B157" s="2" t="s">
        <v>18</v>
      </c>
      <c r="C157" s="2" t="s">
        <v>9</v>
      </c>
      <c r="D157" s="3">
        <v>14.164410999999999</v>
      </c>
      <c r="E157" s="2">
        <v>1</v>
      </c>
      <c r="F157" s="2">
        <v>2.206</v>
      </c>
      <c r="G157" s="2">
        <f>(D157*F157)/12</f>
        <v>2.6038908888333334</v>
      </c>
      <c r="H157" s="2">
        <f>G157*0.85</f>
        <v>2.2133072555083335</v>
      </c>
      <c r="I157" s="2">
        <f>G157-H157</f>
        <v>0.3905836333249999</v>
      </c>
    </row>
    <row r="158" spans="1:15" x14ac:dyDescent="0.25">
      <c r="A158">
        <v>2</v>
      </c>
      <c r="B158" t="s">
        <v>5</v>
      </c>
      <c r="C158" t="s">
        <v>6</v>
      </c>
      <c r="D158" s="1">
        <v>72057.381810000006</v>
      </c>
      <c r="E158">
        <v>3317</v>
      </c>
      <c r="F158">
        <v>34.650000000000006</v>
      </c>
      <c r="G158" s="4">
        <f t="shared" ref="G158:G181" si="21">(D158*F158)/12</f>
        <v>208065.68997637506</v>
      </c>
      <c r="H158" s="4">
        <f t="shared" ref="H158:H181" si="22">G158*0.85</f>
        <v>176855.8364799188</v>
      </c>
      <c r="I158" s="4">
        <f t="shared" ref="I158:I181" si="23">G158-H158</f>
        <v>31209.853496456257</v>
      </c>
      <c r="K158">
        <f>F158*0.9</f>
        <v>31.185000000000006</v>
      </c>
      <c r="L158">
        <f>F158-K158</f>
        <v>3.4649999999999999</v>
      </c>
      <c r="M158">
        <f>(D158*L158)/12</f>
        <v>20806.568997637503</v>
      </c>
      <c r="N158" s="1">
        <f>M158*0.9</f>
        <v>18725.912097873752</v>
      </c>
      <c r="O158">
        <f>M158-N158</f>
        <v>2080.6568997637514</v>
      </c>
    </row>
    <row r="159" spans="1:15" x14ac:dyDescent="0.25">
      <c r="A159">
        <v>3</v>
      </c>
      <c r="B159" t="s">
        <v>5</v>
      </c>
      <c r="C159" t="s">
        <v>19</v>
      </c>
      <c r="D159" s="1">
        <v>3812.3018120000002</v>
      </c>
      <c r="E159">
        <v>134</v>
      </c>
      <c r="F159">
        <v>15.39</v>
      </c>
      <c r="G159" s="4">
        <f t="shared" si="21"/>
        <v>4889.2770738900008</v>
      </c>
      <c r="H159" s="4">
        <f t="shared" si="22"/>
        <v>4155.8855128065006</v>
      </c>
      <c r="I159" s="4">
        <f t="shared" si="23"/>
        <v>733.39156108350016</v>
      </c>
      <c r="K159">
        <f t="shared" ref="K159:K169" si="24">F159*0.9</f>
        <v>13.851000000000001</v>
      </c>
      <c r="L159">
        <f t="shared" ref="L159:L169" si="25">F159-K159</f>
        <v>1.5389999999999997</v>
      </c>
      <c r="M159">
        <f t="shared" ref="M159:M181" si="26">(D159*L159)/12</f>
        <v>488.92770738899998</v>
      </c>
      <c r="N159" s="1">
        <f t="shared" ref="N159:N181" si="27">M159*0.9</f>
        <v>440.03493665010001</v>
      </c>
      <c r="O159">
        <f t="shared" ref="O159:O181" si="28">M159-N159</f>
        <v>48.892770738899969</v>
      </c>
    </row>
    <row r="160" spans="1:15" x14ac:dyDescent="0.25">
      <c r="A160">
        <v>4</v>
      </c>
      <c r="B160" t="s">
        <v>5</v>
      </c>
      <c r="C160" t="s">
        <v>7</v>
      </c>
      <c r="D160" s="1">
        <v>94653.110184999998</v>
      </c>
      <c r="E160">
        <v>3233</v>
      </c>
      <c r="F160">
        <v>25.484999999999999</v>
      </c>
      <c r="G160" s="4">
        <f t="shared" si="21"/>
        <v>201019.54275539375</v>
      </c>
      <c r="H160" s="4">
        <f t="shared" si="22"/>
        <v>170866.61134208468</v>
      </c>
      <c r="I160" s="4">
        <f t="shared" si="23"/>
        <v>30152.931413309067</v>
      </c>
      <c r="K160">
        <f t="shared" si="24"/>
        <v>22.936499999999999</v>
      </c>
      <c r="L160">
        <f t="shared" si="25"/>
        <v>2.5485000000000007</v>
      </c>
      <c r="M160">
        <f t="shared" si="26"/>
        <v>20101.954275539381</v>
      </c>
      <c r="N160" s="1">
        <f t="shared" si="27"/>
        <v>18091.758847985442</v>
      </c>
      <c r="O160">
        <f t="shared" si="28"/>
        <v>2010.1954275539392</v>
      </c>
    </row>
    <row r="161" spans="1:15" x14ac:dyDescent="0.25">
      <c r="A161">
        <v>5</v>
      </c>
      <c r="B161" t="s">
        <v>5</v>
      </c>
      <c r="C161" t="s">
        <v>8</v>
      </c>
      <c r="D161" s="1">
        <v>2804.3996520000001</v>
      </c>
      <c r="E161">
        <v>105</v>
      </c>
      <c r="F161">
        <v>21.54</v>
      </c>
      <c r="G161" s="4">
        <f t="shared" si="21"/>
        <v>5033.8973753399996</v>
      </c>
      <c r="H161" s="4">
        <f t="shared" si="22"/>
        <v>4278.8127690389992</v>
      </c>
      <c r="I161" s="4">
        <f t="shared" si="23"/>
        <v>755.08460630100035</v>
      </c>
      <c r="K161">
        <f t="shared" si="24"/>
        <v>19.385999999999999</v>
      </c>
      <c r="L161">
        <f t="shared" si="25"/>
        <v>2.1539999999999999</v>
      </c>
      <c r="M161">
        <f t="shared" si="26"/>
        <v>503.38973753400001</v>
      </c>
      <c r="N161" s="1">
        <f t="shared" si="27"/>
        <v>453.05076378059999</v>
      </c>
      <c r="O161">
        <f t="shared" si="28"/>
        <v>50.338973753400012</v>
      </c>
    </row>
    <row r="162" spans="1:15" x14ac:dyDescent="0.25">
      <c r="A162">
        <v>6</v>
      </c>
      <c r="B162" t="s">
        <v>5</v>
      </c>
      <c r="C162" t="s">
        <v>9</v>
      </c>
      <c r="D162" s="1">
        <v>168945.44158399999</v>
      </c>
      <c r="E162">
        <v>6654</v>
      </c>
      <c r="F162">
        <v>33.089999999999996</v>
      </c>
      <c r="G162" s="4">
        <f t="shared" si="21"/>
        <v>465867.05516787991</v>
      </c>
      <c r="H162" s="4">
        <f t="shared" si="22"/>
        <v>395986.99689269793</v>
      </c>
      <c r="I162" s="4">
        <f t="shared" si="23"/>
        <v>69880.058275181975</v>
      </c>
      <c r="K162">
        <f t="shared" si="24"/>
        <v>29.780999999999999</v>
      </c>
      <c r="L162">
        <f t="shared" si="25"/>
        <v>3.3089999999999975</v>
      </c>
      <c r="M162">
        <f t="shared" si="26"/>
        <v>46586.705516787966</v>
      </c>
      <c r="N162" s="1">
        <f t="shared" si="27"/>
        <v>41928.034965109167</v>
      </c>
      <c r="O162">
        <f t="shared" si="28"/>
        <v>4658.6705516787988</v>
      </c>
    </row>
    <row r="163" spans="1:15" x14ac:dyDescent="0.25">
      <c r="A163">
        <v>7</v>
      </c>
      <c r="B163" t="s">
        <v>5</v>
      </c>
      <c r="C163" t="s">
        <v>21</v>
      </c>
      <c r="D163" s="1">
        <v>146.692194</v>
      </c>
      <c r="E163">
        <v>7</v>
      </c>
      <c r="F163">
        <v>32.594999999999999</v>
      </c>
      <c r="G163" s="4">
        <f t="shared" si="21"/>
        <v>398.4526719525</v>
      </c>
      <c r="H163" s="4">
        <f t="shared" si="22"/>
        <v>338.68477115962497</v>
      </c>
      <c r="I163" s="4">
        <f t="shared" si="23"/>
        <v>59.767900792875025</v>
      </c>
      <c r="K163">
        <f t="shared" si="24"/>
        <v>29.3355</v>
      </c>
      <c r="L163">
        <f t="shared" si="25"/>
        <v>3.2594999999999992</v>
      </c>
      <c r="M163">
        <f t="shared" si="26"/>
        <v>39.845267195249988</v>
      </c>
      <c r="N163" s="1">
        <f t="shared" si="27"/>
        <v>35.860740475724988</v>
      </c>
      <c r="O163">
        <f t="shared" si="28"/>
        <v>3.9845267195250003</v>
      </c>
    </row>
    <row r="164" spans="1:15" x14ac:dyDescent="0.25">
      <c r="A164">
        <v>8</v>
      </c>
      <c r="B164" t="s">
        <v>5</v>
      </c>
      <c r="C164" t="s">
        <v>10</v>
      </c>
      <c r="D164" s="1">
        <v>4374.103349</v>
      </c>
      <c r="E164">
        <v>99</v>
      </c>
      <c r="F164">
        <v>26.744999999999997</v>
      </c>
      <c r="G164" s="4">
        <f t="shared" si="21"/>
        <v>9748.7828390837494</v>
      </c>
      <c r="H164" s="4">
        <f t="shared" si="22"/>
        <v>8286.4654132211872</v>
      </c>
      <c r="I164" s="4">
        <f t="shared" si="23"/>
        <v>1462.3174258625622</v>
      </c>
      <c r="K164">
        <f t="shared" si="24"/>
        <v>24.070499999999999</v>
      </c>
      <c r="L164">
        <f t="shared" si="25"/>
        <v>2.6744999999999983</v>
      </c>
      <c r="M164">
        <f t="shared" si="26"/>
        <v>974.87828390837433</v>
      </c>
      <c r="N164" s="1">
        <f t="shared" si="27"/>
        <v>877.39045551753691</v>
      </c>
      <c r="O164">
        <f t="shared" si="28"/>
        <v>97.487828390837421</v>
      </c>
    </row>
    <row r="165" spans="1:15" x14ac:dyDescent="0.25">
      <c r="A165">
        <v>9</v>
      </c>
      <c r="B165" t="s">
        <v>5</v>
      </c>
      <c r="C165" t="s">
        <v>23</v>
      </c>
      <c r="D165" s="1">
        <v>3107.1540500000001</v>
      </c>
      <c r="E165">
        <v>116</v>
      </c>
      <c r="F165">
        <v>26.744999999999997</v>
      </c>
      <c r="G165" s="4">
        <f t="shared" si="21"/>
        <v>6925.0695889374992</v>
      </c>
      <c r="H165" s="4">
        <f t="shared" si="22"/>
        <v>5886.3091505968741</v>
      </c>
      <c r="I165" s="4">
        <f t="shared" si="23"/>
        <v>1038.7604383406251</v>
      </c>
      <c r="K165">
        <f t="shared" si="24"/>
        <v>24.070499999999999</v>
      </c>
      <c r="L165">
        <f t="shared" si="25"/>
        <v>2.6744999999999983</v>
      </c>
      <c r="M165">
        <f t="shared" si="26"/>
        <v>692.50695889374958</v>
      </c>
      <c r="N165" s="1">
        <f t="shared" si="27"/>
        <v>623.25626300437466</v>
      </c>
      <c r="O165">
        <f t="shared" si="28"/>
        <v>69.250695889374924</v>
      </c>
    </row>
    <row r="166" spans="1:15" x14ac:dyDescent="0.25">
      <c r="A166">
        <v>10</v>
      </c>
      <c r="B166" t="s">
        <v>5</v>
      </c>
      <c r="C166" t="s">
        <v>11</v>
      </c>
      <c r="D166" s="1">
        <v>7640.2912859999997</v>
      </c>
      <c r="E166">
        <v>267</v>
      </c>
      <c r="F166">
        <v>33.51</v>
      </c>
      <c r="G166" s="4">
        <f t="shared" si="21"/>
        <v>21335.513416154998</v>
      </c>
      <c r="H166" s="4">
        <f t="shared" si="22"/>
        <v>18135.186403731746</v>
      </c>
      <c r="I166" s="4">
        <f t="shared" si="23"/>
        <v>3200.3270124232513</v>
      </c>
      <c r="K166">
        <f t="shared" si="24"/>
        <v>30.158999999999999</v>
      </c>
      <c r="L166">
        <f t="shared" si="25"/>
        <v>3.3509999999999991</v>
      </c>
      <c r="M166">
        <f t="shared" si="26"/>
        <v>2133.5513416154995</v>
      </c>
      <c r="N166" s="1">
        <f t="shared" si="27"/>
        <v>1920.1962074539497</v>
      </c>
      <c r="O166">
        <f t="shared" si="28"/>
        <v>213.35513416154981</v>
      </c>
    </row>
    <row r="167" spans="1:15" x14ac:dyDescent="0.25">
      <c r="A167">
        <v>11</v>
      </c>
      <c r="B167" t="s">
        <v>5</v>
      </c>
      <c r="C167" t="s">
        <v>24</v>
      </c>
      <c r="D167" s="1">
        <v>1643.094057</v>
      </c>
      <c r="E167">
        <v>50</v>
      </c>
      <c r="F167">
        <v>26.52</v>
      </c>
      <c r="G167" s="4">
        <f t="shared" si="21"/>
        <v>3631.2378659700003</v>
      </c>
      <c r="H167" s="4">
        <f t="shared" si="22"/>
        <v>3086.5521860745002</v>
      </c>
      <c r="I167" s="4">
        <f t="shared" si="23"/>
        <v>544.68567989550002</v>
      </c>
      <c r="K167">
        <f t="shared" si="24"/>
        <v>23.867999999999999</v>
      </c>
      <c r="L167">
        <f t="shared" si="25"/>
        <v>2.652000000000001</v>
      </c>
      <c r="M167">
        <f t="shared" si="26"/>
        <v>363.12378659700016</v>
      </c>
      <c r="N167" s="1">
        <f t="shared" si="27"/>
        <v>326.81140793730015</v>
      </c>
      <c r="O167">
        <f t="shared" si="28"/>
        <v>36.312378659700016</v>
      </c>
    </row>
    <row r="168" spans="1:15" x14ac:dyDescent="0.25">
      <c r="A168">
        <v>12</v>
      </c>
      <c r="B168" t="s">
        <v>5</v>
      </c>
      <c r="C168" t="s">
        <v>17</v>
      </c>
      <c r="D168" s="1">
        <v>331.16243400000002</v>
      </c>
      <c r="E168">
        <v>18</v>
      </c>
      <c r="F168">
        <v>13.53</v>
      </c>
      <c r="G168" s="4">
        <f t="shared" si="21"/>
        <v>373.38564433499999</v>
      </c>
      <c r="H168" s="4">
        <f t="shared" si="22"/>
        <v>317.37779768474996</v>
      </c>
      <c r="I168" s="4">
        <f t="shared" si="23"/>
        <v>56.007846650250031</v>
      </c>
      <c r="K168">
        <f t="shared" si="24"/>
        <v>12.177</v>
      </c>
      <c r="L168">
        <f t="shared" si="25"/>
        <v>1.3529999999999998</v>
      </c>
      <c r="M168">
        <f t="shared" si="26"/>
        <v>37.338564433499997</v>
      </c>
      <c r="N168" s="1">
        <f t="shared" si="27"/>
        <v>33.604707990149997</v>
      </c>
      <c r="O168">
        <f t="shared" si="28"/>
        <v>3.7338564433499997</v>
      </c>
    </row>
    <row r="169" spans="1:15" x14ac:dyDescent="0.25">
      <c r="A169">
        <v>13</v>
      </c>
      <c r="B169" t="s">
        <v>5</v>
      </c>
      <c r="C169" t="s">
        <v>26</v>
      </c>
      <c r="D169" s="1">
        <v>35085.980730000003</v>
      </c>
      <c r="E169">
        <v>1300</v>
      </c>
      <c r="F169">
        <v>15.39</v>
      </c>
      <c r="G169" s="4">
        <f t="shared" si="21"/>
        <v>44997.770286225008</v>
      </c>
      <c r="H169" s="4">
        <f t="shared" si="22"/>
        <v>38248.104743291253</v>
      </c>
      <c r="I169" s="4">
        <f t="shared" si="23"/>
        <v>6749.6655429337552</v>
      </c>
      <c r="K169">
        <f t="shared" si="24"/>
        <v>13.851000000000001</v>
      </c>
      <c r="L169">
        <f t="shared" si="25"/>
        <v>1.5389999999999997</v>
      </c>
      <c r="M169">
        <f t="shared" si="26"/>
        <v>4499.7770286224995</v>
      </c>
      <c r="N169" s="1">
        <f t="shared" si="27"/>
        <v>4049.7993257602498</v>
      </c>
      <c r="O169">
        <f t="shared" si="28"/>
        <v>449.97770286224977</v>
      </c>
    </row>
    <row r="170" spans="1:15" x14ac:dyDescent="0.25">
      <c r="A170">
        <v>14</v>
      </c>
      <c r="B170" t="s">
        <v>12</v>
      </c>
      <c r="C170" t="s">
        <v>6</v>
      </c>
      <c r="D170" s="1">
        <v>127982.913682</v>
      </c>
      <c r="E170">
        <v>2483</v>
      </c>
      <c r="F170">
        <v>23.1</v>
      </c>
      <c r="G170" s="4">
        <f t="shared" si="21"/>
        <v>246367.10883785001</v>
      </c>
      <c r="H170" s="4">
        <f t="shared" si="22"/>
        <v>209412.04251217251</v>
      </c>
      <c r="I170" s="4">
        <f t="shared" si="23"/>
        <v>36955.066325677501</v>
      </c>
      <c r="K170">
        <f>(F170*0.9)</f>
        <v>20.790000000000003</v>
      </c>
      <c r="L170">
        <f>F170-K170</f>
        <v>2.3099999999999987</v>
      </c>
      <c r="M170">
        <f t="shared" si="26"/>
        <v>24636.710883784985</v>
      </c>
      <c r="N170" s="1">
        <f t="shared" si="27"/>
        <v>22173.039795406487</v>
      </c>
      <c r="O170">
        <f t="shared" si="28"/>
        <v>2463.6710883784981</v>
      </c>
    </row>
    <row r="171" spans="1:15" x14ac:dyDescent="0.25">
      <c r="A171">
        <v>15</v>
      </c>
      <c r="B171" t="s">
        <v>12</v>
      </c>
      <c r="C171" t="s">
        <v>19</v>
      </c>
      <c r="D171" s="1">
        <v>1275.157616</v>
      </c>
      <c r="E171">
        <v>18</v>
      </c>
      <c r="F171">
        <v>10.26</v>
      </c>
      <c r="G171" s="4">
        <f t="shared" si="21"/>
        <v>1090.2597616799999</v>
      </c>
      <c r="H171" s="4">
        <f t="shared" si="22"/>
        <v>926.72079742799986</v>
      </c>
      <c r="I171" s="4">
        <f t="shared" si="23"/>
        <v>163.53896425200003</v>
      </c>
      <c r="K171">
        <f t="shared" ref="K171:K181" si="29">(F171*0.9)</f>
        <v>9.234</v>
      </c>
      <c r="L171">
        <f t="shared" ref="L171:L181" si="30">F171-K171</f>
        <v>1.0259999999999998</v>
      </c>
      <c r="M171">
        <f t="shared" si="26"/>
        <v>109.02597616799999</v>
      </c>
      <c r="N171" s="1">
        <f t="shared" si="27"/>
        <v>98.123378551199991</v>
      </c>
      <c r="O171">
        <f t="shared" si="28"/>
        <v>10.902597616799994</v>
      </c>
    </row>
    <row r="172" spans="1:15" x14ac:dyDescent="0.25">
      <c r="A172">
        <v>16</v>
      </c>
      <c r="B172" t="s">
        <v>12</v>
      </c>
      <c r="C172" t="s">
        <v>7</v>
      </c>
      <c r="D172" s="1">
        <v>199203.04123500001</v>
      </c>
      <c r="E172">
        <v>2931</v>
      </c>
      <c r="F172">
        <v>16.989999999999998</v>
      </c>
      <c r="G172" s="4">
        <f t="shared" si="21"/>
        <v>282038.3058818875</v>
      </c>
      <c r="H172" s="4">
        <f t="shared" si="22"/>
        <v>239732.55999960436</v>
      </c>
      <c r="I172" s="4">
        <f t="shared" si="23"/>
        <v>42305.74588228314</v>
      </c>
      <c r="K172">
        <f t="shared" si="29"/>
        <v>15.290999999999999</v>
      </c>
      <c r="L172">
        <f t="shared" si="30"/>
        <v>1.6989999999999998</v>
      </c>
      <c r="M172">
        <f t="shared" si="26"/>
        <v>28203.83058818875</v>
      </c>
      <c r="N172" s="1">
        <f t="shared" si="27"/>
        <v>25383.447529369874</v>
      </c>
      <c r="O172">
        <f t="shared" si="28"/>
        <v>2820.3830588188757</v>
      </c>
    </row>
    <row r="173" spans="1:15" x14ac:dyDescent="0.25">
      <c r="A173">
        <v>17</v>
      </c>
      <c r="B173" t="s">
        <v>12</v>
      </c>
      <c r="C173" t="s">
        <v>8</v>
      </c>
      <c r="D173" s="1">
        <v>3054.6139619999999</v>
      </c>
      <c r="E173">
        <v>57</v>
      </c>
      <c r="F173">
        <v>14.36</v>
      </c>
      <c r="G173" s="4">
        <f t="shared" si="21"/>
        <v>3655.35470786</v>
      </c>
      <c r="H173" s="4">
        <f t="shared" si="22"/>
        <v>3107.051501681</v>
      </c>
      <c r="I173" s="4">
        <f t="shared" si="23"/>
        <v>548.30320617899997</v>
      </c>
      <c r="K173">
        <f t="shared" si="29"/>
        <v>12.923999999999999</v>
      </c>
      <c r="L173">
        <f t="shared" si="30"/>
        <v>1.4359999999999999</v>
      </c>
      <c r="M173">
        <f t="shared" si="26"/>
        <v>365.53547078599996</v>
      </c>
      <c r="N173" s="1">
        <f t="shared" si="27"/>
        <v>328.98192370739997</v>
      </c>
      <c r="O173">
        <f t="shared" si="28"/>
        <v>36.553547078599991</v>
      </c>
    </row>
    <row r="174" spans="1:15" x14ac:dyDescent="0.25">
      <c r="A174">
        <v>18</v>
      </c>
      <c r="B174" t="s">
        <v>12</v>
      </c>
      <c r="C174" t="s">
        <v>9</v>
      </c>
      <c r="D174" s="1">
        <v>20215.262255000001</v>
      </c>
      <c r="E174">
        <v>798</v>
      </c>
      <c r="F174">
        <v>22.06</v>
      </c>
      <c r="G174" s="4">
        <f t="shared" si="21"/>
        <v>37162.39044544167</v>
      </c>
      <c r="H174" s="4">
        <f t="shared" si="22"/>
        <v>31588.031878625417</v>
      </c>
      <c r="I174" s="4">
        <f t="shared" si="23"/>
        <v>5574.3585668162523</v>
      </c>
      <c r="K174">
        <f t="shared" si="29"/>
        <v>19.853999999999999</v>
      </c>
      <c r="L174">
        <f t="shared" si="30"/>
        <v>2.2059999999999995</v>
      </c>
      <c r="M174">
        <f t="shared" si="26"/>
        <v>3716.2390445441665</v>
      </c>
      <c r="N174" s="1">
        <f t="shared" si="27"/>
        <v>3344.6151400897497</v>
      </c>
      <c r="O174">
        <f t="shared" si="28"/>
        <v>371.62390445441679</v>
      </c>
    </row>
    <row r="175" spans="1:15" x14ac:dyDescent="0.25">
      <c r="A175">
        <v>19</v>
      </c>
      <c r="B175" t="s">
        <v>12</v>
      </c>
      <c r="C175" t="s">
        <v>21</v>
      </c>
      <c r="D175" s="1">
        <v>568.19067299999995</v>
      </c>
      <c r="E175">
        <v>8</v>
      </c>
      <c r="F175">
        <v>21.73</v>
      </c>
      <c r="G175" s="4">
        <f t="shared" si="21"/>
        <v>1028.8986103575</v>
      </c>
      <c r="H175" s="4">
        <f t="shared" si="22"/>
        <v>874.56381880387505</v>
      </c>
      <c r="I175" s="4">
        <f t="shared" si="23"/>
        <v>154.334791553625</v>
      </c>
      <c r="K175">
        <f t="shared" si="29"/>
        <v>19.557000000000002</v>
      </c>
      <c r="L175">
        <f t="shared" si="30"/>
        <v>2.1729999999999983</v>
      </c>
      <c r="M175">
        <f t="shared" si="26"/>
        <v>102.8898610357499</v>
      </c>
      <c r="N175" s="1">
        <f t="shared" si="27"/>
        <v>92.600874932174918</v>
      </c>
      <c r="O175">
        <f t="shared" si="28"/>
        <v>10.288986103574985</v>
      </c>
    </row>
    <row r="176" spans="1:15" x14ac:dyDescent="0.25">
      <c r="A176">
        <v>20</v>
      </c>
      <c r="B176" t="s">
        <v>12</v>
      </c>
      <c r="C176" t="s">
        <v>10</v>
      </c>
      <c r="D176" s="1">
        <v>5079.618461</v>
      </c>
      <c r="E176">
        <v>90</v>
      </c>
      <c r="F176">
        <v>17.829999999999998</v>
      </c>
      <c r="G176" s="4">
        <f t="shared" si="21"/>
        <v>7547.4664299691658</v>
      </c>
      <c r="H176" s="4">
        <f t="shared" si="22"/>
        <v>6415.3464654737909</v>
      </c>
      <c r="I176" s="4">
        <f t="shared" si="23"/>
        <v>1132.1199644953749</v>
      </c>
      <c r="K176">
        <f t="shared" si="29"/>
        <v>16.047000000000001</v>
      </c>
      <c r="L176">
        <f t="shared" si="30"/>
        <v>1.7829999999999977</v>
      </c>
      <c r="M176">
        <f t="shared" si="26"/>
        <v>754.74664299691574</v>
      </c>
      <c r="N176" s="1">
        <f t="shared" si="27"/>
        <v>679.2719786972242</v>
      </c>
      <c r="O176">
        <f t="shared" si="28"/>
        <v>75.47466429969154</v>
      </c>
    </row>
    <row r="177" spans="1:16" x14ac:dyDescent="0.25">
      <c r="A177">
        <v>21</v>
      </c>
      <c r="B177" t="s">
        <v>12</v>
      </c>
      <c r="C177" t="s">
        <v>23</v>
      </c>
      <c r="D177" s="1">
        <v>2845.092541</v>
      </c>
      <c r="E177">
        <v>62</v>
      </c>
      <c r="F177">
        <v>17.829999999999998</v>
      </c>
      <c r="G177" s="4">
        <f t="shared" si="21"/>
        <v>4227.3333338358325</v>
      </c>
      <c r="H177" s="4">
        <f t="shared" si="22"/>
        <v>3593.2333337604573</v>
      </c>
      <c r="I177" s="4">
        <f t="shared" si="23"/>
        <v>634.10000007537519</v>
      </c>
      <c r="K177">
        <f t="shared" si="29"/>
        <v>16.047000000000001</v>
      </c>
      <c r="L177">
        <f t="shared" si="30"/>
        <v>1.7829999999999977</v>
      </c>
      <c r="M177">
        <f t="shared" si="26"/>
        <v>422.73333338358276</v>
      </c>
      <c r="N177" s="1">
        <f t="shared" si="27"/>
        <v>380.46000004522449</v>
      </c>
      <c r="O177">
        <f t="shared" si="28"/>
        <v>42.27333333835827</v>
      </c>
    </row>
    <row r="178" spans="1:16" x14ac:dyDescent="0.25">
      <c r="A178">
        <v>22</v>
      </c>
      <c r="B178" t="s">
        <v>12</v>
      </c>
      <c r="C178" t="s">
        <v>11</v>
      </c>
      <c r="D178" s="1">
        <v>13061.979562</v>
      </c>
      <c r="E178">
        <v>213</v>
      </c>
      <c r="F178">
        <v>22.34</v>
      </c>
      <c r="G178" s="4">
        <f t="shared" si="21"/>
        <v>24317.051951256668</v>
      </c>
      <c r="H178" s="4">
        <f t="shared" si="22"/>
        <v>20669.494158568166</v>
      </c>
      <c r="I178" s="4">
        <f t="shared" si="23"/>
        <v>3647.5577926885016</v>
      </c>
      <c r="K178">
        <f t="shared" si="29"/>
        <v>20.106000000000002</v>
      </c>
      <c r="L178">
        <f t="shared" si="30"/>
        <v>2.2339999999999982</v>
      </c>
      <c r="M178">
        <f t="shared" si="26"/>
        <v>2431.7051951256649</v>
      </c>
      <c r="N178" s="1">
        <f t="shared" si="27"/>
        <v>2188.5346756130984</v>
      </c>
      <c r="O178">
        <f t="shared" si="28"/>
        <v>243.17051951256644</v>
      </c>
    </row>
    <row r="179" spans="1:16" x14ac:dyDescent="0.25">
      <c r="A179">
        <v>23</v>
      </c>
      <c r="B179" t="s">
        <v>12</v>
      </c>
      <c r="C179" t="s">
        <v>24</v>
      </c>
      <c r="D179" s="1">
        <v>2220.098583</v>
      </c>
      <c r="E179">
        <v>46</v>
      </c>
      <c r="F179">
        <v>17.68</v>
      </c>
      <c r="G179" s="4">
        <f t="shared" si="21"/>
        <v>3270.9452456199997</v>
      </c>
      <c r="H179" s="4">
        <f t="shared" si="22"/>
        <v>2780.3034587769998</v>
      </c>
      <c r="I179" s="4">
        <f t="shared" si="23"/>
        <v>490.64178684299986</v>
      </c>
      <c r="K179">
        <f t="shared" si="29"/>
        <v>15.912000000000001</v>
      </c>
      <c r="L179">
        <f t="shared" si="30"/>
        <v>1.7679999999999989</v>
      </c>
      <c r="M179">
        <f t="shared" si="26"/>
        <v>327.09452456199978</v>
      </c>
      <c r="N179" s="1">
        <f t="shared" si="27"/>
        <v>294.38507210579979</v>
      </c>
      <c r="O179">
        <f t="shared" si="28"/>
        <v>32.709452456199983</v>
      </c>
    </row>
    <row r="180" spans="1:16" x14ac:dyDescent="0.25">
      <c r="A180">
        <v>24</v>
      </c>
      <c r="B180" t="s">
        <v>12</v>
      </c>
      <c r="C180" t="s">
        <v>17</v>
      </c>
      <c r="D180" s="1">
        <v>327.63105999999999</v>
      </c>
      <c r="E180">
        <v>6</v>
      </c>
      <c r="F180">
        <v>9.02</v>
      </c>
      <c r="G180" s="4">
        <f t="shared" si="21"/>
        <v>246.26934676666664</v>
      </c>
      <c r="H180" s="4">
        <f t="shared" si="22"/>
        <v>209.32894475166665</v>
      </c>
      <c r="I180" s="4">
        <f t="shared" si="23"/>
        <v>36.940402014999989</v>
      </c>
      <c r="K180">
        <f t="shared" si="29"/>
        <v>8.1180000000000003</v>
      </c>
      <c r="L180">
        <f t="shared" si="30"/>
        <v>0.90199999999999925</v>
      </c>
      <c r="M180">
        <f t="shared" si="26"/>
        <v>24.626934676666647</v>
      </c>
      <c r="N180" s="1">
        <f t="shared" si="27"/>
        <v>22.164241208999982</v>
      </c>
      <c r="O180">
        <f t="shared" si="28"/>
        <v>2.4626934676666643</v>
      </c>
    </row>
    <row r="181" spans="1:16" x14ac:dyDescent="0.25">
      <c r="A181">
        <v>25</v>
      </c>
      <c r="B181" t="s">
        <v>12</v>
      </c>
      <c r="C181" t="s">
        <v>26</v>
      </c>
      <c r="D181" s="1">
        <v>38807.964830999998</v>
      </c>
      <c r="E181">
        <v>701</v>
      </c>
      <c r="F181">
        <v>10.26</v>
      </c>
      <c r="G181" s="4">
        <f t="shared" si="21"/>
        <v>33180.809930504998</v>
      </c>
      <c r="H181" s="4">
        <f t="shared" si="22"/>
        <v>28203.688440929247</v>
      </c>
      <c r="I181" s="4">
        <f t="shared" si="23"/>
        <v>4977.1214895757512</v>
      </c>
      <c r="K181">
        <f t="shared" si="29"/>
        <v>9.234</v>
      </c>
      <c r="L181">
        <f t="shared" si="30"/>
        <v>1.0259999999999998</v>
      </c>
      <c r="M181">
        <f t="shared" si="26"/>
        <v>3318.0809930504988</v>
      </c>
      <c r="N181" s="1">
        <f t="shared" si="27"/>
        <v>2986.272893745449</v>
      </c>
      <c r="O181">
        <f t="shared" si="28"/>
        <v>331.80809930504984</v>
      </c>
    </row>
    <row r="182" spans="1:16" x14ac:dyDescent="0.25">
      <c r="D182" s="1">
        <f>SUM(D157:D181)</f>
        <v>809256.84201499994</v>
      </c>
      <c r="I182" s="4">
        <f>SUM(I157:I181)</f>
        <v>242463.07095531849</v>
      </c>
      <c r="O182">
        <f>SUM(O158:O181)</f>
        <v>16164.178691445675</v>
      </c>
      <c r="P182">
        <f>I182-O182</f>
        <v>226298.89226387281</v>
      </c>
    </row>
    <row r="183" spans="1:16" x14ac:dyDescent="0.25">
      <c r="P183" t="s">
        <v>45</v>
      </c>
    </row>
    <row r="184" spans="1:16" x14ac:dyDescent="0.25">
      <c r="C184" t="s">
        <v>41</v>
      </c>
    </row>
    <row r="185" spans="1:16" x14ac:dyDescent="0.25">
      <c r="B185" t="s">
        <v>30</v>
      </c>
      <c r="C185" t="s">
        <v>31</v>
      </c>
    </row>
    <row r="186" spans="1:16" x14ac:dyDescent="0.25">
      <c r="B186" t="s">
        <v>32</v>
      </c>
      <c r="C186" t="s">
        <v>33</v>
      </c>
    </row>
    <row r="188" spans="1:16" x14ac:dyDescent="0.25">
      <c r="A188" t="s">
        <v>35</v>
      </c>
      <c r="B188" t="s">
        <v>40</v>
      </c>
      <c r="C188" t="s">
        <v>37</v>
      </c>
      <c r="D188" t="s">
        <v>36</v>
      </c>
      <c r="E188" t="s">
        <v>30</v>
      </c>
      <c r="F188" t="s">
        <v>38</v>
      </c>
      <c r="G188" t="s">
        <v>39</v>
      </c>
    </row>
    <row r="189" spans="1:16" x14ac:dyDescent="0.25">
      <c r="A189">
        <v>1956</v>
      </c>
      <c r="B189" s="5">
        <v>977604.32260999992</v>
      </c>
      <c r="C189" s="5">
        <v>360695.96418753773</v>
      </c>
      <c r="D189">
        <v>6</v>
      </c>
      <c r="E189">
        <v>6</v>
      </c>
      <c r="F189">
        <v>0</v>
      </c>
      <c r="G189">
        <v>0</v>
      </c>
    </row>
    <row r="190" spans="1:16" x14ac:dyDescent="0.25">
      <c r="A190">
        <v>1976</v>
      </c>
      <c r="B190" s="5">
        <v>1012132.9730349999</v>
      </c>
      <c r="C190" s="5">
        <v>354896.66584952152</v>
      </c>
      <c r="D190">
        <v>12</v>
      </c>
      <c r="E190">
        <v>6</v>
      </c>
      <c r="F190">
        <v>6</v>
      </c>
      <c r="G190">
        <v>0</v>
      </c>
    </row>
    <row r="191" spans="1:16" x14ac:dyDescent="0.25">
      <c r="A191">
        <v>1987</v>
      </c>
      <c r="B191" s="5">
        <v>980501.01084300003</v>
      </c>
      <c r="C191" s="5">
        <v>325962.60780902562</v>
      </c>
      <c r="D191">
        <v>12</v>
      </c>
      <c r="E191">
        <v>6</v>
      </c>
      <c r="F191">
        <v>6</v>
      </c>
      <c r="G191">
        <v>0</v>
      </c>
    </row>
    <row r="192" spans="1:16" x14ac:dyDescent="0.25">
      <c r="A192">
        <v>1997</v>
      </c>
      <c r="B192" s="5">
        <v>916218.20848899998</v>
      </c>
      <c r="C192" s="5">
        <v>311370.5717404309</v>
      </c>
      <c r="D192">
        <v>14</v>
      </c>
      <c r="E192">
        <v>7</v>
      </c>
      <c r="F192">
        <v>7</v>
      </c>
      <c r="G192">
        <v>0</v>
      </c>
    </row>
    <row r="193" spans="1:7" x14ac:dyDescent="0.25">
      <c r="A193">
        <v>2001</v>
      </c>
      <c r="B193" s="5">
        <v>908925.04171000002</v>
      </c>
      <c r="C193" s="5">
        <v>300469.73229640309</v>
      </c>
      <c r="D193">
        <v>18</v>
      </c>
      <c r="E193">
        <v>9</v>
      </c>
      <c r="F193">
        <v>9</v>
      </c>
      <c r="G193">
        <v>0</v>
      </c>
    </row>
    <row r="194" spans="1:7" x14ac:dyDescent="0.25">
      <c r="A194">
        <v>2005</v>
      </c>
      <c r="B194" s="5">
        <v>829475.11262199993</v>
      </c>
      <c r="C194" s="5">
        <v>265605.49690014106</v>
      </c>
      <c r="D194">
        <v>18</v>
      </c>
      <c r="E194">
        <v>9</v>
      </c>
      <c r="F194">
        <v>9</v>
      </c>
      <c r="G194">
        <v>0</v>
      </c>
    </row>
    <row r="195" spans="1:7" x14ac:dyDescent="0.25">
      <c r="A195">
        <v>2010</v>
      </c>
      <c r="B195" s="5">
        <v>857732.88976799999</v>
      </c>
      <c r="C195" s="5">
        <v>252944.13771081169</v>
      </c>
      <c r="D195">
        <v>31</v>
      </c>
      <c r="E195">
        <v>16</v>
      </c>
      <c r="F195">
        <v>14</v>
      </c>
      <c r="G195">
        <v>1</v>
      </c>
    </row>
    <row r="196" spans="1:7" x14ac:dyDescent="0.25">
      <c r="A196">
        <v>2015</v>
      </c>
      <c r="B196" s="5">
        <v>809256.84201499994</v>
      </c>
      <c r="C196" s="5">
        <v>242463.07095531849</v>
      </c>
      <c r="D196">
        <v>25</v>
      </c>
      <c r="E196">
        <v>12</v>
      </c>
      <c r="F196">
        <v>12</v>
      </c>
      <c r="G196">
        <v>1</v>
      </c>
    </row>
    <row r="217" spans="1:4" x14ac:dyDescent="0.25">
      <c r="A217" t="s">
        <v>35</v>
      </c>
      <c r="B217" t="s">
        <v>40</v>
      </c>
      <c r="C217" t="s">
        <v>37</v>
      </c>
      <c r="D217" t="s">
        <v>48</v>
      </c>
    </row>
    <row r="218" spans="1:4" x14ac:dyDescent="0.25">
      <c r="A218">
        <v>1956</v>
      </c>
      <c r="B218" s="5">
        <v>977604.32260999992</v>
      </c>
      <c r="C218" s="5">
        <v>360695.96418753773</v>
      </c>
    </row>
    <row r="219" spans="1:4" x14ac:dyDescent="0.25">
      <c r="A219">
        <v>1976</v>
      </c>
      <c r="B219" s="5">
        <v>1012132.9730349999</v>
      </c>
      <c r="C219" s="5">
        <v>354896.66584952152</v>
      </c>
    </row>
    <row r="220" spans="1:4" x14ac:dyDescent="0.25">
      <c r="A220">
        <v>1987</v>
      </c>
      <c r="B220" s="5">
        <v>980501.01084300003</v>
      </c>
      <c r="C220" s="5">
        <v>325962.60780902562</v>
      </c>
    </row>
    <row r="221" spans="1:4" x14ac:dyDescent="0.25">
      <c r="A221">
        <v>1997</v>
      </c>
      <c r="B221" s="5">
        <v>916218.20848899998</v>
      </c>
      <c r="C221" s="5">
        <v>311370.5717404309</v>
      </c>
    </row>
    <row r="222" spans="1:4" x14ac:dyDescent="0.25">
      <c r="A222">
        <v>2001</v>
      </c>
      <c r="B222" s="5">
        <v>908925.04171000002</v>
      </c>
      <c r="C222" s="5">
        <v>300469.73229640309</v>
      </c>
    </row>
    <row r="223" spans="1:4" x14ac:dyDescent="0.25">
      <c r="A223">
        <v>2005</v>
      </c>
      <c r="B223" s="5">
        <v>829475.11262199993</v>
      </c>
      <c r="C223" s="5">
        <v>265605.49690014106</v>
      </c>
    </row>
    <row r="224" spans="1:4" x14ac:dyDescent="0.25">
      <c r="A224">
        <v>2010</v>
      </c>
      <c r="B224" s="5">
        <v>857732.88976799999</v>
      </c>
      <c r="C224" s="5">
        <v>252944.13771081169</v>
      </c>
    </row>
    <row r="225" spans="1:5" x14ac:dyDescent="0.25">
      <c r="A225">
        <v>2015</v>
      </c>
      <c r="B225" s="5">
        <v>809256.84201499994</v>
      </c>
      <c r="C225" s="5">
        <v>242463.07095531849</v>
      </c>
      <c r="D225">
        <v>16164</v>
      </c>
      <c r="E225">
        <v>226299</v>
      </c>
    </row>
    <row r="244" spans="1:5" x14ac:dyDescent="0.25">
      <c r="A244" t="s">
        <v>35</v>
      </c>
      <c r="B244" t="s">
        <v>52</v>
      </c>
      <c r="C244" t="s">
        <v>50</v>
      </c>
      <c r="D244" t="s">
        <v>51</v>
      </c>
      <c r="E244" t="s">
        <v>49</v>
      </c>
    </row>
    <row r="245" spans="1:5" x14ac:dyDescent="0.25">
      <c r="A245">
        <v>2015</v>
      </c>
      <c r="B245" s="5">
        <v>809256.84201499994</v>
      </c>
      <c r="C245" s="5">
        <v>242463.07095531849</v>
      </c>
      <c r="D245">
        <v>16164</v>
      </c>
      <c r="E245">
        <v>226299</v>
      </c>
    </row>
  </sheetData>
  <sortState xmlns:xlrd2="http://schemas.microsoft.com/office/spreadsheetml/2017/richdata2" ref="A35:E46">
    <sortCondition ref="B35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ahimsa26</dc:creator>
  <cp:lastModifiedBy>ahimsa26</cp:lastModifiedBy>
  <dcterms:created xsi:type="dcterms:W3CDTF">2018-11-27T00:26:02Z</dcterms:created>
  <dcterms:modified xsi:type="dcterms:W3CDTF">2018-12-04T05:36:12Z</dcterms:modified>
</cp:coreProperties>
</file>