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ang\co-honour\"/>
    </mc:Choice>
  </mc:AlternateContent>
  <xr:revisionPtr revIDLastSave="0" documentId="13_ncr:1_{9C9DA699-A1C9-4E10-A66B-632385D49313}" xr6:coauthVersionLast="40" xr6:coauthVersionMax="40" xr10:uidLastSave="{00000000-0000-0000-0000-000000000000}"/>
  <bookViews>
    <workbookView xWindow="0" yWindow="0" windowWidth="21600" windowHeight="10920" xr2:uid="{F41CE443-0244-4A1D-A490-200CC15974CD}"/>
  </bookViews>
  <sheets>
    <sheet name="Sheet1" sheetId="1" r:id="rId1"/>
    <sheet name="Sheet3" sheetId="3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3" l="1"/>
  <c r="D32" i="3"/>
  <c r="E32" i="3"/>
  <c r="B32" i="3"/>
  <c r="B47" i="3"/>
  <c r="B48" i="3"/>
  <c r="E47" i="3"/>
  <c r="E48" i="3"/>
  <c r="F1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C19" i="3"/>
  <c r="D19" i="3"/>
  <c r="E19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1" i="3"/>
  <c r="E30" i="3"/>
  <c r="E29" i="3"/>
  <c r="E28" i="3"/>
  <c r="E27" i="3"/>
  <c r="E26" i="3"/>
  <c r="E25" i="3"/>
  <c r="E24" i="3"/>
  <c r="E23" i="3"/>
  <c r="E22" i="3"/>
  <c r="E21" i="3"/>
  <c r="E20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AQ1" i="1"/>
  <c r="AI1" i="1"/>
  <c r="Z1" i="1"/>
  <c r="S1" i="1"/>
  <c r="M1" i="1"/>
</calcChain>
</file>

<file path=xl/sharedStrings.xml><?xml version="1.0" encoding="utf-8"?>
<sst xmlns="http://schemas.openxmlformats.org/spreadsheetml/2006/main" count="194" uniqueCount="98">
  <si>
    <t>危申报</t>
    <phoneticPr fontId="1" type="noConversion"/>
  </si>
  <si>
    <t>申报单</t>
    <phoneticPr fontId="1" type="noConversion"/>
  </si>
  <si>
    <t>换单</t>
    <phoneticPr fontId="1" type="noConversion"/>
  </si>
  <si>
    <t>资料准备</t>
    <phoneticPr fontId="1" type="noConversion"/>
  </si>
  <si>
    <t>交师傅</t>
    <phoneticPr fontId="1" type="noConversion"/>
  </si>
  <si>
    <t>电放确认</t>
    <phoneticPr fontId="1" type="noConversion"/>
  </si>
  <si>
    <t>付费申请</t>
    <phoneticPr fontId="1" type="noConversion"/>
  </si>
  <si>
    <t>付费</t>
    <phoneticPr fontId="1" type="noConversion"/>
  </si>
  <si>
    <t>提货单</t>
    <phoneticPr fontId="1" type="noConversion"/>
  </si>
  <si>
    <t>确报理货</t>
    <phoneticPr fontId="1" type="noConversion"/>
  </si>
  <si>
    <t>理货资料</t>
    <phoneticPr fontId="1" type="noConversion"/>
  </si>
  <si>
    <t>报关</t>
    <phoneticPr fontId="1" type="noConversion"/>
  </si>
  <si>
    <t>发资料</t>
    <phoneticPr fontId="1" type="noConversion"/>
  </si>
  <si>
    <t>通知报关</t>
    <phoneticPr fontId="1" type="noConversion"/>
  </si>
  <si>
    <t>送资料</t>
    <phoneticPr fontId="1" type="noConversion"/>
  </si>
  <si>
    <t>报关单</t>
    <phoneticPr fontId="1" type="noConversion"/>
  </si>
  <si>
    <t>车队</t>
    <phoneticPr fontId="1" type="noConversion"/>
  </si>
  <si>
    <t>预约车辆</t>
    <phoneticPr fontId="1" type="noConversion"/>
  </si>
  <si>
    <t>通知取单</t>
    <phoneticPr fontId="1" type="noConversion"/>
  </si>
  <si>
    <t>提罐</t>
    <phoneticPr fontId="1" type="noConversion"/>
  </si>
  <si>
    <t>送罐</t>
    <phoneticPr fontId="1" type="noConversion"/>
  </si>
  <si>
    <t>堆场</t>
    <phoneticPr fontId="1" type="noConversion"/>
  </si>
  <si>
    <t>进罐申请</t>
    <phoneticPr fontId="1" type="noConversion"/>
  </si>
  <si>
    <t>进场确认</t>
    <phoneticPr fontId="1" type="noConversion"/>
  </si>
  <si>
    <t>申报单位</t>
    <phoneticPr fontId="1" type="noConversion"/>
  </si>
  <si>
    <t>港区动态</t>
    <phoneticPr fontId="1" type="noConversion"/>
  </si>
  <si>
    <t>预计靠泊</t>
    <phoneticPr fontId="1" type="noConversion"/>
  </si>
  <si>
    <t>实际靠泊</t>
    <phoneticPr fontId="1" type="noConversion"/>
  </si>
  <si>
    <t>海放</t>
    <phoneticPr fontId="1" type="noConversion"/>
  </si>
  <si>
    <t>报关行</t>
    <phoneticPr fontId="1" type="noConversion"/>
  </si>
  <si>
    <t>基础资料</t>
    <phoneticPr fontId="1" type="noConversion"/>
  </si>
  <si>
    <t xml:space="preserve">业务编号 </t>
    <phoneticPr fontId="1" type="noConversion"/>
  </si>
  <si>
    <t>提单号</t>
    <phoneticPr fontId="1" type="noConversion"/>
  </si>
  <si>
    <t>箱号</t>
    <phoneticPr fontId="1" type="noConversion"/>
  </si>
  <si>
    <t>港区</t>
    <phoneticPr fontId="1" type="noConversion"/>
  </si>
  <si>
    <t>柯豪</t>
    <phoneticPr fontId="1" type="noConversion"/>
  </si>
  <si>
    <t>CHSI1901026</t>
    <phoneticPr fontId="1" type="noConversion"/>
  </si>
  <si>
    <t>TACOMA TRADER</t>
    <phoneticPr fontId="1" type="noConversion"/>
  </si>
  <si>
    <t>013W</t>
    <phoneticPr fontId="1" type="noConversion"/>
  </si>
  <si>
    <t>船名</t>
    <phoneticPr fontId="1" type="noConversion"/>
  </si>
  <si>
    <t>航次</t>
    <phoneticPr fontId="1" type="noConversion"/>
  </si>
  <si>
    <t>PASU5140415480</t>
    <phoneticPr fontId="1" type="noConversion"/>
  </si>
  <si>
    <t>SEAU1224040</t>
    <phoneticPr fontId="1" type="noConversion"/>
  </si>
  <si>
    <t>船公司</t>
    <phoneticPr fontId="1" type="noConversion"/>
  </si>
  <si>
    <t>COSCO</t>
    <phoneticPr fontId="1" type="noConversion"/>
  </si>
  <si>
    <t>OK</t>
    <phoneticPr fontId="1" type="noConversion"/>
  </si>
  <si>
    <t>黄燕</t>
    <phoneticPr fontId="1" type="noConversion"/>
  </si>
  <si>
    <t>李</t>
    <phoneticPr fontId="1" type="noConversion"/>
  </si>
  <si>
    <t>南通通盛南路</t>
  </si>
  <si>
    <t>无</t>
    <phoneticPr fontId="1" type="noConversion"/>
  </si>
  <si>
    <t>到单时间</t>
  </si>
  <si>
    <t>CHSI1901007</t>
    <phoneticPr fontId="1" type="noConversion"/>
  </si>
  <si>
    <t>MAERSK</t>
    <phoneticPr fontId="1" type="noConversion"/>
  </si>
  <si>
    <t>MAYVIEW MAERSK</t>
    <phoneticPr fontId="1" type="noConversion"/>
  </si>
  <si>
    <t>852E</t>
    <phoneticPr fontId="1" type="noConversion"/>
  </si>
  <si>
    <t>967219665-</t>
    <phoneticPr fontId="1" type="noConversion"/>
  </si>
  <si>
    <t>CRWU2000597</t>
    <phoneticPr fontId="1" type="noConversion"/>
  </si>
  <si>
    <t>客户</t>
    <phoneticPr fontId="1" type="noConversion"/>
  </si>
  <si>
    <t>胡海</t>
    <phoneticPr fontId="1" type="noConversion"/>
  </si>
  <si>
    <t>易锦</t>
    <phoneticPr fontId="1" type="noConversion"/>
  </si>
  <si>
    <t>永泰天极</t>
    <phoneticPr fontId="1" type="noConversion"/>
  </si>
  <si>
    <t>交师傅2</t>
  </si>
  <si>
    <t>发资料3</t>
  </si>
  <si>
    <t>TodayStart</t>
    <phoneticPr fontId="1" type="noConversion"/>
  </si>
  <si>
    <t>TodayEnd</t>
    <phoneticPr fontId="1" type="noConversion"/>
  </si>
  <si>
    <t>NowTime</t>
    <phoneticPr fontId="1" type="noConversion"/>
  </si>
  <si>
    <t>TomorrowStart</t>
    <phoneticPr fontId="1" type="noConversion"/>
  </si>
  <si>
    <t>TomorrowEnd</t>
    <phoneticPr fontId="1" type="noConversion"/>
  </si>
  <si>
    <t>留箱申请</t>
    <phoneticPr fontId="1" type="noConversion"/>
  </si>
  <si>
    <t>动作</t>
    <phoneticPr fontId="1" type="noConversion"/>
  </si>
  <si>
    <t>Column1</t>
    <phoneticPr fontId="1" type="noConversion"/>
  </si>
  <si>
    <t>Column2</t>
    <phoneticPr fontId="1" type="noConversion"/>
  </si>
  <si>
    <t>Column3</t>
  </si>
  <si>
    <t>到报关行</t>
    <phoneticPr fontId="1" type="noConversion"/>
  </si>
  <si>
    <t>明东外五</t>
    <phoneticPr fontId="1" type="noConversion"/>
  </si>
  <si>
    <t>盛东洋一</t>
    <phoneticPr fontId="1" type="noConversion"/>
  </si>
  <si>
    <t>卸船进场</t>
    <phoneticPr fontId="1" type="noConversion"/>
  </si>
  <si>
    <t>排计划</t>
    <phoneticPr fontId="1" type="noConversion"/>
  </si>
  <si>
    <t>YesterdayStart</t>
    <phoneticPr fontId="1" type="noConversion"/>
  </si>
  <si>
    <t>出费用</t>
    <phoneticPr fontId="1" type="noConversion"/>
  </si>
  <si>
    <t>可换</t>
    <phoneticPr fontId="1" type="noConversion"/>
  </si>
  <si>
    <t>抵港确报</t>
    <phoneticPr fontId="1" type="noConversion"/>
  </si>
  <si>
    <t>理货公司</t>
    <phoneticPr fontId="1" type="noConversion"/>
  </si>
  <si>
    <t>海关理货</t>
    <phoneticPr fontId="1" type="noConversion"/>
  </si>
  <si>
    <t>报关完成</t>
    <phoneticPr fontId="1" type="noConversion"/>
  </si>
  <si>
    <t>提进口重箱</t>
    <phoneticPr fontId="1" type="noConversion"/>
  </si>
  <si>
    <t>计划类型</t>
    <phoneticPr fontId="1" type="noConversion"/>
  </si>
  <si>
    <t>无</t>
    <phoneticPr fontId="1" type="noConversion"/>
  </si>
  <si>
    <t>无</t>
    <phoneticPr fontId="1" type="noConversion"/>
  </si>
  <si>
    <t>袁</t>
    <phoneticPr fontId="1" type="noConversion"/>
  </si>
  <si>
    <t>已快递</t>
    <phoneticPr fontId="1" type="noConversion"/>
  </si>
  <si>
    <t>SINOTRANS</t>
    <phoneticPr fontId="1" type="noConversion"/>
  </si>
  <si>
    <t>CHSI1902001</t>
    <phoneticPr fontId="1" type="noConversion"/>
  </si>
  <si>
    <t>ASIATIC WAVE</t>
    <phoneticPr fontId="1" type="noConversion"/>
  </si>
  <si>
    <t>1904W</t>
    <phoneticPr fontId="1" type="noConversion"/>
  </si>
  <si>
    <t>SOC9YMCERD1002</t>
    <phoneticPr fontId="1" type="noConversion"/>
  </si>
  <si>
    <t>SIMU6109243</t>
    <phoneticPr fontId="1" type="noConversion"/>
  </si>
  <si>
    <t>陈小姐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</si>
</sst>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dd\ hhmm"/>
    <numFmt numFmtId="177" formatCode="mm/dd\ hh:mm"/>
    <numFmt numFmtId="178" formatCode="yyyy/mm/dd\ hh:mm:ss"/>
    <numFmt numFmtId="179" formatCode="mm/dd\ hh:mm;;;@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Border="1" applyAlignment="1">
      <alignment vertical="top" textRotation="255"/>
    </xf>
    <xf numFmtId="0" fontId="0" fillId="0" borderId="0" xfId="0" applyBorder="1" applyAlignment="1">
      <alignment horizontal="center" vertical="center" textRotation="255"/>
    </xf>
    <xf numFmtId="0" fontId="0" fillId="0" borderId="0" xfId="0" applyBorder="1">
      <alignment vertical="center"/>
    </xf>
    <xf numFmtId="0" fontId="0" fillId="0" borderId="2" xfId="0" applyBorder="1" applyAlignment="1">
      <alignment vertical="top" textRotation="255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179" fontId="0" fillId="0" borderId="1" xfId="0" applyNumberFormat="1" applyBorder="1" applyAlignment="1">
      <alignment horizontal="left" vertical="center"/>
    </xf>
    <xf numFmtId="179" fontId="0" fillId="0" borderId="0" xfId="0" applyNumberFormat="1" applyBorder="1" applyAlignment="1">
      <alignment horizontal="left" vertical="center"/>
    </xf>
    <xf numFmtId="0" fontId="0" fillId="0" borderId="4" xfId="0" applyBorder="1">
      <alignment vertical="center"/>
    </xf>
    <xf numFmtId="179" fontId="0" fillId="0" borderId="4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horizontal="center" vertical="center" textRotation="255"/>
    </xf>
    <xf numFmtId="0" fontId="0" fillId="0" borderId="0" xfId="0" applyAlignment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vertical="center"/>
    </xf>
    <xf numFmtId="177" fontId="4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0" fillId="0" borderId="0" xfId="0" applyNumberFormat="1" applyBorder="1">
      <alignment vertical="center"/>
    </xf>
    <xf numFmtId="0" fontId="0" fillId="0" borderId="4" xfId="0" applyNumberFormat="1" applyBorder="1">
      <alignment vertical="center"/>
    </xf>
    <xf numFmtId="0" fontId="6" fillId="0" borderId="0" xfId="0" applyFont="1" applyBorder="1" applyAlignment="1">
      <alignment horizontal="center" vertical="top" textRotation="180"/>
    </xf>
    <xf numFmtId="177" fontId="6" fillId="0" borderId="0" xfId="0" applyNumberFormat="1" applyFont="1" applyBorder="1" applyAlignment="1">
      <alignment horizontal="center" vertical="top" textRotation="180"/>
    </xf>
    <xf numFmtId="177" fontId="6" fillId="0" borderId="2" xfId="0" applyNumberFormat="1" applyFont="1" applyBorder="1" applyAlignment="1">
      <alignment horizontal="center" vertical="top" textRotation="255"/>
    </xf>
    <xf numFmtId="176" fontId="6" fillId="0" borderId="2" xfId="0" applyNumberFormat="1" applyFont="1" applyBorder="1" applyAlignment="1">
      <alignment horizontal="center" vertical="top" textRotation="255"/>
    </xf>
    <xf numFmtId="177" fontId="6" fillId="0" borderId="0" xfId="0" applyNumberFormat="1" applyFont="1" applyBorder="1" applyAlignment="1">
      <alignment horizontal="center" vertical="top" textRotation="255"/>
    </xf>
    <xf numFmtId="0" fontId="0" fillId="0" borderId="0" xfId="0" applyBorder="1" applyAlignment="1">
      <alignment horizontal="center" vertical="center" textRotation="255"/>
    </xf>
    <xf numFmtId="177" fontId="6" fillId="0" borderId="2" xfId="0" applyNumberFormat="1" applyFont="1" applyBorder="1" applyAlignment="1">
      <alignment horizontal="center" vertical="top" textRotation="180"/>
    </xf>
    <xf numFmtId="0" fontId="6" fillId="0" borderId="0" xfId="0" applyFont="1" applyBorder="1" applyAlignment="1">
      <alignment horizontal="center" vertical="top" textRotation="255"/>
    </xf>
    <xf numFmtId="0" fontId="6" fillId="0" borderId="2" xfId="0" applyFont="1" applyBorder="1" applyAlignment="1">
      <alignment horizontal="center" vertical="top" textRotation="255"/>
    </xf>
    <xf numFmtId="177" fontId="4" fillId="0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0" fillId="0" borderId="4" xfId="0" applyBorder="1" applyAlignment="1">
      <alignment horizontal="center" vertical="center" textRotation="255"/>
    </xf>
  </cellXfs>
  <cellStyles count="1">
    <cellStyle name="Normal" xfId="0" builtinId="0"/>
  </cellStyles>
  <dxfs count="64">
    <dxf>
      <numFmt numFmtId="179" formatCode="mm/dd\ hh:mm;;;@"/>
      <alignment horizontal="left" vertical="center" textRotation="0" wrapText="0" indent="0" justifyLastLine="0" shrinkToFit="0" readingOrder="0"/>
    </dxf>
    <dxf>
      <numFmt numFmtId="179" formatCode="mm/dd\ hh:mm;;;@"/>
      <alignment horizontal="left" vertical="center" textRotation="0" wrapText="0" indent="0" justifyLastLine="0" shrinkToFit="0" readingOrder="0"/>
    </dxf>
    <dxf>
      <numFmt numFmtId="179" formatCode="mm/dd\ hh:mm;;;@"/>
      <alignment horizontal="left" vertical="center" textRotation="0" wrapText="0" indent="0" justifyLastLine="0" shrinkToFit="0" readingOrder="0"/>
    </dxf>
    <dxf>
      <numFmt numFmtId="0" formatCode="General"/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numFmt numFmtId="177" formatCode="mm/dd\ hh:mm"/>
      <alignment horizontal="center" vertical="top" textRotation="180" wrapText="0" indent="0" justifyLastLine="0" shrinkToFit="0" readingOrder="0"/>
    </dxf>
    <dxf>
      <font>
        <b val="0"/>
      </font>
      <numFmt numFmtId="177" formatCode="mm/dd\ hh:mm"/>
      <alignment horizontal="center" vertical="top" textRotation="180" wrapText="0" indent="0" justifyLastLine="0" shrinkToFit="0" readingOrder="0"/>
    </dxf>
    <dxf>
      <font>
        <b val="0"/>
      </font>
      <numFmt numFmtId="177" formatCode="mm/dd\ hh:mm"/>
      <alignment horizontal="center" vertical="top" textRotation="180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</dxf>
    <dxf>
      <font>
        <b val="0"/>
      </font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top" textRotation="180" wrapText="0" indent="0" justifyLastLine="0" shrinkToFit="0" readingOrder="0"/>
    </dxf>
    <dxf>
      <font>
        <b val="0"/>
        <family val="3"/>
      </font>
      <numFmt numFmtId="177" formatCode="mm/dd\ hh:mm"/>
      <alignment horizontal="center" vertical="top" textRotation="180" wrapText="0" indent="0" justifyLastLine="0" shrinkToFit="0" readingOrder="0"/>
    </dxf>
    <dxf>
      <font>
        <b val="0"/>
        <family val="3"/>
      </font>
      <numFmt numFmtId="177" formatCode="mm/dd\ hh:mm"/>
      <alignment horizontal="center" vertical="top" textRotation="180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center" textRotation="255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</font>
      <alignment horizontal="center" vertical="center" textRotation="255" wrapText="0" indent="0" justifyLastLine="0" shrinkToFit="0" readingOrder="0"/>
    </dxf>
    <dxf>
      <font>
        <b val="0"/>
      </font>
      <alignment horizontal="center" vertical="top" textRotation="180" wrapText="0" indent="0" justifyLastLine="0" shrinkToFit="0" readingOrder="0"/>
    </dxf>
    <dxf>
      <border outline="0">
        <top style="hair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hair">
          <color indexed="64"/>
        </top>
        <bottom style="medium">
          <color indexed="64"/>
        </bottom>
      </border>
    </dxf>
    <dxf>
      <font>
        <b val="0"/>
      </font>
      <alignment horizontal="center" wrapText="0" indent="0" justifyLastLine="0" shrinkToFit="0" readingOrder="0"/>
    </dxf>
    <dxf>
      <border outline="0">
        <bottom style="hair">
          <color indexed="64"/>
        </bottom>
      </border>
    </dxf>
    <dxf>
      <alignment horizontal="general" vertical="top" textRotation="255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7A25BD-9213-4FD0-8D59-10B435148C78}" name="Table1" displayName="Table1" ref="A3:AU9" totalsRowShown="0" headerRowDxfId="59" dataDxfId="57" headerRowBorderDxfId="58" tableBorderDxfId="56" totalsRowBorderDxfId="55">
  <tableColumns count="47">
    <tableColumn id="3" xr3:uid="{AE8BA538-0376-4F34-AF6E-70DC2ED90ABD}" name="业务编号 " dataDxfId="54"/>
    <tableColumn id="1" xr3:uid="{6CBF9C7F-A75D-4874-9CEF-A011A1FA49B2}" name="到单时间" dataDxfId="53"/>
    <tableColumn id="2" xr3:uid="{CE47B374-5702-4E50-BD2E-F261CC8F275A}" name="客户" dataDxfId="52"/>
    <tableColumn id="4" xr3:uid="{0526D858-DD8B-45FF-BA0D-561C27A62B97}" name="船公司" dataDxfId="51"/>
    <tableColumn id="5" xr3:uid="{1DD22C5D-9AB3-48B8-99CB-BA558E50712F}" name="船名" dataDxfId="50"/>
    <tableColumn id="6" xr3:uid="{660FE343-A342-44E7-824F-7EAE6FD5C3EE}" name="航次" dataDxfId="49"/>
    <tableColumn id="7" xr3:uid="{AD8A4EF4-9B37-4300-9E65-157D4B69C501}" name="提单号" dataDxfId="48"/>
    <tableColumn id="8" xr3:uid="{72E6257A-F2CC-4E5B-ADB0-53B3B7510C98}" name="箱号" dataDxfId="47"/>
    <tableColumn id="9" xr3:uid="{A7217958-5BEF-4B69-8F55-4B6F0372F173}" name="申报单位" dataDxfId="46"/>
    <tableColumn id="10" xr3:uid="{C5CA2292-8A45-4329-9BF7-4751B5643273}" name="发资料" dataDxfId="45"/>
    <tableColumn id="11" xr3:uid="{8B7E98B1-B5F2-48CC-BED8-4BBB8D876225}" name="申报单" dataDxfId="44"/>
    <tableColumn id="12" xr3:uid="{8926C90A-C595-4B5E-A920-1F4EC19A3DFA}" name="电放确认" dataDxfId="43"/>
    <tableColumn id="14" xr3:uid="{0A6DF847-3523-4B15-BBDF-9058B303978F}" name="资料准备" dataDxfId="42"/>
    <tableColumn id="47" xr3:uid="{9A1B78CD-83E9-45DE-A6C0-BB270916A4C3}" name="出费用" dataDxfId="41"/>
    <tableColumn id="46" xr3:uid="{8083614D-B664-4535-9CD1-DD93B717335E}" name="可换" dataDxfId="40"/>
    <tableColumn id="16" xr3:uid="{509FEAF8-9345-4BD4-9A8A-A046FAD322C9}" name="付费申请" dataDxfId="39"/>
    <tableColumn id="17" xr3:uid="{7DF3E2B7-8384-4607-9CC9-6D64A0E4727B}" name="付费" dataDxfId="38"/>
    <tableColumn id="15" xr3:uid="{DD399145-A3CF-488C-91EB-8DFBCB19D918}" name="交师傅" dataDxfId="37"/>
    <tableColumn id="44" xr3:uid="{A3CE28C5-9310-4D5E-9FF8-AB96D6561426}" name="留箱申请" dataDxfId="36"/>
    <tableColumn id="45" xr3:uid="{8DDBCF8D-579F-4121-A948-7D47CFC1F979}" name="到报关行" dataDxfId="35"/>
    <tableColumn id="18" xr3:uid="{51FD943C-C898-452F-841D-99EB87E72B30}" name="提货单" dataDxfId="34"/>
    <tableColumn id="19" xr3:uid="{3457D5DD-769B-4BD1-B2F9-F6F0A2EF0E34}" name="港区" dataDxfId="33"/>
    <tableColumn id="20" xr3:uid="{41734E74-73B8-44F0-A49D-F22A394F3CB1}" name="预计靠泊" dataDxfId="32"/>
    <tableColumn id="21" xr3:uid="{F46D176B-8654-4462-9ACB-1F83C8A6C726}" name="实际靠泊" dataDxfId="31"/>
    <tableColumn id="22" xr3:uid="{B6281EAE-71DC-470F-9967-CAB993D14C20}" name="卸船进场" dataDxfId="30"/>
    <tableColumn id="23" xr3:uid="{3D2FF432-193D-451C-9F2B-157FF0AAC650}" name="海放" dataDxfId="29"/>
    <tableColumn id="24" xr3:uid="{FD6FEB83-DB69-4057-9A0D-95BB36FDCC0E}" name="计划类型" dataDxfId="28"/>
    <tableColumn id="25" xr3:uid="{B671041F-F7FF-40BE-AD64-8C11A7E02A90}" name="理货资料" dataDxfId="27"/>
    <tableColumn id="26" xr3:uid="{A1609F35-2355-407B-96EF-E25FF8CB91D6}" name="交师傅2" dataDxfId="26"/>
    <tableColumn id="27" xr3:uid="{4F2A9EFA-2848-4DE8-B727-E882E5F0D62C}" name="抵港确报" dataDxfId="25"/>
    <tableColumn id="28" xr3:uid="{1322EDB0-3669-4BD1-96DD-4CE4E0099263}" name="送资料" dataDxfId="24"/>
    <tableColumn id="13" xr3:uid="{98B31AB7-7B5F-4610-90A9-94DD88E67CC3}" name="理货公司" dataDxfId="23"/>
    <tableColumn id="29" xr3:uid="{C0FF49A9-0B77-437A-915C-885390F1BAA8}" name="海关理货" dataDxfId="22"/>
    <tableColumn id="30" xr3:uid="{D0DAB5AF-100B-4C3B-A96F-5F55928C0DC4}" name="报关行" dataDxfId="21"/>
    <tableColumn id="31" xr3:uid="{9BED309C-C53F-4F51-88FB-2851BE6D3233}" name="发资料3" dataDxfId="20"/>
    <tableColumn id="32" xr3:uid="{D8E3119E-6472-44E1-9265-FE4B13E2625C}" name="通知报关" dataDxfId="19"/>
    <tableColumn id="33" xr3:uid="{344644E3-1F4F-4837-BDE7-997B895666B7}" name="报关完成" dataDxfId="18"/>
    <tableColumn id="34" xr3:uid="{EC4F0DB8-8F66-480A-AD60-BF0DA303CE50}" name="报关单" dataDxfId="17"/>
    <tableColumn id="35" xr3:uid="{C7A5E7FD-2F4A-48A6-814B-A61A46304C0F}" name="车队" dataDxfId="16"/>
    <tableColumn id="36" xr3:uid="{5D7A481D-0508-408A-A83B-25FD6A749936}" name="预约车辆" dataDxfId="15"/>
    <tableColumn id="37" xr3:uid="{C9AAC646-D79B-4AAB-8260-4F6AE97D70B4}" name="通知取单" dataDxfId="14"/>
    <tableColumn id="38" xr3:uid="{BD728C7F-6615-4759-AF9B-80FDB7B28857}" name="排计划" dataDxfId="13"/>
    <tableColumn id="39" xr3:uid="{5D891B9C-9D68-457D-862B-CF969F0944CB}" name="提罐" dataDxfId="12"/>
    <tableColumn id="40" xr3:uid="{EEADF6B0-69B8-4509-B134-3AD87D440D8C}" name="送罐" dataDxfId="11"/>
    <tableColumn id="41" xr3:uid="{0739A5C4-C759-43B6-832A-6BD3EA6E7A54}" name="堆场" dataDxfId="10"/>
    <tableColumn id="42" xr3:uid="{BDBC12F8-59BA-4F1B-B443-0B5DB1D5EC94}" name="进罐申请" dataDxfId="9"/>
    <tableColumn id="43" xr3:uid="{8C9869D2-FD49-45EB-9288-C39D88DF4A22}" name="进场确认" dataDxfId="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49A254-7E67-4A60-BAB5-4019CB10BB6C}" name="Table2" displayName="Table2" ref="B1:E48" totalsRowShown="0">
  <autoFilter ref="B1:E48" xr:uid="{B872CABA-5F9F-4A45-9A02-B2CFAF5E8EEF}"/>
  <tableColumns count="4">
    <tableColumn id="1" xr3:uid="{C0D83649-ECF3-4051-A2B4-181AF2D2CF8A}" name="动作" dataDxfId="3">
      <calculatedColumnFormula>INDIRECT(ADDRESS(COLUMN()+1,ROW()-1,1,1,"Sheet1"))</calculatedColumnFormula>
    </tableColumn>
    <tableColumn id="2" xr3:uid="{E46969E5-1A5A-430F-999E-5C1A5A3593D9}" name="Column1" dataDxfId="2"/>
    <tableColumn id="3" xr3:uid="{CE805905-9901-4D25-ACF3-0484E9ED54A4}" name="Column2" dataDxfId="1"/>
    <tableColumn id="4" xr3:uid="{A2AF584C-3208-4F9B-9551-FAB19B3524B5}" name="Column3" dataDxfId="0">
      <calculatedColumnFormula>INDIRECT(ADDRESS(COLUMN()+1,ROW()-1,1,1,"Sheet1"))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0F85-9081-4B09-86DE-E8E792D7A228}">
  <dimension ref="A1:AV23"/>
  <sheetViews>
    <sheetView tabSelected="1" workbookViewId="0">
      <pane xSplit="1" ySplit="3" topLeftCell="B7" activePane="bottomRight" state="frozen"/>
      <selection pane="topRight" activeCell="B1" sqref="B1"/>
      <selection pane="bottomLeft" activeCell="A4" sqref="A4"/>
      <selection pane="bottomRight" activeCell="W11" sqref="W11"/>
    </sheetView>
  </sheetViews>
  <sheetFormatPr defaultColWidth="6.5" defaultRowHeight="14.25" x14ac:dyDescent="0.2"/>
  <cols>
    <col min="1" max="47" width="3.625" customWidth="1"/>
  </cols>
  <sheetData>
    <row r="1" spans="1:48" x14ac:dyDescent="0.2">
      <c r="A1" s="14"/>
      <c r="B1" s="15"/>
      <c r="C1" s="15"/>
      <c r="D1" s="15"/>
      <c r="E1" s="20" t="s">
        <v>78</v>
      </c>
      <c r="F1" s="33">
        <f ca="1">TODAY()-1</f>
        <v>43497</v>
      </c>
      <c r="G1" s="33"/>
      <c r="H1" s="33"/>
      <c r="I1" s="15"/>
      <c r="K1" s="16"/>
      <c r="L1" s="19" t="s">
        <v>63</v>
      </c>
      <c r="M1" s="33">
        <f ca="1">TODAY()</f>
        <v>43498</v>
      </c>
      <c r="N1" s="33"/>
      <c r="O1" s="33"/>
      <c r="P1" s="13"/>
      <c r="Q1" s="16"/>
      <c r="R1" s="19" t="s">
        <v>65</v>
      </c>
      <c r="S1" s="33">
        <f ca="1">NOW()</f>
        <v>43498.589359953701</v>
      </c>
      <c r="T1" s="33"/>
      <c r="U1" s="33"/>
      <c r="V1" s="17"/>
      <c r="W1" s="13"/>
      <c r="X1" s="16"/>
      <c r="Y1" s="19" t="s">
        <v>64</v>
      </c>
      <c r="Z1" s="33">
        <f ca="1">TODAY()+1</f>
        <v>43499</v>
      </c>
      <c r="AA1" s="33"/>
      <c r="AB1" s="33"/>
      <c r="AC1" s="18"/>
      <c r="AD1" s="16"/>
      <c r="AE1" s="16"/>
      <c r="AF1" s="16"/>
      <c r="AG1" s="16"/>
      <c r="AH1" s="19" t="s">
        <v>66</v>
      </c>
      <c r="AI1" s="33">
        <f ca="1">TODAY()+1</f>
        <v>43499</v>
      </c>
      <c r="AJ1" s="33"/>
      <c r="AK1" s="33"/>
      <c r="AL1" s="18"/>
      <c r="AM1" s="21"/>
      <c r="AN1" s="16"/>
      <c r="AO1" s="16"/>
      <c r="AP1" s="19" t="s">
        <v>67</v>
      </c>
      <c r="AQ1" s="33">
        <f ca="1">TODAY()+2</f>
        <v>43500</v>
      </c>
      <c r="AR1" s="33"/>
      <c r="AS1" s="33"/>
    </row>
    <row r="2" spans="1:48" x14ac:dyDescent="0.2">
      <c r="A2" s="34" t="s">
        <v>30</v>
      </c>
      <c r="B2" s="34"/>
      <c r="C2" s="34"/>
      <c r="D2" s="34"/>
      <c r="E2" s="34"/>
      <c r="F2" s="34"/>
      <c r="G2" s="34"/>
      <c r="H2" s="35"/>
      <c r="I2" s="37" t="s">
        <v>0</v>
      </c>
      <c r="J2" s="38"/>
      <c r="K2" s="38"/>
      <c r="L2" s="36" t="s">
        <v>2</v>
      </c>
      <c r="M2" s="34"/>
      <c r="N2" s="34"/>
      <c r="O2" s="34"/>
      <c r="P2" s="34"/>
      <c r="Q2" s="34"/>
      <c r="R2" s="34"/>
      <c r="S2" s="34"/>
      <c r="T2" s="34"/>
      <c r="U2" s="34"/>
      <c r="V2" s="37" t="s">
        <v>25</v>
      </c>
      <c r="W2" s="38"/>
      <c r="X2" s="38"/>
      <c r="Y2" s="38"/>
      <c r="Z2" s="38"/>
      <c r="AA2" s="38"/>
      <c r="AB2" s="36" t="s">
        <v>9</v>
      </c>
      <c r="AC2" s="34"/>
      <c r="AD2" s="34"/>
      <c r="AE2" s="34"/>
      <c r="AF2" s="34"/>
      <c r="AG2" s="34"/>
      <c r="AH2" s="37" t="s">
        <v>11</v>
      </c>
      <c r="AI2" s="38"/>
      <c r="AJ2" s="38"/>
      <c r="AK2" s="38"/>
      <c r="AL2" s="38"/>
      <c r="AM2" s="36" t="s">
        <v>16</v>
      </c>
      <c r="AN2" s="34"/>
      <c r="AO2" s="34"/>
      <c r="AP2" s="34"/>
      <c r="AQ2" s="34"/>
      <c r="AR2" s="34"/>
      <c r="AS2" s="37" t="s">
        <v>21</v>
      </c>
      <c r="AT2" s="38"/>
      <c r="AU2" s="38"/>
      <c r="AV2" s="3"/>
    </row>
    <row r="3" spans="1:48" ht="61.5" customHeight="1" x14ac:dyDescent="0.2">
      <c r="A3" s="1" t="s">
        <v>31</v>
      </c>
      <c r="B3" s="1" t="s">
        <v>50</v>
      </c>
      <c r="C3" s="4" t="s">
        <v>57</v>
      </c>
      <c r="D3" s="1" t="s">
        <v>43</v>
      </c>
      <c r="E3" s="1" t="s">
        <v>39</v>
      </c>
      <c r="F3" s="1" t="s">
        <v>40</v>
      </c>
      <c r="G3" s="1" t="s">
        <v>32</v>
      </c>
      <c r="H3" s="1" t="s">
        <v>33</v>
      </c>
      <c r="I3" s="4" t="s">
        <v>24</v>
      </c>
      <c r="J3" s="1" t="s">
        <v>12</v>
      </c>
      <c r="K3" s="1" t="s">
        <v>1</v>
      </c>
      <c r="L3" s="4" t="s">
        <v>5</v>
      </c>
      <c r="M3" s="1" t="s">
        <v>3</v>
      </c>
      <c r="N3" s="1" t="s">
        <v>79</v>
      </c>
      <c r="O3" s="1" t="s">
        <v>80</v>
      </c>
      <c r="P3" s="1" t="s">
        <v>6</v>
      </c>
      <c r="Q3" s="1" t="s">
        <v>7</v>
      </c>
      <c r="R3" s="1" t="s">
        <v>4</v>
      </c>
      <c r="S3" s="1" t="s">
        <v>68</v>
      </c>
      <c r="T3" s="1" t="s">
        <v>73</v>
      </c>
      <c r="U3" s="1" t="s">
        <v>8</v>
      </c>
      <c r="V3" s="4" t="s">
        <v>34</v>
      </c>
      <c r="W3" s="1" t="s">
        <v>26</v>
      </c>
      <c r="X3" s="1" t="s">
        <v>27</v>
      </c>
      <c r="Y3" s="1" t="s">
        <v>76</v>
      </c>
      <c r="Z3" s="1" t="s">
        <v>28</v>
      </c>
      <c r="AA3" s="1" t="s">
        <v>86</v>
      </c>
      <c r="AB3" s="4" t="s">
        <v>10</v>
      </c>
      <c r="AC3" s="1" t="s">
        <v>61</v>
      </c>
      <c r="AD3" s="1" t="s">
        <v>81</v>
      </c>
      <c r="AE3" s="1" t="s">
        <v>14</v>
      </c>
      <c r="AF3" s="1" t="s">
        <v>82</v>
      </c>
      <c r="AG3" s="1" t="s">
        <v>83</v>
      </c>
      <c r="AH3" s="4" t="s">
        <v>29</v>
      </c>
      <c r="AI3" s="1" t="s">
        <v>62</v>
      </c>
      <c r="AJ3" s="1" t="s">
        <v>13</v>
      </c>
      <c r="AK3" s="1" t="s">
        <v>84</v>
      </c>
      <c r="AL3" s="1" t="s">
        <v>15</v>
      </c>
      <c r="AM3" s="4" t="s">
        <v>16</v>
      </c>
      <c r="AN3" s="1" t="s">
        <v>17</v>
      </c>
      <c r="AO3" s="1" t="s">
        <v>18</v>
      </c>
      <c r="AP3" s="1" t="s">
        <v>77</v>
      </c>
      <c r="AQ3" s="1" t="s">
        <v>19</v>
      </c>
      <c r="AR3" s="1" t="s">
        <v>20</v>
      </c>
      <c r="AS3" s="4" t="s">
        <v>21</v>
      </c>
      <c r="AT3" s="1" t="s">
        <v>22</v>
      </c>
      <c r="AU3" s="1" t="s">
        <v>23</v>
      </c>
      <c r="AV3" s="3"/>
    </row>
    <row r="4" spans="1:48" ht="93" x14ac:dyDescent="0.2">
      <c r="A4" s="24" t="s">
        <v>36</v>
      </c>
      <c r="B4" s="25">
        <v>43493.462500000001</v>
      </c>
      <c r="C4" s="26" t="s">
        <v>35</v>
      </c>
      <c r="D4" s="24" t="s">
        <v>44</v>
      </c>
      <c r="E4" s="24" t="s">
        <v>37</v>
      </c>
      <c r="F4" s="24" t="s">
        <v>38</v>
      </c>
      <c r="G4" s="24" t="s">
        <v>41</v>
      </c>
      <c r="H4" s="24" t="s">
        <v>42</v>
      </c>
      <c r="I4" s="27" t="s">
        <v>43</v>
      </c>
      <c r="J4" s="25" t="s">
        <v>49</v>
      </c>
      <c r="K4" s="25" t="s">
        <v>49</v>
      </c>
      <c r="L4" s="30" t="s">
        <v>45</v>
      </c>
      <c r="M4" s="25">
        <v>43493.576388888891</v>
      </c>
      <c r="N4" s="25">
        <v>43494.467361111114</v>
      </c>
      <c r="O4" s="25">
        <v>43494.467361111114</v>
      </c>
      <c r="P4" s="25">
        <v>43494.46875</v>
      </c>
      <c r="Q4" s="25">
        <v>43494.472222222219</v>
      </c>
      <c r="R4" s="25">
        <v>43493.576388888891</v>
      </c>
      <c r="S4" s="25">
        <v>43493.73541666667</v>
      </c>
      <c r="T4" s="25">
        <v>43494.701388888891</v>
      </c>
      <c r="U4" s="25">
        <v>43494.701388888891</v>
      </c>
      <c r="V4" s="26" t="s">
        <v>74</v>
      </c>
      <c r="W4" s="25">
        <v>43495.3125</v>
      </c>
      <c r="X4" s="25">
        <v>43495.3125</v>
      </c>
      <c r="Y4" s="25">
        <v>43495.359027777777</v>
      </c>
      <c r="Z4" s="25">
        <v>43495.669444444444</v>
      </c>
      <c r="AA4" s="28" t="s">
        <v>85</v>
      </c>
      <c r="AB4" s="30">
        <v>43493.576388888891</v>
      </c>
      <c r="AC4" s="25">
        <v>43493.576388888891</v>
      </c>
      <c r="AD4" s="25">
        <v>43495.59652777778</v>
      </c>
      <c r="AE4" s="25">
        <v>43495.59652777778</v>
      </c>
      <c r="AF4" s="25">
        <v>43495.614016203705</v>
      </c>
      <c r="AG4" s="25">
        <v>43495.646527777775</v>
      </c>
      <c r="AH4" s="26" t="s">
        <v>46</v>
      </c>
      <c r="AI4" s="25">
        <v>43493</v>
      </c>
      <c r="AJ4" s="25">
        <v>43495.647222222222</v>
      </c>
      <c r="AK4" s="25">
        <v>43495.669444444444</v>
      </c>
      <c r="AL4" s="28" t="s">
        <v>87</v>
      </c>
      <c r="AM4" s="26" t="s">
        <v>47</v>
      </c>
      <c r="AN4" s="25">
        <v>43493.677083333336</v>
      </c>
      <c r="AO4" s="25">
        <v>43495.67083333333</v>
      </c>
      <c r="AP4" s="25">
        <v>43495.675694444442</v>
      </c>
      <c r="AQ4" s="25">
        <v>43496.253472222219</v>
      </c>
      <c r="AR4" s="25">
        <v>43497.583333333336</v>
      </c>
      <c r="AS4" s="26" t="s">
        <v>48</v>
      </c>
      <c r="AT4" s="25">
        <v>43494.396527777775</v>
      </c>
      <c r="AU4" s="25"/>
      <c r="AV4" s="3"/>
    </row>
    <row r="5" spans="1:48" ht="69" x14ac:dyDescent="0.2">
      <c r="A5" s="24" t="s">
        <v>36</v>
      </c>
      <c r="B5" s="25"/>
      <c r="C5" s="26"/>
      <c r="D5" s="24"/>
      <c r="E5" s="24"/>
      <c r="F5" s="24"/>
      <c r="G5" s="24"/>
      <c r="H5" s="24"/>
      <c r="I5" s="27"/>
      <c r="J5" s="25"/>
      <c r="K5" s="25"/>
      <c r="L5" s="30" t="s">
        <v>45</v>
      </c>
      <c r="M5" s="25" t="s">
        <v>45</v>
      </c>
      <c r="N5" s="25" t="s">
        <v>45</v>
      </c>
      <c r="O5" s="25" t="s">
        <v>45</v>
      </c>
      <c r="P5" s="25" t="s">
        <v>45</v>
      </c>
      <c r="Q5" s="25" t="s">
        <v>45</v>
      </c>
      <c r="R5" s="25" t="s">
        <v>45</v>
      </c>
      <c r="S5" s="25" t="s">
        <v>45</v>
      </c>
      <c r="T5" s="25" t="s">
        <v>45</v>
      </c>
      <c r="U5" s="25" t="s">
        <v>45</v>
      </c>
      <c r="V5" s="26" t="s">
        <v>45</v>
      </c>
      <c r="W5" s="25" t="s">
        <v>45</v>
      </c>
      <c r="X5" s="25" t="s">
        <v>45</v>
      </c>
      <c r="Y5" s="25" t="s">
        <v>45</v>
      </c>
      <c r="Z5" s="25" t="s">
        <v>45</v>
      </c>
      <c r="AA5" s="28" t="s">
        <v>45</v>
      </c>
      <c r="AB5" s="30" t="s">
        <v>45</v>
      </c>
      <c r="AC5" s="25" t="s">
        <v>45</v>
      </c>
      <c r="AD5" s="25" t="s">
        <v>45</v>
      </c>
      <c r="AE5" s="25" t="s">
        <v>45</v>
      </c>
      <c r="AF5" s="25" t="s">
        <v>45</v>
      </c>
      <c r="AG5" s="25" t="s">
        <v>45</v>
      </c>
      <c r="AH5" s="26"/>
      <c r="AI5" s="25" t="s">
        <v>45</v>
      </c>
      <c r="AJ5" s="25" t="s">
        <v>45</v>
      </c>
      <c r="AK5" s="25" t="s">
        <v>45</v>
      </c>
      <c r="AL5" s="28" t="s">
        <v>45</v>
      </c>
      <c r="AM5" s="26"/>
      <c r="AN5" s="25" t="s">
        <v>45</v>
      </c>
      <c r="AO5" s="25" t="s">
        <v>45</v>
      </c>
      <c r="AP5" s="25" t="s">
        <v>45</v>
      </c>
      <c r="AQ5" s="25" t="s">
        <v>45</v>
      </c>
      <c r="AR5" s="25" t="s">
        <v>45</v>
      </c>
      <c r="AS5" s="26"/>
      <c r="AT5" s="25" t="s">
        <v>45</v>
      </c>
      <c r="AU5" s="25"/>
      <c r="AV5" s="3"/>
    </row>
    <row r="6" spans="1:48" ht="98.25" x14ac:dyDescent="0.2">
      <c r="A6" s="24" t="s">
        <v>51</v>
      </c>
      <c r="B6" s="25">
        <v>43473</v>
      </c>
      <c r="C6" s="26" t="s">
        <v>60</v>
      </c>
      <c r="D6" s="24" t="s">
        <v>52</v>
      </c>
      <c r="E6" s="24" t="s">
        <v>53</v>
      </c>
      <c r="F6" s="24" t="s">
        <v>54</v>
      </c>
      <c r="G6" s="24" t="s">
        <v>55</v>
      </c>
      <c r="H6" s="24" t="s">
        <v>56</v>
      </c>
      <c r="I6" s="27" t="s">
        <v>57</v>
      </c>
      <c r="J6" s="25" t="s">
        <v>49</v>
      </c>
      <c r="K6" s="25" t="s">
        <v>49</v>
      </c>
      <c r="L6" s="30" t="s">
        <v>45</v>
      </c>
      <c r="M6" s="25">
        <v>43493.416666666664</v>
      </c>
      <c r="N6" s="25">
        <v>43494.583333333336</v>
      </c>
      <c r="O6" s="25">
        <v>43494.583333333336</v>
      </c>
      <c r="P6" s="25">
        <v>43494.583333333336</v>
      </c>
      <c r="Q6" s="25">
        <v>43494.583333333336</v>
      </c>
      <c r="R6" s="25">
        <v>43495.395833333336</v>
      </c>
      <c r="S6" s="25" t="s">
        <v>89</v>
      </c>
      <c r="T6" s="25" t="s">
        <v>89</v>
      </c>
      <c r="U6" s="25" t="s">
        <v>89</v>
      </c>
      <c r="V6" s="26" t="s">
        <v>75</v>
      </c>
      <c r="W6" s="25">
        <v>43496.666666666664</v>
      </c>
      <c r="X6" s="25">
        <v>43496.708333333336</v>
      </c>
      <c r="Y6" s="25">
        <v>43497.175694444442</v>
      </c>
      <c r="Z6" s="25">
        <v>43497.404166666667</v>
      </c>
      <c r="AA6" s="28" t="s">
        <v>85</v>
      </c>
      <c r="AB6" s="30">
        <v>43493.416666666664</v>
      </c>
      <c r="AC6" s="25">
        <v>43495.395833333336</v>
      </c>
      <c r="AD6" s="25">
        <v>43497.375</v>
      </c>
      <c r="AE6" s="25">
        <v>43497.375</v>
      </c>
      <c r="AF6" s="25" t="s">
        <v>88</v>
      </c>
      <c r="AG6" s="25" t="s">
        <v>88</v>
      </c>
      <c r="AH6" s="26" t="s">
        <v>46</v>
      </c>
      <c r="AI6" s="25">
        <v>43493.419351851851</v>
      </c>
      <c r="AJ6" s="25">
        <v>43497.386111111111</v>
      </c>
      <c r="AK6" s="25">
        <v>43497.411111111112</v>
      </c>
      <c r="AL6" s="28" t="s">
        <v>88</v>
      </c>
      <c r="AM6" s="26" t="s">
        <v>58</v>
      </c>
      <c r="AN6" s="25">
        <v>43493.710416666669</v>
      </c>
      <c r="AO6" s="25" t="s">
        <v>90</v>
      </c>
      <c r="AP6" s="25">
        <v>43497.419444444444</v>
      </c>
      <c r="AQ6" s="25">
        <v>43497.583333333336</v>
      </c>
      <c r="AR6" s="25"/>
      <c r="AS6" s="26" t="s">
        <v>59</v>
      </c>
      <c r="AT6" s="25"/>
      <c r="AU6" s="25"/>
      <c r="AV6" s="3"/>
    </row>
    <row r="7" spans="1:48" ht="69" x14ac:dyDescent="0.2">
      <c r="A7" s="24" t="s">
        <v>36</v>
      </c>
      <c r="B7" s="25"/>
      <c r="C7" s="26"/>
      <c r="D7" s="24"/>
      <c r="E7" s="24"/>
      <c r="F7" s="24"/>
      <c r="G7" s="24"/>
      <c r="H7" s="24"/>
      <c r="I7" s="27"/>
      <c r="J7" s="25"/>
      <c r="K7" s="25"/>
      <c r="L7" s="30" t="s">
        <v>45</v>
      </c>
      <c r="M7" s="25" t="s">
        <v>45</v>
      </c>
      <c r="N7" s="25" t="s">
        <v>45</v>
      </c>
      <c r="O7" s="25" t="s">
        <v>45</v>
      </c>
      <c r="P7" s="25" t="s">
        <v>45</v>
      </c>
      <c r="Q7" s="25" t="s">
        <v>45</v>
      </c>
      <c r="R7" s="25" t="s">
        <v>45</v>
      </c>
      <c r="S7" s="25" t="s">
        <v>45</v>
      </c>
      <c r="T7" s="25" t="s">
        <v>45</v>
      </c>
      <c r="U7" s="25" t="s">
        <v>45</v>
      </c>
      <c r="V7" s="26" t="s">
        <v>45</v>
      </c>
      <c r="W7" s="25" t="s">
        <v>45</v>
      </c>
      <c r="X7" s="25" t="s">
        <v>45</v>
      </c>
      <c r="Y7" s="25" t="s">
        <v>45</v>
      </c>
      <c r="Z7" s="25" t="s">
        <v>45</v>
      </c>
      <c r="AA7" s="28" t="s">
        <v>45</v>
      </c>
      <c r="AB7" s="30" t="s">
        <v>45</v>
      </c>
      <c r="AC7" s="25" t="s">
        <v>45</v>
      </c>
      <c r="AD7" s="25" t="s">
        <v>45</v>
      </c>
      <c r="AE7" s="25" t="s">
        <v>45</v>
      </c>
      <c r="AF7" s="25" t="s">
        <v>45</v>
      </c>
      <c r="AG7" s="25" t="s">
        <v>45</v>
      </c>
      <c r="AH7" s="26"/>
      <c r="AI7" s="25" t="s">
        <v>45</v>
      </c>
      <c r="AJ7" s="25" t="s">
        <v>45</v>
      </c>
      <c r="AK7" s="25" t="s">
        <v>45</v>
      </c>
      <c r="AL7" s="28" t="s">
        <v>45</v>
      </c>
      <c r="AM7" s="26"/>
      <c r="AN7" s="25" t="s">
        <v>45</v>
      </c>
      <c r="AO7" s="25" t="s">
        <v>45</v>
      </c>
      <c r="AP7" s="25" t="s">
        <v>45</v>
      </c>
      <c r="AQ7" s="25" t="s">
        <v>45</v>
      </c>
      <c r="AR7" s="25" t="s">
        <v>45</v>
      </c>
      <c r="AS7" s="26"/>
      <c r="AT7" s="25" t="s">
        <v>45</v>
      </c>
      <c r="AU7" s="25"/>
      <c r="AV7" s="3"/>
    </row>
    <row r="8" spans="1:48" ht="97.5" x14ac:dyDescent="0.2">
      <c r="A8" s="24" t="s">
        <v>92</v>
      </c>
      <c r="B8" s="25">
        <v>43497.663194444445</v>
      </c>
      <c r="C8" s="26" t="s">
        <v>35</v>
      </c>
      <c r="D8" s="24" t="s">
        <v>91</v>
      </c>
      <c r="E8" s="24" t="s">
        <v>93</v>
      </c>
      <c r="F8" s="24" t="s">
        <v>94</v>
      </c>
      <c r="G8" s="24" t="s">
        <v>95</v>
      </c>
      <c r="H8" s="24" t="s">
        <v>96</v>
      </c>
      <c r="I8" s="27" t="s">
        <v>97</v>
      </c>
      <c r="J8" s="25">
        <v>43497.718668981484</v>
      </c>
      <c r="K8" s="25">
        <v>43498.397199074076</v>
      </c>
      <c r="L8" s="30">
        <v>43498.412499999999</v>
      </c>
      <c r="M8" s="25">
        <v>43498.439583333333</v>
      </c>
      <c r="N8" s="25"/>
      <c r="O8" s="25"/>
      <c r="P8" s="25"/>
      <c r="Q8" s="25"/>
      <c r="R8" s="25"/>
      <c r="S8" s="25"/>
      <c r="T8" s="25"/>
      <c r="U8" s="25"/>
      <c r="V8" s="26" t="s">
        <v>74</v>
      </c>
      <c r="W8" s="25">
        <v>43498.916666666664</v>
      </c>
      <c r="X8" s="25"/>
      <c r="Y8" s="25"/>
      <c r="Z8" s="25"/>
      <c r="AA8" s="28"/>
      <c r="AB8" s="30">
        <v>43498.439583333333</v>
      </c>
      <c r="AC8" s="25"/>
      <c r="AD8" s="25"/>
      <c r="AE8" s="25"/>
      <c r="AF8" s="25"/>
      <c r="AG8" s="25"/>
      <c r="AH8" s="26"/>
      <c r="AI8" s="25"/>
      <c r="AJ8" s="25"/>
      <c r="AK8" s="25"/>
      <c r="AL8" s="28"/>
      <c r="AM8" s="26"/>
      <c r="AN8" s="25"/>
      <c r="AO8" s="25"/>
      <c r="AP8" s="25"/>
      <c r="AQ8" s="25"/>
      <c r="AR8" s="25"/>
      <c r="AS8" s="26"/>
      <c r="AT8" s="25"/>
      <c r="AU8" s="25"/>
      <c r="AV8" s="3"/>
    </row>
    <row r="9" spans="1:48" ht="69" x14ac:dyDescent="0.2">
      <c r="A9" s="24" t="s">
        <v>92</v>
      </c>
      <c r="B9" s="31"/>
      <c r="C9" s="32"/>
      <c r="D9" s="31"/>
      <c r="E9" s="31"/>
      <c r="F9" s="31"/>
      <c r="G9" s="31"/>
      <c r="H9" s="31"/>
      <c r="I9" s="32"/>
      <c r="J9" s="25" t="s">
        <v>45</v>
      </c>
      <c r="K9" s="25" t="s">
        <v>45</v>
      </c>
      <c r="L9" s="24" t="s">
        <v>45</v>
      </c>
      <c r="M9" s="25" t="s">
        <v>45</v>
      </c>
      <c r="N9" s="31"/>
      <c r="O9" s="31"/>
      <c r="P9" s="31"/>
      <c r="Q9" s="31"/>
      <c r="R9" s="25"/>
      <c r="S9" s="25"/>
      <c r="T9" s="25"/>
      <c r="U9" s="25"/>
      <c r="V9" s="32"/>
      <c r="W9" s="31"/>
      <c r="X9" s="31"/>
      <c r="Y9" s="31"/>
      <c r="Z9" s="31"/>
      <c r="AA9" s="31"/>
      <c r="AB9" s="30" t="s">
        <v>45</v>
      </c>
      <c r="AC9" s="31"/>
      <c r="AD9" s="31"/>
      <c r="AE9" s="31"/>
      <c r="AF9" s="31"/>
      <c r="AG9" s="31"/>
      <c r="AH9" s="32"/>
      <c r="AI9" s="31"/>
      <c r="AJ9" s="31"/>
      <c r="AK9" s="31"/>
      <c r="AL9" s="31"/>
      <c r="AM9" s="32"/>
      <c r="AN9" s="31"/>
      <c r="AO9" s="31"/>
      <c r="AP9" s="31"/>
      <c r="AQ9" s="31"/>
      <c r="AR9" s="31"/>
      <c r="AS9" s="32"/>
      <c r="AT9" s="31"/>
      <c r="AU9" s="31"/>
      <c r="AV9" s="3"/>
    </row>
    <row r="10" spans="1:48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2"/>
      <c r="O10" s="1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9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3"/>
    </row>
    <row r="11" spans="1:48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12"/>
      <c r="O11" s="1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9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3"/>
    </row>
    <row r="12" spans="1:48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12"/>
      <c r="O12" s="1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9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3"/>
    </row>
    <row r="13" spans="1:48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2"/>
      <c r="O13" s="1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9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3"/>
    </row>
    <row r="14" spans="1:48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2"/>
      <c r="O14" s="1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9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3"/>
    </row>
    <row r="15" spans="1:48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2"/>
      <c r="O15" s="1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9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3"/>
    </row>
    <row r="16" spans="1:48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12"/>
      <c r="O16" s="1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9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3"/>
    </row>
    <row r="17" spans="1:48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12"/>
      <c r="O17" s="1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9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3"/>
    </row>
    <row r="18" spans="1:48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12"/>
      <c r="O18" s="1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9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3"/>
    </row>
    <row r="19" spans="1:48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12"/>
      <c r="O19" s="1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9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3"/>
    </row>
    <row r="20" spans="1:48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12"/>
      <c r="O20" s="1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9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3"/>
    </row>
    <row r="21" spans="1:48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12"/>
      <c r="O21" s="1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9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3"/>
    </row>
    <row r="22" spans="1:48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12"/>
      <c r="O22" s="1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9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spans="1:48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</sheetData>
  <mergeCells count="14">
    <mergeCell ref="A2:H2"/>
    <mergeCell ref="L2:U2"/>
    <mergeCell ref="I2:K2"/>
    <mergeCell ref="V2:AA2"/>
    <mergeCell ref="AS2:AU2"/>
    <mergeCell ref="AM2:AR2"/>
    <mergeCell ref="AH2:AL2"/>
    <mergeCell ref="AB2:AG2"/>
    <mergeCell ref="AQ1:AS1"/>
    <mergeCell ref="F1:H1"/>
    <mergeCell ref="M1:O1"/>
    <mergeCell ref="S1:U1"/>
    <mergeCell ref="Z1:AB1"/>
    <mergeCell ref="AI1:AK1"/>
  </mergeCells>
  <phoneticPr fontId="1" type="noConversion"/>
  <conditionalFormatting sqref="A4:AU9">
    <cfRule type="cellIs" dxfId="63" priority="60" stopIfTrue="1" operator="between">
      <formula>$F$1</formula>
      <formula>$M$1</formula>
    </cfRule>
    <cfRule type="cellIs" dxfId="62" priority="61" stopIfTrue="1" operator="between">
      <formula>$M$1</formula>
      <formula>$S$1</formula>
    </cfRule>
    <cfRule type="cellIs" dxfId="61" priority="62" stopIfTrue="1" operator="between">
      <formula>$S$1</formula>
      <formula>$Z$1</formula>
    </cfRule>
    <cfRule type="cellIs" dxfId="60" priority="63" stopIfTrue="1" operator="between">
      <formula>$AI$1</formula>
      <formula>$AQ$1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D3BA-8C4F-4E4D-A6D1-273ED50AC79F}">
  <dimension ref="A1:E49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D34" sqref="D34"/>
    </sheetView>
  </sheetViews>
  <sheetFormatPr defaultRowHeight="14.25" x14ac:dyDescent="0.2"/>
  <cols>
    <col min="1" max="1" width="3" style="5" bestFit="1" customWidth="1"/>
    <col min="2" max="2" width="11.5" bestFit="1" customWidth="1"/>
    <col min="3" max="3" width="17.125" bestFit="1" customWidth="1"/>
    <col min="4" max="4" width="18" bestFit="1" customWidth="1"/>
    <col min="5" max="5" width="11.125" bestFit="1" customWidth="1"/>
  </cols>
  <sheetData>
    <row r="1" spans="1:5" x14ac:dyDescent="0.2">
      <c r="B1" t="s">
        <v>69</v>
      </c>
      <c r="C1" t="s">
        <v>70</v>
      </c>
      <c r="D1" t="s">
        <v>71</v>
      </c>
      <c r="E1" t="s">
        <v>72</v>
      </c>
    </row>
    <row r="2" spans="1:5" x14ac:dyDescent="0.2">
      <c r="A2" s="39" t="s">
        <v>30</v>
      </c>
      <c r="B2" s="6" t="str">
        <f t="shared" ref="B2:B46" ca="1" si="0">INDIRECT(ADDRESS(COLUMN()+1,ROW()-1,1,1,"Sheet1"))</f>
        <v xml:space="preserve">业务编号 </v>
      </c>
      <c r="C2" s="11" t="str">
        <f ca="1">INDIRECT(ADDRESS(COLUMN()+1,ROW()-1,1,1,"Sheet1"))</f>
        <v>CHSI1901026</v>
      </c>
      <c r="D2" s="7" t="str">
        <f ca="1">INDIRECT(ADDRESS(COLUMN()+1,ROW()-1,1,1,"Sheet1"))</f>
        <v>CHSI1901026</v>
      </c>
      <c r="E2" s="7" t="str">
        <f ca="1">INDIRECT(ADDRESS(COLUMN()+1,ROW()-1,1,1,"Sheet1"))</f>
        <v>CHSI1901007</v>
      </c>
    </row>
    <row r="3" spans="1:5" x14ac:dyDescent="0.2">
      <c r="A3" s="40"/>
      <c r="B3" s="3" t="str">
        <f t="shared" ca="1" si="0"/>
        <v>到单时间</v>
      </c>
      <c r="C3" s="8">
        <f t="shared" ref="C3:E46" ca="1" si="1">INDIRECT(ADDRESS(COLUMN()+1,ROW()-1,1,1,"Sheet1"))</f>
        <v>43493.462500000001</v>
      </c>
      <c r="D3" s="8">
        <f t="shared" ca="1" si="1"/>
        <v>0</v>
      </c>
      <c r="E3" s="8">
        <f t="shared" ca="1" si="1"/>
        <v>43473</v>
      </c>
    </row>
    <row r="4" spans="1:5" x14ac:dyDescent="0.2">
      <c r="A4" s="40"/>
      <c r="B4" s="3" t="str">
        <f t="shared" ca="1" si="0"/>
        <v>客户</v>
      </c>
      <c r="C4" s="8" t="str">
        <f t="shared" ca="1" si="1"/>
        <v>柯豪</v>
      </c>
      <c r="D4" s="8">
        <f t="shared" ca="1" si="1"/>
        <v>0</v>
      </c>
      <c r="E4" s="8" t="str">
        <f t="shared" ca="1" si="1"/>
        <v>永泰天极</v>
      </c>
    </row>
    <row r="5" spans="1:5" x14ac:dyDescent="0.2">
      <c r="A5" s="40"/>
      <c r="B5" s="3" t="str">
        <f t="shared" ca="1" si="0"/>
        <v>船公司</v>
      </c>
      <c r="C5" s="8" t="str">
        <f t="shared" ca="1" si="1"/>
        <v>COSCO</v>
      </c>
      <c r="D5" s="8">
        <f t="shared" ca="1" si="1"/>
        <v>0</v>
      </c>
      <c r="E5" s="8" t="str">
        <f t="shared" ca="1" si="1"/>
        <v>MAERSK</v>
      </c>
    </row>
    <row r="6" spans="1:5" x14ac:dyDescent="0.2">
      <c r="A6" s="40"/>
      <c r="B6" s="3" t="str">
        <f t="shared" ca="1" si="0"/>
        <v>船名</v>
      </c>
      <c r="C6" s="8" t="str">
        <f t="shared" ca="1" si="1"/>
        <v>TACOMA TRADER</v>
      </c>
      <c r="D6" s="8">
        <f t="shared" ca="1" si="1"/>
        <v>0</v>
      </c>
      <c r="E6" s="8" t="str">
        <f t="shared" ca="1" si="1"/>
        <v>MAYVIEW MAERSK</v>
      </c>
    </row>
    <row r="7" spans="1:5" x14ac:dyDescent="0.2">
      <c r="A7" s="40"/>
      <c r="B7" s="3" t="str">
        <f t="shared" ca="1" si="0"/>
        <v>航次</v>
      </c>
      <c r="C7" s="8" t="str">
        <f t="shared" ca="1" si="1"/>
        <v>013W</v>
      </c>
      <c r="D7" s="8">
        <f t="shared" ca="1" si="1"/>
        <v>0</v>
      </c>
      <c r="E7" s="8" t="str">
        <f t="shared" ca="1" si="1"/>
        <v>852E</v>
      </c>
    </row>
    <row r="8" spans="1:5" x14ac:dyDescent="0.2">
      <c r="A8" s="40"/>
      <c r="B8" s="3" t="str">
        <f t="shared" ca="1" si="0"/>
        <v>提单号</v>
      </c>
      <c r="C8" s="8" t="str">
        <f t="shared" ca="1" si="1"/>
        <v>PASU5140415480</v>
      </c>
      <c r="D8" s="8">
        <f t="shared" ca="1" si="1"/>
        <v>0</v>
      </c>
      <c r="E8" s="8" t="str">
        <f t="shared" ca="1" si="1"/>
        <v>967219665-</v>
      </c>
    </row>
    <row r="9" spans="1:5" x14ac:dyDescent="0.2">
      <c r="A9" s="41"/>
      <c r="B9" s="9" t="str">
        <f t="shared" ca="1" si="0"/>
        <v>箱号</v>
      </c>
      <c r="C9" s="10" t="str">
        <f t="shared" ca="1" si="1"/>
        <v>SEAU1224040</v>
      </c>
      <c r="D9" s="10">
        <f t="shared" ca="1" si="1"/>
        <v>0</v>
      </c>
      <c r="E9" s="10" t="str">
        <f t="shared" ca="1" si="1"/>
        <v>CRWU2000597</v>
      </c>
    </row>
    <row r="10" spans="1:5" x14ac:dyDescent="0.2">
      <c r="A10" s="39" t="s">
        <v>0</v>
      </c>
      <c r="B10" s="6" t="str">
        <f t="shared" ca="1" si="0"/>
        <v>申报单位</v>
      </c>
      <c r="C10" s="7" t="str">
        <f t="shared" ca="1" si="1"/>
        <v>船公司</v>
      </c>
      <c r="D10" s="7">
        <f t="shared" ca="1" si="1"/>
        <v>0</v>
      </c>
      <c r="E10" s="7" t="str">
        <f t="shared" ca="1" si="1"/>
        <v>客户</v>
      </c>
    </row>
    <row r="11" spans="1:5" x14ac:dyDescent="0.2">
      <c r="A11" s="40"/>
      <c r="B11" s="3" t="str">
        <f t="shared" ca="1" si="0"/>
        <v>发资料</v>
      </c>
      <c r="C11" s="8" t="str">
        <f t="shared" ca="1" si="1"/>
        <v>无</v>
      </c>
      <c r="D11" s="8">
        <f t="shared" ca="1" si="1"/>
        <v>0</v>
      </c>
      <c r="E11" s="8" t="str">
        <f t="shared" ca="1" si="1"/>
        <v>无</v>
      </c>
    </row>
    <row r="12" spans="1:5" x14ac:dyDescent="0.2">
      <c r="A12" s="41"/>
      <c r="B12" s="9" t="str">
        <f t="shared" ca="1" si="0"/>
        <v>申报单</v>
      </c>
      <c r="C12" s="10" t="str">
        <f t="shared" ca="1" si="1"/>
        <v>无</v>
      </c>
      <c r="D12" s="10">
        <f t="shared" ca="1" si="1"/>
        <v>0</v>
      </c>
      <c r="E12" s="10" t="str">
        <f t="shared" ca="1" si="1"/>
        <v>无</v>
      </c>
    </row>
    <row r="13" spans="1:5" ht="14.25" customHeight="1" x14ac:dyDescent="0.2">
      <c r="A13" s="39" t="s">
        <v>2</v>
      </c>
      <c r="B13" s="6" t="str">
        <f t="shared" ca="1" si="0"/>
        <v>电放确认</v>
      </c>
      <c r="C13" s="7" t="str">
        <f t="shared" ca="1" si="1"/>
        <v>OK</v>
      </c>
      <c r="D13" s="7" t="str">
        <f t="shared" ca="1" si="1"/>
        <v>OK</v>
      </c>
      <c r="E13" s="7" t="str">
        <f t="shared" ca="1" si="1"/>
        <v>OK</v>
      </c>
    </row>
    <row r="14" spans="1:5" x14ac:dyDescent="0.2">
      <c r="A14" s="40"/>
      <c r="B14" s="3" t="str">
        <f t="shared" ca="1" si="0"/>
        <v>资料准备</v>
      </c>
      <c r="C14" s="8">
        <f t="shared" ca="1" si="1"/>
        <v>43493.576388888891</v>
      </c>
      <c r="D14" s="8" t="str">
        <f t="shared" ca="1" si="1"/>
        <v>OK</v>
      </c>
      <c r="E14" s="8">
        <f t="shared" ca="1" si="1"/>
        <v>43493.416666666664</v>
      </c>
    </row>
    <row r="15" spans="1:5" x14ac:dyDescent="0.2">
      <c r="A15" s="40"/>
      <c r="B15" s="3" t="str">
        <f t="shared" ca="1" si="0"/>
        <v>出费用</v>
      </c>
      <c r="C15" s="8">
        <f t="shared" ca="1" si="1"/>
        <v>43494.467361111114</v>
      </c>
      <c r="D15" s="8" t="str">
        <f t="shared" ca="1" si="1"/>
        <v>OK</v>
      </c>
      <c r="E15" s="8">
        <f t="shared" ca="1" si="1"/>
        <v>43494.583333333336</v>
      </c>
    </row>
    <row r="16" spans="1:5" x14ac:dyDescent="0.2">
      <c r="A16" s="40"/>
      <c r="B16" s="3" t="str">
        <f t="shared" ca="1" si="0"/>
        <v>可换</v>
      </c>
      <c r="C16" s="8">
        <f t="shared" ca="1" si="1"/>
        <v>43494.467361111114</v>
      </c>
      <c r="D16" s="8" t="str">
        <f t="shared" ca="1" si="1"/>
        <v>OK</v>
      </c>
      <c r="E16" s="8">
        <f t="shared" ca="1" si="1"/>
        <v>43494.583333333336</v>
      </c>
    </row>
    <row r="17" spans="1:5" x14ac:dyDescent="0.2">
      <c r="A17" s="40"/>
      <c r="B17" s="3" t="str">
        <f t="shared" ca="1" si="0"/>
        <v>付费申请</v>
      </c>
      <c r="C17" s="8">
        <f t="shared" ca="1" si="1"/>
        <v>43494.46875</v>
      </c>
      <c r="D17" s="8" t="str">
        <f t="shared" ca="1" si="1"/>
        <v>OK</v>
      </c>
      <c r="E17" s="8">
        <f t="shared" ca="1" si="1"/>
        <v>43494.583333333336</v>
      </c>
    </row>
    <row r="18" spans="1:5" x14ac:dyDescent="0.2">
      <c r="A18" s="40"/>
      <c r="B18" s="3" t="str">
        <f t="shared" ca="1" si="0"/>
        <v>付费</v>
      </c>
      <c r="C18" s="8">
        <f t="shared" ca="1" si="1"/>
        <v>43494.472222222219</v>
      </c>
      <c r="D18" s="8" t="str">
        <f t="shared" ca="1" si="1"/>
        <v>OK</v>
      </c>
      <c r="E18" s="8">
        <f t="shared" ca="1" si="1"/>
        <v>43494.583333333336</v>
      </c>
    </row>
    <row r="19" spans="1:5" x14ac:dyDescent="0.2">
      <c r="A19" s="40"/>
      <c r="B19" s="3" t="str">
        <f t="shared" ca="1" si="0"/>
        <v>交师傅</v>
      </c>
      <c r="C19" s="8">
        <f t="shared" ca="1" si="1"/>
        <v>43493.576388888891</v>
      </c>
      <c r="D19" s="8" t="str">
        <f t="shared" ca="1" si="1"/>
        <v>OK</v>
      </c>
      <c r="E19" s="8">
        <f t="shared" ca="1" si="1"/>
        <v>43495.395833333336</v>
      </c>
    </row>
    <row r="20" spans="1:5" x14ac:dyDescent="0.2">
      <c r="A20" s="40"/>
      <c r="B20" s="3" t="str">
        <f t="shared" ca="1" si="0"/>
        <v>留箱申请</v>
      </c>
      <c r="C20" s="8">
        <f t="shared" ca="1" si="1"/>
        <v>43493.73541666667</v>
      </c>
      <c r="D20" s="8" t="str">
        <f t="shared" ca="1" si="1"/>
        <v>OK</v>
      </c>
      <c r="E20" s="8" t="str">
        <f t="shared" ca="1" si="1"/>
        <v>袁</v>
      </c>
    </row>
    <row r="21" spans="1:5" x14ac:dyDescent="0.2">
      <c r="A21" s="40"/>
      <c r="B21" s="3" t="str">
        <f t="shared" ca="1" si="0"/>
        <v>到报关行</v>
      </c>
      <c r="C21" s="8">
        <f t="shared" ca="1" si="1"/>
        <v>43494.701388888891</v>
      </c>
      <c r="D21" s="8" t="str">
        <f t="shared" ca="1" si="1"/>
        <v>OK</v>
      </c>
      <c r="E21" s="8" t="str">
        <f t="shared" ca="1" si="1"/>
        <v>袁</v>
      </c>
    </row>
    <row r="22" spans="1:5" x14ac:dyDescent="0.2">
      <c r="A22" s="40"/>
      <c r="B22" s="3" t="str">
        <f t="shared" ca="1" si="0"/>
        <v>提货单</v>
      </c>
      <c r="C22" s="8">
        <f t="shared" ca="1" si="1"/>
        <v>43494.701388888891</v>
      </c>
      <c r="D22" s="8" t="str">
        <f t="shared" ca="1" si="1"/>
        <v>OK</v>
      </c>
      <c r="E22" s="8" t="str">
        <f t="shared" ca="1" si="1"/>
        <v>袁</v>
      </c>
    </row>
    <row r="23" spans="1:5" x14ac:dyDescent="0.2">
      <c r="A23" s="39" t="s">
        <v>25</v>
      </c>
      <c r="B23" s="6" t="str">
        <f t="shared" ca="1" si="0"/>
        <v>港区</v>
      </c>
      <c r="C23" s="7" t="str">
        <f t="shared" ca="1" si="1"/>
        <v>明东外五</v>
      </c>
      <c r="D23" s="7" t="str">
        <f t="shared" ca="1" si="1"/>
        <v>OK</v>
      </c>
      <c r="E23" s="7" t="str">
        <f t="shared" ca="1" si="1"/>
        <v>盛东洋一</v>
      </c>
    </row>
    <row r="24" spans="1:5" x14ac:dyDescent="0.2">
      <c r="A24" s="40"/>
      <c r="B24" s="3" t="str">
        <f t="shared" ca="1" si="0"/>
        <v>预计靠泊</v>
      </c>
      <c r="C24" s="8">
        <f t="shared" ca="1" si="1"/>
        <v>43495.3125</v>
      </c>
      <c r="D24" s="8" t="str">
        <f t="shared" ca="1" si="1"/>
        <v>OK</v>
      </c>
      <c r="E24" s="8">
        <f t="shared" ca="1" si="1"/>
        <v>43496.666666666664</v>
      </c>
    </row>
    <row r="25" spans="1:5" x14ac:dyDescent="0.2">
      <c r="A25" s="40"/>
      <c r="B25" s="3" t="str">
        <f t="shared" ca="1" si="0"/>
        <v>实际靠泊</v>
      </c>
      <c r="C25" s="8">
        <f t="shared" ca="1" si="1"/>
        <v>43495.3125</v>
      </c>
      <c r="D25" s="8" t="str">
        <f t="shared" ca="1" si="1"/>
        <v>OK</v>
      </c>
      <c r="E25" s="8">
        <f t="shared" ca="1" si="1"/>
        <v>43496.708333333336</v>
      </c>
    </row>
    <row r="26" spans="1:5" x14ac:dyDescent="0.2">
      <c r="A26" s="40"/>
      <c r="B26" s="3" t="str">
        <f t="shared" ca="1" si="0"/>
        <v>卸船进场</v>
      </c>
      <c r="C26" s="8">
        <f t="shared" ca="1" si="1"/>
        <v>43495.359027777777</v>
      </c>
      <c r="D26" s="8" t="str">
        <f t="shared" ca="1" si="1"/>
        <v>OK</v>
      </c>
      <c r="E26" s="8">
        <f t="shared" ca="1" si="1"/>
        <v>43497.175694444442</v>
      </c>
    </row>
    <row r="27" spans="1:5" x14ac:dyDescent="0.2">
      <c r="A27" s="40"/>
      <c r="B27" s="3" t="str">
        <f t="shared" ca="1" si="0"/>
        <v>海放</v>
      </c>
      <c r="C27" s="8">
        <f t="shared" ca="1" si="1"/>
        <v>43495.669444444444</v>
      </c>
      <c r="D27" s="8" t="str">
        <f t="shared" ca="1" si="1"/>
        <v>OK</v>
      </c>
      <c r="E27" s="8">
        <f t="shared" ca="1" si="1"/>
        <v>43497.404166666667</v>
      </c>
    </row>
    <row r="28" spans="1:5" x14ac:dyDescent="0.2">
      <c r="A28" s="41"/>
      <c r="B28" s="9" t="str">
        <f t="shared" ca="1" si="0"/>
        <v>计划类型</v>
      </c>
      <c r="C28" s="10" t="str">
        <f t="shared" ca="1" si="1"/>
        <v>提进口重箱</v>
      </c>
      <c r="D28" s="10" t="str">
        <f t="shared" ca="1" si="1"/>
        <v>OK</v>
      </c>
      <c r="E28" s="10" t="str">
        <f t="shared" ca="1" si="1"/>
        <v>提进口重箱</v>
      </c>
    </row>
    <row r="29" spans="1:5" x14ac:dyDescent="0.2">
      <c r="A29" s="39" t="s">
        <v>9</v>
      </c>
      <c r="B29" s="6" t="str">
        <f t="shared" ca="1" si="0"/>
        <v>理货资料</v>
      </c>
      <c r="C29" s="7">
        <f t="shared" ca="1" si="1"/>
        <v>43493.576388888891</v>
      </c>
      <c r="D29" s="7" t="str">
        <f t="shared" ca="1" si="1"/>
        <v>OK</v>
      </c>
      <c r="E29" s="7">
        <f t="shared" ca="1" si="1"/>
        <v>43493.416666666664</v>
      </c>
    </row>
    <row r="30" spans="1:5" x14ac:dyDescent="0.2">
      <c r="A30" s="40"/>
      <c r="B30" s="3" t="str">
        <f t="shared" ca="1" si="0"/>
        <v>交师傅2</v>
      </c>
      <c r="C30" s="8">
        <f t="shared" ca="1" si="1"/>
        <v>43493.576388888891</v>
      </c>
      <c r="D30" s="8" t="str">
        <f t="shared" ca="1" si="1"/>
        <v>OK</v>
      </c>
      <c r="E30" s="8">
        <f t="shared" ca="1" si="1"/>
        <v>43495.395833333336</v>
      </c>
    </row>
    <row r="31" spans="1:5" x14ac:dyDescent="0.2">
      <c r="A31" s="40"/>
      <c r="B31" s="3" t="str">
        <f t="shared" ca="1" si="0"/>
        <v>抵港确报</v>
      </c>
      <c r="C31" s="8">
        <f t="shared" ca="1" si="1"/>
        <v>43495.59652777778</v>
      </c>
      <c r="D31" s="8" t="str">
        <f t="shared" ca="1" si="1"/>
        <v>OK</v>
      </c>
      <c r="E31" s="8">
        <f t="shared" ca="1" si="1"/>
        <v>43497.375</v>
      </c>
    </row>
    <row r="32" spans="1:5" x14ac:dyDescent="0.2">
      <c r="A32" s="40"/>
      <c r="B32" s="22" t="str">
        <f ca="1">INDIRECT(ADDRESS(COLUMN()+1,ROW()-1,1,1,"Sheet1"))</f>
        <v>送资料</v>
      </c>
      <c r="C32" s="8">
        <f t="shared" ca="1" si="1"/>
        <v>43495.59652777778</v>
      </c>
      <c r="D32" s="8" t="str">
        <f t="shared" ca="1" si="1"/>
        <v>OK</v>
      </c>
      <c r="E32" s="8">
        <f t="shared" ca="1" si="1"/>
        <v>43497.375</v>
      </c>
    </row>
    <row r="33" spans="1:5" x14ac:dyDescent="0.2">
      <c r="A33" s="40"/>
      <c r="B33" s="3" t="str">
        <f t="shared" ca="1" si="0"/>
        <v>理货公司</v>
      </c>
      <c r="C33" s="8">
        <f t="shared" ca="1" si="1"/>
        <v>43495.614016203705</v>
      </c>
      <c r="D33" s="8" t="str">
        <f t="shared" ca="1" si="1"/>
        <v>OK</v>
      </c>
      <c r="E33" s="8" t="str">
        <f t="shared" ca="1" si="1"/>
        <v>无</v>
      </c>
    </row>
    <row r="34" spans="1:5" x14ac:dyDescent="0.2">
      <c r="A34" s="41"/>
      <c r="B34" s="9" t="str">
        <f t="shared" ca="1" si="0"/>
        <v>海关理货</v>
      </c>
      <c r="C34" s="10">
        <f t="shared" ca="1" si="1"/>
        <v>43495.646527777775</v>
      </c>
      <c r="D34" s="10" t="str">
        <f t="shared" ca="1" si="1"/>
        <v>OK</v>
      </c>
      <c r="E34" s="10" t="str">
        <f t="shared" ca="1" si="1"/>
        <v>无</v>
      </c>
    </row>
    <row r="35" spans="1:5" x14ac:dyDescent="0.2">
      <c r="A35" s="39" t="s">
        <v>11</v>
      </c>
      <c r="B35" s="6" t="str">
        <f t="shared" ca="1" si="0"/>
        <v>报关行</v>
      </c>
      <c r="C35" s="7" t="str">
        <f t="shared" ca="1" si="1"/>
        <v>黄燕</v>
      </c>
      <c r="D35" s="7">
        <f t="shared" ca="1" si="1"/>
        <v>0</v>
      </c>
      <c r="E35" s="7" t="str">
        <f t="shared" ca="1" si="1"/>
        <v>黄燕</v>
      </c>
    </row>
    <row r="36" spans="1:5" x14ac:dyDescent="0.2">
      <c r="A36" s="40"/>
      <c r="B36" s="3" t="str">
        <f t="shared" ca="1" si="0"/>
        <v>发资料3</v>
      </c>
      <c r="C36" s="8">
        <f t="shared" ca="1" si="1"/>
        <v>43493</v>
      </c>
      <c r="D36" s="8" t="str">
        <f t="shared" ca="1" si="1"/>
        <v>OK</v>
      </c>
      <c r="E36" s="8">
        <f t="shared" ca="1" si="1"/>
        <v>43493.419351851851</v>
      </c>
    </row>
    <row r="37" spans="1:5" x14ac:dyDescent="0.2">
      <c r="A37" s="40"/>
      <c r="B37" s="3" t="str">
        <f t="shared" ca="1" si="0"/>
        <v>通知报关</v>
      </c>
      <c r="C37" s="8">
        <f t="shared" ca="1" si="1"/>
        <v>43495.647222222222</v>
      </c>
      <c r="D37" s="8" t="str">
        <f t="shared" ca="1" si="1"/>
        <v>OK</v>
      </c>
      <c r="E37" s="8">
        <f t="shared" ca="1" si="1"/>
        <v>43497.386111111111</v>
      </c>
    </row>
    <row r="38" spans="1:5" x14ac:dyDescent="0.2">
      <c r="A38" s="40"/>
      <c r="B38" s="3" t="str">
        <f t="shared" ca="1" si="0"/>
        <v>报关完成</v>
      </c>
      <c r="C38" s="8">
        <f t="shared" ca="1" si="1"/>
        <v>43495.669444444444</v>
      </c>
      <c r="D38" s="8" t="str">
        <f t="shared" ca="1" si="1"/>
        <v>OK</v>
      </c>
      <c r="E38" s="8">
        <f t="shared" ca="1" si="1"/>
        <v>43497.411111111112</v>
      </c>
    </row>
    <row r="39" spans="1:5" x14ac:dyDescent="0.2">
      <c r="A39" s="41"/>
      <c r="B39" s="9" t="str">
        <f t="shared" ca="1" si="0"/>
        <v>报关单</v>
      </c>
      <c r="C39" s="10" t="str">
        <f t="shared" ca="1" si="1"/>
        <v>无</v>
      </c>
      <c r="D39" s="10" t="str">
        <f t="shared" ca="1" si="1"/>
        <v>OK</v>
      </c>
      <c r="E39" s="10" t="str">
        <f t="shared" ca="1" si="1"/>
        <v>无</v>
      </c>
    </row>
    <row r="40" spans="1:5" x14ac:dyDescent="0.2">
      <c r="A40" s="39" t="s">
        <v>16</v>
      </c>
      <c r="B40" s="6" t="str">
        <f t="shared" ca="1" si="0"/>
        <v>车队</v>
      </c>
      <c r="C40" s="7" t="str">
        <f t="shared" ca="1" si="1"/>
        <v>李</v>
      </c>
      <c r="D40" s="7">
        <f t="shared" ca="1" si="1"/>
        <v>0</v>
      </c>
      <c r="E40" s="7" t="str">
        <f t="shared" ca="1" si="1"/>
        <v>胡海</v>
      </c>
    </row>
    <row r="41" spans="1:5" x14ac:dyDescent="0.2">
      <c r="A41" s="40"/>
      <c r="B41" s="3" t="str">
        <f t="shared" ca="1" si="0"/>
        <v>预约车辆</v>
      </c>
      <c r="C41" s="8">
        <f t="shared" ca="1" si="1"/>
        <v>43493.677083333336</v>
      </c>
      <c r="D41" s="8" t="str">
        <f t="shared" ca="1" si="1"/>
        <v>OK</v>
      </c>
      <c r="E41" s="8">
        <f t="shared" ca="1" si="1"/>
        <v>43493.710416666669</v>
      </c>
    </row>
    <row r="42" spans="1:5" x14ac:dyDescent="0.2">
      <c r="A42" s="40"/>
      <c r="B42" s="3" t="str">
        <f t="shared" ca="1" si="0"/>
        <v>通知取单</v>
      </c>
      <c r="C42" s="8">
        <f t="shared" ca="1" si="1"/>
        <v>43495.67083333333</v>
      </c>
      <c r="D42" s="8" t="str">
        <f t="shared" ca="1" si="1"/>
        <v>OK</v>
      </c>
      <c r="E42" s="8" t="str">
        <f t="shared" ca="1" si="1"/>
        <v>已快递</v>
      </c>
    </row>
    <row r="43" spans="1:5" x14ac:dyDescent="0.2">
      <c r="A43" s="40"/>
      <c r="B43" s="3" t="str">
        <f t="shared" ca="1" si="0"/>
        <v>排计划</v>
      </c>
      <c r="C43" s="8">
        <f t="shared" ca="1" si="1"/>
        <v>43495.675694444442</v>
      </c>
      <c r="D43" s="8" t="str">
        <f t="shared" ca="1" si="1"/>
        <v>OK</v>
      </c>
      <c r="E43" s="8">
        <f t="shared" ca="1" si="1"/>
        <v>43497.419444444444</v>
      </c>
    </row>
    <row r="44" spans="1:5" x14ac:dyDescent="0.2">
      <c r="A44" s="40"/>
      <c r="B44" s="3" t="str">
        <f t="shared" ca="1" si="0"/>
        <v>提罐</v>
      </c>
      <c r="C44" s="8">
        <f t="shared" ca="1" si="1"/>
        <v>43496.253472222219</v>
      </c>
      <c r="D44" s="8" t="str">
        <f t="shared" ca="1" si="1"/>
        <v>OK</v>
      </c>
      <c r="E44" s="8">
        <f t="shared" ca="1" si="1"/>
        <v>43497.583333333336</v>
      </c>
    </row>
    <row r="45" spans="1:5" x14ac:dyDescent="0.2">
      <c r="A45" s="41"/>
      <c r="B45" s="9" t="str">
        <f t="shared" ca="1" si="0"/>
        <v>送罐</v>
      </c>
      <c r="C45" s="10">
        <f t="shared" ca="1" si="1"/>
        <v>43497.583333333336</v>
      </c>
      <c r="D45" s="10" t="str">
        <f t="shared" ca="1" si="1"/>
        <v>OK</v>
      </c>
      <c r="E45" s="10">
        <f t="shared" ca="1" si="1"/>
        <v>0</v>
      </c>
    </row>
    <row r="46" spans="1:5" x14ac:dyDescent="0.2">
      <c r="A46" s="39" t="s">
        <v>21</v>
      </c>
      <c r="B46" s="6" t="str">
        <f t="shared" ca="1" si="0"/>
        <v>堆场</v>
      </c>
      <c r="C46" s="7" t="str">
        <f t="shared" ca="1" si="1"/>
        <v>南通通盛南路</v>
      </c>
      <c r="D46" s="7">
        <f t="shared" ca="1" si="1"/>
        <v>0</v>
      </c>
      <c r="E46" s="7" t="str">
        <f t="shared" ca="1" si="1"/>
        <v>易锦</v>
      </c>
    </row>
    <row r="47" spans="1:5" x14ac:dyDescent="0.2">
      <c r="A47" s="40"/>
      <c r="B47" s="22" t="str">
        <f t="shared" ref="B47:B48" ca="1" si="2">INDIRECT(ADDRESS(COLUMN()+1,ROW()-1,1,1,"Sheet1"))</f>
        <v>进罐申请</v>
      </c>
      <c r="C47" s="8"/>
      <c r="D47" s="8"/>
      <c r="E47" s="8">
        <f t="shared" ref="E47:E48" ca="1" si="3">INDIRECT(ADDRESS(COLUMN()+1,ROW()-1,1,1,"Sheet1"))</f>
        <v>0</v>
      </c>
    </row>
    <row r="48" spans="1:5" x14ac:dyDescent="0.2">
      <c r="A48" s="41"/>
      <c r="B48" s="23" t="str">
        <f t="shared" ca="1" si="2"/>
        <v>进场确认</v>
      </c>
      <c r="C48" s="10"/>
      <c r="D48" s="10"/>
      <c r="E48" s="10">
        <f t="shared" ca="1" si="3"/>
        <v>0</v>
      </c>
    </row>
    <row r="49" spans="2:5" x14ac:dyDescent="0.2">
      <c r="B49" s="3"/>
      <c r="C49" s="3"/>
      <c r="D49" s="3"/>
      <c r="E49" s="3"/>
    </row>
  </sheetData>
  <mergeCells count="8">
    <mergeCell ref="A10:A12"/>
    <mergeCell ref="A2:A9"/>
    <mergeCell ref="A46:A48"/>
    <mergeCell ref="A40:A45"/>
    <mergeCell ref="A35:A39"/>
    <mergeCell ref="A29:A34"/>
    <mergeCell ref="A23:A28"/>
    <mergeCell ref="A13:A22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8" stopIfTrue="1" operator="between" id="{B97B611E-75A2-4E73-8596-C62AE46CF4C2}">
            <xm:f>Sheet1!$F$1</xm:f>
            <xm:f>Sheet1!$M$1</xm:f>
            <x14:dxf>
              <fill>
                <patternFill>
                  <bgColor rgb="FF00B050"/>
                </patternFill>
              </fill>
            </x14:dxf>
          </x14:cfRule>
          <x14:cfRule type="cellIs" priority="69" stopIfTrue="1" operator="between" id="{1BC9747F-A8C9-41C0-A652-1941D5A05230}">
            <xm:f>Sheet1!$M$1</xm:f>
            <xm:f>Sheet1!$S$1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70" stopIfTrue="1" operator="between" id="{5B82A85E-F022-4928-A7C3-C5762A5C7D7D}">
            <xm:f>Sheet1!$S$1</xm:f>
            <xm:f>Sheet1!$Z$1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ellIs" priority="71" operator="between" id="{D4EA7197-A9BC-485F-99DA-8DBF0EED3981}">
            <xm:f>Sheet1!$AI$1</xm:f>
            <xm:f>Sheet1!$AQ$1</xm:f>
            <x14:dxf>
              <fill>
                <patternFill>
                  <bgColor rgb="FFFFFF00"/>
                </patternFill>
              </fill>
            </x14:dxf>
          </x14:cfRule>
          <xm:sqref>C2:E48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咚咚呛</dc:creator>
  <cp:lastModifiedBy>咚咚呛</cp:lastModifiedBy>
  <dcterms:created xsi:type="dcterms:W3CDTF">2019-01-28T07:14:13Z</dcterms:created>
  <dcterms:modified xsi:type="dcterms:W3CDTF">2019-02-02T06:11:21Z</dcterms:modified>
</cp:coreProperties>
</file>