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hidePivotFieldList="1"/>
  <mc:AlternateContent xmlns:mc="http://schemas.openxmlformats.org/markup-compatibility/2006">
    <mc:Choice Requires="x15">
      <x15ac:absPath xmlns:x15ac="http://schemas.microsoft.com/office/spreadsheetml/2010/11/ac" url="E:\rang\yjc\"/>
    </mc:Choice>
  </mc:AlternateContent>
  <xr:revisionPtr revIDLastSave="0" documentId="13_ncr:1_{59D9E773-DBF2-4331-866D-DD03C483AE1B}" xr6:coauthVersionLast="44" xr6:coauthVersionMax="44" xr10:uidLastSave="{00000000-0000-0000-0000-000000000000}"/>
  <bookViews>
    <workbookView xWindow="-120" yWindow="-120" windowWidth="29040" windowHeight="15840" activeTab="3" xr2:uid="{00000000-000D-0000-FFFF-FFFF00000000}"/>
  </bookViews>
  <sheets>
    <sheet name="船期表" sheetId="7" r:id="rId1"/>
    <sheet name="预订" sheetId="9" r:id="rId2"/>
    <sheet name="统计" sheetId="10" r:id="rId3"/>
    <sheet name="流水" sheetId="11" r:id="rId4"/>
    <sheet name="客户信息" sheetId="4" r:id="rId5"/>
    <sheet name="费用" sheetId="5" r:id="rId6"/>
  </sheets>
  <definedNames>
    <definedName name="_xlnm.Print_Area" localSheetId="3">流水!#REF!</definedName>
  </definedNames>
  <calcPr calcId="181029"/>
  <pivotCaches>
    <pivotCache cacheId="96" r:id="rId7"/>
  </pivotCaches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61" i="9" l="1"/>
  <c r="E61" i="9"/>
  <c r="I61" i="9"/>
  <c r="D2" i="9" l="1"/>
  <c r="E2" i="9"/>
  <c r="I2" i="9"/>
  <c r="D60" i="9" l="1"/>
  <c r="E60" i="9"/>
  <c r="I60" i="9"/>
  <c r="D59" i="9"/>
  <c r="E59" i="9"/>
  <c r="I59" i="9"/>
  <c r="D58" i="9"/>
  <c r="E58" i="9"/>
  <c r="I58" i="9"/>
  <c r="D49" i="9" l="1"/>
  <c r="E49" i="9"/>
  <c r="I49" i="9"/>
  <c r="D35" i="9" l="1"/>
  <c r="E35" i="9"/>
  <c r="I35" i="9"/>
  <c r="D36" i="9" l="1"/>
  <c r="E36" i="9"/>
  <c r="I36" i="9"/>
  <c r="J2" i="10"/>
  <c r="K2" i="10" s="1"/>
  <c r="L2" i="10" s="1"/>
  <c r="M2" i="10" s="1"/>
  <c r="N2" i="10" s="1"/>
  <c r="J1" i="10"/>
  <c r="K1" i="10" s="1"/>
  <c r="L1" i="10" s="1"/>
  <c r="M1" i="10" s="1"/>
  <c r="N1" i="10" s="1"/>
  <c r="D55" i="9" l="1"/>
  <c r="E55" i="9"/>
  <c r="I55" i="9"/>
  <c r="D38" i="9" l="1"/>
  <c r="E38" i="9"/>
  <c r="I38" i="9"/>
  <c r="E2" i="7" l="1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D56" i="9" l="1"/>
  <c r="E56" i="9"/>
  <c r="I56" i="9"/>
  <c r="D54" i="9"/>
  <c r="E54" i="9"/>
  <c r="I54" i="9"/>
  <c r="D57" i="9"/>
  <c r="E57" i="9"/>
  <c r="I57" i="9"/>
  <c r="D9" i="9"/>
  <c r="D3" i="9"/>
  <c r="D10" i="9"/>
  <c r="D16" i="9"/>
  <c r="D23" i="9"/>
  <c r="D31" i="9"/>
  <c r="D48" i="9"/>
  <c r="D6" i="9"/>
  <c r="D7" i="9"/>
  <c r="D13" i="9"/>
  <c r="D14" i="9"/>
  <c r="D15" i="9"/>
  <c r="D17" i="9"/>
  <c r="D18" i="9"/>
  <c r="D37" i="9"/>
  <c r="D19" i="9"/>
  <c r="D29" i="9"/>
  <c r="D30" i="9"/>
  <c r="D40" i="9"/>
  <c r="D5" i="9"/>
  <c r="D12" i="9"/>
  <c r="D39" i="9"/>
  <c r="D51" i="9"/>
  <c r="D20" i="9"/>
  <c r="D28" i="9"/>
  <c r="D4" i="9"/>
  <c r="D11" i="9"/>
  <c r="D26" i="9"/>
  <c r="D21" i="9"/>
  <c r="D8" i="9"/>
  <c r="D27" i="9"/>
  <c r="D22" i="9"/>
  <c r="D24" i="9"/>
  <c r="D25" i="9"/>
  <c r="D32" i="9"/>
  <c r="D33" i="9"/>
  <c r="D34" i="9"/>
  <c r="D42" i="9"/>
  <c r="D44" i="9"/>
  <c r="D43" i="9"/>
  <c r="D41" i="9"/>
  <c r="D45" i="9"/>
  <c r="D47" i="9"/>
  <c r="D46" i="9"/>
  <c r="D52" i="9"/>
  <c r="D53" i="9"/>
  <c r="D50" i="9"/>
  <c r="E50" i="9"/>
  <c r="I50" i="9"/>
  <c r="E52" i="9"/>
  <c r="E53" i="9"/>
  <c r="I52" i="9"/>
  <c r="I53" i="9"/>
  <c r="E46" i="9"/>
  <c r="I46" i="9"/>
  <c r="E47" i="9"/>
  <c r="I47" i="9"/>
  <c r="E45" i="9"/>
  <c r="I45" i="9"/>
  <c r="E41" i="9"/>
  <c r="I41" i="9"/>
  <c r="E42" i="9"/>
  <c r="E44" i="9"/>
  <c r="E43" i="9"/>
  <c r="I42" i="9"/>
  <c r="I44" i="9"/>
  <c r="I43" i="9"/>
  <c r="E32" i="9"/>
  <c r="E33" i="9"/>
  <c r="E34" i="9"/>
  <c r="I32" i="9"/>
  <c r="I33" i="9"/>
  <c r="I34" i="9"/>
  <c r="E9" i="9"/>
  <c r="E3" i="9"/>
  <c r="E10" i="9"/>
  <c r="E16" i="9"/>
  <c r="E23" i="9"/>
  <c r="E31" i="9"/>
  <c r="E48" i="9"/>
  <c r="E6" i="9"/>
  <c r="E7" i="9"/>
  <c r="E13" i="9"/>
  <c r="E14" i="9"/>
  <c r="E15" i="9"/>
  <c r="E17" i="9"/>
  <c r="E18" i="9"/>
  <c r="E37" i="9"/>
  <c r="E19" i="9"/>
  <c r="E29" i="9"/>
  <c r="E30" i="9"/>
  <c r="E40" i="9"/>
  <c r="E5" i="9"/>
  <c r="E12" i="9"/>
  <c r="E39" i="9"/>
  <c r="E51" i="9"/>
  <c r="E20" i="9"/>
  <c r="E28" i="9"/>
  <c r="E4" i="9"/>
  <c r="E11" i="9"/>
  <c r="E26" i="9"/>
  <c r="E21" i="9"/>
  <c r="E8" i="9"/>
  <c r="E27" i="9"/>
  <c r="E22" i="9"/>
  <c r="E24" i="9"/>
  <c r="E25" i="9"/>
  <c r="I25" i="9"/>
  <c r="I24" i="9"/>
  <c r="I22" i="9"/>
  <c r="I9" i="9"/>
  <c r="I3" i="9"/>
  <c r="I10" i="9"/>
  <c r="I16" i="9"/>
  <c r="I23" i="9"/>
  <c r="I31" i="9"/>
  <c r="I48" i="9"/>
  <c r="I6" i="9"/>
  <c r="I7" i="9"/>
  <c r="I13" i="9"/>
  <c r="I14" i="9"/>
  <c r="I15" i="9"/>
  <c r="I17" i="9"/>
  <c r="I18" i="9"/>
  <c r="I37" i="9"/>
  <c r="I19" i="9"/>
  <c r="I29" i="9"/>
  <c r="I30" i="9"/>
  <c r="I40" i="9"/>
  <c r="I5" i="9"/>
  <c r="I12" i="9"/>
  <c r="I39" i="9"/>
  <c r="I51" i="9"/>
  <c r="I20" i="9"/>
  <c r="I28" i="9"/>
  <c r="I4" i="9"/>
  <c r="I11" i="9"/>
  <c r="I26" i="9"/>
  <c r="I21" i="9"/>
  <c r="I8" i="9"/>
  <c r="I27" i="9"/>
  <c r="D2" i="7" l="1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</calcChain>
</file>

<file path=xl/sharedStrings.xml><?xml version="1.0" encoding="utf-8"?>
<sst xmlns="http://schemas.openxmlformats.org/spreadsheetml/2006/main" count="1164" uniqueCount="468">
  <si>
    <t>ETD</t>
  </si>
  <si>
    <t>FURNITURE</t>
  </si>
  <si>
    <t>HSO 1811-25E-135</t>
  </si>
  <si>
    <t>HSO 1811-25E-136</t>
  </si>
  <si>
    <t>HSO 1811-25E-139</t>
  </si>
  <si>
    <t>HSO 1811-25E-140</t>
  </si>
  <si>
    <t>HSO 1811-25E-141</t>
  </si>
  <si>
    <t>HSO 1811-25E-142</t>
  </si>
  <si>
    <t>YJCSHAN1915657</t>
  </si>
  <si>
    <t>HSO 1811-25E-143</t>
  </si>
  <si>
    <t>YJCSHAN1915429</t>
  </si>
  <si>
    <t>YJCSHAN1915771</t>
  </si>
  <si>
    <t>YJCSHAN1915772</t>
  </si>
  <si>
    <t>YJCSHAN1915768</t>
  </si>
  <si>
    <t>219CABO-HS040/HS041/HS042</t>
  </si>
  <si>
    <t>YJCSHAN1915769</t>
  </si>
  <si>
    <t>HANSSEM</t>
  </si>
  <si>
    <t>YJCSHAN1915583</t>
  </si>
  <si>
    <t>YJCSHAN1915778</t>
  </si>
  <si>
    <t>YJCSHAN1915697</t>
  </si>
  <si>
    <t>SSEM</t>
  </si>
  <si>
    <t>PCLU1793PE4302</t>
  </si>
  <si>
    <t>PCLU1793PE4304</t>
  </si>
  <si>
    <t>219JJ52-10000-6</t>
  </si>
  <si>
    <t>219JJ52-10000-9</t>
  </si>
  <si>
    <t>PCLU1938HN4300</t>
  </si>
  <si>
    <t>YJCSHAN1915130</t>
  </si>
  <si>
    <t>219JJ52-10000-5</t>
  </si>
  <si>
    <t>YJCSHAN1914680</t>
  </si>
  <si>
    <t>PCLU1939HN4300</t>
  </si>
  <si>
    <t>219CABO-HS030</t>
  </si>
  <si>
    <t>219CABO-HS035/HS044/HS046</t>
  </si>
  <si>
    <t>PCLU1938HN4302</t>
  </si>
  <si>
    <t>YJCSHAN1915133</t>
  </si>
  <si>
    <t>219CABO-HS037/HS038/HS039</t>
  </si>
  <si>
    <t>HB190601</t>
  </si>
  <si>
    <t>PCLU1937HN4402</t>
  </si>
  <si>
    <t>YJCSHAN1914865</t>
  </si>
  <si>
    <t>PCLU1792PE4404</t>
  </si>
  <si>
    <t>YJCSHAN1915136</t>
  </si>
  <si>
    <t>PCLU1793PE4404</t>
  </si>
  <si>
    <t>PCLU1939HN4304</t>
  </si>
  <si>
    <t>PCLU1938HN4400</t>
  </si>
  <si>
    <t>YJCSHAN1914951</t>
  </si>
  <si>
    <t>YJCSHAN1914953</t>
  </si>
  <si>
    <t>LOUISUN</t>
  </si>
  <si>
    <t>PCLU1793PE4308</t>
  </si>
  <si>
    <t>YJCSHAN1915718</t>
  </si>
  <si>
    <t>PCLU1939HN4302</t>
  </si>
  <si>
    <t>YJCSHAN1915777</t>
  </si>
  <si>
    <t>YJCSHAN1915776</t>
  </si>
  <si>
    <t>YJCSHAN1915773</t>
  </si>
  <si>
    <t>YJCSHAN1915774</t>
  </si>
  <si>
    <t>YJCSHAN1915775</t>
  </si>
  <si>
    <t>PCLU1940HN4302</t>
  </si>
  <si>
    <t>PCLU1794PE4402</t>
  </si>
  <si>
    <t>PCLU1794PE4404</t>
  </si>
  <si>
    <t>PCLU1795PE4400</t>
  </si>
  <si>
    <t>CASAMIA</t>
    <phoneticPr fontId="2" type="noConversion"/>
  </si>
  <si>
    <t>20'</t>
    <phoneticPr fontId="2" type="noConversion"/>
  </si>
  <si>
    <t>40'</t>
    <phoneticPr fontId="2" type="noConversion"/>
  </si>
  <si>
    <t>新客户确认：</t>
    <phoneticPr fontId="4" type="noConversion"/>
  </si>
  <si>
    <t>快要10.1到了仓位很紧张（估计码头那边堵车也很严重）。首先出货物的计划确认好了之后卡车，订舱，EIR尽量早点提交。</t>
  </si>
  <si>
    <t>kookyang没通知的话，CASAMIA所有货都是pancon/INC，跟SHPR确认</t>
    <phoneticPr fontId="4" type="noConversion"/>
  </si>
  <si>
    <t>发给KOOKYANG booking list 上 加了一个项目是否surrender、“Conditions of Surrender: YES(  )  NO(O)”</t>
  </si>
  <si>
    <t>UE
永艺</t>
    <phoneticPr fontId="4" type="noConversion"/>
  </si>
  <si>
    <t>SSEM GLOBAL</t>
    <phoneticPr fontId="4" type="noConversion"/>
  </si>
  <si>
    <t>Q  Q：苏州众臣
邮件：</t>
    <phoneticPr fontId="4" type="noConversion"/>
  </si>
  <si>
    <t>HUABAO
华宝</t>
    <phoneticPr fontId="4" type="noConversion"/>
  </si>
  <si>
    <t>Q  Q：
邮件：</t>
    <phoneticPr fontId="4" type="noConversion"/>
  </si>
  <si>
    <t>ANJI FUHE
安吉</t>
    <phoneticPr fontId="4" type="noConversion"/>
  </si>
  <si>
    <t>Q  Q：万盛操作徐小姐/车队江
邮件：</t>
    <phoneticPr fontId="4" type="noConversion"/>
  </si>
  <si>
    <t>WANSHENG
万盛</t>
    <phoneticPr fontId="4" type="noConversion"/>
  </si>
  <si>
    <t>HANSSEM</t>
    <phoneticPr fontId="4" type="noConversion"/>
  </si>
  <si>
    <t>正本
有要求</t>
    <phoneticPr fontId="4" type="noConversion"/>
  </si>
  <si>
    <t>Q  Q：
邮件：zhengshuli/jiangxiaojuan</t>
    <phoneticPr fontId="4" type="noConversion"/>
  </si>
  <si>
    <t>KUKA
顾家</t>
    <phoneticPr fontId="4" type="noConversion"/>
  </si>
  <si>
    <t>HUADA
华大</t>
    <phoneticPr fontId="4" type="noConversion"/>
  </si>
  <si>
    <t>代收
付款买单</t>
    <phoneticPr fontId="4" type="noConversion"/>
  </si>
  <si>
    <t>Q  Q：HS指代出货群
邮件：</t>
    <phoneticPr fontId="4" type="noConversion"/>
  </si>
  <si>
    <t>CABO
卡帛</t>
    <phoneticPr fontId="4" type="noConversion"/>
  </si>
  <si>
    <t>Q  Q：雅家居 金峰
邮件：金峰</t>
    <phoneticPr fontId="4" type="noConversion"/>
  </si>
  <si>
    <t>CASAMIA</t>
    <phoneticPr fontId="4" type="noConversion"/>
  </si>
  <si>
    <t>LOUISUN
瑞显</t>
    <phoneticPr fontId="4" type="noConversion"/>
  </si>
  <si>
    <t>Q  Q：公司没装
邮件：Tang Yong Kai</t>
    <phoneticPr fontId="4" type="noConversion"/>
  </si>
  <si>
    <t>HTL FURNITURE
华达利</t>
    <phoneticPr fontId="4" type="noConversion"/>
  </si>
  <si>
    <t>备注</t>
    <phoneticPr fontId="4" type="noConversion"/>
  </si>
  <si>
    <t>提单</t>
    <phoneticPr fontId="4" type="noConversion"/>
  </si>
  <si>
    <t>SHPR开票</t>
    <phoneticPr fontId="4" type="noConversion"/>
  </si>
  <si>
    <t>QQ</t>
    <phoneticPr fontId="4" type="noConversion"/>
  </si>
  <si>
    <t>发货人</t>
    <phoneticPr fontId="4" type="noConversion"/>
  </si>
  <si>
    <t>收货人</t>
    <phoneticPr fontId="4" type="noConversion"/>
  </si>
  <si>
    <t>220/340</t>
    <phoneticPr fontId="2" type="noConversion"/>
  </si>
  <si>
    <t>230/340</t>
    <phoneticPr fontId="2" type="noConversion"/>
  </si>
  <si>
    <t>660/990</t>
    <phoneticPr fontId="2" type="noConversion"/>
  </si>
  <si>
    <t>140/280</t>
    <phoneticPr fontId="2" type="noConversion"/>
  </si>
  <si>
    <t>$20/40</t>
    <phoneticPr fontId="2" type="noConversion"/>
  </si>
  <si>
    <t>GLV月结</t>
    <phoneticPr fontId="4" type="noConversion"/>
  </si>
  <si>
    <t>正本</t>
    <phoneticPr fontId="4" type="noConversion"/>
  </si>
  <si>
    <t>电放</t>
    <phoneticPr fontId="2" type="noConversion"/>
  </si>
  <si>
    <t>250/340</t>
    <phoneticPr fontId="2" type="noConversion"/>
  </si>
  <si>
    <t>775/1162</t>
    <phoneticPr fontId="2" type="noConversion"/>
  </si>
  <si>
    <t>HANSSEM EFFEX</t>
    <phoneticPr fontId="4" type="noConversion"/>
  </si>
  <si>
    <t>电放</t>
    <phoneticPr fontId="2" type="noConversion"/>
  </si>
  <si>
    <t>Q  Q：纬领小宋
邮件：Sara Song</t>
    <phoneticPr fontId="4" type="noConversion"/>
  </si>
  <si>
    <t>代收 抵扣到万盛
付款买单</t>
    <phoneticPr fontId="4" type="noConversion"/>
  </si>
  <si>
    <t>结算方式</t>
    <phoneticPr fontId="4" type="noConversion"/>
  </si>
  <si>
    <t>HANSSEM
CHINA</t>
    <phoneticPr fontId="2" type="noConversion"/>
  </si>
  <si>
    <t>代收 累计不抵扣
月结</t>
    <phoneticPr fontId="4" type="noConversion"/>
  </si>
  <si>
    <t>代收 累计不抵扣
付款买单</t>
    <phoneticPr fontId="4" type="noConversion"/>
  </si>
  <si>
    <t>YAJIAJU
雅家居</t>
    <phoneticPr fontId="4" type="noConversion"/>
  </si>
  <si>
    <t>ZHOUJI
海宁洲际</t>
    <phoneticPr fontId="4" type="noConversion"/>
  </si>
  <si>
    <t>CASAMIA 要抄送陈鑫，第一个月我们代收代付</t>
    <phoneticPr fontId="4" type="noConversion"/>
  </si>
  <si>
    <t>正本</t>
    <phoneticPr fontId="2" type="noConversion"/>
  </si>
  <si>
    <t>电放
保函</t>
    <phoneticPr fontId="2" type="noConversion"/>
  </si>
  <si>
    <t>次月结，3号？</t>
    <phoneticPr fontId="2" type="noConversion"/>
  </si>
  <si>
    <t>电放</t>
    <phoneticPr fontId="2" type="noConversion"/>
  </si>
  <si>
    <t>代收 
付款买单</t>
    <phoneticPr fontId="4" type="noConversion"/>
  </si>
  <si>
    <t>电子票
瑞显</t>
    <phoneticPr fontId="4" type="noConversion"/>
  </si>
  <si>
    <t>电子票
卡帛</t>
    <phoneticPr fontId="4" type="noConversion"/>
  </si>
  <si>
    <t>电子票
藤越</t>
    <phoneticPr fontId="4" type="noConversion"/>
  </si>
  <si>
    <t>电子票
康芸</t>
    <phoneticPr fontId="4" type="noConversion"/>
  </si>
  <si>
    <t>电子票
浙江纬领</t>
    <phoneticPr fontId="2" type="noConversion"/>
  </si>
  <si>
    <t>寄单地址：上海市闵行区吴中路1235号7楼AB座 15050260290 Ellie Luo</t>
    <phoneticPr fontId="2" type="noConversion"/>
  </si>
  <si>
    <t>CASAMIA 每次都要PO NO</t>
  </si>
  <si>
    <t>CHATTANOOGA</t>
  </si>
  <si>
    <t>PEGASUS TERA</t>
  </si>
  <si>
    <t>1935E</t>
  </si>
  <si>
    <t>1790E</t>
  </si>
  <si>
    <t>1936E</t>
  </si>
  <si>
    <t>1791E</t>
  </si>
  <si>
    <t>1937E</t>
  </si>
  <si>
    <t>1792E</t>
  </si>
  <si>
    <t>1938E</t>
  </si>
  <si>
    <t>1793E</t>
  </si>
  <si>
    <t>1939E</t>
  </si>
  <si>
    <t>1794E</t>
  </si>
  <si>
    <t>1940E</t>
  </si>
  <si>
    <t>1795E</t>
  </si>
  <si>
    <t>1941E</t>
  </si>
  <si>
    <t>1796E</t>
  </si>
  <si>
    <t>1942E</t>
  </si>
  <si>
    <t>1797E</t>
  </si>
  <si>
    <t>1943E</t>
  </si>
  <si>
    <t>1798E</t>
  </si>
  <si>
    <t>ETD</t>
    <phoneticPr fontId="2" type="noConversion"/>
  </si>
  <si>
    <t>船名</t>
    <phoneticPr fontId="2" type="noConversion"/>
  </si>
  <si>
    <t>航次</t>
    <phoneticPr fontId="2" type="noConversion"/>
  </si>
  <si>
    <t>船名航次</t>
    <phoneticPr fontId="2" type="noConversion"/>
  </si>
  <si>
    <t>PEGASUS TERA</t>
    <phoneticPr fontId="2" type="noConversion"/>
  </si>
  <si>
    <t>非相
PHILOSOPHY</t>
    <phoneticPr fontId="2" type="noConversion"/>
  </si>
  <si>
    <t>Q  Q：上海瑞显ELLIE罗小姐
邮件：Ellie Luo</t>
    <phoneticPr fontId="4" type="noConversion"/>
  </si>
  <si>
    <t>Q  Q：亚东潘汝男/潘贵梅/小吴
邮件：yuming.zhang</t>
    <phoneticPr fontId="4" type="noConversion"/>
  </si>
  <si>
    <t>代收
申请月结</t>
    <phoneticPr fontId="2" type="noConversion"/>
  </si>
  <si>
    <t>电放</t>
    <phoneticPr fontId="2" type="noConversion"/>
  </si>
  <si>
    <t>申请月结</t>
    <phoneticPr fontId="2" type="noConversion"/>
  </si>
  <si>
    <t>V/V: 00000000  ETD 00/00  schedule was delayed from 12/25 to 1/1 due to bad weather(typhoon).</t>
  </si>
  <si>
    <t xml:space="preserve">Please confirm delay notice , and we'll contract again if there's a change . </t>
  </si>
  <si>
    <t>振华 周三王燕华做的，周日叶静做的</t>
    <phoneticPr fontId="2" type="noConversion"/>
  </si>
  <si>
    <t>永艺</t>
    <phoneticPr fontId="2" type="noConversion"/>
  </si>
  <si>
    <t>雅家居</t>
    <phoneticPr fontId="2" type="noConversion"/>
  </si>
  <si>
    <t>华宝</t>
    <phoneticPr fontId="2" type="noConversion"/>
  </si>
  <si>
    <t>卡帛</t>
    <phoneticPr fontId="2" type="noConversion"/>
  </si>
  <si>
    <t>华达利</t>
    <phoneticPr fontId="2" type="noConversion"/>
  </si>
  <si>
    <t>HANSSEM</t>
    <phoneticPr fontId="2" type="noConversion"/>
  </si>
  <si>
    <t>洲际</t>
    <phoneticPr fontId="2" type="noConversion"/>
  </si>
  <si>
    <t>万盛</t>
    <phoneticPr fontId="2" type="noConversion"/>
  </si>
  <si>
    <t>顾家</t>
    <phoneticPr fontId="2" type="noConversion"/>
  </si>
  <si>
    <t>瑞显</t>
    <phoneticPr fontId="2" type="noConversion"/>
  </si>
  <si>
    <t>TEU</t>
    <phoneticPr fontId="2" type="noConversion"/>
  </si>
  <si>
    <t>PO</t>
    <phoneticPr fontId="2" type="noConversion"/>
  </si>
  <si>
    <t>EN</t>
    <phoneticPr fontId="2" type="noConversion"/>
  </si>
  <si>
    <t>显示名称</t>
    <phoneticPr fontId="2" type="noConversion"/>
  </si>
  <si>
    <t>CN</t>
    <phoneticPr fontId="2" type="noConversion"/>
  </si>
  <si>
    <t>CNEE</t>
    <phoneticPr fontId="2" type="noConversion"/>
  </si>
  <si>
    <t>总计</t>
  </si>
  <si>
    <t>10月16日</t>
  </si>
  <si>
    <t>10月9日</t>
  </si>
  <si>
    <t>10月6日</t>
  </si>
  <si>
    <t>10月2日</t>
  </si>
  <si>
    <t>9月29日</t>
  </si>
  <si>
    <t>9月25日</t>
  </si>
  <si>
    <t>9月22日</t>
  </si>
  <si>
    <t>9月19日</t>
  </si>
  <si>
    <t>9月18日</t>
  </si>
  <si>
    <t>9月15日</t>
  </si>
  <si>
    <t>(多项)</t>
  </si>
  <si>
    <t>月</t>
  </si>
  <si>
    <t>shcsm190920</t>
  </si>
  <si>
    <t>非相</t>
  </si>
  <si>
    <t>非相</t>
    <phoneticPr fontId="2" type="noConversion"/>
  </si>
  <si>
    <t>PHILOSOPHY</t>
  </si>
  <si>
    <t>PO1907230017</t>
  </si>
  <si>
    <t>万盛</t>
  </si>
  <si>
    <t>WANSHENG</t>
  </si>
  <si>
    <t>HSO 1811-25E-145</t>
  </si>
  <si>
    <t>HSO 1811-25E-146</t>
  </si>
  <si>
    <t>瑞显</t>
  </si>
  <si>
    <t>安吉</t>
  </si>
  <si>
    <t>顾家</t>
  </si>
  <si>
    <t>洲际</t>
  </si>
  <si>
    <t>韩森</t>
  </si>
  <si>
    <t>华达利</t>
  </si>
  <si>
    <t>卡帛</t>
  </si>
  <si>
    <t>华大</t>
  </si>
  <si>
    <t>华宝</t>
  </si>
  <si>
    <t>雅家居</t>
  </si>
  <si>
    <t>永艺</t>
  </si>
  <si>
    <t>ANJI</t>
  </si>
  <si>
    <t>KUKA</t>
  </si>
  <si>
    <t>ZHOUJI</t>
  </si>
  <si>
    <t>HTL</t>
  </si>
  <si>
    <t>CABO</t>
  </si>
  <si>
    <t>HUADA</t>
  </si>
  <si>
    <t>HUABAO</t>
  </si>
  <si>
    <t>YAJIAJU</t>
  </si>
  <si>
    <t>UE</t>
  </si>
  <si>
    <t>PO1908020018
PO1908020028</t>
  </si>
  <si>
    <t>PO1908140032
PO1908140033
PO1908140034
PO1908140035</t>
  </si>
  <si>
    <t>2285</t>
    <phoneticPr fontId="2" type="noConversion"/>
  </si>
  <si>
    <t>HSO 1811-25E-147</t>
  </si>
  <si>
    <t>HSO 1811-25E-148</t>
  </si>
  <si>
    <t>HSO 1811-25E-149</t>
  </si>
  <si>
    <t>PO1908020006
PO1908020012</t>
  </si>
  <si>
    <t>HSO 1811-25E-150</t>
  </si>
  <si>
    <t>HSO 1811-25E-156</t>
  </si>
  <si>
    <t>HSO 1811-25E-151</t>
  </si>
  <si>
    <t>219JJ52-10000-14</t>
  </si>
  <si>
    <t>SSEM</t>
    <phoneticPr fontId="2" type="noConversion"/>
  </si>
  <si>
    <t>HSO 1811-25E-152</t>
  </si>
  <si>
    <t>HSO 1811-25E-154</t>
  </si>
  <si>
    <t>HSO 1811-25E-155</t>
  </si>
  <si>
    <t>10月13日</t>
  </si>
  <si>
    <t>万盛 - HANSSEM</t>
  </si>
  <si>
    <t>顾家 - HANSSEM</t>
  </si>
  <si>
    <t>卡帛 - HANSSEM</t>
  </si>
  <si>
    <t>华宝 - SSEM</t>
  </si>
  <si>
    <t>永艺 - SSEM</t>
  </si>
  <si>
    <t>瑞显 - CASAMIA</t>
  </si>
  <si>
    <t>华达利 - CASAMIA</t>
  </si>
  <si>
    <t>雅家居 - CASAMIA</t>
  </si>
  <si>
    <t>非相 - CASAMIA</t>
  </si>
  <si>
    <t>洲际 - CASAMIA</t>
  </si>
  <si>
    <t>顾家 - CASAMIA</t>
  </si>
  <si>
    <t>10月20日</t>
  </si>
  <si>
    <t>PO1908020039
PO1908020041
PO1908020042
PO1908020043</t>
    <phoneticPr fontId="2" type="noConversion"/>
  </si>
  <si>
    <t>OK</t>
  </si>
  <si>
    <t>OK</t>
    <phoneticPr fontId="2" type="noConversion"/>
  </si>
  <si>
    <t>219CABO-HS043</t>
  </si>
  <si>
    <t>PO1909100004
PO1909100013
PO1908020007
PO1908020013</t>
    <phoneticPr fontId="2" type="noConversion"/>
  </si>
  <si>
    <t>PO1909100009
PO1908020019
PO1908020029</t>
    <phoneticPr fontId="2" type="noConversion"/>
  </si>
  <si>
    <t>MBL</t>
    <phoneticPr fontId="2" type="noConversion"/>
  </si>
  <si>
    <t>PCLU1939HN4310</t>
  </si>
  <si>
    <t>PCLU1941HN4400</t>
  </si>
  <si>
    <t>PCLU1794PE4400</t>
  </si>
  <si>
    <t>PCLU1795PE4402</t>
  </si>
  <si>
    <t>PCLU1939HN4306</t>
  </si>
  <si>
    <t>PCLU1939HN4308</t>
  </si>
  <si>
    <t>PCLU1940HN4300</t>
  </si>
  <si>
    <t>PCLU1940HN4304</t>
  </si>
  <si>
    <t>PCLU1940HN4306</t>
  </si>
  <si>
    <t>PCLU1940HN4308</t>
  </si>
  <si>
    <t>PCLU1795PE4300</t>
  </si>
  <si>
    <t>PCLU1795PE4302</t>
  </si>
  <si>
    <t>PCLU1795PE4304</t>
  </si>
  <si>
    <t>PCLU1795PE4306</t>
  </si>
  <si>
    <t>PCLU1941HN4300</t>
  </si>
  <si>
    <t>PCLU1796PE4302</t>
  </si>
  <si>
    <t>PCLU1796PE4306</t>
  </si>
  <si>
    <t>PCLU1796PE4308</t>
  </si>
  <si>
    <t>PCLU1942HN4300</t>
  </si>
  <si>
    <t>周三20TEU</t>
    <phoneticPr fontId="2" type="noConversion"/>
  </si>
  <si>
    <t>周日40TEU</t>
    <phoneticPr fontId="2" type="noConversion"/>
  </si>
  <si>
    <t>HN</t>
    <phoneticPr fontId="2" type="noConversion"/>
  </si>
  <si>
    <t>PE</t>
    <phoneticPr fontId="2" type="noConversion"/>
  </si>
  <si>
    <t>列1</t>
    <phoneticPr fontId="2" type="noConversion"/>
  </si>
  <si>
    <t>CHATTANOOGA</t>
    <phoneticPr fontId="2" type="noConversion"/>
  </si>
  <si>
    <t>PEGASUS TERA</t>
    <phoneticPr fontId="2" type="noConversion"/>
  </si>
  <si>
    <t>PCLU1796PE4400</t>
    <phoneticPr fontId="2" type="noConversion"/>
  </si>
  <si>
    <t>PCLU1942HN4400</t>
    <phoneticPr fontId="2" type="noConversion"/>
  </si>
  <si>
    <t>PCLU1942HN4402</t>
    <phoneticPr fontId="2" type="noConversion"/>
  </si>
  <si>
    <t>说明</t>
    <phoneticPr fontId="2" type="noConversion"/>
  </si>
  <si>
    <t>HBL拼2</t>
    <phoneticPr fontId="2" type="noConversion"/>
  </si>
  <si>
    <t>CASAMIA</t>
  </si>
  <si>
    <t>CASAMIA</t>
    <phoneticPr fontId="2" type="noConversion"/>
  </si>
  <si>
    <t>╳</t>
    <phoneticPr fontId="2" type="noConversion"/>
  </si>
  <si>
    <t>OK</t>
    <phoneticPr fontId="2" type="noConversion"/>
  </si>
  <si>
    <t>托书
是否
超限</t>
    <phoneticPr fontId="2" type="noConversion"/>
  </si>
  <si>
    <t>SHPR</t>
    <phoneticPr fontId="2" type="noConversion"/>
  </si>
  <si>
    <t>20GP</t>
  </si>
  <si>
    <t>40HQ</t>
  </si>
  <si>
    <t>TEUU</t>
  </si>
  <si>
    <t>BKG(CTN)</t>
    <phoneticPr fontId="2" type="noConversion"/>
  </si>
  <si>
    <t>THC(CTN)</t>
    <phoneticPr fontId="2" type="noConversion"/>
  </si>
  <si>
    <t>LSS(CTN)</t>
    <phoneticPr fontId="2" type="noConversion"/>
  </si>
  <si>
    <t>140/280</t>
  </si>
  <si>
    <t>225/350</t>
  </si>
  <si>
    <t>656/998</t>
  </si>
  <si>
    <t>$20/40</t>
  </si>
  <si>
    <t>250/380</t>
  </si>
  <si>
    <t>668/998</t>
  </si>
  <si>
    <t>项目</t>
    <phoneticPr fontId="2" type="noConversion"/>
  </si>
  <si>
    <t>PANCON</t>
  </si>
  <si>
    <t>SINOKOR</t>
  </si>
  <si>
    <t>EFFEX</t>
  </si>
  <si>
    <t>YJC</t>
    <phoneticPr fontId="2" type="noConversion"/>
  </si>
  <si>
    <t>GLV</t>
    <phoneticPr fontId="2" type="noConversion"/>
  </si>
  <si>
    <t>HTL</t>
    <phoneticPr fontId="2" type="noConversion"/>
  </si>
  <si>
    <t>LOUISUN</t>
    <phoneticPr fontId="2" type="noConversion"/>
  </si>
  <si>
    <t>ZHOUJI</t>
    <phoneticPr fontId="2" type="noConversion"/>
  </si>
  <si>
    <t>YAJIAJU</t>
    <phoneticPr fontId="2" type="noConversion"/>
  </si>
  <si>
    <t>PHILOSOPHY</t>
    <phoneticPr fontId="2" type="noConversion"/>
  </si>
  <si>
    <t>CABO</t>
    <phoneticPr fontId="2" type="noConversion"/>
  </si>
  <si>
    <t>HUADA</t>
    <phoneticPr fontId="2" type="noConversion"/>
  </si>
  <si>
    <t>KUKA</t>
    <phoneticPr fontId="2" type="noConversion"/>
  </si>
  <si>
    <t>WANSHENG</t>
    <phoneticPr fontId="2" type="noConversion"/>
  </si>
  <si>
    <t>HANSSEM</t>
    <phoneticPr fontId="2" type="noConversion"/>
  </si>
  <si>
    <t>ANJI FUHE</t>
    <phoneticPr fontId="2" type="noConversion"/>
  </si>
  <si>
    <t>UE</t>
    <phoneticPr fontId="2" type="noConversion"/>
  </si>
  <si>
    <t>HUABAO</t>
    <phoneticPr fontId="2" type="noConversion"/>
  </si>
  <si>
    <t>振华</t>
    <phoneticPr fontId="2" type="noConversion"/>
  </si>
  <si>
    <t>借方(收)</t>
    <phoneticPr fontId="2" type="noConversion"/>
  </si>
  <si>
    <t>贷方(支)</t>
    <phoneticPr fontId="2" type="noConversion"/>
  </si>
  <si>
    <t>250/380</t>
    <phoneticPr fontId="2" type="noConversion"/>
  </si>
  <si>
    <t>775/1162</t>
    <phoneticPr fontId="2" type="noConversion"/>
  </si>
  <si>
    <t>140/280</t>
    <phoneticPr fontId="2" type="noConversion"/>
  </si>
  <si>
    <t>140/250</t>
    <phoneticPr fontId="2" type="noConversion"/>
  </si>
  <si>
    <t>250/450</t>
    <phoneticPr fontId="2" type="noConversion"/>
  </si>
  <si>
    <t>TRK(CTN)</t>
    <phoneticPr fontId="2" type="noConversion"/>
  </si>
  <si>
    <t>1500/2000</t>
    <phoneticPr fontId="2" type="noConversion"/>
  </si>
  <si>
    <t>DOC(BL)</t>
    <phoneticPr fontId="2" type="noConversion"/>
  </si>
  <si>
    <t>MFF(BL)</t>
    <phoneticPr fontId="2" type="noConversion"/>
  </si>
  <si>
    <t>OSF(BL)</t>
    <phoneticPr fontId="2" type="noConversion"/>
  </si>
  <si>
    <t>CCC(BL)</t>
    <phoneticPr fontId="2" type="noConversion"/>
  </si>
  <si>
    <t>提单盖章不要AS CARRIER，勾上Carrier Print，页边距下1.5</t>
    <phoneticPr fontId="2" type="noConversion"/>
  </si>
  <si>
    <t>PO1908020017
PO1908020027
PO1908020011</t>
  </si>
  <si>
    <t>PCLU1793PE4300</t>
  </si>
  <si>
    <t>1拼1</t>
    <phoneticPr fontId="2" type="noConversion"/>
  </si>
  <si>
    <t>拼1</t>
    <phoneticPr fontId="2" type="noConversion"/>
  </si>
  <si>
    <t>拼1</t>
    <phoneticPr fontId="2" type="noConversion"/>
  </si>
  <si>
    <t>纸票
华宝</t>
    <phoneticPr fontId="4" type="noConversion"/>
  </si>
  <si>
    <t>发票要分开开（各单分别开票，按明细显示），25号前和清单一起寄客户。
等SHPR通知再放提单国外代理</t>
    <phoneticPr fontId="2" type="noConversion"/>
  </si>
  <si>
    <t>电子票
雅家居</t>
    <phoneticPr fontId="2" type="noConversion"/>
  </si>
  <si>
    <t>电放</t>
    <phoneticPr fontId="2" type="noConversion"/>
  </si>
  <si>
    <t>SSEM</t>
    <phoneticPr fontId="2" type="noConversion"/>
  </si>
  <si>
    <t>PO1908020020
PO1908020030</t>
    <phoneticPr fontId="2" type="noConversion"/>
  </si>
  <si>
    <t>20T</t>
    <phoneticPr fontId="2" type="noConversion"/>
  </si>
  <si>
    <t>40T</t>
    <phoneticPr fontId="2" type="noConversion"/>
  </si>
  <si>
    <t>HANSSEM</t>
    <phoneticPr fontId="2" type="noConversion"/>
  </si>
  <si>
    <t>顾家</t>
    <phoneticPr fontId="2" type="noConversion"/>
  </si>
  <si>
    <t>219JJ52-10000-15</t>
  </si>
  <si>
    <t>1拼1</t>
    <phoneticPr fontId="2" type="noConversion"/>
  </si>
  <si>
    <t>219JJ52-10000-10</t>
    <phoneticPr fontId="2" type="noConversion"/>
  </si>
  <si>
    <t>PCLU1940HN4400</t>
    <phoneticPr fontId="2" type="noConversion"/>
  </si>
  <si>
    <t>永艺</t>
    <phoneticPr fontId="2" type="noConversion"/>
  </si>
  <si>
    <t>1拼2</t>
    <phoneticPr fontId="2" type="noConversion"/>
  </si>
  <si>
    <t>OK</t>
    <phoneticPr fontId="2" type="noConversion"/>
  </si>
  <si>
    <t>PCLU1940HN4310</t>
    <phoneticPr fontId="2" type="noConversion"/>
  </si>
  <si>
    <t>顾家</t>
    <phoneticPr fontId="2" type="noConversion"/>
  </si>
  <si>
    <t>OK</t>
    <phoneticPr fontId="2" type="noConversion"/>
  </si>
  <si>
    <t>PCLU1942HN4404</t>
    <phoneticPr fontId="2" type="noConversion"/>
  </si>
  <si>
    <t>四步
订舱</t>
    <phoneticPr fontId="2" type="noConversion"/>
  </si>
  <si>
    <t>KY
确认</t>
    <phoneticPr fontId="2" type="noConversion"/>
  </si>
  <si>
    <t>放单</t>
    <phoneticPr fontId="2" type="noConversion"/>
  </si>
  <si>
    <t>shcsm190927</t>
    <phoneticPr fontId="2" type="noConversion"/>
  </si>
  <si>
    <t>HANSSEM</t>
    <phoneticPr fontId="2" type="noConversion"/>
  </si>
  <si>
    <t>CASAMIA</t>
    <phoneticPr fontId="2" type="noConversion"/>
  </si>
  <si>
    <t>GLV</t>
    <phoneticPr fontId="2" type="noConversion"/>
  </si>
  <si>
    <t>KUKA</t>
    <phoneticPr fontId="2" type="noConversion"/>
  </si>
  <si>
    <t>250/380</t>
    <phoneticPr fontId="2" type="noConversion"/>
  </si>
  <si>
    <t>775/1162</t>
    <phoneticPr fontId="2" type="noConversion"/>
  </si>
  <si>
    <t>140/280</t>
    <phoneticPr fontId="2" type="noConversion"/>
  </si>
  <si>
    <t>000/340</t>
    <phoneticPr fontId="2" type="noConversion"/>
  </si>
  <si>
    <t>000/1162</t>
    <phoneticPr fontId="2" type="noConversion"/>
  </si>
  <si>
    <t>录
费用</t>
    <phoneticPr fontId="2" type="noConversion"/>
  </si>
  <si>
    <t>振华
审核</t>
    <phoneticPr fontId="2" type="noConversion"/>
  </si>
  <si>
    <t>振华
拼核</t>
    <phoneticPr fontId="2" type="noConversion"/>
  </si>
  <si>
    <t>收
资料</t>
    <phoneticPr fontId="2" type="noConversion"/>
  </si>
  <si>
    <t>YJC
截单</t>
    <phoneticPr fontId="2" type="noConversion"/>
  </si>
  <si>
    <t>振华
录入</t>
    <phoneticPr fontId="2" type="noConversion"/>
  </si>
  <si>
    <t>发
舱单</t>
    <phoneticPr fontId="2" type="noConversion"/>
  </si>
  <si>
    <t>并单</t>
    <phoneticPr fontId="2" type="noConversion"/>
  </si>
  <si>
    <t>审核</t>
    <phoneticPr fontId="2" type="noConversion"/>
  </si>
  <si>
    <t>VGM</t>
    <phoneticPr fontId="2" type="noConversion"/>
  </si>
  <si>
    <t>邮件
KY</t>
    <phoneticPr fontId="2" type="noConversion"/>
  </si>
  <si>
    <t>统计
费用</t>
    <phoneticPr fontId="2" type="noConversion"/>
  </si>
  <si>
    <t>APP</t>
    <phoneticPr fontId="2" type="noConversion"/>
  </si>
  <si>
    <t>发票</t>
    <phoneticPr fontId="2" type="noConversion"/>
  </si>
  <si>
    <t>水单</t>
    <phoneticPr fontId="2" type="noConversion"/>
  </si>
  <si>
    <t>HBL
INV
确认</t>
    <phoneticPr fontId="2" type="noConversion"/>
  </si>
  <si>
    <t>发HBL
和INV</t>
    <phoneticPr fontId="2" type="noConversion"/>
  </si>
  <si>
    <t>Q  Q：非相陈小姐
邮件：alison.chen</t>
    <phoneticPr fontId="2" type="noConversion"/>
  </si>
  <si>
    <t>电子票
非相</t>
    <phoneticPr fontId="2" type="noConversion"/>
  </si>
  <si>
    <t>确认
舱单</t>
    <phoneticPr fontId="2" type="noConversion"/>
  </si>
  <si>
    <t>KUKA
顾家</t>
    <phoneticPr fontId="2" type="noConversion"/>
  </si>
  <si>
    <t>？</t>
    <phoneticPr fontId="2" type="noConversion"/>
  </si>
  <si>
    <t>Q  Q：
邮件：wangweiping/jiangxiaojuan</t>
    <phoneticPr fontId="4" type="noConversion"/>
  </si>
  <si>
    <t>振华
加拼
提交</t>
    <phoneticPr fontId="2" type="noConversion"/>
  </si>
  <si>
    <t>PCLU1941HN4306</t>
    <phoneticPr fontId="2" type="noConversion"/>
  </si>
  <si>
    <t>雅家居</t>
    <phoneticPr fontId="2" type="noConversion"/>
  </si>
  <si>
    <t>PCLU1941HN4312</t>
    <phoneticPr fontId="2" type="noConversion"/>
  </si>
  <si>
    <t>219JJ52-10000-13</t>
    <phoneticPr fontId="2" type="noConversion"/>
  </si>
  <si>
    <t>PCLU1941HN4308</t>
    <phoneticPr fontId="2" type="noConversion"/>
  </si>
  <si>
    <t>219JJ52-10000-12</t>
    <phoneticPr fontId="2" type="noConversion"/>
  </si>
  <si>
    <t>PCLU1942HN4302</t>
    <phoneticPr fontId="2" type="noConversion"/>
  </si>
  <si>
    <t>PCLU1942HN4304</t>
    <phoneticPr fontId="2" type="noConversion"/>
  </si>
  <si>
    <t>PCLU1942HN4306</t>
    <phoneticPr fontId="2" type="noConversion"/>
  </si>
  <si>
    <t>HSO 1811-25E-156</t>
  </si>
  <si>
    <t>HSO 1811-25E-157</t>
  </si>
  <si>
    <t>HSO 1811-25E-158</t>
  </si>
  <si>
    <t>万盛</t>
    <phoneticPr fontId="2" type="noConversion"/>
  </si>
  <si>
    <t>顾家</t>
    <phoneticPr fontId="2" type="noConversion"/>
  </si>
  <si>
    <t>HDC(BILL)</t>
    <phoneticPr fontId="2" type="noConversion"/>
  </si>
  <si>
    <t>HBL</t>
    <phoneticPr fontId="2" type="noConversion"/>
  </si>
  <si>
    <t>YJCSHAN1916287</t>
  </si>
  <si>
    <t>YJCSHAN1916011</t>
  </si>
  <si>
    <t>$00/40(KY)</t>
    <phoneticPr fontId="2" type="noConversion"/>
  </si>
  <si>
    <t>浙江省嘉兴市平湖市独山港镇振业路228号</t>
    <phoneticPr fontId="2" type="noConversion"/>
  </si>
  <si>
    <t>YJCSHAN1916157</t>
  </si>
  <si>
    <t>YJCSHAN1916158</t>
  </si>
  <si>
    <t>YJCSHAN1916054</t>
  </si>
  <si>
    <t>YJCSHAN1916156</t>
  </si>
  <si>
    <t>YJCSHAN1916228</t>
  </si>
  <si>
    <t>YJCSHAN1915658</t>
  </si>
  <si>
    <t>YJCSHAN1915929</t>
  </si>
  <si>
    <t>YJCSHAN1915930</t>
  </si>
  <si>
    <t>YJCSHAN1916055</t>
  </si>
  <si>
    <t>YJCSHAN1916057</t>
  </si>
  <si>
    <t>YJCSHAN1916058</t>
  </si>
  <si>
    <t>YJCSHAN1916226</t>
  </si>
  <si>
    <t>YJCSHAN1916227</t>
  </si>
  <si>
    <t>YJCSHAN1916059</t>
  </si>
  <si>
    <t>YJCSHAN1916137</t>
  </si>
  <si>
    <t>YJCSHAN1916060</t>
  </si>
  <si>
    <t>YJCSHAN1916027</t>
  </si>
  <si>
    <t>YJCSHAN1916061</t>
  </si>
  <si>
    <t>YJCSHAN1916063</t>
  </si>
  <si>
    <t>YJCSHAN1916064</t>
  </si>
  <si>
    <t>YJCSHAN1916288</t>
  </si>
  <si>
    <t>YJCSHAN1916289</t>
  </si>
  <si>
    <t>YJCSHAN1916290</t>
  </si>
  <si>
    <t>YJCSHAN1915927</t>
  </si>
  <si>
    <t>YJCSHAN1916225</t>
  </si>
  <si>
    <t>YJCSHAN1915928</t>
  </si>
  <si>
    <t>备注</t>
    <phoneticPr fontId="2" type="noConversion"/>
  </si>
  <si>
    <t>拼4401 4402</t>
    <phoneticPr fontId="2" type="noConversion"/>
  </si>
  <si>
    <t>拼4403</t>
    <phoneticPr fontId="2" type="noConversion"/>
  </si>
  <si>
    <t>10-1 ORDER</t>
    <phoneticPr fontId="2" type="noConversion"/>
  </si>
  <si>
    <t xml:space="preserve">8-3 ORDER </t>
    <phoneticPr fontId="2" type="noConversion"/>
  </si>
  <si>
    <t>9-8 ORDER</t>
    <phoneticPr fontId="2" type="noConversion"/>
  </si>
  <si>
    <t>9-7 ORDER</t>
    <phoneticPr fontId="2" type="noConversion"/>
  </si>
  <si>
    <t>拼4401</t>
    <phoneticPr fontId="2" type="noConversion"/>
  </si>
  <si>
    <t>(KY)</t>
    <phoneticPr fontId="2" type="noConversion"/>
  </si>
  <si>
    <t>不用发电放提单给SHPR，跟GLV隔月结</t>
    <phoneticPr fontId="4" type="noConversion"/>
  </si>
  <si>
    <t>PO1908020044</t>
    <phoneticPr fontId="2" type="noConversion"/>
  </si>
  <si>
    <t>月结？
正本提单寄: 华达利家具(中国) 有限公司
江苏省昆山市开发区吴淞江南路18号</t>
    <phoneticPr fontId="2" type="noConversion"/>
  </si>
  <si>
    <t>拼4309</t>
    <phoneticPr fontId="2" type="noConversion"/>
  </si>
  <si>
    <t>HB190601</t>
    <phoneticPr fontId="2" type="noConversion"/>
  </si>
  <si>
    <t>PCLU1793PE4400</t>
    <phoneticPr fontId="2" type="noConversion"/>
  </si>
  <si>
    <t>219JJ52-10000-7-11</t>
    <phoneticPr fontId="2" type="noConversion"/>
  </si>
  <si>
    <t>SHPR已放，国外等通知</t>
    <phoneticPr fontId="2" type="noConversion"/>
  </si>
  <si>
    <t>原4，套用1个到1009 1795PE4400</t>
    <phoneticPr fontId="2" type="noConversion"/>
  </si>
  <si>
    <t>PCLU1795PE4308</t>
    <phoneticPr fontId="2" type="noConversion"/>
  </si>
  <si>
    <t>1915754 1915755</t>
    <phoneticPr fontId="2" type="noConversion"/>
  </si>
  <si>
    <t>拼4405 1915810</t>
    <phoneticPr fontId="2" type="noConversion"/>
  </si>
  <si>
    <t>PO1908100010</t>
    <phoneticPr fontId="2" type="noConversion"/>
  </si>
  <si>
    <t>10月23日</t>
  </si>
  <si>
    <t>华达利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</si>
</sst>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mmdd"/>
    <numFmt numFmtId="177" formatCode="mm/dd\ aaa"/>
    <numFmt numFmtId="178" formatCode="mm/dd"/>
    <numFmt numFmtId="179" formatCode="m&quot;月&quot;d&quot;日&quot;\ aaa"/>
  </numFmts>
  <fonts count="7" x14ac:knownFonts="1">
    <font>
      <sz val="11"/>
      <color theme="1"/>
      <name val="等线"/>
      <family val="2"/>
      <scheme val="minor"/>
    </font>
    <font>
      <sz val="11"/>
      <color indexed="8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">
    <xf numFmtId="0" fontId="0" fillId="0" borderId="0"/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</cellStyleXfs>
  <cellXfs count="40">
    <xf numFmtId="0" fontId="0" fillId="0" borderId="0" xfId="0"/>
    <xf numFmtId="176" fontId="0" fillId="0" borderId="0" xfId="0" applyNumberFormat="1"/>
    <xf numFmtId="0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/>
    <xf numFmtId="0" fontId="3" fillId="0" borderId="0" xfId="3">
      <alignment vertical="center"/>
    </xf>
    <xf numFmtId="0" fontId="3" fillId="0" borderId="0" xfId="3" applyAlignment="1">
      <alignment vertical="center" wrapText="1"/>
    </xf>
    <xf numFmtId="0" fontId="3" fillId="0" borderId="1" xfId="3" applyBorder="1">
      <alignment vertical="center"/>
    </xf>
    <xf numFmtId="0" fontId="0" fillId="0" borderId="2" xfId="0" applyBorder="1"/>
    <xf numFmtId="0" fontId="5" fillId="0" borderId="0" xfId="3" applyFont="1" applyAlignment="1">
      <alignment vertical="center" wrapText="1"/>
    </xf>
    <xf numFmtId="1" fontId="0" fillId="0" borderId="0" xfId="0" applyNumberFormat="1"/>
    <xf numFmtId="176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left" indent="1"/>
    </xf>
    <xf numFmtId="0" fontId="0" fillId="0" borderId="2" xfId="0" pivotButton="1" applyBorder="1"/>
    <xf numFmtId="0" fontId="0" fillId="0" borderId="0" xfId="0" applyNumberFormat="1" applyAlignment="1"/>
    <xf numFmtId="0" fontId="0" fillId="0" borderId="2" xfId="0" applyNumberFormat="1" applyBorder="1"/>
    <xf numFmtId="0" fontId="6" fillId="0" borderId="0" xfId="0" applyFont="1"/>
    <xf numFmtId="177" fontId="6" fillId="0" borderId="0" xfId="0" applyNumberFormat="1" applyFont="1"/>
    <xf numFmtId="0" fontId="0" fillId="0" borderId="0" xfId="0" quotePrefix="1" applyAlignment="1">
      <alignment wrapText="1"/>
    </xf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4" xfId="0" applyBorder="1" applyAlignment="1">
      <alignment vertical="top" wrapText="1"/>
    </xf>
    <xf numFmtId="0" fontId="0" fillId="0" borderId="5" xfId="0" applyBorder="1" applyAlignment="1">
      <alignment vertical="top" wrapText="1"/>
    </xf>
    <xf numFmtId="178" fontId="0" fillId="0" borderId="4" xfId="0" applyNumberFormat="1" applyBorder="1" applyAlignment="1">
      <alignment horizontal="center" vertical="center"/>
    </xf>
    <xf numFmtId="178" fontId="0" fillId="0" borderId="2" xfId="0" applyNumberFormat="1" applyBorder="1" applyAlignment="1">
      <alignment horizontal="center" vertical="center"/>
    </xf>
    <xf numFmtId="178" fontId="0" fillId="0" borderId="9" xfId="0" applyNumberFormat="1" applyBorder="1" applyAlignment="1">
      <alignment horizontal="center" vertical="center"/>
    </xf>
    <xf numFmtId="177" fontId="0" fillId="0" borderId="2" xfId="0" applyNumberFormat="1" applyBorder="1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177" fontId="0" fillId="0" borderId="0" xfId="0" applyNumberFormat="1"/>
    <xf numFmtId="0" fontId="0" fillId="0" borderId="8" xfId="0" applyBorder="1" applyAlignment="1"/>
    <xf numFmtId="0" fontId="0" fillId="0" borderId="4" xfId="0" applyBorder="1" applyAlignment="1">
      <alignment vertical="top"/>
    </xf>
    <xf numFmtId="0" fontId="0" fillId="0" borderId="3" xfId="0" applyBorder="1" applyAlignment="1">
      <alignment vertical="top"/>
    </xf>
    <xf numFmtId="0" fontId="0" fillId="0" borderId="7" xfId="0" applyBorder="1" applyAlignment="1">
      <alignment horizontal="left" vertical="center"/>
    </xf>
    <xf numFmtId="179" fontId="0" fillId="0" borderId="2" xfId="0" applyNumberFormat="1" applyBorder="1" applyAlignment="1">
      <alignment horizontal="left"/>
    </xf>
  </cellXfs>
  <cellStyles count="4">
    <cellStyle name="Normal 2" xfId="3" xr:uid="{11464406-CB42-4231-9033-59DF1DE107D9}"/>
    <cellStyle name="常规" xfId="0" builtinId="0"/>
    <cellStyle name="표준 2" xfId="1" xr:uid="{08E4E7BD-B9F9-42CD-AE60-3D130BABA0F0}"/>
    <cellStyle name="표준 8" xfId="2" xr:uid="{AFC6B669-AECF-4343-B3D5-6010716D6012}"/>
  </cellStyles>
  <dxfs count="109"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indent="0" justifyLastLine="0" shrinkToFit="0" readingOrder="0"/>
    </dxf>
    <dxf>
      <alignment vertical="center" textRotation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等线"/>
        <charset val="134"/>
        <scheme val="minor"/>
      </font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0" indent="0" justifyLastLine="0" shrinkToFit="0" readingOrder="0"/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78" formatCode="mm/dd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numFmt numFmtId="177" formatCode="mm/dd\ aaa"/>
    </dxf>
    <dxf>
      <numFmt numFmtId="179" formatCode="m&quot;月&quot;d&quot;日&quot;\ aaa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</dxf>
    <dxf>
      <alignment horizontal="general" vertical="bottom" textRotation="0" wrapText="0" indent="0" justifyLastLine="0" shrinkToFit="0" readingOrder="0"/>
    </dxf>
    <dxf>
      <numFmt numFmtId="176" formatCode="mmdd"/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等线"/>
        <charset val="134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等线"/>
        <charset val="134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等线"/>
        <charset val="134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等线"/>
        <charset val="134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等线"/>
        <charset val="134"/>
        <scheme val="minor"/>
      </font>
      <numFmt numFmtId="177" formatCode="mm/dd\ aaa"/>
    </dxf>
    <dxf>
      <font>
        <strike val="0"/>
        <outline val="0"/>
        <shadow val="0"/>
        <u val="none"/>
        <vertAlign val="baseline"/>
        <sz val="11"/>
        <color theme="1"/>
        <name val="等线"/>
        <charset val="134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等线"/>
        <charset val="134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409575</xdr:colOff>
      <xdr:row>40</xdr:row>
      <xdr:rowOff>47625</xdr:rowOff>
    </xdr:from>
    <xdr:to>
      <xdr:col>26</xdr:col>
      <xdr:colOff>9525</xdr:colOff>
      <xdr:row>57</xdr:row>
      <xdr:rowOff>104775</xdr:rowOff>
    </xdr:to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6A835938-3613-4879-B529-664F12B56933}"/>
            </a:ext>
          </a:extLst>
        </xdr:cNvPr>
        <xdr:cNvSpPr txBox="1"/>
      </xdr:nvSpPr>
      <xdr:spPr>
        <a:xfrm>
          <a:off x="11153775" y="2762250"/>
          <a:ext cx="4038600" cy="3133725"/>
        </a:xfrm>
        <a:prstGeom prst="rect">
          <a:avLst/>
        </a:prstGeom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altLang="zh-CN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Dear</a:t>
          </a:r>
          <a:endParaRPr lang="zh-CN" altLang="zh-CN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       Please check the schedule of</a:t>
          </a:r>
        </a:p>
        <a:p>
          <a:endParaRPr lang="en-US" altLang="zh-CN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Dear</a:t>
          </a:r>
        </a:p>
        <a:p>
          <a:r>
            <a:rPr lang="en-US" altLang="zh-CN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       Please kindly refer to the attached files.</a:t>
          </a:r>
          <a:endParaRPr lang="zh-CN" altLang="zh-CN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       </a:t>
          </a:r>
          <a:r>
            <a:rPr lang="zh-CN" altLang="zh-CN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◆</a:t>
          </a:r>
          <a:r>
            <a:rPr lang="en-US" altLang="zh-CN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HBL DRAFT</a:t>
          </a:r>
          <a:endParaRPr lang="zh-CN" altLang="zh-CN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       </a:t>
          </a:r>
          <a:r>
            <a:rPr lang="zh-CN" altLang="zh-CN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◆</a:t>
          </a:r>
          <a:r>
            <a:rPr lang="en-US" altLang="zh-CN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MBL DRAFT</a:t>
          </a:r>
        </a:p>
        <a:p>
          <a:r>
            <a:rPr lang="en-US" altLang="zh-CN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       </a:t>
          </a:r>
          <a:r>
            <a:rPr lang="zh-CN" altLang="zh-CN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◆</a:t>
          </a:r>
          <a:r>
            <a:rPr lang="en-US" altLang="zh-CN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DELAY NOTICE</a:t>
          </a:r>
          <a:endParaRPr lang="zh-CN" altLang="zh-CN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       </a:t>
          </a:r>
          <a:r>
            <a:rPr lang="zh-CN" altLang="zh-CN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◆</a:t>
          </a:r>
          <a:r>
            <a:rPr lang="en-US" altLang="zh-CN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BK LIST </a:t>
          </a:r>
          <a:endParaRPr lang="zh-CN" altLang="zh-CN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       </a:t>
          </a:r>
          <a:r>
            <a:rPr lang="zh-CN" altLang="zh-CN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◆</a:t>
          </a:r>
          <a:r>
            <a:rPr lang="en-US" altLang="zh-CN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TERMINAL SITE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zh-CN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Dear</a:t>
          </a:r>
          <a:endParaRPr lang="zh-CN" altLang="zh-CN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       Please kindly refer to the attached files.</a:t>
          </a:r>
          <a:endParaRPr lang="zh-CN" altLang="zh-CN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       </a:t>
          </a:r>
          <a:r>
            <a:rPr lang="zh-CN" altLang="zh-CN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◆</a:t>
          </a:r>
          <a:r>
            <a:rPr lang="en-US" altLang="zh-CN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HBL</a:t>
          </a:r>
          <a:endParaRPr lang="zh-CN" altLang="zh-CN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       </a:t>
          </a:r>
          <a:r>
            <a:rPr lang="zh-CN" altLang="zh-CN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◆</a:t>
          </a:r>
          <a:r>
            <a:rPr lang="en-US" altLang="zh-CN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MBL</a:t>
          </a:r>
          <a:endParaRPr lang="zh-CN" altLang="zh-CN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       </a:t>
          </a:r>
          <a:r>
            <a:rPr lang="zh-CN" altLang="zh-CN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◆ </a:t>
          </a:r>
          <a:r>
            <a:rPr lang="en-US" altLang="zh-CN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VESSEL DEPARTUREED ON: </a:t>
          </a:r>
          <a:endParaRPr lang="zh-CN" altLang="zh-CN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jc" refreshedDate="43737.899812152777" createdVersion="6" refreshedVersion="6" minRefreshableVersion="3" recordCount="60" xr:uid="{FD88DD72-01B5-423A-9DFA-2D2210298B54}">
  <cacheSource type="worksheet">
    <worksheetSource name="Table135"/>
  </cacheSource>
  <cacheFields count="14">
    <cacheField name="ETD" numFmtId="176">
      <sharedItems containsSemiMixedTypes="0" containsNonDate="0" containsDate="1" containsString="0" minDate="2019-09-15T00:00:00" maxDate="2019-10-24T00:00:00" count="13">
        <d v="2019-09-15T00:00:00"/>
        <d v="2019-09-18T00:00:00"/>
        <d v="2019-09-19T00:00:00"/>
        <d v="2019-09-22T00:00:00"/>
        <d v="2019-09-25T00:00:00"/>
        <d v="2019-09-29T00:00:00"/>
        <d v="2019-10-02T00:00:00"/>
        <d v="2019-10-06T00:00:00"/>
        <d v="2019-10-09T00:00:00"/>
        <d v="2019-10-13T00:00:00"/>
        <d v="2019-10-16T00:00:00"/>
        <d v="2019-10-20T00:00:00"/>
        <d v="2019-10-23T00:00:00"/>
      </sharedItems>
      <fieldGroup par="13" base="0">
        <rangePr groupBy="days" startDate="2019-09-15T00:00:00" endDate="2019-10-24T00:00:00"/>
        <groupItems count="368">
          <s v="&lt;2019-9-15"/>
          <s v="1月1日"/>
          <s v="1月2日"/>
          <s v="1月3日"/>
          <s v="1月4日"/>
          <s v="1月5日"/>
          <s v="1月6日"/>
          <s v="1月7日"/>
          <s v="1月8日"/>
          <s v="1月9日"/>
          <s v="1月10日"/>
          <s v="1月11日"/>
          <s v="1月12日"/>
          <s v="1月13日"/>
          <s v="1月14日"/>
          <s v="1月15日"/>
          <s v="1月16日"/>
          <s v="1月17日"/>
          <s v="1月18日"/>
          <s v="1月19日"/>
          <s v="1月20日"/>
          <s v="1月21日"/>
          <s v="1月22日"/>
          <s v="1月23日"/>
          <s v="1月24日"/>
          <s v="1月25日"/>
          <s v="1月26日"/>
          <s v="1月27日"/>
          <s v="1月28日"/>
          <s v="1月29日"/>
          <s v="1月30日"/>
          <s v="1月31日"/>
          <s v="2月1日"/>
          <s v="2月2日"/>
          <s v="2月3日"/>
          <s v="2月4日"/>
          <s v="2月5日"/>
          <s v="2月6日"/>
          <s v="2月7日"/>
          <s v="2月8日"/>
          <s v="2月9日"/>
          <s v="2月10日"/>
          <s v="2月11日"/>
          <s v="2月12日"/>
          <s v="2月13日"/>
          <s v="2月14日"/>
          <s v="2月15日"/>
          <s v="2月16日"/>
          <s v="2月17日"/>
          <s v="2月18日"/>
          <s v="2月19日"/>
          <s v="2月20日"/>
          <s v="2月21日"/>
          <s v="2月22日"/>
          <s v="2月23日"/>
          <s v="2月24日"/>
          <s v="2月25日"/>
          <s v="2月26日"/>
          <s v="2月27日"/>
          <s v="2月28日"/>
          <s v="2月29日"/>
          <s v="3月1日"/>
          <s v="3月2日"/>
          <s v="3月3日"/>
          <s v="3月4日"/>
          <s v="3月5日"/>
          <s v="3月6日"/>
          <s v="3月7日"/>
          <s v="3月8日"/>
          <s v="3月9日"/>
          <s v="3月10日"/>
          <s v="3月11日"/>
          <s v="3月12日"/>
          <s v="3月13日"/>
          <s v="3月14日"/>
          <s v="3月15日"/>
          <s v="3月16日"/>
          <s v="3月17日"/>
          <s v="3月18日"/>
          <s v="3月19日"/>
          <s v="3月20日"/>
          <s v="3月21日"/>
          <s v="3月22日"/>
          <s v="3月23日"/>
          <s v="3月24日"/>
          <s v="3月25日"/>
          <s v="3月26日"/>
          <s v="3月27日"/>
          <s v="3月28日"/>
          <s v="3月29日"/>
          <s v="3月30日"/>
          <s v="3月31日"/>
          <s v="4月1日"/>
          <s v="4月2日"/>
          <s v="4月3日"/>
          <s v="4月4日"/>
          <s v="4月5日"/>
          <s v="4月6日"/>
          <s v="4月7日"/>
          <s v="4月8日"/>
          <s v="4月9日"/>
          <s v="4月10日"/>
          <s v="4月11日"/>
          <s v="4月12日"/>
          <s v="4月13日"/>
          <s v="4月14日"/>
          <s v="4月15日"/>
          <s v="4月16日"/>
          <s v="4月17日"/>
          <s v="4月18日"/>
          <s v="4月19日"/>
          <s v="4月20日"/>
          <s v="4月21日"/>
          <s v="4月22日"/>
          <s v="4月23日"/>
          <s v="4月24日"/>
          <s v="4月25日"/>
          <s v="4月26日"/>
          <s v="4月27日"/>
          <s v="4月28日"/>
          <s v="4月29日"/>
          <s v="4月30日"/>
          <s v="5月1日"/>
          <s v="5月2日"/>
          <s v="5月3日"/>
          <s v="5月4日"/>
          <s v="5月5日"/>
          <s v="5月6日"/>
          <s v="5月7日"/>
          <s v="5月8日"/>
          <s v="5月9日"/>
          <s v="5月10日"/>
          <s v="5月11日"/>
          <s v="5月12日"/>
          <s v="5月13日"/>
          <s v="5月14日"/>
          <s v="5月15日"/>
          <s v="5月16日"/>
          <s v="5月17日"/>
          <s v="5月18日"/>
          <s v="5月19日"/>
          <s v="5月20日"/>
          <s v="5月21日"/>
          <s v="5月22日"/>
          <s v="5月23日"/>
          <s v="5月24日"/>
          <s v="5月25日"/>
          <s v="5月26日"/>
          <s v="5月27日"/>
          <s v="5月28日"/>
          <s v="5月29日"/>
          <s v="5月30日"/>
          <s v="5月31日"/>
          <s v="6月1日"/>
          <s v="6月2日"/>
          <s v="6月3日"/>
          <s v="6月4日"/>
          <s v="6月5日"/>
          <s v="6月6日"/>
          <s v="6月7日"/>
          <s v="6月8日"/>
          <s v="6月9日"/>
          <s v="6月10日"/>
          <s v="6月11日"/>
          <s v="6月12日"/>
          <s v="6月13日"/>
          <s v="6月14日"/>
          <s v="6月15日"/>
          <s v="6月16日"/>
          <s v="6月17日"/>
          <s v="6月18日"/>
          <s v="6月19日"/>
          <s v="6月20日"/>
          <s v="6月21日"/>
          <s v="6月22日"/>
          <s v="6月23日"/>
          <s v="6月24日"/>
          <s v="6月25日"/>
          <s v="6月26日"/>
          <s v="6月27日"/>
          <s v="6月28日"/>
          <s v="6月29日"/>
          <s v="6月30日"/>
          <s v="7月1日"/>
          <s v="7月2日"/>
          <s v="7月3日"/>
          <s v="7月4日"/>
          <s v="7月5日"/>
          <s v="7月6日"/>
          <s v="7月7日"/>
          <s v="7月8日"/>
          <s v="7月9日"/>
          <s v="7月10日"/>
          <s v="7月11日"/>
          <s v="7月12日"/>
          <s v="7月13日"/>
          <s v="7月14日"/>
          <s v="7月15日"/>
          <s v="7月16日"/>
          <s v="7月17日"/>
          <s v="7月18日"/>
          <s v="7月19日"/>
          <s v="7月20日"/>
          <s v="7月21日"/>
          <s v="7月22日"/>
          <s v="7月23日"/>
          <s v="7月24日"/>
          <s v="7月25日"/>
          <s v="7月26日"/>
          <s v="7月27日"/>
          <s v="7月28日"/>
          <s v="7月29日"/>
          <s v="7月30日"/>
          <s v="7月31日"/>
          <s v="8月1日"/>
          <s v="8月2日"/>
          <s v="8月3日"/>
          <s v="8月4日"/>
          <s v="8月5日"/>
          <s v="8月6日"/>
          <s v="8月7日"/>
          <s v="8月8日"/>
          <s v="8月9日"/>
          <s v="8月10日"/>
          <s v="8月11日"/>
          <s v="8月12日"/>
          <s v="8月13日"/>
          <s v="8月14日"/>
          <s v="8月15日"/>
          <s v="8月16日"/>
          <s v="8月17日"/>
          <s v="8月18日"/>
          <s v="8月19日"/>
          <s v="8月20日"/>
          <s v="8月21日"/>
          <s v="8月22日"/>
          <s v="8月23日"/>
          <s v="8月24日"/>
          <s v="8月25日"/>
          <s v="8月26日"/>
          <s v="8月27日"/>
          <s v="8月28日"/>
          <s v="8月29日"/>
          <s v="8月30日"/>
          <s v="8月31日"/>
          <s v="9月1日"/>
          <s v="9月2日"/>
          <s v="9月3日"/>
          <s v="9月4日"/>
          <s v="9月5日"/>
          <s v="9月6日"/>
          <s v="9月7日"/>
          <s v="9月8日"/>
          <s v="9月9日"/>
          <s v="9月10日"/>
          <s v="9月11日"/>
          <s v="9月12日"/>
          <s v="9月13日"/>
          <s v="9月14日"/>
          <s v="9月15日"/>
          <s v="9月16日"/>
          <s v="9月17日"/>
          <s v="9月18日"/>
          <s v="9月19日"/>
          <s v="9月20日"/>
          <s v="9月21日"/>
          <s v="9月22日"/>
          <s v="9月23日"/>
          <s v="9月24日"/>
          <s v="9月25日"/>
          <s v="9月26日"/>
          <s v="9月27日"/>
          <s v="9月28日"/>
          <s v="9月29日"/>
          <s v="9月30日"/>
          <s v="10月1日"/>
          <s v="10月2日"/>
          <s v="10月3日"/>
          <s v="10月4日"/>
          <s v="10月5日"/>
          <s v="10月6日"/>
          <s v="10月7日"/>
          <s v="10月8日"/>
          <s v="10月9日"/>
          <s v="10月10日"/>
          <s v="10月11日"/>
          <s v="10月12日"/>
          <s v="10月13日"/>
          <s v="10月14日"/>
          <s v="10月15日"/>
          <s v="10月16日"/>
          <s v="10月17日"/>
          <s v="10月18日"/>
          <s v="10月19日"/>
          <s v="10月20日"/>
          <s v="10月21日"/>
          <s v="10月22日"/>
          <s v="10月23日"/>
          <s v="10月24日"/>
          <s v="10月25日"/>
          <s v="10月26日"/>
          <s v="10月27日"/>
          <s v="10月28日"/>
          <s v="10月29日"/>
          <s v="10月30日"/>
          <s v="10月31日"/>
          <s v="11月1日"/>
          <s v="11月2日"/>
          <s v="11月3日"/>
          <s v="11月4日"/>
          <s v="11月5日"/>
          <s v="11月6日"/>
          <s v="11月7日"/>
          <s v="11月8日"/>
          <s v="11月9日"/>
          <s v="11月10日"/>
          <s v="11月11日"/>
          <s v="11月12日"/>
          <s v="11月13日"/>
          <s v="11月14日"/>
          <s v="11月15日"/>
          <s v="11月16日"/>
          <s v="11月17日"/>
          <s v="11月18日"/>
          <s v="11月19日"/>
          <s v="11月20日"/>
          <s v="11月21日"/>
          <s v="11月22日"/>
          <s v="11月23日"/>
          <s v="11月24日"/>
          <s v="11月25日"/>
          <s v="11月26日"/>
          <s v="11月27日"/>
          <s v="11月28日"/>
          <s v="11月29日"/>
          <s v="11月30日"/>
          <s v="12月1日"/>
          <s v="12月2日"/>
          <s v="12月3日"/>
          <s v="12月4日"/>
          <s v="12月5日"/>
          <s v="12月6日"/>
          <s v="12月7日"/>
          <s v="12月8日"/>
          <s v="12月9日"/>
          <s v="12月10日"/>
          <s v="12月11日"/>
          <s v="12月12日"/>
          <s v="12月13日"/>
          <s v="12月14日"/>
          <s v="12月15日"/>
          <s v="12月16日"/>
          <s v="12月17日"/>
          <s v="12月18日"/>
          <s v="12月19日"/>
          <s v="12月20日"/>
          <s v="12月21日"/>
          <s v="12月22日"/>
          <s v="12月23日"/>
          <s v="12月24日"/>
          <s v="12月25日"/>
          <s v="12月26日"/>
          <s v="12月27日"/>
          <s v="12月28日"/>
          <s v="12月29日"/>
          <s v="12月30日"/>
          <s v="12月31日"/>
          <s v="&gt;2019-10-24"/>
        </groupItems>
      </fieldGroup>
    </cacheField>
    <cacheField name="CNEE" numFmtId="0">
      <sharedItems/>
    </cacheField>
    <cacheField name="CN" numFmtId="0">
      <sharedItems/>
    </cacheField>
    <cacheField name="显示名称" numFmtId="0">
      <sharedItems count="28">
        <s v="永艺 - SSEM"/>
        <s v="顾家 - HANSSEM"/>
        <s v="华宝 - SSEM"/>
        <s v="卡帛 - HANSSEM"/>
        <s v="万盛 - HANSSEM"/>
        <s v="瑞显 - CASAMIA"/>
        <s v="华达利 - CASAMIA"/>
        <s v="非相 - CASAMIA"/>
        <s v="雅家居 - CASAMIA"/>
        <s v="洲际 - CASAMIA"/>
        <s v="顾家 - CASAMIA"/>
        <s v="CASAMIA - 瑞显" u="1"/>
        <s v="HANSSEM - 顾家" u="1"/>
        <s v="CASAMIA - 华达利" u="1"/>
        <s v="韩森 - HANSSEM" u="1"/>
        <s v="CASAMIA - 雅家居" u="1"/>
        <s v="CASAMIA - 顾家" u="1"/>
        <s v="SSEM - 华宝" u="1"/>
        <s v="华大 - HANSSEM" u="1"/>
        <s v="CASAMIA - 洲际" u="1"/>
        <s v="安吉 - SSEM" u="1"/>
        <s v="HANSSEM - 华大" u="1"/>
        <s v="HANSSEM - 万盛" u="1"/>
        <s v="HANSSEM - 卡帛" u="1"/>
        <s v="HANSSEM - 韩森" u="1"/>
        <s v="SSEM - 永艺" u="1"/>
        <s v="CASAMIA - 非相" u="1"/>
        <s v="SSEM - 安吉" u="1"/>
      </sharedItems>
    </cacheField>
    <cacheField name="EN" numFmtId="0">
      <sharedItems/>
    </cacheField>
    <cacheField name="PO" numFmtId="0">
      <sharedItems/>
    </cacheField>
    <cacheField name="20'" numFmtId="1">
      <sharedItems containsString="0" containsBlank="1" containsNumber="1" containsInteger="1" minValue="1" maxValue="10"/>
    </cacheField>
    <cacheField name="40'" numFmtId="1">
      <sharedItems containsString="0" containsBlank="1" containsNumber="1" containsInteger="1" minValue="1" maxValue="6"/>
    </cacheField>
    <cacheField name="TEU" numFmtId="1">
      <sharedItems containsSemiMixedTypes="0" containsString="0" containsNumber="1" containsInteger="1" minValue="1" maxValue="12"/>
    </cacheField>
    <cacheField name="HBL" numFmtId="1">
      <sharedItems containsBlank="1"/>
    </cacheField>
    <cacheField name="MBL" numFmtId="1">
      <sharedItems containsBlank="1"/>
    </cacheField>
    <cacheField name="备注" numFmtId="1">
      <sharedItems containsBlank="1"/>
    </cacheField>
    <cacheField name="OK" numFmtId="1">
      <sharedItems containsBlank="1"/>
    </cacheField>
    <cacheField name="月" numFmtId="0" databaseField="0">
      <fieldGroup base="0">
        <rangePr groupBy="months" startDate="2019-09-15T00:00:00" endDate="2019-10-24T00:00:00"/>
        <groupItems count="14">
          <s v="&lt;2019-9-15"/>
          <s v="1月"/>
          <s v="2月"/>
          <s v="3月"/>
          <s v="4月"/>
          <s v="5月"/>
          <s v="6月"/>
          <s v="7月"/>
          <s v="8月"/>
          <s v="9月"/>
          <s v="10月"/>
          <s v="11月"/>
          <s v="12月"/>
          <s v="&gt;2019-10-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">
  <r>
    <x v="0"/>
    <s v="SSEM"/>
    <s v="永艺"/>
    <x v="0"/>
    <s v="UE"/>
    <s v="8-3 ORDER "/>
    <m/>
    <n v="1"/>
    <n v="2"/>
    <s v="YJCSHAN1914865"/>
    <s v="PCLU1937HN4402"/>
    <m/>
    <s v="OK"/>
  </r>
  <r>
    <x v="1"/>
    <s v="HANSSEM"/>
    <s v="顾家"/>
    <x v="1"/>
    <s v="KUKA"/>
    <s v="219JJ52-10000-6"/>
    <m/>
    <n v="1"/>
    <n v="2"/>
    <m/>
    <m/>
    <m/>
    <s v="OK"/>
  </r>
  <r>
    <x v="1"/>
    <s v="SSEM"/>
    <s v="华宝"/>
    <x v="2"/>
    <s v="HUABAO"/>
    <s v="HB190601"/>
    <n v="9"/>
    <m/>
    <n v="9"/>
    <m/>
    <m/>
    <m/>
    <s v="OK"/>
  </r>
  <r>
    <x v="1"/>
    <s v="HANSSEM"/>
    <s v="卡帛"/>
    <x v="3"/>
    <s v="CABO"/>
    <s v="219CABO-HS030"/>
    <m/>
    <n v="1"/>
    <n v="2"/>
    <m/>
    <m/>
    <m/>
    <s v="OK"/>
  </r>
  <r>
    <x v="1"/>
    <s v="HANSSEM"/>
    <s v="万盛"/>
    <x v="4"/>
    <s v="WANSHENG"/>
    <s v="HSO 1811-25E-135"/>
    <m/>
    <n v="2"/>
    <n v="4"/>
    <m/>
    <m/>
    <m/>
    <s v="OK"/>
  </r>
  <r>
    <x v="1"/>
    <s v="HANSSEM"/>
    <s v="万盛"/>
    <x v="4"/>
    <s v="WANSHENG"/>
    <s v="HSO 1811-25E-136"/>
    <m/>
    <n v="1"/>
    <n v="2"/>
    <m/>
    <m/>
    <m/>
    <s v="OK"/>
  </r>
  <r>
    <x v="1"/>
    <s v="SSEM"/>
    <s v="永艺"/>
    <x v="0"/>
    <s v="UE"/>
    <s v="8-3 ORDER "/>
    <n v="1"/>
    <m/>
    <n v="1"/>
    <s v="YJCSHAN1915136"/>
    <s v="PCLU1792PE4404"/>
    <m/>
    <s v="OK"/>
  </r>
  <r>
    <x v="2"/>
    <s v="CASAMIA"/>
    <s v="瑞显"/>
    <x v="5"/>
    <s v="LOUISUN"/>
    <s v="FURNITURE"/>
    <n v="1"/>
    <m/>
    <n v="1"/>
    <m/>
    <m/>
    <m/>
    <s v="OK"/>
  </r>
  <r>
    <x v="3"/>
    <s v="HANSSEM"/>
    <s v="顾家"/>
    <x v="1"/>
    <s v="KUKA"/>
    <s v="219JJ52-10000-9"/>
    <m/>
    <n v="1"/>
    <n v="2"/>
    <s v="YJCSHAN1915130"/>
    <s v="PCLU1938HN4300"/>
    <m/>
    <s v="OK"/>
  </r>
  <r>
    <x v="3"/>
    <s v="SSEM"/>
    <s v="华宝"/>
    <x v="2"/>
    <s v="HUABAO"/>
    <s v="HB190601"/>
    <n v="10"/>
    <m/>
    <n v="10"/>
    <s v="YJCSHAN1914951"/>
    <s v="PCLU1938HN4400"/>
    <m/>
    <s v="OK"/>
  </r>
  <r>
    <x v="3"/>
    <s v="HANSSEM"/>
    <s v="卡帛"/>
    <x v="3"/>
    <s v="CABO"/>
    <s v="219CABO-HS035/HS044/HS046"/>
    <m/>
    <n v="3"/>
    <n v="6"/>
    <s v="YJCSHAN1915133"/>
    <s v="PCLU1938HN4302"/>
    <m/>
    <s v="OK"/>
  </r>
  <r>
    <x v="3"/>
    <s v="HANSSEM"/>
    <s v="万盛"/>
    <x v="4"/>
    <s v="WANSHENG"/>
    <s v="HSO 1811-25E-139"/>
    <m/>
    <n v="2"/>
    <n v="4"/>
    <m/>
    <m/>
    <m/>
    <s v="OK"/>
  </r>
  <r>
    <x v="3"/>
    <s v="HANSSEM"/>
    <s v="万盛"/>
    <x v="4"/>
    <s v="WANSHENG"/>
    <s v="HSO 1811-25E-140"/>
    <m/>
    <n v="2"/>
    <n v="4"/>
    <m/>
    <m/>
    <m/>
    <s v="OK"/>
  </r>
  <r>
    <x v="3"/>
    <s v="HANSSEM"/>
    <s v="万盛"/>
    <x v="4"/>
    <s v="WANSHENG"/>
    <s v="HSO 1811-25E-141"/>
    <m/>
    <n v="1"/>
    <n v="2"/>
    <m/>
    <m/>
    <m/>
    <s v="OK"/>
  </r>
  <r>
    <x v="4"/>
    <s v="HANSSEM"/>
    <s v="顾家"/>
    <x v="1"/>
    <s v="KUKA"/>
    <s v="219JJ52-10000-5"/>
    <m/>
    <n v="1"/>
    <n v="2"/>
    <s v="YJCSHAN1914680"/>
    <s v="PCLU1793PE4300"/>
    <m/>
    <s v="OK"/>
  </r>
  <r>
    <x v="4"/>
    <s v="HANSSEM"/>
    <s v="万盛"/>
    <x v="4"/>
    <s v="WANSHENG"/>
    <s v="HSO 1811-25E-142"/>
    <m/>
    <n v="1"/>
    <n v="2"/>
    <s v="YJCSHAN1915657"/>
    <s v="PCLU1793PE4302"/>
    <m/>
    <s v="OK"/>
  </r>
  <r>
    <x v="4"/>
    <s v="HANSSEM"/>
    <s v="万盛"/>
    <x v="4"/>
    <s v="WANSHENG"/>
    <s v="HSO 1811-25E-143"/>
    <m/>
    <n v="3"/>
    <n v="6"/>
    <s v="YJCSHAN1915658"/>
    <s v="PCLU1793PE4304"/>
    <s v="1915754 1915755"/>
    <s v="OK"/>
  </r>
  <r>
    <x v="4"/>
    <s v="CASAMIA"/>
    <s v="华达利"/>
    <x v="6"/>
    <s v="HTL"/>
    <s v="PO1908020017_x000a_PO1908020027_x000a_PO1908020011"/>
    <m/>
    <n v="3"/>
    <n v="6"/>
    <s v="YJCSHAN1915718"/>
    <s v="PCLU1793PE4308"/>
    <m/>
    <s v="OK"/>
  </r>
  <r>
    <x v="4"/>
    <s v="SSEM"/>
    <s v="华宝"/>
    <x v="2"/>
    <s v="HUABAO"/>
    <s v="HB190601"/>
    <n v="8"/>
    <m/>
    <n v="8"/>
    <s v="YJCSHAN1914953"/>
    <s v="PCLU1793PE4400"/>
    <s v="拼4401"/>
    <s v="OK"/>
  </r>
  <r>
    <x v="4"/>
    <s v="SSEM"/>
    <s v="永艺"/>
    <x v="0"/>
    <s v="UE"/>
    <s v="9-7 ORDER"/>
    <m/>
    <n v="2"/>
    <n v="4"/>
    <s v="YJCSHAN1915583"/>
    <s v="PCLU1793PE4404"/>
    <s v="拼4405 1915810"/>
    <s v="OK"/>
  </r>
  <r>
    <x v="5"/>
    <s v="CASAMIA"/>
    <s v="非相"/>
    <x v="7"/>
    <s v="PHILOSOPHY"/>
    <s v="PO1907230017"/>
    <n v="1"/>
    <m/>
    <n v="1"/>
    <s v="YJCSHAN1916011"/>
    <s v="PCLU1939HN4310"/>
    <m/>
    <s v="OK"/>
  </r>
  <r>
    <x v="5"/>
    <s v="HANSSEM"/>
    <s v="顾家"/>
    <x v="1"/>
    <s v="KUKA"/>
    <s v="219JJ52-10000-7-11"/>
    <m/>
    <n v="2"/>
    <n v="4"/>
    <s v="YJCSHAN1915429"/>
    <s v="PCLU1939HN4300"/>
    <m/>
    <s v="OK"/>
  </r>
  <r>
    <x v="5"/>
    <s v="HANSSEM"/>
    <s v="万盛"/>
    <x v="4"/>
    <s v="WANSHENG"/>
    <s v="HSO 1811-25E-145"/>
    <m/>
    <n v="3"/>
    <n v="6"/>
    <s v="YJCSHAN1915929"/>
    <s v="PCLU1939HN4306"/>
    <m/>
    <s v="OK"/>
  </r>
  <r>
    <x v="5"/>
    <s v="HANSSEM"/>
    <s v="万盛"/>
    <x v="4"/>
    <s v="WANSHENG"/>
    <s v="HSO 1811-25E-146"/>
    <m/>
    <n v="2"/>
    <n v="4"/>
    <s v="YJCSHAN1915930"/>
    <s v="PCLU1939HN4308"/>
    <m/>
    <s v="OK"/>
  </r>
  <r>
    <x v="5"/>
    <s v="CASAMIA"/>
    <s v="雅家居"/>
    <x v="8"/>
    <s v="YAJIAJU"/>
    <s v="shcsm190920"/>
    <m/>
    <n v="2"/>
    <n v="4"/>
    <s v="YJCSHAN1915777"/>
    <s v="PCLU1939HN4302"/>
    <m/>
    <s v="OK"/>
  </r>
  <r>
    <x v="5"/>
    <s v="SSEM"/>
    <s v="永艺"/>
    <x v="0"/>
    <s v="UE"/>
    <s v="9-8 ORDER"/>
    <m/>
    <n v="4"/>
    <n v="8"/>
    <s v="YJCSHAN1915778"/>
    <s v="PCLU1939HN4304"/>
    <m/>
    <s v="OK"/>
  </r>
  <r>
    <x v="6"/>
    <s v="SSEM"/>
    <s v="华宝"/>
    <x v="2"/>
    <s v="HUABAO"/>
    <s v="HB190601"/>
    <n v="7"/>
    <m/>
    <n v="7"/>
    <s v="YJCSHAN1915697"/>
    <s v="PCLU1794PE4400"/>
    <s v="拼4401"/>
    <s v="OK"/>
  </r>
  <r>
    <x v="6"/>
    <s v="CASAMIA"/>
    <s v="华达利"/>
    <x v="6"/>
    <s v="HTL"/>
    <s v="PO1908020018_x000a_PO1908020028"/>
    <m/>
    <n v="2"/>
    <n v="4"/>
    <s v="YJCSHAN1915773"/>
    <s v="PCLU1794PE4402"/>
    <m/>
    <s v="OK"/>
  </r>
  <r>
    <x v="6"/>
    <s v="CASAMIA"/>
    <s v="华达利"/>
    <x v="6"/>
    <s v="HTL"/>
    <s v="PO1908140032_x000a_PO1908140033_x000a_PO1908140034_x000a_PO1908140035"/>
    <m/>
    <n v="3"/>
    <n v="6"/>
    <s v="YJCSHAN1915774"/>
    <s v="PCLU1794PE4404"/>
    <s v="原4，套用1个到1009 1795PE4400"/>
    <s v="OK"/>
  </r>
  <r>
    <x v="7"/>
    <s v="HANSSEM"/>
    <s v="顾家"/>
    <x v="1"/>
    <s v="KUKA"/>
    <s v="219JJ52-10000-10"/>
    <m/>
    <n v="1"/>
    <n v="2"/>
    <s v="YJCSHAN1915771"/>
    <s v="PCLU1940HN4300"/>
    <m/>
    <s v="OK"/>
  </r>
  <r>
    <x v="7"/>
    <s v="HANSSEM"/>
    <s v="万盛"/>
    <x v="4"/>
    <s v="WANSHENG"/>
    <s v="HSO 1811-25E-147"/>
    <m/>
    <n v="3"/>
    <n v="6"/>
    <s v="YJCSHAN1916055"/>
    <s v="PCLU1940HN4304"/>
    <m/>
    <s v="OK"/>
  </r>
  <r>
    <x v="7"/>
    <s v="HANSSEM"/>
    <s v="万盛"/>
    <x v="4"/>
    <s v="WANSHENG"/>
    <s v="HSO 1811-25E-148"/>
    <m/>
    <n v="1"/>
    <n v="2"/>
    <s v="YJCSHAN1916057"/>
    <s v="PCLU1940HN4306"/>
    <m/>
    <s v="OK"/>
  </r>
  <r>
    <x v="7"/>
    <s v="HANSSEM"/>
    <s v="万盛"/>
    <x v="4"/>
    <s v="WANSHENG"/>
    <s v="HSO 1811-25E-149"/>
    <m/>
    <n v="1"/>
    <n v="2"/>
    <s v="YJCSHAN1916058"/>
    <s v="PCLU1940HN4308"/>
    <m/>
    <s v="OK"/>
  </r>
  <r>
    <x v="7"/>
    <s v="HANSSEM"/>
    <s v="顾家"/>
    <x v="1"/>
    <s v="KUKA"/>
    <s v="219JJ52-10000-15"/>
    <m/>
    <n v="1"/>
    <n v="2"/>
    <s v="YJCSHAN1916226"/>
    <s v="PCLU1940HN4310"/>
    <m/>
    <s v="OK"/>
  </r>
  <r>
    <x v="7"/>
    <s v="HANSSEM"/>
    <s v="顾家"/>
    <x v="1"/>
    <s v="KUKA"/>
    <s v="219JJ52-10000-13"/>
    <m/>
    <n v="1"/>
    <n v="2"/>
    <s v="YJCSHAN1916227"/>
    <s v="PCLU1941HN4312"/>
    <m/>
    <s v="OK"/>
  </r>
  <r>
    <x v="7"/>
    <s v="CASAMIA"/>
    <s v="洲际"/>
    <x v="9"/>
    <s v="ZHOUJI"/>
    <s v="2285"/>
    <m/>
    <n v="1"/>
    <n v="2"/>
    <s v="YJCSHAN1915776"/>
    <s v="PCLU1940HN4302"/>
    <m/>
    <s v="OK"/>
  </r>
  <r>
    <x v="7"/>
    <s v="SSEM"/>
    <s v="永艺"/>
    <x v="0"/>
    <s v="UE"/>
    <s v="10-1 ORDER"/>
    <m/>
    <n v="6"/>
    <n v="12"/>
    <s v="YJCSHAN1916225"/>
    <s v="PCLU1940HN4400"/>
    <s v="拼4401 4402"/>
    <s v="OK"/>
  </r>
  <r>
    <x v="8"/>
    <s v="HANSSEM"/>
    <s v="卡帛"/>
    <x v="3"/>
    <s v="CABO"/>
    <s v="219CABO-HS037/HS038/HS039"/>
    <m/>
    <n v="3"/>
    <n v="6"/>
    <s v="YJCSHAN1915768"/>
    <s v="PCLU1795PE4300"/>
    <m/>
    <s v="OK"/>
  </r>
  <r>
    <x v="8"/>
    <s v="CASAMIA"/>
    <s v="华达利"/>
    <x v="6"/>
    <s v="HTL"/>
    <s v="PO1908020006_x000a_PO1908020012"/>
    <m/>
    <n v="2"/>
    <n v="4"/>
    <s v="YJCSHAN1915775"/>
    <s v="PCLU1795PE4400"/>
    <m/>
    <s v="OK"/>
  </r>
  <r>
    <x v="8"/>
    <s v="HANSSEM"/>
    <s v="顾家"/>
    <x v="1"/>
    <s v="KUKA"/>
    <s v="219JJ52-10000-14"/>
    <m/>
    <n v="1"/>
    <n v="2"/>
    <s v="YJCSHAN1916027"/>
    <s v="PCLU1795PE4302"/>
    <m/>
    <s v="OK"/>
  </r>
  <r>
    <x v="8"/>
    <s v="HANSSEM"/>
    <s v="万盛"/>
    <x v="4"/>
    <s v="WANSHENG"/>
    <s v="HSO 1811-25E-150"/>
    <m/>
    <n v="1"/>
    <n v="2"/>
    <s v="YJCSHAN1916059"/>
    <s v="PCLU1795PE4304"/>
    <m/>
    <s v="OK"/>
  </r>
  <r>
    <x v="8"/>
    <s v="HANSSEM"/>
    <s v="万盛"/>
    <x v="4"/>
    <s v="WANSHENG"/>
    <s v="HSO 1811-25E-151"/>
    <n v="1"/>
    <m/>
    <n v="1"/>
    <s v="YJCSHAN1916060"/>
    <s v="PCLU1795PE4306"/>
    <m/>
    <s v="OK"/>
  </r>
  <r>
    <x v="8"/>
    <s v="HANSSEM"/>
    <s v="万盛"/>
    <x v="4"/>
    <s v="WANSHENG"/>
    <s v="HSO 1811-25E-156"/>
    <m/>
    <n v="1"/>
    <n v="2"/>
    <s v="YJCSHAN1916137"/>
    <s v="PCLU1795PE4308"/>
    <s v="拼4309"/>
    <s v="OK"/>
  </r>
  <r>
    <x v="8"/>
    <s v="SSEM"/>
    <s v="永艺"/>
    <x v="0"/>
    <s v="UE"/>
    <s v="8-3 ORDER "/>
    <m/>
    <n v="1"/>
    <n v="2"/>
    <s v="YJCSHAN1915928"/>
    <s v="PCLU1795PE4402"/>
    <s v="拼4403"/>
    <s v="OK"/>
  </r>
  <r>
    <x v="9"/>
    <s v="HANSSEM"/>
    <s v="万盛"/>
    <x v="4"/>
    <s v="WANSHENG"/>
    <s v="HSO 1811-25E-152"/>
    <m/>
    <n v="2"/>
    <n v="4"/>
    <s v="YJCSHAN1916061"/>
    <s v="PCLU1941HN4300"/>
    <m/>
    <s v="OK"/>
  </r>
  <r>
    <x v="9"/>
    <s v="CASAMIA"/>
    <s v="华达利"/>
    <x v="6"/>
    <s v="HTL"/>
    <s v="PO1909100009_x000a_PO1908020019_x000a_PO1908020029"/>
    <m/>
    <n v="3"/>
    <n v="6"/>
    <s v="YJCSHAN1916054"/>
    <s v="PCLU1941HN4400"/>
    <m/>
    <s v="OK"/>
  </r>
  <r>
    <x v="9"/>
    <s v="HANSSEM"/>
    <s v="顾家"/>
    <x v="1"/>
    <s v="KUKA"/>
    <s v="219JJ52-10000-12"/>
    <m/>
    <n v="1"/>
    <n v="2"/>
    <s v="YJCSHAN1915772"/>
    <s v="PCLU1941HN4308"/>
    <m/>
    <s v="OK"/>
  </r>
  <r>
    <x v="9"/>
    <s v="CASAMIA"/>
    <s v="雅家居"/>
    <x v="8"/>
    <s v="YAJIAJU"/>
    <s v="shcsm190927"/>
    <m/>
    <n v="2"/>
    <n v="4"/>
    <s v="YJCSHAN1916287"/>
    <s v="PCLU1941HN4306"/>
    <m/>
    <s v="OK"/>
  </r>
  <r>
    <x v="10"/>
    <s v="CASAMIA"/>
    <s v="顾家"/>
    <x v="10"/>
    <s v="KUKA"/>
    <s v="PO1908020039_x000a_PO1908020041_x000a_PO1908020042_x000a_PO1908020043"/>
    <m/>
    <n v="4"/>
    <n v="8"/>
    <s v="YJCSHAN1916157"/>
    <s v="PCLU1796PE4400"/>
    <m/>
    <s v="OK"/>
  </r>
  <r>
    <x v="10"/>
    <s v="HANSSEM"/>
    <s v="卡帛"/>
    <x v="3"/>
    <s v="CABO"/>
    <s v="219CABO-HS040/HS041/HS042"/>
    <m/>
    <n v="3"/>
    <n v="6"/>
    <s v="YJCSHAN1915769"/>
    <s v="PCLU1796PE4302"/>
    <m/>
    <s v="OK"/>
  </r>
  <r>
    <x v="10"/>
    <s v="HANSSEM"/>
    <s v="万盛"/>
    <x v="4"/>
    <s v="WANSHENG"/>
    <s v="HSO 1811-25E-154"/>
    <m/>
    <n v="1"/>
    <n v="2"/>
    <s v="YJCSHAN1916063"/>
    <s v="PCLU1796PE4306"/>
    <m/>
    <s v="OK"/>
  </r>
  <r>
    <x v="10"/>
    <s v="HANSSEM"/>
    <s v="万盛"/>
    <x v="4"/>
    <s v="WANSHENG"/>
    <s v="HSO 1811-25E-155"/>
    <m/>
    <n v="1"/>
    <n v="2"/>
    <s v="YJCSHAN1916064"/>
    <s v="PCLU1796PE4308"/>
    <m/>
    <s v="OK"/>
  </r>
  <r>
    <x v="11"/>
    <s v="CASAMIA"/>
    <s v="顾家"/>
    <x v="10"/>
    <s v="KUKA"/>
    <s v="PO1908020044"/>
    <m/>
    <n v="1"/>
    <n v="2"/>
    <s v="YJCSHAN1916158"/>
    <s v="PCLU1942HN4400"/>
    <m/>
    <s v="OK"/>
  </r>
  <r>
    <x v="11"/>
    <s v="CASAMIA"/>
    <s v="华达利"/>
    <x v="6"/>
    <s v="HTL"/>
    <s v="PO1908020020_x000a_PO1908020030"/>
    <m/>
    <n v="2"/>
    <n v="4"/>
    <s v="YJCSHAN1916228"/>
    <s v="PCLU1942HN4404"/>
    <m/>
    <s v="OK"/>
  </r>
  <r>
    <x v="11"/>
    <s v="CASAMIA"/>
    <s v="华达利"/>
    <x v="6"/>
    <s v="HTL"/>
    <s v="PO1909100004_x000a_PO1909100013_x000a_PO1908020007_x000a_PO1908020013"/>
    <m/>
    <n v="4"/>
    <n v="8"/>
    <s v="YJCSHAN1916156"/>
    <s v="PCLU1942HN4402"/>
    <m/>
    <s v="OK"/>
  </r>
  <r>
    <x v="11"/>
    <s v="HANSSEM"/>
    <s v="卡帛"/>
    <x v="3"/>
    <s v="CABO"/>
    <s v="219CABO-HS043"/>
    <m/>
    <n v="1"/>
    <n v="2"/>
    <s v="YJCSHAN1915927"/>
    <s v="PCLU1942HN4300"/>
    <m/>
    <s v="OK"/>
  </r>
  <r>
    <x v="11"/>
    <s v="HANSSEM"/>
    <s v="万盛"/>
    <x v="4"/>
    <s v="WANSHENG"/>
    <s v="HSO 1811-25E-156"/>
    <m/>
    <n v="4"/>
    <n v="8"/>
    <s v="YJCSHAN1916288"/>
    <s v="PCLU1942HN4302"/>
    <m/>
    <s v="OK"/>
  </r>
  <r>
    <x v="11"/>
    <s v="HANSSEM"/>
    <s v="万盛"/>
    <x v="4"/>
    <s v="WANSHENG"/>
    <s v="HSO 1811-25E-157"/>
    <m/>
    <n v="2"/>
    <n v="4"/>
    <s v="YJCSHAN1916289"/>
    <s v="PCLU1942HN4304"/>
    <m/>
    <s v="OK"/>
  </r>
  <r>
    <x v="11"/>
    <s v="HANSSEM"/>
    <s v="万盛"/>
    <x v="4"/>
    <s v="WANSHENG"/>
    <s v="HSO 1811-25E-158"/>
    <m/>
    <n v="1"/>
    <n v="2"/>
    <s v="YJCSHAN1916290"/>
    <s v="PCLU1942HN4306"/>
    <m/>
    <s v="OK"/>
  </r>
  <r>
    <x v="12"/>
    <s v="CASAMIA"/>
    <s v="华达利"/>
    <x v="6"/>
    <s v="HTL"/>
    <s v="PO1908100010"/>
    <m/>
    <n v="1"/>
    <n v="2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71FF22-6E7F-452C-9333-B934B1ADBFE2}" name="数据透视表3" cacheId="96" applyNumberFormats="0" applyBorderFormats="0" applyFontFormats="0" applyPatternFormats="0" applyAlignmentFormats="0" applyWidthHeightFormats="1" dataCaption="值" updatedVersion="6" minRefreshableVersion="3" showDrill="0" useAutoFormatting="1" itemPrintTitles="1" createdVersion="6" indent="0" showHeaders="0" outline="1" outlineData="1" multipleFieldFilters="0">
  <location ref="A3:D61" firstHeaderRow="0" firstDataRow="1" firstDataCol="1" rowPageCount="1" colPageCount="1"/>
  <pivotFields count="14">
    <pivotField axis="axisRow" numFmtId="176" showAll="0">
      <items count="369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0"/>
        <item x="367"/>
        <item t="default"/>
      </items>
    </pivotField>
    <pivotField showAll="0"/>
    <pivotField showAll="0"/>
    <pivotField axis="axisRow" showAll="0">
      <items count="29">
        <item m="1" x="13"/>
        <item m="1" x="11"/>
        <item m="1" x="15"/>
        <item m="1" x="19"/>
        <item m="1" x="12"/>
        <item m="1" x="24"/>
        <item m="1" x="21"/>
        <item m="1" x="23"/>
        <item m="1" x="22"/>
        <item m="1" x="27"/>
        <item m="1" x="17"/>
        <item m="1" x="25"/>
        <item m="1" x="26"/>
        <item m="1" x="16"/>
        <item x="5"/>
        <item m="1" x="20"/>
        <item x="1"/>
        <item x="4"/>
        <item x="9"/>
        <item m="1" x="14"/>
        <item x="6"/>
        <item x="3"/>
        <item m="1" x="18"/>
        <item x="2"/>
        <item x="8"/>
        <item x="0"/>
        <item x="7"/>
        <item x="10"/>
        <item t="default"/>
      </items>
    </pivotField>
    <pivotField showAll="0"/>
    <pivotField showAll="0"/>
    <pivotField dataField="1" showAll="0"/>
    <pivotField dataField="1" showAll="0"/>
    <pivotField dataField="1" numFmtId="1" showAll="0"/>
    <pivotField showAll="0"/>
    <pivotField showAll="0"/>
    <pivotField showAll="0"/>
    <pivotField showAll="0"/>
    <pivotField axis="axisPage" multipleItemSelectionAllowed="1" showAll="0">
      <items count="15">
        <item h="1" sd="0" x="0"/>
        <item h="1" sd="0" x="1"/>
        <item h="1" sd="0" x="2"/>
        <item h="1" sd="0" x="3"/>
        <item h="1" sd="0" x="4"/>
        <item h="1" sd="0" x="5"/>
        <item h="1" sd="0" x="6"/>
        <item h="1" sd="0" x="7"/>
        <item h="1" sd="0" x="8"/>
        <item sd="0" x="9"/>
        <item sd="0" x="10"/>
        <item sd="0" x="11"/>
        <item sd="0" x="12"/>
        <item h="1" sd="0" x="13"/>
        <item t="default"/>
      </items>
    </pivotField>
  </pivotFields>
  <rowFields count="2">
    <field x="0"/>
    <field x="3"/>
  </rowFields>
  <rowItems count="58">
    <i>
      <x v="258"/>
    </i>
    <i r="1">
      <x v="25"/>
    </i>
    <i>
      <x v="261"/>
    </i>
    <i r="1">
      <x v="16"/>
    </i>
    <i r="1">
      <x v="17"/>
    </i>
    <i r="1">
      <x v="21"/>
    </i>
    <i r="1">
      <x v="23"/>
    </i>
    <i r="1">
      <x v="25"/>
    </i>
    <i>
      <x v="262"/>
    </i>
    <i r="1">
      <x v="14"/>
    </i>
    <i>
      <x v="265"/>
    </i>
    <i r="1">
      <x v="16"/>
    </i>
    <i r="1">
      <x v="17"/>
    </i>
    <i r="1">
      <x v="21"/>
    </i>
    <i r="1">
      <x v="23"/>
    </i>
    <i>
      <x v="268"/>
    </i>
    <i r="1">
      <x v="16"/>
    </i>
    <i r="1">
      <x v="17"/>
    </i>
    <i r="1">
      <x v="20"/>
    </i>
    <i r="1">
      <x v="23"/>
    </i>
    <i r="1">
      <x v="25"/>
    </i>
    <i>
      <x v="272"/>
    </i>
    <i r="1">
      <x v="16"/>
    </i>
    <i r="1">
      <x v="17"/>
    </i>
    <i r="1">
      <x v="24"/>
    </i>
    <i r="1">
      <x v="25"/>
    </i>
    <i r="1">
      <x v="26"/>
    </i>
    <i>
      <x v="275"/>
    </i>
    <i r="1">
      <x v="20"/>
    </i>
    <i r="1">
      <x v="23"/>
    </i>
    <i>
      <x v="279"/>
    </i>
    <i r="1">
      <x v="16"/>
    </i>
    <i r="1">
      <x v="17"/>
    </i>
    <i r="1">
      <x v="18"/>
    </i>
    <i r="1">
      <x v="25"/>
    </i>
    <i>
      <x v="282"/>
    </i>
    <i r="1">
      <x v="16"/>
    </i>
    <i r="1">
      <x v="17"/>
    </i>
    <i r="1">
      <x v="20"/>
    </i>
    <i r="1">
      <x v="21"/>
    </i>
    <i r="1">
      <x v="25"/>
    </i>
    <i>
      <x v="286"/>
    </i>
    <i r="1">
      <x v="16"/>
    </i>
    <i r="1">
      <x v="17"/>
    </i>
    <i r="1">
      <x v="20"/>
    </i>
    <i r="1">
      <x v="24"/>
    </i>
    <i>
      <x v="289"/>
    </i>
    <i r="1">
      <x v="17"/>
    </i>
    <i r="1">
      <x v="21"/>
    </i>
    <i r="1">
      <x v="27"/>
    </i>
    <i>
      <x v="293"/>
    </i>
    <i r="1">
      <x v="17"/>
    </i>
    <i r="1">
      <x v="20"/>
    </i>
    <i r="1">
      <x v="21"/>
    </i>
    <i r="1">
      <x v="27"/>
    </i>
    <i>
      <x v="296"/>
    </i>
    <i r="1">
      <x v="20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13" hier="-1"/>
  </pageFields>
  <dataFields count="3">
    <dataField name="20GP" fld="6" baseField="0" baseItem="0"/>
    <dataField name="40HQ" fld="7" baseField="0" baseItem="0"/>
    <dataField name="TEUU" fld="8" baseField="0" baseItem="0"/>
  </dataFields>
  <formats count="22">
    <format dxfId="88">
      <pivotArea type="all" dataOnly="0" outline="0" fieldPosition="0"/>
    </format>
    <format dxfId="87">
      <pivotArea outline="0" collapsedLevelsAreSubtotals="1" fieldPosition="0"/>
    </format>
    <format dxfId="86">
      <pivotArea field="0" type="button" dataOnly="0" labelOnly="1" outline="0" axis="axisRow" fieldPosition="0"/>
    </format>
    <format dxfId="85">
      <pivotArea dataOnly="0" labelOnly="1" fieldPosition="0">
        <references count="1">
          <reference field="0" count="14">
            <x v="244"/>
            <x v="247"/>
            <x v="251"/>
            <x v="254"/>
            <x v="258"/>
            <x v="261"/>
            <x v="262"/>
            <x v="265"/>
            <x v="268"/>
            <x v="272"/>
            <x v="275"/>
            <x v="279"/>
            <x v="282"/>
            <x v="289"/>
          </reference>
        </references>
      </pivotArea>
    </format>
    <format dxfId="84">
      <pivotArea dataOnly="0" labelOnly="1" grandRow="1" outline="0" fieldPosition="0"/>
    </format>
    <format dxfId="83">
      <pivotArea dataOnly="0" labelOnly="1" fieldPosition="0">
        <references count="2">
          <reference field="0" count="1" selected="0">
            <x v="244"/>
          </reference>
          <reference field="3" count="1">
            <x v="8"/>
          </reference>
        </references>
      </pivotArea>
    </format>
    <format dxfId="82">
      <pivotArea dataOnly="0" labelOnly="1" fieldPosition="0">
        <references count="2">
          <reference field="0" count="1" selected="0">
            <x v="247"/>
          </reference>
          <reference field="3" count="2">
            <x v="4"/>
            <x v="8"/>
          </reference>
        </references>
      </pivotArea>
    </format>
    <format dxfId="81">
      <pivotArea dataOnly="0" labelOnly="1" fieldPosition="0">
        <references count="2">
          <reference field="0" count="1" selected="0">
            <x v="251"/>
          </reference>
          <reference field="3" count="2">
            <x v="7"/>
            <x v="8"/>
          </reference>
        </references>
      </pivotArea>
    </format>
    <format dxfId="80">
      <pivotArea dataOnly="0" labelOnly="1" fieldPosition="0">
        <references count="2">
          <reference field="0" count="1" selected="0">
            <x v="254"/>
          </reference>
          <reference field="3" count="5">
            <x v="4"/>
            <x v="5"/>
            <x v="7"/>
            <x v="8"/>
            <x v="10"/>
          </reference>
        </references>
      </pivotArea>
    </format>
    <format dxfId="79">
      <pivotArea dataOnly="0" labelOnly="1" fieldPosition="0">
        <references count="2">
          <reference field="0" count="1" selected="0">
            <x v="258"/>
          </reference>
          <reference field="3" count="4">
            <x v="4"/>
            <x v="7"/>
            <x v="8"/>
            <x v="11"/>
          </reference>
        </references>
      </pivotArea>
    </format>
    <format dxfId="78">
      <pivotArea dataOnly="0" labelOnly="1" fieldPosition="0">
        <references count="2">
          <reference field="0" count="1" selected="0">
            <x v="261"/>
          </reference>
          <reference field="3" count="5">
            <x v="4"/>
            <x v="7"/>
            <x v="8"/>
            <x v="10"/>
            <x v="11"/>
          </reference>
        </references>
      </pivotArea>
    </format>
    <format dxfId="77">
      <pivotArea dataOnly="0" labelOnly="1" fieldPosition="0">
        <references count="2">
          <reference field="0" count="1" selected="0">
            <x v="262"/>
          </reference>
          <reference field="3" count="1">
            <x v="1"/>
          </reference>
        </references>
      </pivotArea>
    </format>
    <format dxfId="76">
      <pivotArea dataOnly="0" labelOnly="1" fieldPosition="0">
        <references count="2">
          <reference field="0" count="1" selected="0">
            <x v="265"/>
          </reference>
          <reference field="3" count="4">
            <x v="4"/>
            <x v="7"/>
            <x v="8"/>
            <x v="10"/>
          </reference>
        </references>
      </pivotArea>
    </format>
    <format dxfId="75">
      <pivotArea dataOnly="0" labelOnly="1" fieldPosition="0">
        <references count="2">
          <reference field="0" count="1" selected="0">
            <x v="268"/>
          </reference>
          <reference field="3" count="5">
            <x v="0"/>
            <x v="4"/>
            <x v="8"/>
            <x v="10"/>
            <x v="11"/>
          </reference>
        </references>
      </pivotArea>
    </format>
    <format dxfId="74">
      <pivotArea dataOnly="0" labelOnly="1" fieldPosition="0">
        <references count="2">
          <reference field="0" count="1" selected="0">
            <x v="272"/>
          </reference>
          <reference field="3" count="3">
            <x v="2"/>
            <x v="4"/>
            <x v="11"/>
          </reference>
        </references>
      </pivotArea>
    </format>
    <format dxfId="73">
      <pivotArea dataOnly="0" labelOnly="1" fieldPosition="0">
        <references count="2">
          <reference field="0" count="1" selected="0">
            <x v="275"/>
          </reference>
          <reference field="3" count="2">
            <x v="0"/>
            <x v="10"/>
          </reference>
        </references>
      </pivotArea>
    </format>
    <format dxfId="72">
      <pivotArea dataOnly="0" labelOnly="1" fieldPosition="0">
        <references count="2">
          <reference field="0" count="1" selected="0">
            <x v="279"/>
          </reference>
          <reference field="3" count="2">
            <x v="3"/>
            <x v="4"/>
          </reference>
        </references>
      </pivotArea>
    </format>
    <format dxfId="71">
      <pivotArea dataOnly="0" labelOnly="1" fieldPosition="0">
        <references count="2">
          <reference field="0" count="1" selected="0">
            <x v="282"/>
          </reference>
          <reference field="3" count="2">
            <x v="0"/>
            <x v="7"/>
          </reference>
        </references>
      </pivotArea>
    </format>
    <format dxfId="70">
      <pivotArea dataOnly="0" labelOnly="1" fieldPosition="0">
        <references count="2">
          <reference field="0" count="1" selected="0">
            <x v="289"/>
          </reference>
          <reference field="3" count="2">
            <x v="4"/>
            <x v="7"/>
          </reference>
        </references>
      </pivotArea>
    </format>
    <format dxfId="69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68">
      <pivotArea dataOnly="0" labelOnly="1" fieldPosition="0">
        <references count="1">
          <reference field="0" count="0"/>
        </references>
      </pivotArea>
    </format>
    <format dxfId="67">
      <pivotArea dataOnly="0" labelOnly="1" fieldPosition="0">
        <references count="1">
          <reference field="0" count="16">
            <x v="244"/>
            <x v="247"/>
            <x v="251"/>
            <x v="254"/>
            <x v="258"/>
            <x v="261"/>
            <x v="262"/>
            <x v="265"/>
            <x v="268"/>
            <x v="272"/>
            <x v="275"/>
            <x v="279"/>
            <x v="282"/>
            <x v="286"/>
            <x v="289"/>
            <x v="293"/>
          </reference>
        </references>
      </pivotArea>
    </format>
  </formats>
  <pivotTableStyleInfo name="PivotStyleMedium1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F251878-450B-4C6C-9BD9-08C3E722BFDB}" name="表3" displayName="表3" ref="A1:E19" totalsRowShown="0" headerRowDxfId="108" dataDxfId="107">
  <autoFilter ref="A1:E19" xr:uid="{820BD5A2-AD66-4D9B-AC3E-64CBF0B4B21A}"/>
  <tableColumns count="5">
    <tableColumn id="1" xr3:uid="{D075319D-DCE2-4203-B078-3F588EAB591A}" name="ETD" dataDxfId="106"/>
    <tableColumn id="2" xr3:uid="{C82A9C09-C14B-443E-912A-E603A3D04F39}" name="船名" dataDxfId="105"/>
    <tableColumn id="3" xr3:uid="{A7532413-2A72-4632-B601-DE7731C72187}" name="航次" dataDxfId="104"/>
    <tableColumn id="4" xr3:uid="{481AEBDD-33EF-4909-9917-F48E051CEF76}" name="船名航次" dataDxfId="103">
      <calculatedColumnFormula>表3[[#This Row],[船名]]&amp;" "&amp;表3[[#This Row],[航次]]</calculatedColumnFormula>
    </tableColumn>
    <tableColumn id="5" xr3:uid="{E6D1B694-EAB3-43C5-AEF8-5854E76AB417}" name="列1" dataDxfId="102">
      <calculatedColumnFormula>"PCLU"&amp;LEFT(表3[[#This Row],[航次]],4)&amp;VLOOKUP(表3[[#This Row],[船名]],$G$5:$H$6,2,FALSE)&amp;"4XXX"</calculatedColumnFormula>
    </tableColumn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6A5E682-6FCC-4DC5-B412-FBC444028D65}" name="Table135" displayName="Table135" ref="A1:M61" totalsRowShown="0">
  <autoFilter ref="A1:M61" xr:uid="{27122EDD-454A-4B5B-BA80-E5D57F9762C1}">
    <filterColumn colId="0">
      <filters>
        <dateGroupItem year="2019" month="9" day="29" dateTimeGrouping="day"/>
      </filters>
    </filterColumn>
    <filterColumn colId="1">
      <filters>
        <filter val="CASAMIA"/>
      </filters>
    </filterColumn>
  </autoFilter>
  <tableColumns count="13">
    <tableColumn id="5" xr3:uid="{D5A41DDC-7E3C-4252-B958-4FFBB6F0B188}" name="ETD" dataDxfId="100"/>
    <tableColumn id="1" xr3:uid="{E0A23808-EA69-463C-842B-C0CB379DD66A}" name="CNEE" dataDxfId="99"/>
    <tableColumn id="3" xr3:uid="{8852D5F7-2872-4FFE-AF69-A4095F3F311A}" name="CN"/>
    <tableColumn id="6" xr3:uid="{9FDEA0A4-FFA6-4738-AFE3-9127A65192BA}" name="显示名称" dataDxfId="98">
      <calculatedColumnFormula>Table135[[#This Row],[CN]]&amp;" - "&amp;Table135[[#This Row],[CNEE]]</calculatedColumnFormula>
    </tableColumn>
    <tableColumn id="2" xr3:uid="{D99B457A-5E43-4826-89CE-4DF7C66631D0}" name="EN" dataDxfId="97">
      <calculatedColumnFormula>VLOOKUP(Table135[[#This Row],[CN]],表5[],2,FALSE)</calculatedColumnFormula>
    </tableColumn>
    <tableColumn id="4" xr3:uid="{3AE3033B-B2DD-4FF9-845B-D12C06A80CBC}" name="PO" dataDxfId="96"/>
    <tableColumn id="14" xr3:uid="{D9AF6816-6FE9-42B6-90DE-3B1C3A49928E}" name="20'" dataDxfId="95"/>
    <tableColumn id="15" xr3:uid="{64ABF70C-DC54-4BAF-B684-7A0D11798790}" name="40'" dataDxfId="94"/>
    <tableColumn id="7" xr3:uid="{BE98B6FD-F003-4FCB-A09B-5B40F0BECB41}" name="TEU" dataDxfId="93">
      <calculatedColumnFormula>Table135[[#This Row],[20'']]+Table135[[#This Row],[40'']]*2</calculatedColumnFormula>
    </tableColumn>
    <tableColumn id="10" xr3:uid="{D1DAA04E-3900-49B6-9D5B-7360FA9CB116}" name="HBL" dataDxfId="92"/>
    <tableColumn id="9" xr3:uid="{A389ED21-5E02-4B63-AFC5-F1294CD613FF}" name="MBL" dataDxfId="91"/>
    <tableColumn id="11" xr3:uid="{D31A235D-4A91-49D5-8512-BC3C138F03B6}" name="备注" dataDxfId="90"/>
    <tableColumn id="8" xr3:uid="{7410B7FF-4059-4669-8915-AFABD73C023C}" name="OK" dataDxfId="89"/>
  </tableColumns>
  <tableStyleInfo name="TableStyleLight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18427A5-975A-4C4E-9C19-344D1E27B177}" name="表5" displayName="表5" ref="Q1:R14" totalsRowShown="0">
  <tableColumns count="2">
    <tableColumn id="1" xr3:uid="{507C5105-A916-4A79-BF18-C0332AC374A3}" name="CN"/>
    <tableColumn id="2" xr3:uid="{EFA9AF39-841C-4D47-9022-C1DD4DC70FC2}" name="EN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441CA60-9996-4823-9631-6B79F1CBAF83}" name="表8" displayName="表8" ref="A1:Z34" totalsRowShown="0" headerRowDxfId="58" headerRowBorderDxfId="57" tableBorderDxfId="56" totalsRowBorderDxfId="55">
  <autoFilter ref="A1:Z34" xr:uid="{4848E19E-9770-4EF2-957E-4883102A42C0}">
    <filterColumn colId="0">
      <filters>
        <dateGroupItem year="2019" month="9" dateTimeGrouping="month"/>
      </filters>
    </filterColumn>
  </autoFilter>
  <tableColumns count="26">
    <tableColumn id="33" xr3:uid="{FFB772AD-7961-4AF0-A343-8EF68408E581}" name="ETD" dataDxfId="54"/>
    <tableColumn id="1" xr3:uid="{DD461CCA-4517-4E98-906F-3EAB828CBAE8}" name="SHPR" dataDxfId="53"/>
    <tableColumn id="2" xr3:uid="{610BC8AA-6CF7-4530-BB23-3900696A452B}" name="说明" dataDxfId="52"/>
    <tableColumn id="3" xr3:uid="{C7FBFEAF-3B24-4430-99EE-472866BBB78F}" name="托书_x000a_是否_x000a_超限" dataDxfId="51"/>
    <tableColumn id="7" xr3:uid="{FD9BB9C6-4925-4292-B40A-B2442609822A}" name="四步_x000a_订舱" dataDxfId="50"/>
    <tableColumn id="35" xr3:uid="{1565FDB9-F8CC-4261-88DA-1E0A7AC44F2E}" name="KY_x000a_确认" dataDxfId="49"/>
    <tableColumn id="40" xr3:uid="{79E22D25-B265-4532-9D0C-7BFB902D8675}" name="振华_x000a_审核" dataDxfId="48"/>
    <tableColumn id="37" xr3:uid="{97C717B8-DB44-45AF-8B81-151042B1443A}" name="振华_x000a_加拼_x000a_提交" dataDxfId="47"/>
    <tableColumn id="36" xr3:uid="{8FADEA53-7B52-4F14-83A5-45513FB6EAC2}" name="振华_x000a_拼核" dataDxfId="46"/>
    <tableColumn id="12" xr3:uid="{5A515F49-F89E-4286-B9BD-B318AD2640C1}" name="录_x000a_费用" dataDxfId="45"/>
    <tableColumn id="41" xr3:uid="{380DE760-4572-4325-AE84-0D63150ABC01}" name="收_x000a_资料" dataDxfId="44"/>
    <tableColumn id="13" xr3:uid="{F0049236-1AFC-45B4-9CBB-742944BBE002}" name="YJC_x000a_截单" dataDxfId="43"/>
    <tableColumn id="14" xr3:uid="{D4C67CBE-6558-404F-A8D0-D234A01EA7BF}" name="发HBL_x000a_和INV" dataDxfId="42"/>
    <tableColumn id="15" xr3:uid="{4EA6E925-BC45-44FB-88BE-7E356E832C8E}" name="振华_x000a_录入" dataDxfId="41"/>
    <tableColumn id="16" xr3:uid="{39031770-24D7-4251-83C2-6D9C51435B2F}" name="HBL_x000a_INV_x000a_确认" dataDxfId="40"/>
    <tableColumn id="17" xr3:uid="{C46F7B56-BA33-46DE-819A-3F42D0C61863}" name="发_x000a_舱单" dataDxfId="39"/>
    <tableColumn id="18" xr3:uid="{2409B3B5-68AD-4B2C-8998-95F0DE45831C}" name="确认_x000a_舱单" dataDxfId="38"/>
    <tableColumn id="19" xr3:uid="{E8D84A53-92DE-4877-89A2-36EB1150C2A3}" name="并单" dataDxfId="37"/>
    <tableColumn id="20" xr3:uid="{BA4F5147-A73A-4C12-9D4C-0455962CF9E2}" name="审核" dataDxfId="36"/>
    <tableColumn id="21" xr3:uid="{F8063949-AB34-494B-8DFC-100B64C6369C}" name="VGM" dataDxfId="35"/>
    <tableColumn id="24" xr3:uid="{44CF02AB-D86C-4783-97CD-2E2313B8D659}" name="邮件_x000a_KY" dataDxfId="34"/>
    <tableColumn id="22" xr3:uid="{C1B5B7BF-1648-4A5C-9FF0-68A5372723DA}" name="统计_x000a_费用" dataDxfId="33"/>
    <tableColumn id="31" xr3:uid="{2F64CBB1-11D9-441C-B553-FF0F047C7793}" name="APP" dataDxfId="32"/>
    <tableColumn id="25" xr3:uid="{3D6AC291-A8CB-4072-8908-6B43D3EBF9A9}" name="发票" dataDxfId="31"/>
    <tableColumn id="26" xr3:uid="{72487BE9-2C92-4AAB-B75E-4F1A59FE63BA}" name="水单" dataDxfId="30"/>
    <tableColumn id="30" xr3:uid="{99DFA36B-3339-4FCF-B717-02D841DCF024}" name="放单" dataDxfId="29"/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C8C7C53-4E63-486D-A4CC-1F93E5AC1B60}" name="Table13" displayName="Table13" ref="B1:H15" totalsRowShown="0" headerRowDxfId="28">
  <tableColumns count="7">
    <tableColumn id="1" xr3:uid="{ABE085E9-38AC-47E8-B3A2-5C30C0C8E77B}" name="收货人" dataDxfId="27"/>
    <tableColumn id="2" xr3:uid="{4C1E8850-730C-4891-A86F-DDC1C7895B1E}" name="发货人"/>
    <tableColumn id="5" xr3:uid="{E28A26C9-E593-46BD-BADB-C67576BCBF6D}" name="QQ"/>
    <tableColumn id="13" xr3:uid="{7F2F960A-FA6F-4F24-B639-6025C1A8E05D}" name="结算方式" dataDxfId="26"/>
    <tableColumn id="14" xr3:uid="{0309083A-555B-4646-9844-AD387ECE64C5}" name="SHPR开票" dataDxfId="25"/>
    <tableColumn id="15" xr3:uid="{64B00BA6-69BF-4A33-BB52-1E823148E873}" name="提单" dataDxfId="24"/>
    <tableColumn id="11" xr3:uid="{8F8ACAE1-1C91-42B9-A708-323A76D8EA16}" name="备注" dataDxfId="23"/>
  </tableColumns>
  <tableStyleInfo name="TableStyleLight16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01A5A6A-1E4C-4174-ACE2-C6A418A902D6}" name="表9" displayName="表9" ref="A1:L19" totalsRowShown="0" dataDxfId="22">
  <autoFilter ref="A1:L19" xr:uid="{9E57F62D-E58D-4F53-BDCE-5B776E06BFC6}">
    <filterColumn colId="0">
      <filters>
        <filter val="CASAMIA"/>
        <filter val="PANCON"/>
      </filters>
    </filterColumn>
    <filterColumn colId="2">
      <filters>
        <filter val="GLV"/>
        <filter val="YAJIAJU"/>
      </filters>
    </filterColumn>
  </autoFilter>
  <tableColumns count="12">
    <tableColumn id="11" xr3:uid="{5A945112-5F14-41C3-9DE6-7BED351F4092}" name="项目" dataDxfId="21"/>
    <tableColumn id="1" xr3:uid="{C141BEBA-C970-48C1-94D8-B413103D61C8}" name="借方(收)" dataDxfId="20"/>
    <tableColumn id="10" xr3:uid="{BDB2D4D6-4147-4B01-989B-036CBD1C4E8B}" name="贷方(支)" dataDxfId="19"/>
    <tableColumn id="2" xr3:uid="{3CDA95A5-2AD7-4924-8416-52603DB1618A}" name="BKG(CTN)" dataDxfId="18"/>
    <tableColumn id="3" xr3:uid="{4F83CA88-21A0-46EA-85B9-1FBEC95B1F92}" name="THC(CTN)" dataDxfId="17"/>
    <tableColumn id="4" xr3:uid="{C9F7C4B1-4B79-4833-A3C8-3239519938C4}" name="DOC(BL)" dataDxfId="16"/>
    <tableColumn id="5" xr3:uid="{4DB1A085-A827-4E33-A8AC-76804C2E30CA}" name="LSS(CTN)" dataDxfId="15"/>
    <tableColumn id="6" xr3:uid="{866E9090-FC2D-4403-9131-0A9C6FF9DB62}" name="MFF(BL)" dataDxfId="14"/>
    <tableColumn id="7" xr3:uid="{606F8EED-FBB9-472E-9955-C9AEBD7FA87E}" name="OSF(BL)" dataDxfId="13"/>
    <tableColumn id="8" xr3:uid="{66E23A14-4831-49C7-A0F8-629E1A3052D5}" name="HDC(BILL)" dataDxfId="12"/>
    <tableColumn id="12" xr3:uid="{F2A7C4B2-AA25-435F-AAF6-D06CD510C397}" name="CCC(BL)" dataDxfId="11"/>
    <tableColumn id="13" xr3:uid="{B0A15F85-C002-416E-826C-548D776FD6B3}" name="TRK(CTN)" dataDxfId="10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C9E53-52A4-49C8-8D25-9D2312F1C6E3}">
  <dimension ref="A1:H19"/>
  <sheetViews>
    <sheetView workbookViewId="0">
      <selection activeCell="D17" sqref="D17"/>
    </sheetView>
  </sheetViews>
  <sheetFormatPr defaultRowHeight="14.25" x14ac:dyDescent="0.2"/>
  <cols>
    <col min="1" max="1" width="13.625" customWidth="1"/>
    <col min="2" max="2" width="25.75" customWidth="1"/>
    <col min="3" max="3" width="14.625" customWidth="1"/>
    <col min="4" max="4" width="27.375" customWidth="1"/>
    <col min="5" max="5" width="17.5" bestFit="1" customWidth="1"/>
    <col min="7" max="7" width="19" bestFit="1" customWidth="1"/>
  </cols>
  <sheetData>
    <row r="1" spans="1:8" x14ac:dyDescent="0.2">
      <c r="A1" s="16" t="s">
        <v>145</v>
      </c>
      <c r="B1" s="16" t="s">
        <v>146</v>
      </c>
      <c r="C1" s="16" t="s">
        <v>147</v>
      </c>
      <c r="D1" s="16" t="s">
        <v>148</v>
      </c>
      <c r="E1" s="16" t="s">
        <v>275</v>
      </c>
    </row>
    <row r="2" spans="1:8" x14ac:dyDescent="0.2">
      <c r="A2" s="17">
        <v>43709</v>
      </c>
      <c r="B2" s="16" t="s">
        <v>125</v>
      </c>
      <c r="C2" s="16" t="s">
        <v>127</v>
      </c>
      <c r="D2" s="16" t="str">
        <f>表3[[#This Row],[船名]]&amp;" "&amp;表3[[#This Row],[航次]]</f>
        <v>CHATTANOOGA 1935E</v>
      </c>
      <c r="E2" s="16" t="str">
        <f>"PCLU"&amp;LEFT(表3[[#This Row],[航次]],4)&amp;VLOOKUP(表3[[#This Row],[船名]],$G$5:$H$6,2,FALSE)&amp;"4XXX"</f>
        <v>PCLU1935HN4XXX</v>
      </c>
      <c r="G2" t="s">
        <v>271</v>
      </c>
    </row>
    <row r="3" spans="1:8" x14ac:dyDescent="0.2">
      <c r="A3" s="17">
        <v>43712</v>
      </c>
      <c r="B3" s="16" t="s">
        <v>126</v>
      </c>
      <c r="C3" s="16" t="s">
        <v>128</v>
      </c>
      <c r="D3" s="16" t="str">
        <f>表3[[#This Row],[船名]]&amp;" "&amp;表3[[#This Row],[航次]]</f>
        <v>PEGASUS TERA 1790E</v>
      </c>
      <c r="E3" s="16" t="str">
        <f>"PCLU"&amp;LEFT(表3[[#This Row],[航次]],4)&amp;VLOOKUP(表3[[#This Row],[船名]],$G$5:$H$6,2,FALSE)&amp;"4XXX"</f>
        <v>PCLU1790PE4XXX</v>
      </c>
      <c r="G3" t="s">
        <v>272</v>
      </c>
    </row>
    <row r="4" spans="1:8" x14ac:dyDescent="0.2">
      <c r="A4" s="17">
        <v>43716</v>
      </c>
      <c r="B4" s="16" t="s">
        <v>125</v>
      </c>
      <c r="C4" s="16" t="s">
        <v>129</v>
      </c>
      <c r="D4" s="16" t="str">
        <f>表3[[#This Row],[船名]]&amp;" "&amp;表3[[#This Row],[航次]]</f>
        <v>CHATTANOOGA 1936E</v>
      </c>
      <c r="E4" s="16" t="str">
        <f>"PCLU"&amp;LEFT(表3[[#This Row],[航次]],4)&amp;VLOOKUP(表3[[#This Row],[船名]],$G$5:$H$6,2,FALSE)&amp;"4XXX"</f>
        <v>PCLU1936HN4XXX</v>
      </c>
    </row>
    <row r="5" spans="1:8" x14ac:dyDescent="0.2">
      <c r="A5" s="17">
        <v>43719</v>
      </c>
      <c r="B5" s="16" t="s">
        <v>126</v>
      </c>
      <c r="C5" s="16" t="s">
        <v>130</v>
      </c>
      <c r="D5" s="16" t="str">
        <f>表3[[#This Row],[船名]]&amp;" "&amp;表3[[#This Row],[航次]]</f>
        <v>PEGASUS TERA 1791E</v>
      </c>
      <c r="E5" s="16" t="str">
        <f>"PCLU"&amp;LEFT(表3[[#This Row],[航次]],4)&amp;VLOOKUP(表3[[#This Row],[船名]],$G$5:$H$6,2,FALSE)&amp;"4XXX"</f>
        <v>PCLU1791PE4XXX</v>
      </c>
      <c r="G5" t="s">
        <v>276</v>
      </c>
      <c r="H5" t="s">
        <v>273</v>
      </c>
    </row>
    <row r="6" spans="1:8" x14ac:dyDescent="0.2">
      <c r="A6" s="17">
        <v>43723</v>
      </c>
      <c r="B6" s="16" t="s">
        <v>125</v>
      </c>
      <c r="C6" s="16" t="s">
        <v>131</v>
      </c>
      <c r="D6" s="16" t="str">
        <f>表3[[#This Row],[船名]]&amp;" "&amp;表3[[#This Row],[航次]]</f>
        <v>CHATTANOOGA 1937E</v>
      </c>
      <c r="E6" s="16" t="str">
        <f>"PCLU"&amp;LEFT(表3[[#This Row],[航次]],4)&amp;VLOOKUP(表3[[#This Row],[船名]],$G$5:$H$6,2,FALSE)&amp;"4XXX"</f>
        <v>PCLU1937HN4XXX</v>
      </c>
      <c r="G6" t="s">
        <v>277</v>
      </c>
      <c r="H6" t="s">
        <v>274</v>
      </c>
    </row>
    <row r="7" spans="1:8" x14ac:dyDescent="0.2">
      <c r="A7" s="17">
        <v>43726</v>
      </c>
      <c r="B7" s="16" t="s">
        <v>126</v>
      </c>
      <c r="C7" s="16" t="s">
        <v>132</v>
      </c>
      <c r="D7" s="16" t="str">
        <f>表3[[#This Row],[船名]]&amp;" "&amp;表3[[#This Row],[航次]]</f>
        <v>PEGASUS TERA 1792E</v>
      </c>
      <c r="E7" s="16" t="str">
        <f>"PCLU"&amp;LEFT(表3[[#This Row],[航次]],4)&amp;VLOOKUP(表3[[#This Row],[船名]],$G$5:$H$6,2,FALSE)&amp;"4XXX"</f>
        <v>PCLU1792PE4XXX</v>
      </c>
    </row>
    <row r="8" spans="1:8" x14ac:dyDescent="0.2">
      <c r="A8" s="17">
        <v>43730</v>
      </c>
      <c r="B8" s="16" t="s">
        <v>125</v>
      </c>
      <c r="C8" s="16" t="s">
        <v>133</v>
      </c>
      <c r="D8" s="16" t="str">
        <f>表3[[#This Row],[船名]]&amp;" "&amp;表3[[#This Row],[航次]]</f>
        <v>CHATTANOOGA 1938E</v>
      </c>
      <c r="E8" s="16" t="str">
        <f>"PCLU"&amp;LEFT(表3[[#This Row],[航次]],4)&amp;VLOOKUP(表3[[#This Row],[船名]],$G$5:$H$6,2,FALSE)&amp;"4XXX"</f>
        <v>PCLU1938HN4XXX</v>
      </c>
    </row>
    <row r="9" spans="1:8" x14ac:dyDescent="0.2">
      <c r="A9" s="17">
        <v>43733</v>
      </c>
      <c r="B9" s="16" t="s">
        <v>126</v>
      </c>
      <c r="C9" s="16" t="s">
        <v>134</v>
      </c>
      <c r="D9" s="16" t="str">
        <f>表3[[#This Row],[船名]]&amp;" "&amp;表3[[#This Row],[航次]]</f>
        <v>PEGASUS TERA 1793E</v>
      </c>
      <c r="E9" s="16" t="str">
        <f>"PCLU"&amp;LEFT(表3[[#This Row],[航次]],4)&amp;VLOOKUP(表3[[#This Row],[船名]],$G$5:$H$6,2,FALSE)&amp;"4XXX"</f>
        <v>PCLU1793PE4XXX</v>
      </c>
    </row>
    <row r="10" spans="1:8" x14ac:dyDescent="0.2">
      <c r="A10" s="17">
        <v>43737</v>
      </c>
      <c r="B10" s="16" t="s">
        <v>125</v>
      </c>
      <c r="C10" s="16" t="s">
        <v>135</v>
      </c>
      <c r="D10" s="16" t="str">
        <f>表3[[#This Row],[船名]]&amp;" "&amp;表3[[#This Row],[航次]]</f>
        <v>CHATTANOOGA 1939E</v>
      </c>
      <c r="E10" s="16" t="str">
        <f>"PCLU"&amp;LEFT(表3[[#This Row],[航次]],4)&amp;VLOOKUP(表3[[#This Row],[船名]],$G$5:$H$6,2,FALSE)&amp;"4XXX"</f>
        <v>PCLU1939HN4XXX</v>
      </c>
    </row>
    <row r="11" spans="1:8" x14ac:dyDescent="0.2">
      <c r="A11" s="17">
        <v>43740</v>
      </c>
      <c r="B11" s="16" t="s">
        <v>126</v>
      </c>
      <c r="C11" s="16" t="s">
        <v>136</v>
      </c>
      <c r="D11" s="16" t="str">
        <f>表3[[#This Row],[船名]]&amp;" "&amp;表3[[#This Row],[航次]]</f>
        <v>PEGASUS TERA 1794E</v>
      </c>
      <c r="E11" s="16" t="str">
        <f>"PCLU"&amp;LEFT(表3[[#This Row],[航次]],4)&amp;VLOOKUP(表3[[#This Row],[船名]],$G$5:$H$6,2,FALSE)&amp;"4XXX"</f>
        <v>PCLU1794PE4XXX</v>
      </c>
    </row>
    <row r="12" spans="1:8" x14ac:dyDescent="0.2">
      <c r="A12" s="17">
        <v>43744</v>
      </c>
      <c r="B12" s="16" t="s">
        <v>125</v>
      </c>
      <c r="C12" s="16" t="s">
        <v>137</v>
      </c>
      <c r="D12" s="16" t="str">
        <f>表3[[#This Row],[船名]]&amp;" "&amp;表3[[#This Row],[航次]]</f>
        <v>CHATTANOOGA 1940E</v>
      </c>
      <c r="E12" s="16" t="str">
        <f>"PCLU"&amp;LEFT(表3[[#This Row],[航次]],4)&amp;VLOOKUP(表3[[#This Row],[船名]],$G$5:$H$6,2,FALSE)&amp;"4XXX"</f>
        <v>PCLU1940HN4XXX</v>
      </c>
    </row>
    <row r="13" spans="1:8" x14ac:dyDescent="0.2">
      <c r="A13" s="17">
        <v>43747</v>
      </c>
      <c r="B13" s="16" t="s">
        <v>149</v>
      </c>
      <c r="C13" s="16" t="s">
        <v>138</v>
      </c>
      <c r="D13" s="16" t="str">
        <f>表3[[#This Row],[船名]]&amp;" "&amp;表3[[#This Row],[航次]]</f>
        <v>PEGASUS TERA 1795E</v>
      </c>
      <c r="E13" s="16" t="str">
        <f>"PCLU"&amp;LEFT(表3[[#This Row],[航次]],4)&amp;VLOOKUP(表3[[#This Row],[船名]],$G$5:$H$6,2,FALSE)&amp;"4XXX"</f>
        <v>PCLU1795PE4XXX</v>
      </c>
    </row>
    <row r="14" spans="1:8" x14ac:dyDescent="0.2">
      <c r="A14" s="17">
        <v>43751</v>
      </c>
      <c r="B14" s="16" t="s">
        <v>125</v>
      </c>
      <c r="C14" s="16" t="s">
        <v>139</v>
      </c>
      <c r="D14" s="16" t="str">
        <f>表3[[#This Row],[船名]]&amp;" "&amp;表3[[#This Row],[航次]]</f>
        <v>CHATTANOOGA 1941E</v>
      </c>
      <c r="E14" s="16" t="str">
        <f>"PCLU"&amp;LEFT(表3[[#This Row],[航次]],4)&amp;VLOOKUP(表3[[#This Row],[船名]],$G$5:$H$6,2,FALSE)&amp;"4XXX"</f>
        <v>PCLU1941HN4XXX</v>
      </c>
    </row>
    <row r="15" spans="1:8" x14ac:dyDescent="0.2">
      <c r="A15" s="17">
        <v>43754</v>
      </c>
      <c r="B15" s="16" t="s">
        <v>126</v>
      </c>
      <c r="C15" s="16" t="s">
        <v>140</v>
      </c>
      <c r="D15" s="16" t="str">
        <f>表3[[#This Row],[船名]]&amp;" "&amp;表3[[#This Row],[航次]]</f>
        <v>PEGASUS TERA 1796E</v>
      </c>
      <c r="E15" s="16" t="str">
        <f>"PCLU"&amp;LEFT(表3[[#This Row],[航次]],4)&amp;VLOOKUP(表3[[#This Row],[船名]],$G$5:$H$6,2,FALSE)&amp;"4XXX"</f>
        <v>PCLU1796PE4XXX</v>
      </c>
    </row>
    <row r="16" spans="1:8" x14ac:dyDescent="0.2">
      <c r="A16" s="17">
        <v>43758</v>
      </c>
      <c r="B16" s="16" t="s">
        <v>125</v>
      </c>
      <c r="C16" s="16" t="s">
        <v>141</v>
      </c>
      <c r="D16" s="16" t="str">
        <f>表3[[#This Row],[船名]]&amp;" "&amp;表3[[#This Row],[航次]]</f>
        <v>CHATTANOOGA 1942E</v>
      </c>
      <c r="E16" s="16" t="str">
        <f>"PCLU"&amp;LEFT(表3[[#This Row],[航次]],4)&amp;VLOOKUP(表3[[#This Row],[船名]],$G$5:$H$6,2,FALSE)&amp;"4XXX"</f>
        <v>PCLU1942HN4XXX</v>
      </c>
    </row>
    <row r="17" spans="1:5" x14ac:dyDescent="0.2">
      <c r="A17" s="17">
        <v>43761</v>
      </c>
      <c r="B17" s="16" t="s">
        <v>126</v>
      </c>
      <c r="C17" s="16" t="s">
        <v>142</v>
      </c>
      <c r="D17" s="16" t="str">
        <f>表3[[#This Row],[船名]]&amp;" "&amp;表3[[#This Row],[航次]]</f>
        <v>PEGASUS TERA 1797E</v>
      </c>
      <c r="E17" s="16" t="str">
        <f>"PCLU"&amp;LEFT(表3[[#This Row],[航次]],4)&amp;VLOOKUP(表3[[#This Row],[船名]],$G$5:$H$6,2,FALSE)&amp;"4XXX"</f>
        <v>PCLU1797PE4XXX</v>
      </c>
    </row>
    <row r="18" spans="1:5" x14ac:dyDescent="0.2">
      <c r="A18" s="17">
        <v>43765</v>
      </c>
      <c r="B18" s="16" t="s">
        <v>125</v>
      </c>
      <c r="C18" s="16" t="s">
        <v>143</v>
      </c>
      <c r="D18" s="16" t="str">
        <f>表3[[#This Row],[船名]]&amp;" "&amp;表3[[#This Row],[航次]]</f>
        <v>CHATTANOOGA 1943E</v>
      </c>
      <c r="E18" s="16" t="str">
        <f>"PCLU"&amp;LEFT(表3[[#This Row],[航次]],4)&amp;VLOOKUP(表3[[#This Row],[船名]],$G$5:$H$6,2,FALSE)&amp;"4XXX"</f>
        <v>PCLU1943HN4XXX</v>
      </c>
    </row>
    <row r="19" spans="1:5" x14ac:dyDescent="0.2">
      <c r="A19" s="17">
        <v>43768</v>
      </c>
      <c r="B19" s="16" t="s">
        <v>126</v>
      </c>
      <c r="C19" s="16" t="s">
        <v>144</v>
      </c>
      <c r="D19" s="16" t="str">
        <f>表3[[#This Row],[船名]]&amp;" "&amp;表3[[#This Row],[航次]]</f>
        <v>PEGASUS TERA 1798E</v>
      </c>
      <c r="E19" s="16" t="str">
        <f>"PCLU"&amp;LEFT(表3[[#This Row],[航次]],4)&amp;VLOOKUP(表3[[#This Row],[船名]],$G$5:$H$6,2,FALSE)&amp;"4XXX"</f>
        <v>PCLU1798PE4XXX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B549AE-7F1C-4627-B536-77B8D1131A88}">
  <dimension ref="A1:R61"/>
  <sheetViews>
    <sheetView zoomScaleNormal="100" workbookViewId="0">
      <pane ySplit="1" topLeftCell="A2" activePane="bottomLeft" state="frozen"/>
      <selection pane="bottomLeft" activeCell="F74" sqref="F74"/>
    </sheetView>
  </sheetViews>
  <sheetFormatPr defaultRowHeight="14.25" x14ac:dyDescent="0.2"/>
  <cols>
    <col min="1" max="1" width="6.875" bestFit="1" customWidth="1"/>
    <col min="2" max="2" width="10" bestFit="1" customWidth="1"/>
    <col min="3" max="3" width="7.125" customWidth="1"/>
    <col min="4" max="4" width="17.875" hidden="1" customWidth="1"/>
    <col min="5" max="5" width="11.875" customWidth="1"/>
    <col min="6" max="6" width="29.375" bestFit="1" customWidth="1"/>
    <col min="7" max="8" width="6" bestFit="1" customWidth="1"/>
    <col min="9" max="9" width="6.875" hidden="1" customWidth="1"/>
    <col min="10" max="10" width="16.75" bestFit="1" customWidth="1"/>
    <col min="11" max="11" width="17.125" bestFit="1" customWidth="1"/>
    <col min="12" max="12" width="31" customWidth="1"/>
    <col min="13" max="13" width="6" bestFit="1" customWidth="1"/>
    <col min="17" max="17" width="7.125" bestFit="1" customWidth="1"/>
    <col min="18" max="18" width="12.375" bestFit="1" customWidth="1"/>
  </cols>
  <sheetData>
    <row r="1" spans="1:18" x14ac:dyDescent="0.2">
      <c r="A1" t="s">
        <v>0</v>
      </c>
      <c r="B1" t="s">
        <v>174</v>
      </c>
      <c r="C1" t="s">
        <v>173</v>
      </c>
      <c r="D1" t="s">
        <v>172</v>
      </c>
      <c r="E1" t="s">
        <v>171</v>
      </c>
      <c r="F1" t="s">
        <v>170</v>
      </c>
      <c r="G1" t="s">
        <v>59</v>
      </c>
      <c r="H1" t="s">
        <v>60</v>
      </c>
      <c r="I1" t="s">
        <v>169</v>
      </c>
      <c r="J1" t="s">
        <v>413</v>
      </c>
      <c r="K1" t="s">
        <v>251</v>
      </c>
      <c r="L1" t="s">
        <v>444</v>
      </c>
      <c r="M1" t="s">
        <v>247</v>
      </c>
      <c r="Q1" t="s">
        <v>173</v>
      </c>
      <c r="R1" t="s">
        <v>171</v>
      </c>
    </row>
    <row r="2" spans="1:18" hidden="1" x14ac:dyDescent="0.2">
      <c r="A2" s="1">
        <v>43723</v>
      </c>
      <c r="B2" s="4" t="s">
        <v>228</v>
      </c>
      <c r="C2" t="s">
        <v>159</v>
      </c>
      <c r="D2" s="2" t="str">
        <f>Table135[[#This Row],[CN]]&amp;" - "&amp;Table135[[#This Row],[CNEE]]</f>
        <v>永艺 - SSEM</v>
      </c>
      <c r="E2" s="14" t="str">
        <f>VLOOKUP(Table135[[#This Row],[CN]],表5[],2,FALSE)</f>
        <v>UE</v>
      </c>
      <c r="F2" s="3" t="s">
        <v>448</v>
      </c>
      <c r="G2" s="10"/>
      <c r="H2" s="10">
        <v>1</v>
      </c>
      <c r="I2" s="10">
        <f>Table135[[#This Row],[20'']]+Table135[[#This Row],[40'']]*2</f>
        <v>2</v>
      </c>
      <c r="J2" s="10" t="s">
        <v>37</v>
      </c>
      <c r="K2" s="10" t="s">
        <v>36</v>
      </c>
      <c r="L2" s="10"/>
      <c r="M2" s="10" t="s">
        <v>247</v>
      </c>
      <c r="Q2" t="s">
        <v>197</v>
      </c>
      <c r="R2" t="s">
        <v>45</v>
      </c>
    </row>
    <row r="3" spans="1:18" hidden="1" x14ac:dyDescent="0.2">
      <c r="A3" s="1">
        <v>43726</v>
      </c>
      <c r="B3" t="s">
        <v>16</v>
      </c>
      <c r="C3" t="s">
        <v>167</v>
      </c>
      <c r="D3" t="str">
        <f>Table135[[#This Row],[CN]]&amp;" - "&amp;Table135[[#This Row],[CNEE]]</f>
        <v>顾家 - HANSSEM</v>
      </c>
      <c r="E3" t="str">
        <f>VLOOKUP(Table135[[#This Row],[CN]],表5[],2,FALSE)</f>
        <v>KUKA</v>
      </c>
      <c r="F3" s="3" t="s">
        <v>23</v>
      </c>
      <c r="G3" s="10"/>
      <c r="H3" s="10">
        <v>1</v>
      </c>
      <c r="I3" s="10">
        <f>Table135[[#This Row],[20'']]+Table135[[#This Row],[40'']]*2</f>
        <v>2</v>
      </c>
      <c r="J3" s="10"/>
      <c r="K3" s="10"/>
      <c r="L3" s="10"/>
      <c r="M3" s="10" t="s">
        <v>247</v>
      </c>
      <c r="Q3" t="s">
        <v>198</v>
      </c>
      <c r="R3" t="s">
        <v>208</v>
      </c>
    </row>
    <row r="4" spans="1:18" hidden="1" x14ac:dyDescent="0.2">
      <c r="A4" s="1">
        <v>43726</v>
      </c>
      <c r="B4" t="s">
        <v>20</v>
      </c>
      <c r="C4" t="s">
        <v>161</v>
      </c>
      <c r="D4" t="str">
        <f>Table135[[#This Row],[CN]]&amp;" - "&amp;Table135[[#This Row],[CNEE]]</f>
        <v>华宝 - SSEM</v>
      </c>
      <c r="E4" t="str">
        <f>VLOOKUP(Table135[[#This Row],[CN]],表5[],2,FALSE)</f>
        <v>HUABAO</v>
      </c>
      <c r="F4" s="3" t="s">
        <v>35</v>
      </c>
      <c r="G4" s="10">
        <v>9</v>
      </c>
      <c r="H4" s="10"/>
      <c r="I4" s="10">
        <f>Table135[[#This Row],[20'']]+Table135[[#This Row],[40'']]*2</f>
        <v>9</v>
      </c>
      <c r="J4" s="10"/>
      <c r="K4" s="10"/>
      <c r="L4" s="10"/>
      <c r="M4" s="10" t="s">
        <v>247</v>
      </c>
      <c r="Q4" t="s">
        <v>199</v>
      </c>
      <c r="R4" t="s">
        <v>209</v>
      </c>
    </row>
    <row r="5" spans="1:18" hidden="1" x14ac:dyDescent="0.2">
      <c r="A5" s="1">
        <v>43726</v>
      </c>
      <c r="B5" t="s">
        <v>16</v>
      </c>
      <c r="C5" t="s">
        <v>162</v>
      </c>
      <c r="D5" t="str">
        <f>Table135[[#This Row],[CN]]&amp;" - "&amp;Table135[[#This Row],[CNEE]]</f>
        <v>卡帛 - HANSSEM</v>
      </c>
      <c r="E5" t="str">
        <f>VLOOKUP(Table135[[#This Row],[CN]],表5[],2,FALSE)</f>
        <v>CABO</v>
      </c>
      <c r="F5" s="3" t="s">
        <v>30</v>
      </c>
      <c r="G5" s="10"/>
      <c r="H5" s="10">
        <v>1</v>
      </c>
      <c r="I5" s="10">
        <f>Table135[[#This Row],[20'']]+Table135[[#This Row],[40'']]*2</f>
        <v>2</v>
      </c>
      <c r="J5" s="10"/>
      <c r="K5" s="10"/>
      <c r="L5" s="10"/>
      <c r="M5" s="10" t="s">
        <v>247</v>
      </c>
      <c r="Q5" t="s">
        <v>193</v>
      </c>
      <c r="R5" t="s">
        <v>194</v>
      </c>
    </row>
    <row r="6" spans="1:18" hidden="1" x14ac:dyDescent="0.2">
      <c r="A6" s="1">
        <v>43726</v>
      </c>
      <c r="B6" t="s">
        <v>16</v>
      </c>
      <c r="C6" t="s">
        <v>166</v>
      </c>
      <c r="D6" t="str">
        <f>Table135[[#This Row],[CN]]&amp;" - "&amp;Table135[[#This Row],[CNEE]]</f>
        <v>万盛 - HANSSEM</v>
      </c>
      <c r="E6" t="str">
        <f>VLOOKUP(Table135[[#This Row],[CN]],表5[],2,FALSE)</f>
        <v>WANSHENG</v>
      </c>
      <c r="F6" s="3" t="s">
        <v>2</v>
      </c>
      <c r="G6" s="10"/>
      <c r="H6" s="10">
        <v>2</v>
      </c>
      <c r="I6" s="10">
        <f>Table135[[#This Row],[20'']]+Table135[[#This Row],[40'']]*2</f>
        <v>4</v>
      </c>
      <c r="J6" s="10"/>
      <c r="K6" s="10"/>
      <c r="L6" s="10"/>
      <c r="M6" s="10" t="s">
        <v>247</v>
      </c>
      <c r="Q6" t="s">
        <v>200</v>
      </c>
      <c r="R6" t="s">
        <v>210</v>
      </c>
    </row>
    <row r="7" spans="1:18" hidden="1" x14ac:dyDescent="0.2">
      <c r="A7" s="1">
        <v>43726</v>
      </c>
      <c r="B7" t="s">
        <v>16</v>
      </c>
      <c r="C7" t="s">
        <v>166</v>
      </c>
      <c r="D7" t="str">
        <f>Table135[[#This Row],[CN]]&amp;" - "&amp;Table135[[#This Row],[CNEE]]</f>
        <v>万盛 - HANSSEM</v>
      </c>
      <c r="E7" t="str">
        <f>VLOOKUP(Table135[[#This Row],[CN]],表5[],2,FALSE)</f>
        <v>WANSHENG</v>
      </c>
      <c r="F7" s="3" t="s">
        <v>3</v>
      </c>
      <c r="G7" s="10"/>
      <c r="H7" s="10">
        <v>1</v>
      </c>
      <c r="I7" s="10">
        <f>Table135[[#This Row],[20'']]+Table135[[#This Row],[40'']]*2</f>
        <v>2</v>
      </c>
      <c r="J7" s="10"/>
      <c r="K7" s="10"/>
      <c r="L7" s="10"/>
      <c r="M7" s="10" t="s">
        <v>247</v>
      </c>
      <c r="Q7" t="s">
        <v>201</v>
      </c>
      <c r="R7" t="s">
        <v>16</v>
      </c>
    </row>
    <row r="8" spans="1:18" hidden="1" x14ac:dyDescent="0.2">
      <c r="A8" s="1">
        <v>43726</v>
      </c>
      <c r="B8" t="s">
        <v>20</v>
      </c>
      <c r="C8" t="s">
        <v>159</v>
      </c>
      <c r="D8" t="str">
        <f>Table135[[#This Row],[CN]]&amp;" - "&amp;Table135[[#This Row],[CNEE]]</f>
        <v>永艺 - SSEM</v>
      </c>
      <c r="E8" t="str">
        <f>VLOOKUP(Table135[[#This Row],[CN]],表5[],2,FALSE)</f>
        <v>UE</v>
      </c>
      <c r="F8" s="3" t="s">
        <v>448</v>
      </c>
      <c r="G8" s="10">
        <v>1</v>
      </c>
      <c r="H8" s="10"/>
      <c r="I8" s="10">
        <f>Table135[[#This Row],[20'']]+Table135[[#This Row],[40'']]*2</f>
        <v>1</v>
      </c>
      <c r="J8" s="10" t="s">
        <v>39</v>
      </c>
      <c r="K8" s="10" t="s">
        <v>38</v>
      </c>
      <c r="L8" s="10"/>
      <c r="M8" s="10" t="s">
        <v>247</v>
      </c>
      <c r="Q8" t="s">
        <v>202</v>
      </c>
      <c r="R8" t="s">
        <v>211</v>
      </c>
    </row>
    <row r="9" spans="1:18" hidden="1" x14ac:dyDescent="0.2">
      <c r="A9" s="1">
        <v>43727</v>
      </c>
      <c r="B9" t="s">
        <v>58</v>
      </c>
      <c r="C9" t="s">
        <v>168</v>
      </c>
      <c r="D9" t="str">
        <f>Table135[[#This Row],[CN]]&amp;" - "&amp;Table135[[#This Row],[CNEE]]</f>
        <v>瑞显 - CASAMIA</v>
      </c>
      <c r="E9" t="str">
        <f>VLOOKUP(Table135[[#This Row],[CN]],表5[],2,FALSE)</f>
        <v>LOUISUN</v>
      </c>
      <c r="F9" s="3" t="s">
        <v>1</v>
      </c>
      <c r="G9" s="10">
        <v>1</v>
      </c>
      <c r="H9" s="10"/>
      <c r="I9" s="10">
        <f>Table135[[#This Row],[20'']]+Table135[[#This Row],[40'']]*2</f>
        <v>1</v>
      </c>
      <c r="J9" s="10"/>
      <c r="K9" s="10"/>
      <c r="L9" s="10"/>
      <c r="M9" s="10" t="s">
        <v>247</v>
      </c>
      <c r="Q9" t="s">
        <v>203</v>
      </c>
      <c r="R9" t="s">
        <v>212</v>
      </c>
    </row>
    <row r="10" spans="1:18" hidden="1" x14ac:dyDescent="0.2">
      <c r="A10" s="1">
        <v>43730</v>
      </c>
      <c r="B10" t="s">
        <v>16</v>
      </c>
      <c r="C10" t="s">
        <v>167</v>
      </c>
      <c r="D10" t="str">
        <f>Table135[[#This Row],[CN]]&amp;" - "&amp;Table135[[#This Row],[CNEE]]</f>
        <v>顾家 - HANSSEM</v>
      </c>
      <c r="E10" t="str">
        <f>VLOOKUP(Table135[[#This Row],[CN]],表5[],2,FALSE)</f>
        <v>KUKA</v>
      </c>
      <c r="F10" s="3" t="s">
        <v>24</v>
      </c>
      <c r="G10" s="10"/>
      <c r="H10" s="10">
        <v>1</v>
      </c>
      <c r="I10" s="10">
        <f>Table135[[#This Row],[20'']]+Table135[[#This Row],[40'']]*2</f>
        <v>2</v>
      </c>
      <c r="J10" s="10" t="s">
        <v>26</v>
      </c>
      <c r="K10" s="10" t="s">
        <v>25</v>
      </c>
      <c r="L10" s="10"/>
      <c r="M10" s="10" t="s">
        <v>247</v>
      </c>
      <c r="Q10" t="s">
        <v>204</v>
      </c>
      <c r="R10" t="s">
        <v>213</v>
      </c>
    </row>
    <row r="11" spans="1:18" hidden="1" x14ac:dyDescent="0.2">
      <c r="A11" s="1">
        <v>43730</v>
      </c>
      <c r="B11" t="s">
        <v>20</v>
      </c>
      <c r="C11" t="s">
        <v>161</v>
      </c>
      <c r="D11" t="str">
        <f>Table135[[#This Row],[CN]]&amp;" - "&amp;Table135[[#This Row],[CNEE]]</f>
        <v>华宝 - SSEM</v>
      </c>
      <c r="E11" t="str">
        <f>VLOOKUP(Table135[[#This Row],[CN]],表5[],2,FALSE)</f>
        <v>HUABAO</v>
      </c>
      <c r="F11" s="3" t="s">
        <v>35</v>
      </c>
      <c r="G11" s="10">
        <v>10</v>
      </c>
      <c r="H11" s="10"/>
      <c r="I11" s="10">
        <f>Table135[[#This Row],[20'']]+Table135[[#This Row],[40'']]*2</f>
        <v>10</v>
      </c>
      <c r="J11" s="10" t="s">
        <v>43</v>
      </c>
      <c r="K11" s="10" t="s">
        <v>42</v>
      </c>
      <c r="L11" s="10"/>
      <c r="M11" s="10" t="s">
        <v>247</v>
      </c>
      <c r="Q11" t="s">
        <v>205</v>
      </c>
      <c r="R11" t="s">
        <v>214</v>
      </c>
    </row>
    <row r="12" spans="1:18" hidden="1" x14ac:dyDescent="0.2">
      <c r="A12" s="1">
        <v>43730</v>
      </c>
      <c r="B12" t="s">
        <v>16</v>
      </c>
      <c r="C12" t="s">
        <v>162</v>
      </c>
      <c r="D12" t="str">
        <f>Table135[[#This Row],[CN]]&amp;" - "&amp;Table135[[#This Row],[CNEE]]</f>
        <v>卡帛 - HANSSEM</v>
      </c>
      <c r="E12" t="str">
        <f>VLOOKUP(Table135[[#This Row],[CN]],表5[],2,FALSE)</f>
        <v>CABO</v>
      </c>
      <c r="F12" s="3" t="s">
        <v>31</v>
      </c>
      <c r="G12" s="10"/>
      <c r="H12" s="10">
        <v>3</v>
      </c>
      <c r="I12" s="10">
        <f>Table135[[#This Row],[20'']]+Table135[[#This Row],[40'']]*2</f>
        <v>6</v>
      </c>
      <c r="J12" s="10" t="s">
        <v>33</v>
      </c>
      <c r="K12" s="10" t="s">
        <v>32</v>
      </c>
      <c r="L12" s="10"/>
      <c r="M12" s="10" t="s">
        <v>247</v>
      </c>
      <c r="Q12" t="s">
        <v>206</v>
      </c>
      <c r="R12" t="s">
        <v>215</v>
      </c>
    </row>
    <row r="13" spans="1:18" hidden="1" x14ac:dyDescent="0.2">
      <c r="A13" s="1">
        <v>43730</v>
      </c>
      <c r="B13" t="s">
        <v>16</v>
      </c>
      <c r="C13" t="s">
        <v>166</v>
      </c>
      <c r="D13" t="str">
        <f>Table135[[#This Row],[CN]]&amp;" - "&amp;Table135[[#This Row],[CNEE]]</f>
        <v>万盛 - HANSSEM</v>
      </c>
      <c r="E13" t="str">
        <f>VLOOKUP(Table135[[#This Row],[CN]],表5[],2,FALSE)</f>
        <v>WANSHENG</v>
      </c>
      <c r="F13" s="3" t="s">
        <v>4</v>
      </c>
      <c r="G13" s="10"/>
      <c r="H13" s="10">
        <v>2</v>
      </c>
      <c r="I13" s="10">
        <f>Table135[[#This Row],[20'']]+Table135[[#This Row],[40'']]*2</f>
        <v>4</v>
      </c>
      <c r="J13" s="10"/>
      <c r="K13" s="10"/>
      <c r="L13" s="10"/>
      <c r="M13" s="10" t="s">
        <v>247</v>
      </c>
      <c r="Q13" t="s">
        <v>207</v>
      </c>
      <c r="R13" t="s">
        <v>216</v>
      </c>
    </row>
    <row r="14" spans="1:18" hidden="1" x14ac:dyDescent="0.2">
      <c r="A14" s="1">
        <v>43730</v>
      </c>
      <c r="B14" t="s">
        <v>16</v>
      </c>
      <c r="C14" t="s">
        <v>166</v>
      </c>
      <c r="D14" t="str">
        <f>Table135[[#This Row],[CN]]&amp;" - "&amp;Table135[[#This Row],[CNEE]]</f>
        <v>万盛 - HANSSEM</v>
      </c>
      <c r="E14" t="str">
        <f>VLOOKUP(Table135[[#This Row],[CN]],表5[],2,FALSE)</f>
        <v>WANSHENG</v>
      </c>
      <c r="F14" s="3" t="s">
        <v>5</v>
      </c>
      <c r="G14" s="10"/>
      <c r="H14" s="10">
        <v>2</v>
      </c>
      <c r="I14" s="10">
        <f>Table135[[#This Row],[20'']]+Table135[[#This Row],[40'']]*2</f>
        <v>4</v>
      </c>
      <c r="J14" s="10"/>
      <c r="K14" s="10"/>
      <c r="L14" s="10"/>
      <c r="M14" s="10" t="s">
        <v>247</v>
      </c>
      <c r="Q14" t="s">
        <v>189</v>
      </c>
      <c r="R14" t="s">
        <v>191</v>
      </c>
    </row>
    <row r="15" spans="1:18" hidden="1" x14ac:dyDescent="0.2">
      <c r="A15" s="1">
        <v>43730</v>
      </c>
      <c r="B15" t="s">
        <v>16</v>
      </c>
      <c r="C15" t="s">
        <v>166</v>
      </c>
      <c r="D15" t="str">
        <f>Table135[[#This Row],[CN]]&amp;" - "&amp;Table135[[#This Row],[CNEE]]</f>
        <v>万盛 - HANSSEM</v>
      </c>
      <c r="E15" t="str">
        <f>VLOOKUP(Table135[[#This Row],[CN]],表5[],2,FALSE)</f>
        <v>WANSHENG</v>
      </c>
      <c r="F15" s="3" t="s">
        <v>6</v>
      </c>
      <c r="G15" s="10"/>
      <c r="H15" s="10">
        <v>1</v>
      </c>
      <c r="I15" s="10">
        <f>Table135[[#This Row],[20'']]+Table135[[#This Row],[40'']]*2</f>
        <v>2</v>
      </c>
      <c r="J15" s="10"/>
      <c r="K15" s="10"/>
      <c r="L15" s="10"/>
      <c r="M15" s="10" t="s">
        <v>247</v>
      </c>
    </row>
    <row r="16" spans="1:18" hidden="1" x14ac:dyDescent="0.2">
      <c r="A16" s="1">
        <v>43733</v>
      </c>
      <c r="B16" t="s">
        <v>16</v>
      </c>
      <c r="C16" t="s">
        <v>167</v>
      </c>
      <c r="D16" t="str">
        <f>Table135[[#This Row],[CN]]&amp;" - "&amp;Table135[[#This Row],[CNEE]]</f>
        <v>顾家 - HANSSEM</v>
      </c>
      <c r="E16" t="str">
        <f>VLOOKUP(Table135[[#This Row],[CN]],表5[],2,FALSE)</f>
        <v>KUKA</v>
      </c>
      <c r="F16" s="3" t="s">
        <v>27</v>
      </c>
      <c r="G16" s="10"/>
      <c r="H16" s="10">
        <v>1</v>
      </c>
      <c r="I16" s="10">
        <f>Table135[[#This Row],[20'']]+Table135[[#This Row],[40'']]*2</f>
        <v>2</v>
      </c>
      <c r="J16" s="10" t="s">
        <v>28</v>
      </c>
      <c r="K16" s="10" t="s">
        <v>336</v>
      </c>
      <c r="L16" s="10"/>
      <c r="M16" s="10" t="s">
        <v>247</v>
      </c>
    </row>
    <row r="17" spans="1:13" hidden="1" x14ac:dyDescent="0.2">
      <c r="A17" s="1">
        <v>43733</v>
      </c>
      <c r="B17" t="s">
        <v>16</v>
      </c>
      <c r="C17" t="s">
        <v>166</v>
      </c>
      <c r="D17" t="str">
        <f>Table135[[#This Row],[CN]]&amp;" - "&amp;Table135[[#This Row],[CNEE]]</f>
        <v>万盛 - HANSSEM</v>
      </c>
      <c r="E17" t="str">
        <f>VLOOKUP(Table135[[#This Row],[CN]],表5[],2,FALSE)</f>
        <v>WANSHENG</v>
      </c>
      <c r="F17" s="3" t="s">
        <v>7</v>
      </c>
      <c r="G17" s="10"/>
      <c r="H17" s="10">
        <v>1</v>
      </c>
      <c r="I17" s="10">
        <f>Table135[[#This Row],[20'']]+Table135[[#This Row],[40'']]*2</f>
        <v>2</v>
      </c>
      <c r="J17" s="10" t="s">
        <v>8</v>
      </c>
      <c r="K17" s="10" t="s">
        <v>21</v>
      </c>
      <c r="L17" s="10"/>
      <c r="M17" s="10" t="s">
        <v>247</v>
      </c>
    </row>
    <row r="18" spans="1:13" hidden="1" x14ac:dyDescent="0.2">
      <c r="A18" s="1">
        <v>43733</v>
      </c>
      <c r="B18" t="s">
        <v>16</v>
      </c>
      <c r="C18" t="s">
        <v>166</v>
      </c>
      <c r="D18" t="str">
        <f>Table135[[#This Row],[CN]]&amp;" - "&amp;Table135[[#This Row],[CNEE]]</f>
        <v>万盛 - HANSSEM</v>
      </c>
      <c r="E18" t="str">
        <f>VLOOKUP(Table135[[#This Row],[CN]],表5[],2,FALSE)</f>
        <v>WANSHENG</v>
      </c>
      <c r="F18" s="3" t="s">
        <v>9</v>
      </c>
      <c r="G18" s="10"/>
      <c r="H18" s="10">
        <v>3</v>
      </c>
      <c r="I18" s="10">
        <f>Table135[[#This Row],[20'']]+Table135[[#This Row],[40'']]*2</f>
        <v>6</v>
      </c>
      <c r="J18" s="10" t="s">
        <v>423</v>
      </c>
      <c r="K18" s="10" t="s">
        <v>22</v>
      </c>
      <c r="L18" s="10" t="s">
        <v>463</v>
      </c>
      <c r="M18" s="10" t="s">
        <v>247</v>
      </c>
    </row>
    <row r="19" spans="1:13" ht="42.75" hidden="1" x14ac:dyDescent="0.2">
      <c r="A19" s="1">
        <v>43733</v>
      </c>
      <c r="B19" t="s">
        <v>58</v>
      </c>
      <c r="C19" t="s">
        <v>163</v>
      </c>
      <c r="D19" t="str">
        <f>Table135[[#This Row],[CN]]&amp;" - "&amp;Table135[[#This Row],[CNEE]]</f>
        <v>华达利 - CASAMIA</v>
      </c>
      <c r="E19" t="str">
        <f>VLOOKUP(Table135[[#This Row],[CN]],表5[],2,FALSE)</f>
        <v>HTL</v>
      </c>
      <c r="F19" s="3" t="s">
        <v>335</v>
      </c>
      <c r="G19" s="10"/>
      <c r="H19" s="10">
        <v>3</v>
      </c>
      <c r="I19" s="10">
        <f>Table135[[#This Row],[20'']]+Table135[[#This Row],[40'']]*2</f>
        <v>6</v>
      </c>
      <c r="J19" s="10" t="s">
        <v>47</v>
      </c>
      <c r="K19" s="10" t="s">
        <v>46</v>
      </c>
      <c r="L19" s="10"/>
      <c r="M19" s="10" t="s">
        <v>247</v>
      </c>
    </row>
    <row r="20" spans="1:13" hidden="1" x14ac:dyDescent="0.2">
      <c r="A20" s="1">
        <v>43733</v>
      </c>
      <c r="B20" t="s">
        <v>20</v>
      </c>
      <c r="C20" t="s">
        <v>161</v>
      </c>
      <c r="D20" t="str">
        <f>Table135[[#This Row],[CN]]&amp;" - "&amp;Table135[[#This Row],[CNEE]]</f>
        <v>华宝 - SSEM</v>
      </c>
      <c r="E20" t="str">
        <f>VLOOKUP(Table135[[#This Row],[CN]],表5[],2,FALSE)</f>
        <v>HUABAO</v>
      </c>
      <c r="F20" s="3" t="s">
        <v>457</v>
      </c>
      <c r="G20" s="10">
        <v>8</v>
      </c>
      <c r="H20" s="10"/>
      <c r="I20" s="10">
        <f>Table135[[#This Row],[20'']]+Table135[[#This Row],[40'']]*2</f>
        <v>8</v>
      </c>
      <c r="J20" s="10" t="s">
        <v>44</v>
      </c>
      <c r="K20" s="10" t="s">
        <v>458</v>
      </c>
      <c r="L20" s="10" t="s">
        <v>451</v>
      </c>
      <c r="M20" s="10" t="s">
        <v>247</v>
      </c>
    </row>
    <row r="21" spans="1:13" hidden="1" x14ac:dyDescent="0.2">
      <c r="A21" s="1">
        <v>43733</v>
      </c>
      <c r="B21" t="s">
        <v>20</v>
      </c>
      <c r="C21" t="s">
        <v>159</v>
      </c>
      <c r="D21" t="str">
        <f>Table135[[#This Row],[CN]]&amp;" - "&amp;Table135[[#This Row],[CNEE]]</f>
        <v>永艺 - SSEM</v>
      </c>
      <c r="E21" t="str">
        <f>VLOOKUP(Table135[[#This Row],[CN]],表5[],2,FALSE)</f>
        <v>UE</v>
      </c>
      <c r="F21" s="3" t="s">
        <v>450</v>
      </c>
      <c r="G21" s="10"/>
      <c r="H21" s="10">
        <v>2</v>
      </c>
      <c r="I21" s="10">
        <f>Table135[[#This Row],[20'']]+Table135[[#This Row],[40'']]*2</f>
        <v>4</v>
      </c>
      <c r="J21" s="10" t="s">
        <v>17</v>
      </c>
      <c r="K21" s="10" t="s">
        <v>40</v>
      </c>
      <c r="L21" s="10" t="s">
        <v>464</v>
      </c>
      <c r="M21" s="10" t="s">
        <v>247</v>
      </c>
    </row>
    <row r="22" spans="1:13" x14ac:dyDescent="0.2">
      <c r="A22" s="1">
        <v>43737</v>
      </c>
      <c r="B22" t="s">
        <v>58</v>
      </c>
      <c r="C22" t="s">
        <v>190</v>
      </c>
      <c r="D22" s="2" t="str">
        <f>Table135[[#This Row],[CN]]&amp;" - "&amp;Table135[[#This Row],[CNEE]]</f>
        <v>非相 - CASAMIA</v>
      </c>
      <c r="E22" s="4" t="str">
        <f>VLOOKUP(Table135[[#This Row],[CN]],表5[],2,FALSE)</f>
        <v>PHILOSOPHY</v>
      </c>
      <c r="F22" s="3" t="s">
        <v>192</v>
      </c>
      <c r="G22" s="10">
        <v>1</v>
      </c>
      <c r="H22" s="10"/>
      <c r="I22" s="10">
        <f>Table135[[#This Row],[20'']]+Table135[[#This Row],[40'']]*2</f>
        <v>1</v>
      </c>
      <c r="J22" s="10" t="s">
        <v>415</v>
      </c>
      <c r="K22" s="10" t="s">
        <v>252</v>
      </c>
      <c r="L22" s="10"/>
      <c r="M22" s="10" t="s">
        <v>247</v>
      </c>
    </row>
    <row r="23" spans="1:13" hidden="1" x14ac:dyDescent="0.2">
      <c r="A23" s="1">
        <v>43737</v>
      </c>
      <c r="B23" t="s">
        <v>16</v>
      </c>
      <c r="C23" t="s">
        <v>167</v>
      </c>
      <c r="D23" t="str">
        <f>Table135[[#This Row],[CN]]&amp;" - "&amp;Table135[[#This Row],[CNEE]]</f>
        <v>顾家 - HANSSEM</v>
      </c>
      <c r="E23" t="str">
        <f>VLOOKUP(Table135[[#This Row],[CN]],表5[],2,FALSE)</f>
        <v>KUKA</v>
      </c>
      <c r="F23" s="3" t="s">
        <v>459</v>
      </c>
      <c r="G23" s="10"/>
      <c r="H23" s="10">
        <v>2</v>
      </c>
      <c r="I23" s="10">
        <f>Table135[[#This Row],[20'']]+Table135[[#This Row],[40'']]*2</f>
        <v>4</v>
      </c>
      <c r="J23" s="10" t="s">
        <v>10</v>
      </c>
      <c r="K23" s="10" t="s">
        <v>29</v>
      </c>
      <c r="L23" s="10"/>
      <c r="M23" s="10" t="s">
        <v>247</v>
      </c>
    </row>
    <row r="24" spans="1:13" hidden="1" x14ac:dyDescent="0.2">
      <c r="A24" s="1">
        <v>43737</v>
      </c>
      <c r="B24" t="s">
        <v>16</v>
      </c>
      <c r="C24" t="s">
        <v>166</v>
      </c>
      <c r="D24" s="2" t="str">
        <f>Table135[[#This Row],[CN]]&amp;" - "&amp;Table135[[#This Row],[CNEE]]</f>
        <v>万盛 - HANSSEM</v>
      </c>
      <c r="E24" s="4" t="str">
        <f>VLOOKUP(Table135[[#This Row],[CN]],表5[],2,FALSE)</f>
        <v>WANSHENG</v>
      </c>
      <c r="F24" s="3" t="s">
        <v>195</v>
      </c>
      <c r="G24" s="10"/>
      <c r="H24" s="10">
        <v>3</v>
      </c>
      <c r="I24" s="10">
        <f>Table135[[#This Row],[20'']]+Table135[[#This Row],[40'']]*2</f>
        <v>6</v>
      </c>
      <c r="J24" s="10" t="s">
        <v>424</v>
      </c>
      <c r="K24" s="10" t="s">
        <v>256</v>
      </c>
      <c r="L24" s="10"/>
      <c r="M24" s="10" t="s">
        <v>247</v>
      </c>
    </row>
    <row r="25" spans="1:13" hidden="1" x14ac:dyDescent="0.2">
      <c r="A25" s="1">
        <v>43737</v>
      </c>
      <c r="B25" t="s">
        <v>16</v>
      </c>
      <c r="C25" t="s">
        <v>166</v>
      </c>
      <c r="D25" s="2" t="str">
        <f>Table135[[#This Row],[CN]]&amp;" - "&amp;Table135[[#This Row],[CNEE]]</f>
        <v>万盛 - HANSSEM</v>
      </c>
      <c r="E25" s="4" t="str">
        <f>VLOOKUP(Table135[[#This Row],[CN]],表5[],2,FALSE)</f>
        <v>WANSHENG</v>
      </c>
      <c r="F25" s="3" t="s">
        <v>196</v>
      </c>
      <c r="G25" s="10"/>
      <c r="H25" s="10">
        <v>2</v>
      </c>
      <c r="I25" s="10">
        <f>Table135[[#This Row],[20'']]+Table135[[#This Row],[40'']]*2</f>
        <v>4</v>
      </c>
      <c r="J25" s="10" t="s">
        <v>425</v>
      </c>
      <c r="K25" s="10" t="s">
        <v>257</v>
      </c>
      <c r="L25" s="10"/>
      <c r="M25" s="10" t="s">
        <v>247</v>
      </c>
    </row>
    <row r="26" spans="1:13" x14ac:dyDescent="0.2">
      <c r="A26" s="1">
        <v>43737</v>
      </c>
      <c r="B26" t="s">
        <v>58</v>
      </c>
      <c r="C26" t="s">
        <v>160</v>
      </c>
      <c r="D26" t="str">
        <f>Table135[[#This Row],[CN]]&amp;" - "&amp;Table135[[#This Row],[CNEE]]</f>
        <v>雅家居 - CASAMIA</v>
      </c>
      <c r="E26" s="3" t="str">
        <f>VLOOKUP(Table135[[#This Row],[CN]],表5[],2,FALSE)</f>
        <v>YAJIAJU</v>
      </c>
      <c r="F26" s="3" t="s">
        <v>188</v>
      </c>
      <c r="G26" s="10"/>
      <c r="H26" s="10">
        <v>2</v>
      </c>
      <c r="I26" s="10">
        <f>Table135[[#This Row],[20'']]+Table135[[#This Row],[40'']]*2</f>
        <v>4</v>
      </c>
      <c r="J26" s="10" t="s">
        <v>49</v>
      </c>
      <c r="K26" s="10" t="s">
        <v>48</v>
      </c>
      <c r="L26" s="10"/>
      <c r="M26" s="10" t="s">
        <v>247</v>
      </c>
    </row>
    <row r="27" spans="1:13" hidden="1" x14ac:dyDescent="0.2">
      <c r="A27" s="1">
        <v>43737</v>
      </c>
      <c r="B27" t="s">
        <v>20</v>
      </c>
      <c r="C27" t="s">
        <v>159</v>
      </c>
      <c r="D27" t="str">
        <f>Table135[[#This Row],[CN]]&amp;" - "&amp;Table135[[#This Row],[CNEE]]</f>
        <v>永艺 - SSEM</v>
      </c>
      <c r="E27" t="str">
        <f>VLOOKUP(Table135[[#This Row],[CN]],表5[],2,FALSE)</f>
        <v>UE</v>
      </c>
      <c r="F27" s="3" t="s">
        <v>449</v>
      </c>
      <c r="G27" s="10"/>
      <c r="H27" s="10">
        <v>4</v>
      </c>
      <c r="I27" s="10">
        <f>Table135[[#This Row],[20'']]+Table135[[#This Row],[40'']]*2</f>
        <v>8</v>
      </c>
      <c r="J27" s="10" t="s">
        <v>18</v>
      </c>
      <c r="K27" s="10" t="s">
        <v>41</v>
      </c>
      <c r="L27" s="10"/>
      <c r="M27" s="10" t="s">
        <v>247</v>
      </c>
    </row>
    <row r="28" spans="1:13" hidden="1" x14ac:dyDescent="0.2">
      <c r="A28" s="1">
        <v>43740</v>
      </c>
      <c r="B28" t="s">
        <v>20</v>
      </c>
      <c r="C28" t="s">
        <v>161</v>
      </c>
      <c r="D28" t="str">
        <f>Table135[[#This Row],[CN]]&amp;" - "&amp;Table135[[#This Row],[CNEE]]</f>
        <v>华宝 - SSEM</v>
      </c>
      <c r="E28" t="str">
        <f>VLOOKUP(Table135[[#This Row],[CN]],表5[],2,FALSE)</f>
        <v>HUABAO</v>
      </c>
      <c r="F28" s="3" t="s">
        <v>35</v>
      </c>
      <c r="G28" s="10">
        <v>7</v>
      </c>
      <c r="H28" s="10"/>
      <c r="I28" s="10">
        <f>Table135[[#This Row],[20'']]+Table135[[#This Row],[40'']]*2</f>
        <v>7</v>
      </c>
      <c r="J28" s="10" t="s">
        <v>19</v>
      </c>
      <c r="K28" s="10" t="s">
        <v>254</v>
      </c>
      <c r="L28" s="10" t="s">
        <v>451</v>
      </c>
      <c r="M28" s="10" t="s">
        <v>247</v>
      </c>
    </row>
    <row r="29" spans="1:13" ht="28.5" hidden="1" x14ac:dyDescent="0.2">
      <c r="A29" s="1">
        <v>43740</v>
      </c>
      <c r="B29" t="s">
        <v>58</v>
      </c>
      <c r="C29" t="s">
        <v>163</v>
      </c>
      <c r="D29" t="str">
        <f>Table135[[#This Row],[CN]]&amp;" - "&amp;Table135[[#This Row],[CNEE]]</f>
        <v>华达利 - CASAMIA</v>
      </c>
      <c r="E29" t="str">
        <f>VLOOKUP(Table135[[#This Row],[CN]],表5[],2,FALSE)</f>
        <v>HTL</v>
      </c>
      <c r="F29" s="3" t="s">
        <v>217</v>
      </c>
      <c r="G29" s="10"/>
      <c r="H29" s="10">
        <v>2</v>
      </c>
      <c r="I29" s="10">
        <f>Table135[[#This Row],[20'']]+Table135[[#This Row],[40'']]*2</f>
        <v>4</v>
      </c>
      <c r="J29" s="10" t="s">
        <v>51</v>
      </c>
      <c r="K29" s="10" t="s">
        <v>55</v>
      </c>
      <c r="L29" s="10"/>
      <c r="M29" s="10" t="s">
        <v>247</v>
      </c>
    </row>
    <row r="30" spans="1:13" ht="57" hidden="1" x14ac:dyDescent="0.2">
      <c r="A30" s="1">
        <v>43740</v>
      </c>
      <c r="B30" t="s">
        <v>58</v>
      </c>
      <c r="C30" t="s">
        <v>163</v>
      </c>
      <c r="D30" t="str">
        <f>Table135[[#This Row],[CN]]&amp;" - "&amp;Table135[[#This Row],[CNEE]]</f>
        <v>华达利 - CASAMIA</v>
      </c>
      <c r="E30" t="str">
        <f>VLOOKUP(Table135[[#This Row],[CN]],表5[],2,FALSE)</f>
        <v>HTL</v>
      </c>
      <c r="F30" s="3" t="s">
        <v>218</v>
      </c>
      <c r="G30" s="10"/>
      <c r="H30" s="10">
        <v>3</v>
      </c>
      <c r="I30" s="10">
        <f>Table135[[#This Row],[20'']]+Table135[[#This Row],[40'']]*2</f>
        <v>6</v>
      </c>
      <c r="J30" s="10" t="s">
        <v>52</v>
      </c>
      <c r="K30" s="10" t="s">
        <v>56</v>
      </c>
      <c r="L30" s="10" t="s">
        <v>461</v>
      </c>
      <c r="M30" s="10" t="s">
        <v>246</v>
      </c>
    </row>
    <row r="31" spans="1:13" hidden="1" x14ac:dyDescent="0.2">
      <c r="A31" s="1">
        <v>43744</v>
      </c>
      <c r="B31" t="s">
        <v>16</v>
      </c>
      <c r="C31" t="s">
        <v>167</v>
      </c>
      <c r="D31" t="str">
        <f>Table135[[#This Row],[CN]]&amp;" - "&amp;Table135[[#This Row],[CNEE]]</f>
        <v>顾家 - HANSSEM</v>
      </c>
      <c r="E31" t="str">
        <f>VLOOKUP(Table135[[#This Row],[CN]],表5[],2,FALSE)</f>
        <v>KUKA</v>
      </c>
      <c r="F31" s="3" t="s">
        <v>352</v>
      </c>
      <c r="G31" s="10"/>
      <c r="H31" s="10">
        <v>1</v>
      </c>
      <c r="I31" s="10">
        <f>Table135[[#This Row],[20'']]+Table135[[#This Row],[40'']]*2</f>
        <v>2</v>
      </c>
      <c r="J31" s="10" t="s">
        <v>11</v>
      </c>
      <c r="K31" s="10" t="s">
        <v>258</v>
      </c>
      <c r="L31" s="10"/>
      <c r="M31" s="10" t="s">
        <v>247</v>
      </c>
    </row>
    <row r="32" spans="1:13" hidden="1" x14ac:dyDescent="0.2">
      <c r="A32" s="1">
        <v>43744</v>
      </c>
      <c r="B32" s="4" t="s">
        <v>16</v>
      </c>
      <c r="C32" t="s">
        <v>166</v>
      </c>
      <c r="D32" s="2" t="str">
        <f>Table135[[#This Row],[CN]]&amp;" - "&amp;Table135[[#This Row],[CNEE]]</f>
        <v>万盛 - HANSSEM</v>
      </c>
      <c r="E32" s="14" t="str">
        <f>VLOOKUP(Table135[[#This Row],[CN]],表5[],2,FALSE)</f>
        <v>WANSHENG</v>
      </c>
      <c r="F32" s="3" t="s">
        <v>220</v>
      </c>
      <c r="G32" s="10"/>
      <c r="H32" s="10">
        <v>3</v>
      </c>
      <c r="I32" s="10">
        <f>Table135[[#This Row],[20'']]+Table135[[#This Row],[40'']]*2</f>
        <v>6</v>
      </c>
      <c r="J32" s="10" t="s">
        <v>426</v>
      </c>
      <c r="K32" s="10" t="s">
        <v>259</v>
      </c>
      <c r="L32" s="10"/>
      <c r="M32" s="10" t="s">
        <v>247</v>
      </c>
    </row>
    <row r="33" spans="1:13" hidden="1" x14ac:dyDescent="0.2">
      <c r="A33" s="1">
        <v>43744</v>
      </c>
      <c r="B33" s="4" t="s">
        <v>16</v>
      </c>
      <c r="C33" t="s">
        <v>166</v>
      </c>
      <c r="D33" s="2" t="str">
        <f>Table135[[#This Row],[CN]]&amp;" - "&amp;Table135[[#This Row],[CNEE]]</f>
        <v>万盛 - HANSSEM</v>
      </c>
      <c r="E33" s="14" t="str">
        <f>VLOOKUP(Table135[[#This Row],[CN]],表5[],2,FALSE)</f>
        <v>WANSHENG</v>
      </c>
      <c r="F33" s="3" t="s">
        <v>221</v>
      </c>
      <c r="G33" s="10"/>
      <c r="H33" s="10">
        <v>1</v>
      </c>
      <c r="I33" s="10">
        <f>Table135[[#This Row],[20'']]+Table135[[#This Row],[40'']]*2</f>
        <v>2</v>
      </c>
      <c r="J33" s="10" t="s">
        <v>427</v>
      </c>
      <c r="K33" s="10" t="s">
        <v>260</v>
      </c>
      <c r="L33" s="10"/>
      <c r="M33" s="10" t="s">
        <v>247</v>
      </c>
    </row>
    <row r="34" spans="1:13" hidden="1" x14ac:dyDescent="0.2">
      <c r="A34" s="1">
        <v>43744</v>
      </c>
      <c r="B34" s="4" t="s">
        <v>16</v>
      </c>
      <c r="C34" t="s">
        <v>166</v>
      </c>
      <c r="D34" s="2" t="str">
        <f>Table135[[#This Row],[CN]]&amp;" - "&amp;Table135[[#This Row],[CNEE]]</f>
        <v>万盛 - HANSSEM</v>
      </c>
      <c r="E34" s="14" t="str">
        <f>VLOOKUP(Table135[[#This Row],[CN]],表5[],2,FALSE)</f>
        <v>WANSHENG</v>
      </c>
      <c r="F34" s="3" t="s">
        <v>222</v>
      </c>
      <c r="G34" s="10"/>
      <c r="H34" s="10">
        <v>1</v>
      </c>
      <c r="I34" s="10">
        <f>Table135[[#This Row],[20'']]+Table135[[#This Row],[40'']]*2</f>
        <v>2</v>
      </c>
      <c r="J34" s="10" t="s">
        <v>428</v>
      </c>
      <c r="K34" s="10" t="s">
        <v>261</v>
      </c>
      <c r="L34" s="10"/>
      <c r="M34" s="10" t="s">
        <v>247</v>
      </c>
    </row>
    <row r="35" spans="1:13" hidden="1" x14ac:dyDescent="0.2">
      <c r="A35" s="1">
        <v>43744</v>
      </c>
      <c r="B35" s="4" t="s">
        <v>348</v>
      </c>
      <c r="C35" t="s">
        <v>349</v>
      </c>
      <c r="D35" s="2" t="str">
        <f>Table135[[#This Row],[CN]]&amp;" - "&amp;Table135[[#This Row],[CNEE]]</f>
        <v>顾家 - HANSSEM</v>
      </c>
      <c r="E35" s="14" t="str">
        <f>VLOOKUP(Table135[[#This Row],[CN]],表5[],2,FALSE)</f>
        <v>KUKA</v>
      </c>
      <c r="F35" s="3" t="s">
        <v>350</v>
      </c>
      <c r="G35" s="10"/>
      <c r="H35" s="10">
        <v>1</v>
      </c>
      <c r="I35" s="10">
        <f>Table135[[#This Row],[20'']]+Table135[[#This Row],[40'']]*2</f>
        <v>2</v>
      </c>
      <c r="J35" s="10" t="s">
        <v>429</v>
      </c>
      <c r="K35" s="10" t="s">
        <v>357</v>
      </c>
      <c r="L35" s="10"/>
      <c r="M35" s="10" t="s">
        <v>246</v>
      </c>
    </row>
    <row r="36" spans="1:13" hidden="1" x14ac:dyDescent="0.2">
      <c r="A36" s="1">
        <v>43744</v>
      </c>
      <c r="B36" s="4" t="s">
        <v>348</v>
      </c>
      <c r="C36" t="s">
        <v>349</v>
      </c>
      <c r="D36" s="2" t="str">
        <f>Table135[[#This Row],[CN]]&amp;" - "&amp;Table135[[#This Row],[CNEE]]</f>
        <v>顾家 - HANSSEM</v>
      </c>
      <c r="E36" s="14" t="str">
        <f>VLOOKUP(Table135[[#This Row],[CN]],表5[],2,FALSE)</f>
        <v>KUKA</v>
      </c>
      <c r="F36" s="3" t="s">
        <v>401</v>
      </c>
      <c r="G36" s="10"/>
      <c r="H36" s="10">
        <v>1</v>
      </c>
      <c r="I36" s="10">
        <f>Table135[[#This Row],[20'']]+Table135[[#This Row],[40'']]*2</f>
        <v>2</v>
      </c>
      <c r="J36" s="10" t="s">
        <v>430</v>
      </c>
      <c r="K36" s="10" t="s">
        <v>400</v>
      </c>
      <c r="L36" s="10"/>
      <c r="M36" s="10" t="s">
        <v>246</v>
      </c>
    </row>
    <row r="37" spans="1:13" hidden="1" x14ac:dyDescent="0.2">
      <c r="A37" s="1">
        <v>43744</v>
      </c>
      <c r="B37" t="s">
        <v>58</v>
      </c>
      <c r="C37" t="s">
        <v>165</v>
      </c>
      <c r="D37" t="str">
        <f>Table135[[#This Row],[CN]]&amp;" - "&amp;Table135[[#This Row],[CNEE]]</f>
        <v>洲际 - CASAMIA</v>
      </c>
      <c r="E37" t="str">
        <f>VLOOKUP(Table135[[#This Row],[CN]],表5[],2,FALSE)</f>
        <v>ZHOUJI</v>
      </c>
      <c r="F37" s="18" t="s">
        <v>219</v>
      </c>
      <c r="G37" s="10"/>
      <c r="H37" s="10">
        <v>1</v>
      </c>
      <c r="I37" s="10">
        <f>Table135[[#This Row],[20'']]+Table135[[#This Row],[40'']]*2</f>
        <v>2</v>
      </c>
      <c r="J37" s="10" t="s">
        <v>50</v>
      </c>
      <c r="K37" s="10" t="s">
        <v>54</v>
      </c>
      <c r="L37" s="10"/>
      <c r="M37" s="10" t="s">
        <v>247</v>
      </c>
    </row>
    <row r="38" spans="1:13" hidden="1" x14ac:dyDescent="0.2">
      <c r="A38" s="1">
        <v>43744</v>
      </c>
      <c r="B38" s="4" t="s">
        <v>344</v>
      </c>
      <c r="C38" t="s">
        <v>159</v>
      </c>
      <c r="D38" s="2" t="str">
        <f>Table135[[#This Row],[CN]]&amp;" - "&amp;Table135[[#This Row],[CNEE]]</f>
        <v>永艺 - SSEM</v>
      </c>
      <c r="E38" s="14" t="str">
        <f>VLOOKUP(Table135[[#This Row],[CN]],表5[],2,FALSE)</f>
        <v>UE</v>
      </c>
      <c r="F38" s="3" t="s">
        <v>447</v>
      </c>
      <c r="G38" s="10"/>
      <c r="H38" s="10">
        <v>6</v>
      </c>
      <c r="I38" s="10">
        <f>Table135[[#This Row],[20'']]+Table135[[#This Row],[40'']]*2</f>
        <v>12</v>
      </c>
      <c r="J38" s="10" t="s">
        <v>442</v>
      </c>
      <c r="K38" s="10" t="s">
        <v>353</v>
      </c>
      <c r="L38" s="10" t="s">
        <v>445</v>
      </c>
      <c r="M38" s="10" t="s">
        <v>246</v>
      </c>
    </row>
    <row r="39" spans="1:13" hidden="1" x14ac:dyDescent="0.2">
      <c r="A39" s="1">
        <v>43747</v>
      </c>
      <c r="B39" t="s">
        <v>16</v>
      </c>
      <c r="C39" t="s">
        <v>162</v>
      </c>
      <c r="D39" t="str">
        <f>Table135[[#This Row],[CN]]&amp;" - "&amp;Table135[[#This Row],[CNEE]]</f>
        <v>卡帛 - HANSSEM</v>
      </c>
      <c r="E39" t="str">
        <f>VLOOKUP(Table135[[#This Row],[CN]],表5[],2,FALSE)</f>
        <v>CABO</v>
      </c>
      <c r="F39" s="3" t="s">
        <v>34</v>
      </c>
      <c r="G39" s="10"/>
      <c r="H39" s="10">
        <v>3</v>
      </c>
      <c r="I39" s="10">
        <f>Table135[[#This Row],[20'']]+Table135[[#This Row],[40'']]*2</f>
        <v>6</v>
      </c>
      <c r="J39" s="10" t="s">
        <v>13</v>
      </c>
      <c r="K39" s="10" t="s">
        <v>262</v>
      </c>
      <c r="L39" s="10"/>
      <c r="M39" s="10" t="s">
        <v>247</v>
      </c>
    </row>
    <row r="40" spans="1:13" ht="28.5" hidden="1" x14ac:dyDescent="0.2">
      <c r="A40" s="1">
        <v>43747</v>
      </c>
      <c r="B40" t="s">
        <v>58</v>
      </c>
      <c r="C40" t="s">
        <v>163</v>
      </c>
      <c r="D40" t="str">
        <f>Table135[[#This Row],[CN]]&amp;" - "&amp;Table135[[#This Row],[CNEE]]</f>
        <v>华达利 - CASAMIA</v>
      </c>
      <c r="E40" t="str">
        <f>VLOOKUP(Table135[[#This Row],[CN]],表5[],2,FALSE)</f>
        <v>HTL</v>
      </c>
      <c r="F40" s="3" t="s">
        <v>223</v>
      </c>
      <c r="G40" s="10"/>
      <c r="H40" s="10">
        <v>2</v>
      </c>
      <c r="I40" s="10">
        <f>Table135[[#This Row],[20'']]+Table135[[#This Row],[40'']]*2</f>
        <v>4</v>
      </c>
      <c r="J40" s="10" t="s">
        <v>53</v>
      </c>
      <c r="K40" s="10" t="s">
        <v>57</v>
      </c>
      <c r="L40" s="10"/>
      <c r="M40" s="10" t="s">
        <v>247</v>
      </c>
    </row>
    <row r="41" spans="1:13" hidden="1" x14ac:dyDescent="0.2">
      <c r="A41" s="1">
        <v>43747</v>
      </c>
      <c r="B41" s="4" t="s">
        <v>16</v>
      </c>
      <c r="C41" t="s">
        <v>167</v>
      </c>
      <c r="D41" s="2" t="str">
        <f>Table135[[#This Row],[CN]]&amp;" - "&amp;Table135[[#This Row],[CNEE]]</f>
        <v>顾家 - HANSSEM</v>
      </c>
      <c r="E41" s="14" t="str">
        <f>VLOOKUP(Table135[[#This Row],[CN]],表5[],2,FALSE)</f>
        <v>KUKA</v>
      </c>
      <c r="F41" s="3" t="s">
        <v>227</v>
      </c>
      <c r="G41" s="10"/>
      <c r="H41" s="10">
        <v>1</v>
      </c>
      <c r="I41" s="10">
        <f>Table135[[#This Row],[20'']]+Table135[[#This Row],[40'']]*2</f>
        <v>2</v>
      </c>
      <c r="J41" s="10" t="s">
        <v>434</v>
      </c>
      <c r="K41" s="10" t="s">
        <v>263</v>
      </c>
      <c r="L41" s="10"/>
      <c r="M41" s="10" t="s">
        <v>247</v>
      </c>
    </row>
    <row r="42" spans="1:13" hidden="1" x14ac:dyDescent="0.2">
      <c r="A42" s="1">
        <v>43747</v>
      </c>
      <c r="B42" s="4" t="s">
        <v>16</v>
      </c>
      <c r="C42" t="s">
        <v>166</v>
      </c>
      <c r="D42" s="2" t="str">
        <f>Table135[[#This Row],[CN]]&amp;" - "&amp;Table135[[#This Row],[CNEE]]</f>
        <v>万盛 - HANSSEM</v>
      </c>
      <c r="E42" s="14" t="str">
        <f>VLOOKUP(Table135[[#This Row],[CN]],表5[],2,FALSE)</f>
        <v>WANSHENG</v>
      </c>
      <c r="F42" s="3" t="s">
        <v>224</v>
      </c>
      <c r="G42" s="10"/>
      <c r="H42" s="10">
        <v>1</v>
      </c>
      <c r="I42" s="10">
        <f>Table135[[#This Row],[20'']]+Table135[[#This Row],[40'']]*2</f>
        <v>2</v>
      </c>
      <c r="J42" s="10" t="s">
        <v>431</v>
      </c>
      <c r="K42" s="10" t="s">
        <v>264</v>
      </c>
      <c r="L42" s="10"/>
      <c r="M42" s="10" t="s">
        <v>247</v>
      </c>
    </row>
    <row r="43" spans="1:13" hidden="1" x14ac:dyDescent="0.2">
      <c r="A43" s="1">
        <v>43747</v>
      </c>
      <c r="B43" s="4" t="s">
        <v>16</v>
      </c>
      <c r="C43" t="s">
        <v>166</v>
      </c>
      <c r="D43" s="2" t="str">
        <f>Table135[[#This Row],[CN]]&amp;" - "&amp;Table135[[#This Row],[CNEE]]</f>
        <v>万盛 - HANSSEM</v>
      </c>
      <c r="E43" s="14" t="str">
        <f>VLOOKUP(Table135[[#This Row],[CN]],表5[],2,FALSE)</f>
        <v>WANSHENG</v>
      </c>
      <c r="F43" s="3" t="s">
        <v>226</v>
      </c>
      <c r="G43" s="10">
        <v>1</v>
      </c>
      <c r="H43" s="10"/>
      <c r="I43" s="10">
        <f>Table135[[#This Row],[20'']]+Table135[[#This Row],[40'']]*2</f>
        <v>1</v>
      </c>
      <c r="J43" s="10" t="s">
        <v>433</v>
      </c>
      <c r="K43" s="10" t="s">
        <v>265</v>
      </c>
      <c r="L43" s="10"/>
      <c r="M43" s="10" t="s">
        <v>246</v>
      </c>
    </row>
    <row r="44" spans="1:13" hidden="1" x14ac:dyDescent="0.2">
      <c r="A44" s="1">
        <v>43747</v>
      </c>
      <c r="B44" s="4" t="s">
        <v>16</v>
      </c>
      <c r="C44" t="s">
        <v>166</v>
      </c>
      <c r="D44" s="2" t="str">
        <f>Table135[[#This Row],[CN]]&amp;" - "&amp;Table135[[#This Row],[CNEE]]</f>
        <v>万盛 - HANSSEM</v>
      </c>
      <c r="E44" s="14" t="str">
        <f>VLOOKUP(Table135[[#This Row],[CN]],表5[],2,FALSE)</f>
        <v>WANSHENG</v>
      </c>
      <c r="F44" s="3" t="s">
        <v>225</v>
      </c>
      <c r="G44" s="10"/>
      <c r="H44" s="10">
        <v>1</v>
      </c>
      <c r="I44" s="10">
        <f>Table135[[#This Row],[20'']]+Table135[[#This Row],[40'']]*2</f>
        <v>2</v>
      </c>
      <c r="J44" s="10" t="s">
        <v>432</v>
      </c>
      <c r="K44" s="10" t="s">
        <v>462</v>
      </c>
      <c r="L44" s="10" t="s">
        <v>456</v>
      </c>
      <c r="M44" s="10" t="s">
        <v>247</v>
      </c>
    </row>
    <row r="45" spans="1:13" hidden="1" x14ac:dyDescent="0.2">
      <c r="A45" s="1">
        <v>43747</v>
      </c>
      <c r="B45" s="4" t="s">
        <v>228</v>
      </c>
      <c r="C45" t="s">
        <v>159</v>
      </c>
      <c r="D45" s="2" t="str">
        <f>Table135[[#This Row],[CN]]&amp;" - "&amp;Table135[[#This Row],[CNEE]]</f>
        <v>永艺 - SSEM</v>
      </c>
      <c r="E45" s="14" t="str">
        <f>VLOOKUP(Table135[[#This Row],[CN]],表5[],2,FALSE)</f>
        <v>UE</v>
      </c>
      <c r="F45" s="3" t="s">
        <v>448</v>
      </c>
      <c r="G45" s="10"/>
      <c r="H45" s="10">
        <v>1</v>
      </c>
      <c r="I45" s="10">
        <f>Table135[[#This Row],[20'']]+Table135[[#This Row],[40'']]*2</f>
        <v>2</v>
      </c>
      <c r="J45" s="10" t="s">
        <v>443</v>
      </c>
      <c r="K45" s="10" t="s">
        <v>255</v>
      </c>
      <c r="L45" s="10" t="s">
        <v>446</v>
      </c>
      <c r="M45" s="10" t="s">
        <v>247</v>
      </c>
    </row>
    <row r="46" spans="1:13" hidden="1" x14ac:dyDescent="0.2">
      <c r="A46" s="1">
        <v>43751</v>
      </c>
      <c r="B46" s="4" t="s">
        <v>164</v>
      </c>
      <c r="C46" t="s">
        <v>166</v>
      </c>
      <c r="D46" s="2" t="str">
        <f>Table135[[#This Row],[CN]]&amp;" - "&amp;Table135[[#This Row],[CNEE]]</f>
        <v>万盛 - HANSSEM</v>
      </c>
      <c r="E46" s="14" t="str">
        <f>VLOOKUP(Table135[[#This Row],[CN]],表5[],2,FALSE)</f>
        <v>WANSHENG</v>
      </c>
      <c r="F46" s="3" t="s">
        <v>229</v>
      </c>
      <c r="G46" s="10"/>
      <c r="H46" s="10">
        <v>2</v>
      </c>
      <c r="I46" s="10">
        <f>Table135[[#This Row],[20'']]+Table135[[#This Row],[40'']]*2</f>
        <v>4</v>
      </c>
      <c r="J46" s="10" t="s">
        <v>435</v>
      </c>
      <c r="K46" s="10" t="s">
        <v>266</v>
      </c>
      <c r="L46" s="10"/>
      <c r="M46" s="10" t="s">
        <v>247</v>
      </c>
    </row>
    <row r="47" spans="1:13" ht="42.75" hidden="1" x14ac:dyDescent="0.2">
      <c r="A47" s="1">
        <v>43751</v>
      </c>
      <c r="B47" s="4" t="s">
        <v>58</v>
      </c>
      <c r="C47" t="s">
        <v>163</v>
      </c>
      <c r="D47" s="2" t="str">
        <f>Table135[[#This Row],[CN]]&amp;" - "&amp;Table135[[#This Row],[CNEE]]</f>
        <v>华达利 - CASAMIA</v>
      </c>
      <c r="E47" s="14" t="str">
        <f>VLOOKUP(Table135[[#This Row],[CN]],表5[],2,FALSE)</f>
        <v>HTL</v>
      </c>
      <c r="F47" s="3" t="s">
        <v>250</v>
      </c>
      <c r="G47" s="10"/>
      <c r="H47" s="10">
        <v>3</v>
      </c>
      <c r="I47" s="10">
        <f>Table135[[#This Row],[20'']]+Table135[[#This Row],[40'']]*2</f>
        <v>6</v>
      </c>
      <c r="J47" s="10" t="s">
        <v>420</v>
      </c>
      <c r="K47" s="10" t="s">
        <v>253</v>
      </c>
      <c r="L47" s="10"/>
      <c r="M47" s="10" t="s">
        <v>247</v>
      </c>
    </row>
    <row r="48" spans="1:13" hidden="1" x14ac:dyDescent="0.2">
      <c r="A48" s="1">
        <v>43751</v>
      </c>
      <c r="B48" t="s">
        <v>16</v>
      </c>
      <c r="C48" t="s">
        <v>167</v>
      </c>
      <c r="D48" t="str">
        <f>Table135[[#This Row],[CN]]&amp;" - "&amp;Table135[[#This Row],[CNEE]]</f>
        <v>顾家 - HANSSEM</v>
      </c>
      <c r="E48" t="str">
        <f>VLOOKUP(Table135[[#This Row],[CN]],表5[],2,FALSE)</f>
        <v>KUKA</v>
      </c>
      <c r="F48" s="3" t="s">
        <v>403</v>
      </c>
      <c r="G48" s="10"/>
      <c r="H48" s="10">
        <v>1</v>
      </c>
      <c r="I48" s="10">
        <f>Table135[[#This Row],[20'']]+Table135[[#This Row],[40'']]*2</f>
        <v>2</v>
      </c>
      <c r="J48" s="10" t="s">
        <v>12</v>
      </c>
      <c r="K48" s="10" t="s">
        <v>402</v>
      </c>
      <c r="L48" s="10"/>
      <c r="M48" s="10" t="s">
        <v>246</v>
      </c>
    </row>
    <row r="49" spans="1:13" hidden="1" x14ac:dyDescent="0.2">
      <c r="A49" s="1">
        <v>43751</v>
      </c>
      <c r="B49" s="4" t="s">
        <v>58</v>
      </c>
      <c r="C49" t="s">
        <v>160</v>
      </c>
      <c r="D49" s="2" t="str">
        <f>Table135[[#This Row],[CN]]&amp;" - "&amp;Table135[[#This Row],[CNEE]]</f>
        <v>雅家居 - CASAMIA</v>
      </c>
      <c r="E49" s="14" t="str">
        <f>VLOOKUP(Table135[[#This Row],[CN]],表5[],2,FALSE)</f>
        <v>YAJIAJU</v>
      </c>
      <c r="F49" s="3" t="s">
        <v>364</v>
      </c>
      <c r="G49" s="10"/>
      <c r="H49" s="10">
        <v>2</v>
      </c>
      <c r="I49" s="10">
        <f>Table135[[#This Row],[20'']]+Table135[[#This Row],[40'']]*2</f>
        <v>4</v>
      </c>
      <c r="J49" s="10" t="s">
        <v>414</v>
      </c>
      <c r="K49" s="10" t="s">
        <v>398</v>
      </c>
      <c r="L49" s="10"/>
      <c r="M49" s="10" t="s">
        <v>246</v>
      </c>
    </row>
    <row r="50" spans="1:13" ht="57" hidden="1" x14ac:dyDescent="0.2">
      <c r="A50" s="1">
        <v>43754</v>
      </c>
      <c r="B50" s="4" t="s">
        <v>58</v>
      </c>
      <c r="C50" t="s">
        <v>167</v>
      </c>
      <c r="D50" s="2" t="str">
        <f>Table135[[#This Row],[CN]]&amp;" - "&amp;Table135[[#This Row],[CNEE]]</f>
        <v>顾家 - CASAMIA</v>
      </c>
      <c r="E50" s="14" t="str">
        <f>VLOOKUP(Table135[[#This Row],[CN]],表5[],2,FALSE)</f>
        <v>KUKA</v>
      </c>
      <c r="F50" s="3" t="s">
        <v>245</v>
      </c>
      <c r="G50" s="10"/>
      <c r="H50" s="10">
        <v>4</v>
      </c>
      <c r="I50" s="10">
        <f>Table135[[#This Row],[20'']]+Table135[[#This Row],[40'']]*2</f>
        <v>8</v>
      </c>
      <c r="J50" s="10" t="s">
        <v>418</v>
      </c>
      <c r="K50" s="10" t="s">
        <v>278</v>
      </c>
      <c r="L50" s="10"/>
      <c r="M50" s="10" t="s">
        <v>246</v>
      </c>
    </row>
    <row r="51" spans="1:13" hidden="1" x14ac:dyDescent="0.2">
      <c r="A51" s="1">
        <v>43754</v>
      </c>
      <c r="B51" t="s">
        <v>16</v>
      </c>
      <c r="C51" t="s">
        <v>162</v>
      </c>
      <c r="D51" t="str">
        <f>Table135[[#This Row],[CN]]&amp;" - "&amp;Table135[[#This Row],[CNEE]]</f>
        <v>卡帛 - HANSSEM</v>
      </c>
      <c r="E51" t="str">
        <f>VLOOKUP(Table135[[#This Row],[CN]],表5[],2,FALSE)</f>
        <v>CABO</v>
      </c>
      <c r="F51" s="3" t="s">
        <v>14</v>
      </c>
      <c r="G51" s="10"/>
      <c r="H51" s="10">
        <v>3</v>
      </c>
      <c r="I51" s="10">
        <f>Table135[[#This Row],[20'']]+Table135[[#This Row],[40'']]*2</f>
        <v>6</v>
      </c>
      <c r="J51" s="10" t="s">
        <v>15</v>
      </c>
      <c r="K51" s="10" t="s">
        <v>267</v>
      </c>
      <c r="L51" s="10"/>
      <c r="M51" s="10" t="s">
        <v>247</v>
      </c>
    </row>
    <row r="52" spans="1:13" hidden="1" x14ac:dyDescent="0.2">
      <c r="A52" s="1">
        <v>43754</v>
      </c>
      <c r="B52" t="s">
        <v>16</v>
      </c>
      <c r="C52" t="s">
        <v>166</v>
      </c>
      <c r="D52" s="2" t="str">
        <f>Table135[[#This Row],[CN]]&amp;" - "&amp;Table135[[#This Row],[CNEE]]</f>
        <v>万盛 - HANSSEM</v>
      </c>
      <c r="E52" s="14" t="str">
        <f>VLOOKUP(Table135[[#This Row],[CN]],表5[],2,FALSE)</f>
        <v>WANSHENG</v>
      </c>
      <c r="F52" s="3" t="s">
        <v>230</v>
      </c>
      <c r="G52" s="10"/>
      <c r="H52" s="10">
        <v>1</v>
      </c>
      <c r="I52" s="10">
        <f>Table135[[#This Row],[20'']]+Table135[[#This Row],[40'']]*2</f>
        <v>2</v>
      </c>
      <c r="J52" s="10" t="s">
        <v>436</v>
      </c>
      <c r="K52" s="10" t="s">
        <v>268</v>
      </c>
      <c r="L52" s="10"/>
      <c r="M52" s="10" t="s">
        <v>247</v>
      </c>
    </row>
    <row r="53" spans="1:13" hidden="1" x14ac:dyDescent="0.2">
      <c r="A53" s="1">
        <v>43754</v>
      </c>
      <c r="B53" t="s">
        <v>16</v>
      </c>
      <c r="C53" t="s">
        <v>166</v>
      </c>
      <c r="D53" s="2" t="str">
        <f>Table135[[#This Row],[CN]]&amp;" - "&amp;Table135[[#This Row],[CNEE]]</f>
        <v>万盛 - HANSSEM</v>
      </c>
      <c r="E53" s="14" t="str">
        <f>VLOOKUP(Table135[[#This Row],[CN]],表5[],2,FALSE)</f>
        <v>WANSHENG</v>
      </c>
      <c r="F53" s="3" t="s">
        <v>231</v>
      </c>
      <c r="G53" s="10"/>
      <c r="H53" s="10">
        <v>1</v>
      </c>
      <c r="I53" s="10">
        <f>Table135[[#This Row],[20'']]+Table135[[#This Row],[40'']]*2</f>
        <v>2</v>
      </c>
      <c r="J53" s="10" t="s">
        <v>437</v>
      </c>
      <c r="K53" s="10" t="s">
        <v>269</v>
      </c>
      <c r="L53" s="10"/>
      <c r="M53" s="10" t="s">
        <v>247</v>
      </c>
    </row>
    <row r="54" spans="1:13" hidden="1" x14ac:dyDescent="0.2">
      <c r="A54" s="1">
        <v>43758</v>
      </c>
      <c r="B54" s="4" t="s">
        <v>58</v>
      </c>
      <c r="C54" t="s">
        <v>167</v>
      </c>
      <c r="D54" s="2" t="str">
        <f>Table135[[#This Row],[CN]]&amp;" - "&amp;Table135[[#This Row],[CNEE]]</f>
        <v>顾家 - CASAMIA</v>
      </c>
      <c r="E54" s="14" t="str">
        <f>VLOOKUP(Table135[[#This Row],[CN]],表5[],2,FALSE)</f>
        <v>KUKA</v>
      </c>
      <c r="F54" s="3" t="s">
        <v>454</v>
      </c>
      <c r="G54" s="10"/>
      <c r="H54" s="10">
        <v>1</v>
      </c>
      <c r="I54" s="10">
        <f>Table135[[#This Row],[20'']]+Table135[[#This Row],[40'']]*2</f>
        <v>2</v>
      </c>
      <c r="J54" s="10" t="s">
        <v>419</v>
      </c>
      <c r="K54" s="10" t="s">
        <v>279</v>
      </c>
      <c r="L54" s="10"/>
      <c r="M54" s="10" t="s">
        <v>246</v>
      </c>
    </row>
    <row r="55" spans="1:13" ht="28.5" hidden="1" x14ac:dyDescent="0.2">
      <c r="A55" s="1">
        <v>43758</v>
      </c>
      <c r="B55" s="4" t="s">
        <v>58</v>
      </c>
      <c r="C55" t="s">
        <v>163</v>
      </c>
      <c r="D55" s="2" t="str">
        <f>Table135[[#This Row],[CN]]&amp;" - "&amp;Table135[[#This Row],[CNEE]]</f>
        <v>华达利 - CASAMIA</v>
      </c>
      <c r="E55" s="14" t="str">
        <f>VLOOKUP(Table135[[#This Row],[CN]],表5[],2,FALSE)</f>
        <v>HTL</v>
      </c>
      <c r="F55" s="3" t="s">
        <v>345</v>
      </c>
      <c r="G55" s="10"/>
      <c r="H55" s="10">
        <v>2</v>
      </c>
      <c r="I55" s="10">
        <f>Table135[[#This Row],[20'']]+Table135[[#This Row],[40'']]*2</f>
        <v>4</v>
      </c>
      <c r="J55" s="10" t="s">
        <v>422</v>
      </c>
      <c r="K55" s="10" t="s">
        <v>360</v>
      </c>
      <c r="L55" s="10"/>
      <c r="M55" s="10" t="s">
        <v>246</v>
      </c>
    </row>
    <row r="56" spans="1:13" ht="57" hidden="1" x14ac:dyDescent="0.2">
      <c r="A56" s="1">
        <v>43758</v>
      </c>
      <c r="B56" s="4" t="s">
        <v>58</v>
      </c>
      <c r="C56" t="s">
        <v>163</v>
      </c>
      <c r="D56" s="2" t="str">
        <f>Table135[[#This Row],[CN]]&amp;" - "&amp;Table135[[#This Row],[CNEE]]</f>
        <v>华达利 - CASAMIA</v>
      </c>
      <c r="E56" s="14" t="str">
        <f>VLOOKUP(Table135[[#This Row],[CN]],表5[],2,FALSE)</f>
        <v>HTL</v>
      </c>
      <c r="F56" s="3" t="s">
        <v>249</v>
      </c>
      <c r="G56" s="10"/>
      <c r="H56" s="10">
        <v>4</v>
      </c>
      <c r="I56" s="10">
        <f>Table135[[#This Row],[20'']]+Table135[[#This Row],[40'']]*2</f>
        <v>8</v>
      </c>
      <c r="J56" s="10" t="s">
        <v>421</v>
      </c>
      <c r="K56" s="10" t="s">
        <v>280</v>
      </c>
      <c r="L56" s="10"/>
      <c r="M56" s="10" t="s">
        <v>246</v>
      </c>
    </row>
    <row r="57" spans="1:13" hidden="1" x14ac:dyDescent="0.2">
      <c r="A57" s="1">
        <v>43758</v>
      </c>
      <c r="B57" s="4" t="s">
        <v>164</v>
      </c>
      <c r="C57" t="s">
        <v>162</v>
      </c>
      <c r="D57" s="2" t="str">
        <f>Table135[[#This Row],[CN]]&amp;" - "&amp;Table135[[#This Row],[CNEE]]</f>
        <v>卡帛 - HANSSEM</v>
      </c>
      <c r="E57" s="14" t="str">
        <f>VLOOKUP(Table135[[#This Row],[CN]],表5[],2,FALSE)</f>
        <v>CABO</v>
      </c>
      <c r="F57" s="3" t="s">
        <v>248</v>
      </c>
      <c r="G57" s="10"/>
      <c r="H57" s="10">
        <v>1</v>
      </c>
      <c r="I57" s="10">
        <f>Table135[[#This Row],[20'']]+Table135[[#This Row],[40'']]*2</f>
        <v>2</v>
      </c>
      <c r="J57" s="10" t="s">
        <v>441</v>
      </c>
      <c r="K57" s="10" t="s">
        <v>270</v>
      </c>
      <c r="L57" s="10"/>
      <c r="M57" s="10" t="s">
        <v>246</v>
      </c>
    </row>
    <row r="58" spans="1:13" hidden="1" x14ac:dyDescent="0.2">
      <c r="A58" s="1">
        <v>43758</v>
      </c>
      <c r="B58" s="4" t="s">
        <v>365</v>
      </c>
      <c r="C58" t="s">
        <v>166</v>
      </c>
      <c r="D58" s="2" t="str">
        <f>Table135[[#This Row],[CN]]&amp;" - "&amp;Table135[[#This Row],[CNEE]]</f>
        <v>万盛 - HANSSEM</v>
      </c>
      <c r="E58" s="14" t="str">
        <f>VLOOKUP(Table135[[#This Row],[CN]],表5[],2,FALSE)</f>
        <v>WANSHENG</v>
      </c>
      <c r="F58" s="3" t="s">
        <v>407</v>
      </c>
      <c r="G58" s="10"/>
      <c r="H58" s="10">
        <v>4</v>
      </c>
      <c r="I58" s="10">
        <f>Table135[[#This Row],[20'']]+Table135[[#This Row],[40'']]*2</f>
        <v>8</v>
      </c>
      <c r="J58" s="10" t="s">
        <v>438</v>
      </c>
      <c r="K58" s="10" t="s">
        <v>404</v>
      </c>
      <c r="L58" s="10"/>
      <c r="M58" s="10" t="s">
        <v>246</v>
      </c>
    </row>
    <row r="59" spans="1:13" hidden="1" x14ac:dyDescent="0.2">
      <c r="A59" s="1">
        <v>43758</v>
      </c>
      <c r="B59" s="4" t="s">
        <v>365</v>
      </c>
      <c r="C59" t="s">
        <v>166</v>
      </c>
      <c r="D59" s="2" t="str">
        <f>Table135[[#This Row],[CN]]&amp;" - "&amp;Table135[[#This Row],[CNEE]]</f>
        <v>万盛 - HANSSEM</v>
      </c>
      <c r="E59" s="14" t="str">
        <f>VLOOKUP(Table135[[#This Row],[CN]],表5[],2,FALSE)</f>
        <v>WANSHENG</v>
      </c>
      <c r="F59" s="3" t="s">
        <v>408</v>
      </c>
      <c r="G59" s="10"/>
      <c r="H59" s="10">
        <v>2</v>
      </c>
      <c r="I59" s="10">
        <f>Table135[[#This Row],[20'']]+Table135[[#This Row],[40'']]*2</f>
        <v>4</v>
      </c>
      <c r="J59" s="10" t="s">
        <v>439</v>
      </c>
      <c r="K59" s="10" t="s">
        <v>405</v>
      </c>
      <c r="L59" s="10"/>
      <c r="M59" s="10" t="s">
        <v>246</v>
      </c>
    </row>
    <row r="60" spans="1:13" hidden="1" x14ac:dyDescent="0.2">
      <c r="A60" s="1">
        <v>43758</v>
      </c>
      <c r="B60" s="4" t="s">
        <v>365</v>
      </c>
      <c r="C60" t="s">
        <v>166</v>
      </c>
      <c r="D60" s="2" t="str">
        <f>Table135[[#This Row],[CN]]&amp;" - "&amp;Table135[[#This Row],[CNEE]]</f>
        <v>万盛 - HANSSEM</v>
      </c>
      <c r="E60" s="14" t="str">
        <f>VLOOKUP(Table135[[#This Row],[CN]],表5[],2,FALSE)</f>
        <v>WANSHENG</v>
      </c>
      <c r="F60" s="3" t="s">
        <v>409</v>
      </c>
      <c r="G60" s="10"/>
      <c r="H60" s="10">
        <v>1</v>
      </c>
      <c r="I60" s="10">
        <f>Table135[[#This Row],[20'']]+Table135[[#This Row],[40'']]*2</f>
        <v>2</v>
      </c>
      <c r="J60" s="10" t="s">
        <v>440</v>
      </c>
      <c r="K60" s="10" t="s">
        <v>406</v>
      </c>
      <c r="L60" s="10"/>
      <c r="M60" s="10" t="s">
        <v>246</v>
      </c>
    </row>
    <row r="61" spans="1:13" hidden="1" x14ac:dyDescent="0.2">
      <c r="A61" s="1">
        <v>43761</v>
      </c>
      <c r="B61" t="s">
        <v>58</v>
      </c>
      <c r="C61" t="s">
        <v>163</v>
      </c>
      <c r="D61" s="2" t="str">
        <f>Table135[[#This Row],[CN]]&amp;" - "&amp;Table135[[#This Row],[CNEE]]</f>
        <v>华达利 - CASAMIA</v>
      </c>
      <c r="E61" s="14" t="str">
        <f>VLOOKUP(Table135[[#This Row],[CN]],表5[],2,FALSE)</f>
        <v>HTL</v>
      </c>
      <c r="F61" s="3" t="s">
        <v>465</v>
      </c>
      <c r="G61" s="10"/>
      <c r="H61" s="10">
        <v>1</v>
      </c>
      <c r="I61" s="10">
        <f>Table135[[#This Row],[20'']]+Table135[[#This Row],[40'']]*2</f>
        <v>2</v>
      </c>
      <c r="J61" s="10"/>
      <c r="K61" s="10"/>
      <c r="L61" s="10"/>
      <c r="M61" s="10"/>
    </row>
  </sheetData>
  <sortState ref="R34:S66">
    <sortCondition ref="R34:R66"/>
    <sortCondition ref="S34:S66"/>
  </sortState>
  <phoneticPr fontId="2" type="noConversion"/>
  <conditionalFormatting sqref="K2:K61">
    <cfRule type="duplicateValues" dxfId="101" priority="11"/>
  </conditionalFormatting>
  <dataValidations count="1">
    <dataValidation type="list" allowBlank="1" showInputMessage="1" showErrorMessage="1" sqref="M2:M61" xr:uid="{A79C949C-5D3E-4F28-9A58-4BF936B5CF66}">
      <formula1>"OK"</formula1>
    </dataValidation>
  </dataValidation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A4E38-2CCC-440F-8550-06500B8A4D94}">
  <dimension ref="A1:N61"/>
  <sheetViews>
    <sheetView workbookViewId="0">
      <pane ySplit="3" topLeftCell="A25" activePane="bottomLeft" state="frozen"/>
      <selection pane="bottomLeft" activeCell="F53" sqref="F53"/>
    </sheetView>
  </sheetViews>
  <sheetFormatPr defaultRowHeight="14.25" x14ac:dyDescent="0.2"/>
  <cols>
    <col min="1" max="1" width="19.5" bestFit="1" customWidth="1"/>
    <col min="2" max="2" width="8.25" bestFit="1" customWidth="1"/>
    <col min="3" max="4" width="6.25" bestFit="1" customWidth="1"/>
    <col min="7" max="7" width="9.25" bestFit="1" customWidth="1"/>
    <col min="9" max="9" width="9.25" bestFit="1" customWidth="1"/>
  </cols>
  <sheetData>
    <row r="1" spans="1:14" x14ac:dyDescent="0.2">
      <c r="A1" s="13" t="s">
        <v>187</v>
      </c>
      <c r="B1" s="8" t="s">
        <v>186</v>
      </c>
      <c r="H1" t="s">
        <v>346</v>
      </c>
      <c r="I1" s="34">
        <v>43740</v>
      </c>
      <c r="J1" s="34">
        <f>I1+7</f>
        <v>43747</v>
      </c>
      <c r="K1" s="34">
        <f t="shared" ref="K1:N1" si="0">J1+7</f>
        <v>43754</v>
      </c>
      <c r="L1" s="34">
        <f t="shared" si="0"/>
        <v>43761</v>
      </c>
      <c r="M1" s="34">
        <f t="shared" si="0"/>
        <v>43768</v>
      </c>
      <c r="N1" s="34">
        <f t="shared" si="0"/>
        <v>43775</v>
      </c>
    </row>
    <row r="2" spans="1:14" x14ac:dyDescent="0.2">
      <c r="H2" t="s">
        <v>347</v>
      </c>
      <c r="I2" s="34">
        <v>43744</v>
      </c>
      <c r="J2" s="34">
        <f>I2+7</f>
        <v>43751</v>
      </c>
      <c r="K2" s="34">
        <f t="shared" ref="K2:N2" si="1">J2+7</f>
        <v>43758</v>
      </c>
      <c r="L2" s="34">
        <f t="shared" si="1"/>
        <v>43765</v>
      </c>
      <c r="M2" s="34">
        <f t="shared" si="1"/>
        <v>43772</v>
      </c>
      <c r="N2" s="34">
        <f t="shared" si="1"/>
        <v>43779</v>
      </c>
    </row>
    <row r="3" spans="1:14" x14ac:dyDescent="0.2">
      <c r="A3" s="8"/>
      <c r="B3" s="8" t="s">
        <v>289</v>
      </c>
      <c r="C3" s="8" t="s">
        <v>290</v>
      </c>
      <c r="D3" s="8" t="s">
        <v>291</v>
      </c>
    </row>
    <row r="4" spans="1:14" x14ac:dyDescent="0.2">
      <c r="A4" s="31" t="s">
        <v>185</v>
      </c>
      <c r="B4" s="15"/>
      <c r="C4" s="15">
        <v>1</v>
      </c>
      <c r="D4" s="15">
        <v>2</v>
      </c>
    </row>
    <row r="5" spans="1:14" x14ac:dyDescent="0.2">
      <c r="A5" s="12" t="s">
        <v>237</v>
      </c>
      <c r="B5" s="15"/>
      <c r="C5" s="15">
        <v>1</v>
      </c>
      <c r="D5" s="15">
        <v>2</v>
      </c>
    </row>
    <row r="6" spans="1:14" x14ac:dyDescent="0.2">
      <c r="A6" s="31" t="s">
        <v>184</v>
      </c>
      <c r="B6" s="15">
        <v>10</v>
      </c>
      <c r="C6" s="15">
        <v>5</v>
      </c>
      <c r="D6" s="15">
        <v>20</v>
      </c>
    </row>
    <row r="7" spans="1:14" x14ac:dyDescent="0.2">
      <c r="A7" s="12" t="s">
        <v>234</v>
      </c>
      <c r="B7" s="15"/>
      <c r="C7" s="15">
        <v>1</v>
      </c>
      <c r="D7" s="15">
        <v>2</v>
      </c>
    </row>
    <row r="8" spans="1:14" x14ac:dyDescent="0.2">
      <c r="A8" s="12" t="s">
        <v>233</v>
      </c>
      <c r="B8" s="15"/>
      <c r="C8" s="15">
        <v>3</v>
      </c>
      <c r="D8" s="15">
        <v>6</v>
      </c>
    </row>
    <row r="9" spans="1:14" x14ac:dyDescent="0.2">
      <c r="A9" s="12" t="s">
        <v>235</v>
      </c>
      <c r="B9" s="15"/>
      <c r="C9" s="15">
        <v>1</v>
      </c>
      <c r="D9" s="15">
        <v>2</v>
      </c>
    </row>
    <row r="10" spans="1:14" x14ac:dyDescent="0.2">
      <c r="A10" s="12" t="s">
        <v>236</v>
      </c>
      <c r="B10" s="15">
        <v>9</v>
      </c>
      <c r="C10" s="15"/>
      <c r="D10" s="15">
        <v>9</v>
      </c>
    </row>
    <row r="11" spans="1:14" x14ac:dyDescent="0.2">
      <c r="A11" s="12" t="s">
        <v>237</v>
      </c>
      <c r="B11" s="15">
        <v>1</v>
      </c>
      <c r="C11" s="15"/>
      <c r="D11" s="15">
        <v>1</v>
      </c>
    </row>
    <row r="12" spans="1:14" x14ac:dyDescent="0.2">
      <c r="A12" s="31" t="s">
        <v>183</v>
      </c>
      <c r="B12" s="15">
        <v>1</v>
      </c>
      <c r="C12" s="15"/>
      <c r="D12" s="15">
        <v>1</v>
      </c>
    </row>
    <row r="13" spans="1:14" x14ac:dyDescent="0.2">
      <c r="A13" s="12" t="s">
        <v>238</v>
      </c>
      <c r="B13" s="15">
        <v>1</v>
      </c>
      <c r="C13" s="15"/>
      <c r="D13" s="15">
        <v>1</v>
      </c>
    </row>
    <row r="14" spans="1:14" x14ac:dyDescent="0.2">
      <c r="A14" s="31" t="s">
        <v>182</v>
      </c>
      <c r="B14" s="15">
        <v>10</v>
      </c>
      <c r="C14" s="15">
        <v>9</v>
      </c>
      <c r="D14" s="15">
        <v>28</v>
      </c>
    </row>
    <row r="15" spans="1:14" x14ac:dyDescent="0.2">
      <c r="A15" s="12" t="s">
        <v>234</v>
      </c>
      <c r="B15" s="15"/>
      <c r="C15" s="15">
        <v>1</v>
      </c>
      <c r="D15" s="15">
        <v>2</v>
      </c>
    </row>
    <row r="16" spans="1:14" x14ac:dyDescent="0.2">
      <c r="A16" s="12" t="s">
        <v>233</v>
      </c>
      <c r="B16" s="15"/>
      <c r="C16" s="15">
        <v>5</v>
      </c>
      <c r="D16" s="15">
        <v>10</v>
      </c>
    </row>
    <row r="17" spans="1:4" x14ac:dyDescent="0.2">
      <c r="A17" s="12" t="s">
        <v>235</v>
      </c>
      <c r="B17" s="15"/>
      <c r="C17" s="15">
        <v>3</v>
      </c>
      <c r="D17" s="15">
        <v>6</v>
      </c>
    </row>
    <row r="18" spans="1:4" x14ac:dyDescent="0.2">
      <c r="A18" s="12" t="s">
        <v>236</v>
      </c>
      <c r="B18" s="15">
        <v>10</v>
      </c>
      <c r="C18" s="15"/>
      <c r="D18" s="15">
        <v>10</v>
      </c>
    </row>
    <row r="19" spans="1:4" x14ac:dyDescent="0.2">
      <c r="A19" s="31" t="s">
        <v>181</v>
      </c>
      <c r="B19" s="15">
        <v>8</v>
      </c>
      <c r="C19" s="15">
        <v>10</v>
      </c>
      <c r="D19" s="15">
        <v>28</v>
      </c>
    </row>
    <row r="20" spans="1:4" x14ac:dyDescent="0.2">
      <c r="A20" s="12" t="s">
        <v>234</v>
      </c>
      <c r="B20" s="15"/>
      <c r="C20" s="15">
        <v>1</v>
      </c>
      <c r="D20" s="15">
        <v>2</v>
      </c>
    </row>
    <row r="21" spans="1:4" x14ac:dyDescent="0.2">
      <c r="A21" s="12" t="s">
        <v>233</v>
      </c>
      <c r="B21" s="15"/>
      <c r="C21" s="15">
        <v>4</v>
      </c>
      <c r="D21" s="15">
        <v>8</v>
      </c>
    </row>
    <row r="22" spans="1:4" x14ac:dyDescent="0.2">
      <c r="A22" s="12" t="s">
        <v>239</v>
      </c>
      <c r="B22" s="15"/>
      <c r="C22" s="15">
        <v>3</v>
      </c>
      <c r="D22" s="15">
        <v>6</v>
      </c>
    </row>
    <row r="23" spans="1:4" x14ac:dyDescent="0.2">
      <c r="A23" s="12" t="s">
        <v>236</v>
      </c>
      <c r="B23" s="15">
        <v>8</v>
      </c>
      <c r="C23" s="15"/>
      <c r="D23" s="15">
        <v>8</v>
      </c>
    </row>
    <row r="24" spans="1:4" x14ac:dyDescent="0.2">
      <c r="A24" s="12" t="s">
        <v>237</v>
      </c>
      <c r="B24" s="15"/>
      <c r="C24" s="15">
        <v>2</v>
      </c>
      <c r="D24" s="15">
        <v>4</v>
      </c>
    </row>
    <row r="25" spans="1:4" x14ac:dyDescent="0.2">
      <c r="A25" s="31" t="s">
        <v>180</v>
      </c>
      <c r="B25" s="15">
        <v>1</v>
      </c>
      <c r="C25" s="15">
        <v>13</v>
      </c>
      <c r="D25" s="15">
        <v>27</v>
      </c>
    </row>
    <row r="26" spans="1:4" x14ac:dyDescent="0.2">
      <c r="A26" s="12" t="s">
        <v>234</v>
      </c>
      <c r="B26" s="15"/>
      <c r="C26" s="15">
        <v>2</v>
      </c>
      <c r="D26" s="15">
        <v>4</v>
      </c>
    </row>
    <row r="27" spans="1:4" x14ac:dyDescent="0.2">
      <c r="A27" s="12" t="s">
        <v>233</v>
      </c>
      <c r="B27" s="15"/>
      <c r="C27" s="15">
        <v>5</v>
      </c>
      <c r="D27" s="15">
        <v>10</v>
      </c>
    </row>
    <row r="28" spans="1:4" x14ac:dyDescent="0.2">
      <c r="A28" s="12" t="s">
        <v>240</v>
      </c>
      <c r="B28" s="15"/>
      <c r="C28" s="15">
        <v>2</v>
      </c>
      <c r="D28" s="15">
        <v>4</v>
      </c>
    </row>
    <row r="29" spans="1:4" x14ac:dyDescent="0.2">
      <c r="A29" s="12" t="s">
        <v>237</v>
      </c>
      <c r="B29" s="15"/>
      <c r="C29" s="15">
        <v>4</v>
      </c>
      <c r="D29" s="15">
        <v>8</v>
      </c>
    </row>
    <row r="30" spans="1:4" x14ac:dyDescent="0.2">
      <c r="A30" s="12" t="s">
        <v>241</v>
      </c>
      <c r="B30" s="15">
        <v>1</v>
      </c>
      <c r="C30" s="15"/>
      <c r="D30" s="15">
        <v>1</v>
      </c>
    </row>
    <row r="31" spans="1:4" x14ac:dyDescent="0.2">
      <c r="A31" s="31" t="s">
        <v>179</v>
      </c>
      <c r="B31" s="15">
        <v>7</v>
      </c>
      <c r="C31" s="15">
        <v>5</v>
      </c>
      <c r="D31" s="15">
        <v>17</v>
      </c>
    </row>
    <row r="32" spans="1:4" x14ac:dyDescent="0.2">
      <c r="A32" s="12" t="s">
        <v>239</v>
      </c>
      <c r="B32" s="15"/>
      <c r="C32" s="15">
        <v>5</v>
      </c>
      <c r="D32" s="15">
        <v>10</v>
      </c>
    </row>
    <row r="33" spans="1:9" x14ac:dyDescent="0.2">
      <c r="A33" s="12" t="s">
        <v>236</v>
      </c>
      <c r="B33" s="15">
        <v>7</v>
      </c>
      <c r="C33" s="15"/>
      <c r="D33" s="15">
        <v>7</v>
      </c>
    </row>
    <row r="34" spans="1:9" x14ac:dyDescent="0.2">
      <c r="A34" s="31" t="s">
        <v>178</v>
      </c>
      <c r="B34" s="15"/>
      <c r="C34" s="15">
        <v>15</v>
      </c>
      <c r="D34" s="15">
        <v>30</v>
      </c>
    </row>
    <row r="35" spans="1:9" x14ac:dyDescent="0.2">
      <c r="A35" s="12" t="s">
        <v>234</v>
      </c>
      <c r="B35" s="15"/>
      <c r="C35" s="15">
        <v>3</v>
      </c>
      <c r="D35" s="15">
        <v>6</v>
      </c>
    </row>
    <row r="36" spans="1:9" x14ac:dyDescent="0.2">
      <c r="A36" s="12" t="s">
        <v>233</v>
      </c>
      <c r="B36" s="15"/>
      <c r="C36" s="15">
        <v>5</v>
      </c>
      <c r="D36" s="15">
        <v>10</v>
      </c>
    </row>
    <row r="37" spans="1:9" x14ac:dyDescent="0.2">
      <c r="A37" s="12" t="s">
        <v>242</v>
      </c>
      <c r="B37" s="15"/>
      <c r="C37" s="15">
        <v>1</v>
      </c>
      <c r="D37" s="15">
        <v>2</v>
      </c>
    </row>
    <row r="38" spans="1:9" x14ac:dyDescent="0.2">
      <c r="A38" s="12" t="s">
        <v>237</v>
      </c>
      <c r="B38" s="15"/>
      <c r="C38" s="15">
        <v>6</v>
      </c>
      <c r="D38" s="15">
        <v>12</v>
      </c>
    </row>
    <row r="39" spans="1:9" x14ac:dyDescent="0.2">
      <c r="A39" s="31" t="s">
        <v>177</v>
      </c>
      <c r="B39" s="15">
        <v>1</v>
      </c>
      <c r="C39" s="15">
        <v>9</v>
      </c>
      <c r="D39" s="15">
        <v>19</v>
      </c>
    </row>
    <row r="40" spans="1:9" x14ac:dyDescent="0.2">
      <c r="A40" s="12" t="s">
        <v>234</v>
      </c>
      <c r="B40" s="15"/>
      <c r="C40" s="15">
        <v>1</v>
      </c>
      <c r="D40" s="15">
        <v>2</v>
      </c>
    </row>
    <row r="41" spans="1:9" x14ac:dyDescent="0.2">
      <c r="A41" s="12" t="s">
        <v>233</v>
      </c>
      <c r="B41" s="15">
        <v>1</v>
      </c>
      <c r="C41" s="15">
        <v>2</v>
      </c>
      <c r="D41" s="15">
        <v>5</v>
      </c>
    </row>
    <row r="42" spans="1:9" x14ac:dyDescent="0.2">
      <c r="A42" s="12" t="s">
        <v>239</v>
      </c>
      <c r="B42" s="15"/>
      <c r="C42" s="15">
        <v>2</v>
      </c>
      <c r="D42" s="15">
        <v>4</v>
      </c>
    </row>
    <row r="43" spans="1:9" x14ac:dyDescent="0.2">
      <c r="A43" s="12" t="s">
        <v>235</v>
      </c>
      <c r="B43" s="15"/>
      <c r="C43" s="15">
        <v>3</v>
      </c>
      <c r="D43" s="15">
        <v>6</v>
      </c>
    </row>
    <row r="44" spans="1:9" x14ac:dyDescent="0.2">
      <c r="A44" s="12" t="s">
        <v>237</v>
      </c>
      <c r="B44" s="15"/>
      <c r="C44" s="15">
        <v>1</v>
      </c>
      <c r="D44" s="15">
        <v>2</v>
      </c>
    </row>
    <row r="45" spans="1:9" x14ac:dyDescent="0.2">
      <c r="A45" s="31" t="s">
        <v>232</v>
      </c>
      <c r="B45" s="15"/>
      <c r="C45" s="15">
        <v>8</v>
      </c>
      <c r="D45" s="15">
        <v>16</v>
      </c>
    </row>
    <row r="46" spans="1:9" x14ac:dyDescent="0.2">
      <c r="A46" s="12" t="s">
        <v>234</v>
      </c>
      <c r="B46" s="15"/>
      <c r="C46" s="15">
        <v>1</v>
      </c>
      <c r="D46" s="15">
        <v>2</v>
      </c>
    </row>
    <row r="47" spans="1:9" x14ac:dyDescent="0.2">
      <c r="A47" s="12" t="s">
        <v>233</v>
      </c>
      <c r="B47" s="15"/>
      <c r="C47" s="15">
        <v>2</v>
      </c>
      <c r="D47" s="15">
        <v>4</v>
      </c>
    </row>
    <row r="48" spans="1:9" x14ac:dyDescent="0.2">
      <c r="A48" s="12" t="s">
        <v>239</v>
      </c>
      <c r="B48" s="15"/>
      <c r="C48" s="15">
        <v>3</v>
      </c>
      <c r="D48" s="15">
        <v>6</v>
      </c>
      <c r="I48" s="34"/>
    </row>
    <row r="49" spans="1:9" x14ac:dyDescent="0.2">
      <c r="A49" s="12" t="s">
        <v>240</v>
      </c>
      <c r="B49" s="15"/>
      <c r="C49" s="15">
        <v>2</v>
      </c>
      <c r="D49" s="15">
        <v>4</v>
      </c>
      <c r="I49" s="34"/>
    </row>
    <row r="50" spans="1:9" x14ac:dyDescent="0.2">
      <c r="A50" s="31" t="s">
        <v>176</v>
      </c>
      <c r="B50" s="15"/>
      <c r="C50" s="15">
        <v>9</v>
      </c>
      <c r="D50" s="15">
        <v>18</v>
      </c>
      <c r="I50" s="34"/>
    </row>
    <row r="51" spans="1:9" x14ac:dyDescent="0.2">
      <c r="A51" s="12" t="s">
        <v>233</v>
      </c>
      <c r="B51" s="15"/>
      <c r="C51" s="15">
        <v>2</v>
      </c>
      <c r="D51" s="15">
        <v>4</v>
      </c>
      <c r="I51" s="34"/>
    </row>
    <row r="52" spans="1:9" x14ac:dyDescent="0.2">
      <c r="A52" s="12" t="s">
        <v>235</v>
      </c>
      <c r="B52" s="15"/>
      <c r="C52" s="15">
        <v>3</v>
      </c>
      <c r="D52" s="15">
        <v>6</v>
      </c>
      <c r="I52" s="34"/>
    </row>
    <row r="53" spans="1:9" x14ac:dyDescent="0.2">
      <c r="A53" s="12" t="s">
        <v>243</v>
      </c>
      <c r="B53" s="15"/>
      <c r="C53" s="15">
        <v>4</v>
      </c>
      <c r="D53" s="15">
        <v>8</v>
      </c>
      <c r="I53" s="34"/>
    </row>
    <row r="54" spans="1:9" x14ac:dyDescent="0.2">
      <c r="A54" s="31" t="s">
        <v>244</v>
      </c>
      <c r="B54" s="15"/>
      <c r="C54" s="15">
        <v>15</v>
      </c>
      <c r="D54" s="15">
        <v>30</v>
      </c>
    </row>
    <row r="55" spans="1:9" x14ac:dyDescent="0.2">
      <c r="A55" s="12" t="s">
        <v>233</v>
      </c>
      <c r="B55" s="15"/>
      <c r="C55" s="15">
        <v>7</v>
      </c>
      <c r="D55" s="15">
        <v>14</v>
      </c>
    </row>
    <row r="56" spans="1:9" x14ac:dyDescent="0.2">
      <c r="A56" s="12" t="s">
        <v>239</v>
      </c>
      <c r="B56" s="15"/>
      <c r="C56" s="15">
        <v>6</v>
      </c>
      <c r="D56" s="15">
        <v>12</v>
      </c>
    </row>
    <row r="57" spans="1:9" x14ac:dyDescent="0.2">
      <c r="A57" s="12" t="s">
        <v>235</v>
      </c>
      <c r="B57" s="15"/>
      <c r="C57" s="15">
        <v>1</v>
      </c>
      <c r="D57" s="15">
        <v>2</v>
      </c>
    </row>
    <row r="58" spans="1:9" x14ac:dyDescent="0.2">
      <c r="A58" s="12" t="s">
        <v>243</v>
      </c>
      <c r="B58" s="15"/>
      <c r="C58" s="15">
        <v>1</v>
      </c>
      <c r="D58" s="15">
        <v>2</v>
      </c>
    </row>
    <row r="59" spans="1:9" x14ac:dyDescent="0.2">
      <c r="A59" s="39" t="s">
        <v>466</v>
      </c>
      <c r="B59" s="15"/>
      <c r="C59" s="15">
        <v>1</v>
      </c>
      <c r="D59" s="15">
        <v>2</v>
      </c>
    </row>
    <row r="60" spans="1:9" x14ac:dyDescent="0.2">
      <c r="A60" s="12" t="s">
        <v>239</v>
      </c>
      <c r="B60" s="15"/>
      <c r="C60" s="15">
        <v>1</v>
      </c>
      <c r="D60" s="15">
        <v>2</v>
      </c>
    </row>
    <row r="61" spans="1:9" x14ac:dyDescent="0.2">
      <c r="A61" s="11" t="s">
        <v>175</v>
      </c>
      <c r="B61" s="15">
        <v>38</v>
      </c>
      <c r="C61" s="15">
        <v>100</v>
      </c>
      <c r="D61" s="15">
        <v>238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C8CC4-CBA3-45F8-8E9E-D0203A15D05C}">
  <sheetPr>
    <pageSetUpPr autoPageBreaks="0"/>
  </sheetPr>
  <dimension ref="A1:Z34"/>
  <sheetViews>
    <sheetView showGridLines="0" tabSelected="1" zoomScaleNormal="100" workbookViewId="0">
      <pane xSplit="2" ySplit="1" topLeftCell="C2" activePane="bottomRight" state="frozen"/>
      <selection pane="topRight" activeCell="D1" sqref="D1"/>
      <selection pane="bottomLeft" activeCell="A2" sqref="A2"/>
      <selection pane="bottomRight" activeCell="N47" sqref="N47"/>
    </sheetView>
  </sheetViews>
  <sheetFormatPr defaultColWidth="12.625" defaultRowHeight="14.25" x14ac:dyDescent="0.2"/>
  <cols>
    <col min="1" max="1" width="6.5" bestFit="1" customWidth="1"/>
    <col min="2" max="2" width="7.125" bestFit="1" customWidth="1"/>
    <col min="3" max="3" width="17.125" bestFit="1" customWidth="1"/>
    <col min="4" max="12" width="7.25" bestFit="1" customWidth="1"/>
    <col min="13" max="13" width="8.75" bestFit="1" customWidth="1"/>
    <col min="14" max="19" width="7.25" bestFit="1" customWidth="1"/>
    <col min="20" max="20" width="7.75" bestFit="1" customWidth="1"/>
    <col min="21" max="22" width="7.25" bestFit="1" customWidth="1"/>
    <col min="23" max="23" width="7" bestFit="1" customWidth="1"/>
    <col min="24" max="26" width="7.25" bestFit="1" customWidth="1"/>
  </cols>
  <sheetData>
    <row r="1" spans="1:26" ht="42.75" x14ac:dyDescent="0.2">
      <c r="A1" s="36" t="s">
        <v>145</v>
      </c>
      <c r="B1" s="37" t="s">
        <v>288</v>
      </c>
      <c r="C1" s="36" t="s">
        <v>281</v>
      </c>
      <c r="D1" s="26" t="s">
        <v>287</v>
      </c>
      <c r="E1" s="26" t="s">
        <v>361</v>
      </c>
      <c r="F1" s="26" t="s">
        <v>362</v>
      </c>
      <c r="G1" s="26" t="s">
        <v>375</v>
      </c>
      <c r="H1" s="26" t="s">
        <v>397</v>
      </c>
      <c r="I1" s="26" t="s">
        <v>376</v>
      </c>
      <c r="J1" s="26" t="s">
        <v>374</v>
      </c>
      <c r="K1" s="26" t="s">
        <v>377</v>
      </c>
      <c r="L1" s="26" t="s">
        <v>378</v>
      </c>
      <c r="M1" s="26" t="s">
        <v>390</v>
      </c>
      <c r="N1" s="26" t="s">
        <v>379</v>
      </c>
      <c r="O1" s="26" t="s">
        <v>389</v>
      </c>
      <c r="P1" s="26" t="s">
        <v>380</v>
      </c>
      <c r="Q1" s="26" t="s">
        <v>393</v>
      </c>
      <c r="R1" s="26" t="s">
        <v>381</v>
      </c>
      <c r="S1" s="26" t="s">
        <v>382</v>
      </c>
      <c r="T1" s="26" t="s">
        <v>383</v>
      </c>
      <c r="U1" s="26" t="s">
        <v>384</v>
      </c>
      <c r="V1" s="26" t="s">
        <v>385</v>
      </c>
      <c r="W1" s="26" t="s">
        <v>386</v>
      </c>
      <c r="X1" s="26" t="s">
        <v>387</v>
      </c>
      <c r="Y1" s="26" t="s">
        <v>388</v>
      </c>
      <c r="Z1" s="27" t="s">
        <v>363</v>
      </c>
    </row>
    <row r="2" spans="1:26" x14ac:dyDescent="0.2">
      <c r="A2" s="28">
        <v>43733</v>
      </c>
      <c r="B2" s="19" t="s">
        <v>199</v>
      </c>
      <c r="C2" s="8"/>
      <c r="D2" s="22" t="s">
        <v>286</v>
      </c>
      <c r="E2" s="22" t="s">
        <v>286</v>
      </c>
      <c r="F2" s="22" t="s">
        <v>286</v>
      </c>
      <c r="G2" s="22" t="s">
        <v>286</v>
      </c>
      <c r="H2" s="22" t="s">
        <v>285</v>
      </c>
      <c r="I2" s="22" t="s">
        <v>285</v>
      </c>
      <c r="J2" s="22" t="s">
        <v>247</v>
      </c>
      <c r="K2" s="22" t="s">
        <v>286</v>
      </c>
      <c r="L2" s="22" t="s">
        <v>286</v>
      </c>
      <c r="M2" s="22" t="s">
        <v>286</v>
      </c>
      <c r="N2" s="22" t="s">
        <v>286</v>
      </c>
      <c r="O2" s="22" t="s">
        <v>286</v>
      </c>
      <c r="P2" s="22" t="s">
        <v>286</v>
      </c>
      <c r="Q2" s="22" t="s">
        <v>286</v>
      </c>
      <c r="R2" s="22" t="s">
        <v>285</v>
      </c>
      <c r="S2" s="22" t="s">
        <v>285</v>
      </c>
      <c r="T2" s="22" t="s">
        <v>286</v>
      </c>
      <c r="U2" s="22" t="s">
        <v>247</v>
      </c>
      <c r="V2" s="22" t="s">
        <v>286</v>
      </c>
      <c r="W2" s="22" t="s">
        <v>247</v>
      </c>
      <c r="X2" s="22" t="s">
        <v>247</v>
      </c>
      <c r="Y2" s="22" t="s">
        <v>247</v>
      </c>
      <c r="Z2" s="22" t="s">
        <v>247</v>
      </c>
    </row>
    <row r="3" spans="1:26" x14ac:dyDescent="0.2">
      <c r="A3" s="29">
        <v>43733</v>
      </c>
      <c r="B3" s="19" t="s">
        <v>205</v>
      </c>
      <c r="C3" s="8" t="s">
        <v>338</v>
      </c>
      <c r="D3" s="22" t="s">
        <v>286</v>
      </c>
      <c r="E3" s="22" t="s">
        <v>286</v>
      </c>
      <c r="F3" s="22" t="s">
        <v>286</v>
      </c>
      <c r="G3" s="22" t="s">
        <v>286</v>
      </c>
      <c r="H3" s="22" t="s">
        <v>286</v>
      </c>
      <c r="I3" s="22" t="s">
        <v>286</v>
      </c>
      <c r="J3" s="22" t="s">
        <v>247</v>
      </c>
      <c r="K3" s="22" t="s">
        <v>286</v>
      </c>
      <c r="L3" s="22" t="s">
        <v>286</v>
      </c>
      <c r="M3" s="22" t="s">
        <v>286</v>
      </c>
      <c r="N3" s="22" t="s">
        <v>286</v>
      </c>
      <c r="O3" s="22" t="s">
        <v>286</v>
      </c>
      <c r="P3" s="22" t="s">
        <v>286</v>
      </c>
      <c r="Q3" s="22" t="s">
        <v>286</v>
      </c>
      <c r="R3" s="22" t="s">
        <v>286</v>
      </c>
      <c r="S3" s="22" t="s">
        <v>286</v>
      </c>
      <c r="T3" s="22" t="s">
        <v>286</v>
      </c>
      <c r="U3" s="22" t="s">
        <v>247</v>
      </c>
      <c r="V3" s="22" t="s">
        <v>286</v>
      </c>
      <c r="W3" s="22" t="s">
        <v>247</v>
      </c>
      <c r="X3" s="22" t="s">
        <v>247</v>
      </c>
      <c r="Y3" s="22" t="s">
        <v>285</v>
      </c>
      <c r="Z3" s="38" t="s">
        <v>460</v>
      </c>
    </row>
    <row r="4" spans="1:26" x14ac:dyDescent="0.2">
      <c r="A4" s="29">
        <v>43733</v>
      </c>
      <c r="B4" s="19" t="s">
        <v>202</v>
      </c>
      <c r="C4" s="8"/>
      <c r="D4" s="22" t="s">
        <v>286</v>
      </c>
      <c r="E4" s="22" t="s">
        <v>286</v>
      </c>
      <c r="F4" s="22" t="s">
        <v>286</v>
      </c>
      <c r="G4" s="22" t="s">
        <v>286</v>
      </c>
      <c r="H4" s="22" t="s">
        <v>285</v>
      </c>
      <c r="I4" s="22" t="s">
        <v>285</v>
      </c>
      <c r="J4" s="22" t="s">
        <v>247</v>
      </c>
      <c r="K4" s="22" t="s">
        <v>286</v>
      </c>
      <c r="L4" s="22" t="s">
        <v>286</v>
      </c>
      <c r="M4" s="22" t="s">
        <v>286</v>
      </c>
      <c r="N4" s="22" t="s">
        <v>286</v>
      </c>
      <c r="O4" s="22" t="s">
        <v>247</v>
      </c>
      <c r="P4" s="22" t="s">
        <v>286</v>
      </c>
      <c r="Q4" s="22" t="s">
        <v>286</v>
      </c>
      <c r="R4" s="22" t="s">
        <v>285</v>
      </c>
      <c r="S4" s="22" t="s">
        <v>285</v>
      </c>
      <c r="T4" s="22" t="s">
        <v>286</v>
      </c>
      <c r="U4" s="22" t="s">
        <v>247</v>
      </c>
      <c r="V4" s="22" t="s">
        <v>247</v>
      </c>
      <c r="W4" s="22" t="s">
        <v>247</v>
      </c>
      <c r="X4" s="22"/>
      <c r="Y4" s="22"/>
      <c r="Z4" s="22" t="s">
        <v>247</v>
      </c>
    </row>
    <row r="5" spans="1:26" x14ac:dyDescent="0.2">
      <c r="A5" s="29">
        <v>43733</v>
      </c>
      <c r="B5" s="19" t="s">
        <v>193</v>
      </c>
      <c r="C5" s="8" t="s">
        <v>282</v>
      </c>
      <c r="D5" s="22" t="s">
        <v>286</v>
      </c>
      <c r="E5" s="22" t="s">
        <v>286</v>
      </c>
      <c r="F5" s="22" t="s">
        <v>286</v>
      </c>
      <c r="G5" s="22" t="s">
        <v>286</v>
      </c>
      <c r="H5" s="22" t="s">
        <v>285</v>
      </c>
      <c r="I5" s="22" t="s">
        <v>285</v>
      </c>
      <c r="J5" s="22" t="s">
        <v>247</v>
      </c>
      <c r="K5" s="22" t="s">
        <v>286</v>
      </c>
      <c r="L5" s="22" t="s">
        <v>286</v>
      </c>
      <c r="M5" s="22" t="s">
        <v>286</v>
      </c>
      <c r="N5" s="22" t="s">
        <v>286</v>
      </c>
      <c r="O5" s="22" t="s">
        <v>286</v>
      </c>
      <c r="P5" s="22" t="s">
        <v>286</v>
      </c>
      <c r="Q5" s="22" t="s">
        <v>286</v>
      </c>
      <c r="R5" s="22" t="s">
        <v>285</v>
      </c>
      <c r="S5" s="22" t="s">
        <v>285</v>
      </c>
      <c r="T5" s="22" t="s">
        <v>286</v>
      </c>
      <c r="U5" s="22" t="s">
        <v>247</v>
      </c>
      <c r="V5" s="22" t="s">
        <v>286</v>
      </c>
      <c r="W5" s="22" t="s">
        <v>247</v>
      </c>
      <c r="X5" s="22" t="s">
        <v>285</v>
      </c>
      <c r="Y5" s="22" t="s">
        <v>285</v>
      </c>
      <c r="Z5" s="22" t="s">
        <v>247</v>
      </c>
    </row>
    <row r="6" spans="1:26" x14ac:dyDescent="0.2">
      <c r="A6" s="29">
        <v>43733</v>
      </c>
      <c r="B6" s="19" t="s">
        <v>207</v>
      </c>
      <c r="C6" s="8" t="s">
        <v>339</v>
      </c>
      <c r="D6" s="22" t="s">
        <v>286</v>
      </c>
      <c r="E6" s="22" t="s">
        <v>286</v>
      </c>
      <c r="F6" s="22" t="s">
        <v>286</v>
      </c>
      <c r="G6" s="22" t="s">
        <v>286</v>
      </c>
      <c r="H6" s="22" t="s">
        <v>286</v>
      </c>
      <c r="I6" s="22" t="s">
        <v>286</v>
      </c>
      <c r="J6" s="22" t="s">
        <v>247</v>
      </c>
      <c r="K6" s="22" t="s">
        <v>286</v>
      </c>
      <c r="L6" s="22" t="s">
        <v>286</v>
      </c>
      <c r="M6" s="22" t="s">
        <v>286</v>
      </c>
      <c r="N6" s="22" t="s">
        <v>286</v>
      </c>
      <c r="O6" s="22" t="s">
        <v>286</v>
      </c>
      <c r="P6" s="22" t="s">
        <v>286</v>
      </c>
      <c r="Q6" s="22" t="s">
        <v>286</v>
      </c>
      <c r="R6" s="22" t="s">
        <v>286</v>
      </c>
      <c r="S6" s="22" t="s">
        <v>286</v>
      </c>
      <c r="T6" s="22" t="s">
        <v>286</v>
      </c>
      <c r="U6" s="22" t="s">
        <v>247</v>
      </c>
      <c r="V6" s="22" t="s">
        <v>286</v>
      </c>
      <c r="W6" s="22" t="s">
        <v>247</v>
      </c>
      <c r="X6" s="22" t="s">
        <v>285</v>
      </c>
      <c r="Y6" s="22" t="s">
        <v>285</v>
      </c>
      <c r="Z6" s="22" t="s">
        <v>247</v>
      </c>
    </row>
    <row r="7" spans="1:26" x14ac:dyDescent="0.2">
      <c r="A7" s="29">
        <v>43737</v>
      </c>
      <c r="B7" s="19" t="s">
        <v>189</v>
      </c>
      <c r="C7" s="8"/>
      <c r="D7" s="22" t="s">
        <v>247</v>
      </c>
      <c r="E7" s="22" t="s">
        <v>247</v>
      </c>
      <c r="F7" s="22" t="s">
        <v>247</v>
      </c>
      <c r="G7" s="22" t="s">
        <v>247</v>
      </c>
      <c r="H7" s="22" t="s">
        <v>285</v>
      </c>
      <c r="I7" s="22" t="s">
        <v>285</v>
      </c>
      <c r="J7" s="22" t="s">
        <v>247</v>
      </c>
      <c r="K7" s="22" t="s">
        <v>286</v>
      </c>
      <c r="L7" s="22" t="s">
        <v>247</v>
      </c>
      <c r="M7" s="22" t="s">
        <v>247</v>
      </c>
      <c r="N7" s="22" t="s">
        <v>286</v>
      </c>
      <c r="O7" s="22" t="s">
        <v>247</v>
      </c>
      <c r="P7" s="22" t="s">
        <v>247</v>
      </c>
      <c r="Q7" s="22" t="s">
        <v>247</v>
      </c>
      <c r="R7" s="22" t="s">
        <v>285</v>
      </c>
      <c r="S7" s="22" t="s">
        <v>285</v>
      </c>
      <c r="T7" s="22" t="s">
        <v>286</v>
      </c>
      <c r="U7" s="22" t="s">
        <v>247</v>
      </c>
      <c r="V7" s="22"/>
      <c r="W7" s="22" t="s">
        <v>247</v>
      </c>
      <c r="X7" s="22" t="s">
        <v>359</v>
      </c>
      <c r="Y7" s="22" t="s">
        <v>247</v>
      </c>
      <c r="Z7" s="23"/>
    </row>
    <row r="8" spans="1:26" x14ac:dyDescent="0.2">
      <c r="A8" s="29">
        <v>43737</v>
      </c>
      <c r="B8" s="19" t="s">
        <v>199</v>
      </c>
      <c r="C8" s="8"/>
      <c r="D8" s="22" t="s">
        <v>247</v>
      </c>
      <c r="E8" s="22" t="s">
        <v>247</v>
      </c>
      <c r="F8" s="22" t="s">
        <v>247</v>
      </c>
      <c r="G8" s="22" t="s">
        <v>247</v>
      </c>
      <c r="H8" s="22" t="s">
        <v>285</v>
      </c>
      <c r="I8" s="22" t="s">
        <v>285</v>
      </c>
      <c r="J8" s="22" t="s">
        <v>247</v>
      </c>
      <c r="K8" s="22" t="s">
        <v>247</v>
      </c>
      <c r="L8" s="22" t="s">
        <v>247</v>
      </c>
      <c r="M8" s="22" t="s">
        <v>247</v>
      </c>
      <c r="N8" s="22" t="s">
        <v>247</v>
      </c>
      <c r="O8" s="22" t="s">
        <v>247</v>
      </c>
      <c r="P8" s="22" t="s">
        <v>247</v>
      </c>
      <c r="Q8" s="22" t="s">
        <v>247</v>
      </c>
      <c r="R8" s="22" t="s">
        <v>285</v>
      </c>
      <c r="S8" s="22" t="s">
        <v>285</v>
      </c>
      <c r="T8" s="22" t="s">
        <v>247</v>
      </c>
      <c r="U8" s="22" t="s">
        <v>247</v>
      </c>
      <c r="V8" s="22" t="s">
        <v>247</v>
      </c>
      <c r="W8" s="22" t="s">
        <v>247</v>
      </c>
      <c r="X8" s="22" t="s">
        <v>247</v>
      </c>
      <c r="Y8" s="22"/>
      <c r="Z8" s="23"/>
    </row>
    <row r="9" spans="1:26" x14ac:dyDescent="0.2">
      <c r="A9" s="29">
        <v>43737</v>
      </c>
      <c r="B9" s="19" t="s">
        <v>193</v>
      </c>
      <c r="C9" s="8"/>
      <c r="D9" s="22" t="s">
        <v>247</v>
      </c>
      <c r="E9" s="22" t="s">
        <v>247</v>
      </c>
      <c r="F9" s="22" t="s">
        <v>247</v>
      </c>
      <c r="G9" s="22" t="s">
        <v>247</v>
      </c>
      <c r="H9" s="22" t="s">
        <v>285</v>
      </c>
      <c r="I9" s="22" t="s">
        <v>285</v>
      </c>
      <c r="J9" s="22" t="s">
        <v>247</v>
      </c>
      <c r="K9" s="22" t="s">
        <v>247</v>
      </c>
      <c r="L9" s="22" t="s">
        <v>247</v>
      </c>
      <c r="M9" s="22" t="s">
        <v>247</v>
      </c>
      <c r="N9" s="22" t="s">
        <v>247</v>
      </c>
      <c r="O9" s="22" t="s">
        <v>247</v>
      </c>
      <c r="P9" s="22" t="s">
        <v>247</v>
      </c>
      <c r="Q9" s="22" t="s">
        <v>247</v>
      </c>
      <c r="R9" s="22" t="s">
        <v>285</v>
      </c>
      <c r="S9" s="22" t="s">
        <v>285</v>
      </c>
      <c r="T9" s="22" t="s">
        <v>247</v>
      </c>
      <c r="U9" s="22" t="s">
        <v>247</v>
      </c>
      <c r="V9" s="22" t="s">
        <v>247</v>
      </c>
      <c r="W9" s="22" t="s">
        <v>247</v>
      </c>
      <c r="X9" s="22" t="s">
        <v>285</v>
      </c>
      <c r="Y9" s="22" t="s">
        <v>285</v>
      </c>
      <c r="Z9" s="23"/>
    </row>
    <row r="10" spans="1:26" x14ac:dyDescent="0.2">
      <c r="A10" s="29">
        <v>43737</v>
      </c>
      <c r="B10" s="19" t="s">
        <v>206</v>
      </c>
      <c r="C10" s="8"/>
      <c r="D10" s="22" t="s">
        <v>247</v>
      </c>
      <c r="E10" s="22" t="s">
        <v>247</v>
      </c>
      <c r="F10" s="22" t="s">
        <v>247</v>
      </c>
      <c r="G10" s="22" t="s">
        <v>247</v>
      </c>
      <c r="H10" s="22" t="s">
        <v>285</v>
      </c>
      <c r="I10" s="22" t="s">
        <v>285</v>
      </c>
      <c r="J10" s="22" t="s">
        <v>247</v>
      </c>
      <c r="K10" s="22" t="s">
        <v>247</v>
      </c>
      <c r="L10" s="22" t="s">
        <v>247</v>
      </c>
      <c r="M10" s="22" t="s">
        <v>247</v>
      </c>
      <c r="N10" s="22" t="s">
        <v>247</v>
      </c>
      <c r="O10" s="22" t="s">
        <v>247</v>
      </c>
      <c r="P10" s="22" t="s">
        <v>247</v>
      </c>
      <c r="Q10" s="22" t="s">
        <v>247</v>
      </c>
      <c r="R10" s="22" t="s">
        <v>285</v>
      </c>
      <c r="S10" s="22" t="s">
        <v>285</v>
      </c>
      <c r="T10" s="22" t="s">
        <v>247</v>
      </c>
      <c r="U10" s="22" t="s">
        <v>247</v>
      </c>
      <c r="V10" s="22" t="s">
        <v>247</v>
      </c>
      <c r="W10" s="22" t="s">
        <v>247</v>
      </c>
      <c r="X10" s="22" t="s">
        <v>247</v>
      </c>
      <c r="Y10" s="22"/>
      <c r="Z10" s="23"/>
    </row>
    <row r="11" spans="1:26" x14ac:dyDescent="0.2">
      <c r="A11" s="29">
        <v>43737</v>
      </c>
      <c r="B11" s="19" t="s">
        <v>207</v>
      </c>
      <c r="C11" s="8"/>
      <c r="D11" s="22" t="s">
        <v>247</v>
      </c>
      <c r="E11" s="22" t="s">
        <v>247</v>
      </c>
      <c r="F11" s="22" t="s">
        <v>247</v>
      </c>
      <c r="G11" s="22" t="s">
        <v>247</v>
      </c>
      <c r="H11" s="22" t="s">
        <v>285</v>
      </c>
      <c r="I11" s="22" t="s">
        <v>285</v>
      </c>
      <c r="J11" s="22" t="s">
        <v>247</v>
      </c>
      <c r="K11" s="22" t="s">
        <v>247</v>
      </c>
      <c r="L11" s="22" t="s">
        <v>247</v>
      </c>
      <c r="M11" s="22" t="s">
        <v>285</v>
      </c>
      <c r="N11" s="22" t="s">
        <v>247</v>
      </c>
      <c r="O11" s="22" t="s">
        <v>285</v>
      </c>
      <c r="P11" s="22" t="s">
        <v>247</v>
      </c>
      <c r="Q11" s="22" t="s">
        <v>247</v>
      </c>
      <c r="R11" s="22" t="s">
        <v>285</v>
      </c>
      <c r="S11" s="22" t="s">
        <v>285</v>
      </c>
      <c r="T11" s="22" t="s">
        <v>247</v>
      </c>
      <c r="U11" s="22" t="s">
        <v>247</v>
      </c>
      <c r="V11" s="22" t="s">
        <v>285</v>
      </c>
      <c r="W11" s="22" t="s">
        <v>247</v>
      </c>
      <c r="X11" s="22" t="s">
        <v>285</v>
      </c>
      <c r="Y11" s="22" t="s">
        <v>285</v>
      </c>
      <c r="Z11" s="23"/>
    </row>
    <row r="12" spans="1:26" hidden="1" x14ac:dyDescent="0.2">
      <c r="A12" s="29">
        <v>43740</v>
      </c>
      <c r="B12" s="19" t="s">
        <v>205</v>
      </c>
      <c r="C12" s="8" t="s">
        <v>337</v>
      </c>
      <c r="D12" s="22" t="s">
        <v>247</v>
      </c>
      <c r="E12" s="22" t="s">
        <v>247</v>
      </c>
      <c r="F12" s="22" t="s">
        <v>247</v>
      </c>
      <c r="G12" s="22" t="s">
        <v>247</v>
      </c>
      <c r="H12" s="22" t="s">
        <v>247</v>
      </c>
      <c r="I12" s="22" t="s">
        <v>247</v>
      </c>
      <c r="J12" s="22"/>
      <c r="K12" s="22"/>
      <c r="L12" s="22"/>
      <c r="M12" s="22"/>
      <c r="N12" s="22"/>
      <c r="O12" s="22"/>
      <c r="P12" s="22"/>
      <c r="Q12" s="22"/>
      <c r="R12" s="22" t="s">
        <v>247</v>
      </c>
      <c r="S12" s="22" t="s">
        <v>247</v>
      </c>
      <c r="T12" s="22"/>
      <c r="U12" s="22"/>
      <c r="V12" s="22"/>
      <c r="W12" s="22"/>
      <c r="X12" s="22" t="s">
        <v>285</v>
      </c>
      <c r="Y12" s="22" t="s">
        <v>285</v>
      </c>
      <c r="Z12" s="23"/>
    </row>
    <row r="13" spans="1:26" hidden="1" x14ac:dyDescent="0.2">
      <c r="A13" s="29">
        <v>43740</v>
      </c>
      <c r="B13" s="19" t="s">
        <v>202</v>
      </c>
      <c r="C13" s="8"/>
      <c r="D13" s="22" t="s">
        <v>247</v>
      </c>
      <c r="E13" s="22" t="s">
        <v>247</v>
      </c>
      <c r="F13" s="22" t="s">
        <v>247</v>
      </c>
      <c r="G13" s="22" t="s">
        <v>247</v>
      </c>
      <c r="H13" s="22" t="s">
        <v>285</v>
      </c>
      <c r="I13" s="22" t="s">
        <v>285</v>
      </c>
      <c r="J13" s="22"/>
      <c r="K13" s="22"/>
      <c r="L13" s="22"/>
      <c r="M13" s="22"/>
      <c r="N13" s="22"/>
      <c r="O13" s="22"/>
      <c r="P13" s="22"/>
      <c r="Q13" s="22"/>
      <c r="R13" s="22" t="s">
        <v>285</v>
      </c>
      <c r="S13" s="22" t="s">
        <v>285</v>
      </c>
      <c r="T13" s="22"/>
      <c r="U13" s="22"/>
      <c r="V13" s="22"/>
      <c r="W13" s="22"/>
      <c r="X13" s="22"/>
      <c r="Y13" s="22"/>
      <c r="Z13" s="23"/>
    </row>
    <row r="14" spans="1:26" hidden="1" x14ac:dyDescent="0.2">
      <c r="A14" s="29">
        <v>43744</v>
      </c>
      <c r="B14" s="19" t="s">
        <v>358</v>
      </c>
      <c r="C14" s="8"/>
      <c r="D14" s="22" t="s">
        <v>356</v>
      </c>
      <c r="E14" s="22" t="s">
        <v>356</v>
      </c>
      <c r="F14" s="22"/>
      <c r="G14" s="22"/>
      <c r="H14" s="22" t="s">
        <v>285</v>
      </c>
      <c r="I14" s="22" t="s">
        <v>285</v>
      </c>
      <c r="J14" s="22"/>
      <c r="K14" s="22"/>
      <c r="L14" s="22"/>
      <c r="M14" s="22"/>
      <c r="N14" s="22"/>
      <c r="O14" s="22"/>
      <c r="P14" s="22"/>
      <c r="Q14" s="22"/>
      <c r="R14" s="22" t="s">
        <v>285</v>
      </c>
      <c r="S14" s="22" t="s">
        <v>285</v>
      </c>
      <c r="T14" s="22"/>
      <c r="U14" s="22"/>
      <c r="V14" s="22"/>
      <c r="W14" s="22"/>
      <c r="X14" s="22"/>
      <c r="Y14" s="22"/>
      <c r="Z14" s="23"/>
    </row>
    <row r="15" spans="1:26" hidden="1" x14ac:dyDescent="0.2">
      <c r="A15" s="29">
        <v>43744</v>
      </c>
      <c r="B15" s="19" t="s">
        <v>193</v>
      </c>
      <c r="C15" s="8"/>
      <c r="D15" s="22" t="s">
        <v>247</v>
      </c>
      <c r="E15" s="22" t="s">
        <v>247</v>
      </c>
      <c r="F15" s="22" t="s">
        <v>247</v>
      </c>
      <c r="G15" s="22" t="s">
        <v>247</v>
      </c>
      <c r="H15" s="22" t="s">
        <v>285</v>
      </c>
      <c r="I15" s="22" t="s">
        <v>285</v>
      </c>
      <c r="J15" s="22"/>
      <c r="K15" s="22"/>
      <c r="L15" s="22"/>
      <c r="M15" s="22"/>
      <c r="N15" s="22"/>
      <c r="O15" s="22"/>
      <c r="P15" s="22"/>
      <c r="Q15" s="22"/>
      <c r="R15" s="22" t="s">
        <v>285</v>
      </c>
      <c r="S15" s="22" t="s">
        <v>285</v>
      </c>
      <c r="T15" s="22"/>
      <c r="U15" s="22"/>
      <c r="V15" s="22"/>
      <c r="W15" s="22"/>
      <c r="X15" s="22" t="s">
        <v>285</v>
      </c>
      <c r="Y15" s="22" t="s">
        <v>285</v>
      </c>
      <c r="Z15" s="23"/>
    </row>
    <row r="16" spans="1:26" hidden="1" x14ac:dyDescent="0.2">
      <c r="A16" s="29">
        <v>43744</v>
      </c>
      <c r="B16" s="19" t="s">
        <v>354</v>
      </c>
      <c r="C16" s="8" t="s">
        <v>355</v>
      </c>
      <c r="D16" s="22" t="s">
        <v>356</v>
      </c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3"/>
    </row>
    <row r="17" spans="1:26" hidden="1" x14ac:dyDescent="0.2">
      <c r="A17" s="29">
        <v>43744</v>
      </c>
      <c r="B17" s="19" t="s">
        <v>200</v>
      </c>
      <c r="C17" s="8"/>
      <c r="D17" s="22" t="s">
        <v>247</v>
      </c>
      <c r="E17" s="22" t="s">
        <v>247</v>
      </c>
      <c r="F17" s="22" t="s">
        <v>247</v>
      </c>
      <c r="G17" s="22" t="s">
        <v>247</v>
      </c>
      <c r="H17" s="22" t="s">
        <v>285</v>
      </c>
      <c r="I17" s="22" t="s">
        <v>285</v>
      </c>
      <c r="J17" s="22"/>
      <c r="K17" s="22"/>
      <c r="L17" s="22"/>
      <c r="M17" s="22"/>
      <c r="N17" s="22"/>
      <c r="O17" s="22"/>
      <c r="P17" s="22"/>
      <c r="Q17" s="22"/>
      <c r="R17" s="22" t="s">
        <v>285</v>
      </c>
      <c r="S17" s="22" t="s">
        <v>285</v>
      </c>
      <c r="T17" s="22"/>
      <c r="U17" s="22"/>
      <c r="V17" s="22"/>
      <c r="W17" s="22"/>
      <c r="X17" s="22"/>
      <c r="Y17" s="22"/>
      <c r="Z17" s="23"/>
    </row>
    <row r="18" spans="1:26" hidden="1" x14ac:dyDescent="0.2">
      <c r="A18" s="29">
        <v>43747</v>
      </c>
      <c r="B18" s="19" t="s">
        <v>202</v>
      </c>
      <c r="C18" s="8"/>
      <c r="D18" s="22" t="s">
        <v>247</v>
      </c>
      <c r="E18" s="22" t="s">
        <v>247</v>
      </c>
      <c r="F18" s="22" t="s">
        <v>247</v>
      </c>
      <c r="G18" s="22" t="s">
        <v>247</v>
      </c>
      <c r="H18" s="22" t="s">
        <v>285</v>
      </c>
      <c r="I18" s="22" t="s">
        <v>285</v>
      </c>
      <c r="J18" s="22"/>
      <c r="K18" s="22"/>
      <c r="L18" s="22"/>
      <c r="M18" s="22"/>
      <c r="N18" s="22"/>
      <c r="O18" s="22"/>
      <c r="P18" s="22"/>
      <c r="Q18" s="22"/>
      <c r="R18" s="22" t="s">
        <v>285</v>
      </c>
      <c r="S18" s="22" t="s">
        <v>285</v>
      </c>
      <c r="T18" s="22"/>
      <c r="U18" s="22"/>
      <c r="V18" s="22"/>
      <c r="W18" s="22"/>
      <c r="X18" s="22"/>
      <c r="Y18" s="22"/>
      <c r="Z18" s="23"/>
    </row>
    <row r="19" spans="1:26" hidden="1" x14ac:dyDescent="0.2">
      <c r="A19" s="29">
        <v>43747</v>
      </c>
      <c r="B19" s="19" t="s">
        <v>203</v>
      </c>
      <c r="C19" s="8"/>
      <c r="D19" s="22" t="s">
        <v>247</v>
      </c>
      <c r="E19" s="22" t="s">
        <v>247</v>
      </c>
      <c r="F19" s="22" t="s">
        <v>247</v>
      </c>
      <c r="G19" s="22" t="s">
        <v>247</v>
      </c>
      <c r="H19" s="22" t="s">
        <v>285</v>
      </c>
      <c r="I19" s="22" t="s">
        <v>285</v>
      </c>
      <c r="J19" s="22"/>
      <c r="K19" s="22"/>
      <c r="L19" s="22"/>
      <c r="M19" s="22"/>
      <c r="N19" s="22"/>
      <c r="O19" s="22"/>
      <c r="P19" s="22"/>
      <c r="Q19" s="22"/>
      <c r="R19" s="22" t="s">
        <v>285</v>
      </c>
      <c r="S19" s="22" t="s">
        <v>285</v>
      </c>
      <c r="T19" s="22"/>
      <c r="U19" s="22"/>
      <c r="V19" s="22"/>
      <c r="W19" s="22"/>
      <c r="X19" s="22"/>
      <c r="Y19" s="22"/>
      <c r="Z19" s="23"/>
    </row>
    <row r="20" spans="1:26" hidden="1" x14ac:dyDescent="0.2">
      <c r="A20" s="29">
        <v>43747</v>
      </c>
      <c r="B20" s="19" t="s">
        <v>193</v>
      </c>
      <c r="C20" s="8"/>
      <c r="D20" s="22" t="s">
        <v>247</v>
      </c>
      <c r="E20" s="22" t="s">
        <v>247</v>
      </c>
      <c r="F20" s="22" t="s">
        <v>247</v>
      </c>
      <c r="G20" s="22"/>
      <c r="H20" s="22" t="s">
        <v>285</v>
      </c>
      <c r="I20" s="22" t="s">
        <v>285</v>
      </c>
      <c r="J20" s="22"/>
      <c r="K20" s="22"/>
      <c r="L20" s="22"/>
      <c r="M20" s="22"/>
      <c r="N20" s="22"/>
      <c r="O20" s="22"/>
      <c r="P20" s="22"/>
      <c r="Q20" s="22"/>
      <c r="R20" s="22" t="s">
        <v>285</v>
      </c>
      <c r="S20" s="22" t="s">
        <v>285</v>
      </c>
      <c r="T20" s="22"/>
      <c r="U20" s="22"/>
      <c r="V20" s="22"/>
      <c r="W20" s="22"/>
      <c r="X20" s="22" t="s">
        <v>285</v>
      </c>
      <c r="Y20" s="22" t="s">
        <v>285</v>
      </c>
      <c r="Z20" s="23"/>
    </row>
    <row r="21" spans="1:26" hidden="1" x14ac:dyDescent="0.2">
      <c r="A21" s="29">
        <v>43747</v>
      </c>
      <c r="B21" s="19" t="s">
        <v>207</v>
      </c>
      <c r="C21" s="8" t="s">
        <v>351</v>
      </c>
      <c r="D21" s="22" t="s">
        <v>247</v>
      </c>
      <c r="E21" s="22" t="s">
        <v>247</v>
      </c>
      <c r="F21" s="22" t="s">
        <v>247</v>
      </c>
      <c r="G21" s="22" t="s">
        <v>247</v>
      </c>
      <c r="H21" s="22" t="s">
        <v>247</v>
      </c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 t="s">
        <v>285</v>
      </c>
      <c r="Y21" s="22" t="s">
        <v>285</v>
      </c>
      <c r="Z21" s="23"/>
    </row>
    <row r="22" spans="1:26" hidden="1" x14ac:dyDescent="0.2">
      <c r="A22" s="29">
        <v>43751</v>
      </c>
      <c r="B22" s="19" t="s">
        <v>202</v>
      </c>
      <c r="C22" s="8"/>
      <c r="D22" s="22" t="s">
        <v>247</v>
      </c>
      <c r="E22" s="22" t="s">
        <v>247</v>
      </c>
      <c r="F22" s="22" t="s">
        <v>247</v>
      </c>
      <c r="G22" s="22" t="s">
        <v>247</v>
      </c>
      <c r="H22" s="22" t="s">
        <v>285</v>
      </c>
      <c r="I22" s="22" t="s">
        <v>285</v>
      </c>
      <c r="J22" s="22"/>
      <c r="K22" s="22"/>
      <c r="L22" s="22"/>
      <c r="M22" s="22"/>
      <c r="N22" s="22"/>
      <c r="O22" s="22"/>
      <c r="P22" s="22"/>
      <c r="Q22" s="22"/>
      <c r="R22" s="22" t="s">
        <v>285</v>
      </c>
      <c r="S22" s="22" t="s">
        <v>285</v>
      </c>
      <c r="T22" s="22"/>
      <c r="U22" s="22"/>
      <c r="V22" s="22"/>
      <c r="W22" s="22"/>
      <c r="X22" s="22"/>
      <c r="Y22" s="22"/>
      <c r="Z22" s="23"/>
    </row>
    <row r="23" spans="1:26" hidden="1" x14ac:dyDescent="0.2">
      <c r="A23" s="29">
        <v>43751</v>
      </c>
      <c r="B23" s="19" t="s">
        <v>193</v>
      </c>
      <c r="C23" s="8"/>
      <c r="D23" s="22" t="s">
        <v>247</v>
      </c>
      <c r="E23" s="22" t="s">
        <v>247</v>
      </c>
      <c r="F23" s="22" t="s">
        <v>247</v>
      </c>
      <c r="G23" s="22" t="s">
        <v>247</v>
      </c>
      <c r="H23" s="22" t="s">
        <v>285</v>
      </c>
      <c r="I23" s="22" t="s">
        <v>285</v>
      </c>
      <c r="J23" s="22"/>
      <c r="K23" s="22"/>
      <c r="L23" s="22"/>
      <c r="M23" s="22"/>
      <c r="N23" s="22"/>
      <c r="O23" s="22"/>
      <c r="P23" s="22"/>
      <c r="Q23" s="22"/>
      <c r="R23" s="22" t="s">
        <v>285</v>
      </c>
      <c r="S23" s="22" t="s">
        <v>285</v>
      </c>
      <c r="T23" s="22"/>
      <c r="U23" s="22"/>
      <c r="V23" s="22"/>
      <c r="W23" s="22"/>
      <c r="X23" s="22" t="s">
        <v>285</v>
      </c>
      <c r="Y23" s="22" t="s">
        <v>285</v>
      </c>
      <c r="Z23" s="23"/>
    </row>
    <row r="24" spans="1:26" hidden="1" x14ac:dyDescent="0.2">
      <c r="A24" s="29">
        <v>43747</v>
      </c>
      <c r="B24" s="19" t="s">
        <v>199</v>
      </c>
      <c r="C24" s="8"/>
      <c r="D24" s="22" t="s">
        <v>247</v>
      </c>
      <c r="E24" s="22" t="s">
        <v>247</v>
      </c>
      <c r="F24" s="22" t="s">
        <v>247</v>
      </c>
      <c r="G24" s="22" t="s">
        <v>247</v>
      </c>
      <c r="H24" s="22" t="s">
        <v>285</v>
      </c>
      <c r="I24" s="22" t="s">
        <v>285</v>
      </c>
      <c r="J24" s="22"/>
      <c r="K24" s="22"/>
      <c r="L24" s="22"/>
      <c r="M24" s="22"/>
      <c r="N24" s="22"/>
      <c r="O24" s="22"/>
      <c r="P24" s="22"/>
      <c r="Q24" s="22"/>
      <c r="R24" s="22" t="s">
        <v>285</v>
      </c>
      <c r="S24" s="22" t="s">
        <v>285</v>
      </c>
      <c r="T24" s="22"/>
      <c r="U24" s="22"/>
      <c r="V24" s="22"/>
      <c r="W24" s="22"/>
      <c r="X24" s="22"/>
      <c r="Y24" s="22"/>
      <c r="Z24" s="23"/>
    </row>
    <row r="25" spans="1:26" hidden="1" x14ac:dyDescent="0.2">
      <c r="A25" s="29">
        <v>43754</v>
      </c>
      <c r="B25" s="19" t="s">
        <v>203</v>
      </c>
      <c r="C25" s="8"/>
      <c r="D25" s="22" t="s">
        <v>247</v>
      </c>
      <c r="E25" s="22" t="s">
        <v>247</v>
      </c>
      <c r="F25" s="22" t="s">
        <v>247</v>
      </c>
      <c r="G25" s="22"/>
      <c r="H25" s="22" t="s">
        <v>285</v>
      </c>
      <c r="I25" s="22" t="s">
        <v>285</v>
      </c>
      <c r="J25" s="22"/>
      <c r="K25" s="22"/>
      <c r="L25" s="22"/>
      <c r="M25" s="22"/>
      <c r="N25" s="22"/>
      <c r="O25" s="22"/>
      <c r="P25" s="22"/>
      <c r="Q25" s="22"/>
      <c r="R25" s="22" t="s">
        <v>285</v>
      </c>
      <c r="S25" s="22" t="s">
        <v>285</v>
      </c>
      <c r="T25" s="22"/>
      <c r="U25" s="22"/>
      <c r="V25" s="22"/>
      <c r="W25" s="22"/>
      <c r="X25" s="22"/>
      <c r="Y25" s="22"/>
      <c r="Z25" s="23"/>
    </row>
    <row r="26" spans="1:26" hidden="1" x14ac:dyDescent="0.2">
      <c r="A26" s="29">
        <v>43754</v>
      </c>
      <c r="B26" s="19" t="s">
        <v>193</v>
      </c>
      <c r="C26" s="8"/>
      <c r="D26" s="22" t="s">
        <v>247</v>
      </c>
      <c r="E26" s="22" t="s">
        <v>247</v>
      </c>
      <c r="F26" s="22" t="s">
        <v>247</v>
      </c>
      <c r="G26" s="22"/>
      <c r="H26" s="22" t="s">
        <v>285</v>
      </c>
      <c r="I26" s="22" t="s">
        <v>285</v>
      </c>
      <c r="J26" s="22"/>
      <c r="K26" s="22"/>
      <c r="L26" s="22"/>
      <c r="M26" s="22"/>
      <c r="N26" s="22"/>
      <c r="O26" s="22"/>
      <c r="P26" s="22"/>
      <c r="Q26" s="22"/>
      <c r="R26" s="22" t="s">
        <v>285</v>
      </c>
      <c r="S26" s="22" t="s">
        <v>285</v>
      </c>
      <c r="T26" s="22"/>
      <c r="U26" s="22"/>
      <c r="V26" s="22"/>
      <c r="W26" s="22"/>
      <c r="X26" s="22" t="s">
        <v>285</v>
      </c>
      <c r="Y26" s="22" t="s">
        <v>285</v>
      </c>
      <c r="Z26" s="23"/>
    </row>
    <row r="27" spans="1:26" hidden="1" x14ac:dyDescent="0.2">
      <c r="A27" s="30">
        <v>43754</v>
      </c>
      <c r="B27" s="20" t="s">
        <v>167</v>
      </c>
      <c r="C27" s="21" t="s">
        <v>284</v>
      </c>
      <c r="D27" s="22" t="s">
        <v>247</v>
      </c>
      <c r="E27" s="22" t="s">
        <v>247</v>
      </c>
      <c r="F27" s="22" t="s">
        <v>247</v>
      </c>
      <c r="G27" s="22"/>
      <c r="H27" s="22" t="s">
        <v>285</v>
      </c>
      <c r="I27" s="22" t="s">
        <v>285</v>
      </c>
      <c r="J27" s="24"/>
      <c r="K27" s="24"/>
      <c r="L27" s="24"/>
      <c r="M27" s="24"/>
      <c r="N27" s="24"/>
      <c r="O27" s="24"/>
      <c r="P27" s="24"/>
      <c r="Q27" s="24"/>
      <c r="R27" s="22" t="s">
        <v>285</v>
      </c>
      <c r="S27" s="22" t="s">
        <v>285</v>
      </c>
      <c r="T27" s="24"/>
      <c r="U27" s="24"/>
      <c r="V27" s="24"/>
      <c r="W27" s="24"/>
      <c r="X27" s="24"/>
      <c r="Y27" s="24"/>
      <c r="Z27" s="25"/>
    </row>
    <row r="28" spans="1:26" hidden="1" x14ac:dyDescent="0.2">
      <c r="A28" s="30">
        <v>43758</v>
      </c>
      <c r="B28" s="20" t="s">
        <v>203</v>
      </c>
      <c r="C28" s="21"/>
      <c r="D28" s="24" t="s">
        <v>247</v>
      </c>
      <c r="E28" s="24" t="s">
        <v>247</v>
      </c>
      <c r="F28" s="24" t="s">
        <v>247</v>
      </c>
      <c r="G28" s="24"/>
      <c r="H28" s="24" t="s">
        <v>285</v>
      </c>
      <c r="I28" s="24" t="s">
        <v>285</v>
      </c>
      <c r="J28" s="24"/>
      <c r="K28" s="24"/>
      <c r="L28" s="24"/>
      <c r="M28" s="24"/>
      <c r="N28" s="24"/>
      <c r="O28" s="24"/>
      <c r="P28" s="24"/>
      <c r="Q28" s="24"/>
      <c r="R28" s="24" t="s">
        <v>285</v>
      </c>
      <c r="S28" s="24" t="s">
        <v>285</v>
      </c>
      <c r="T28" s="24"/>
      <c r="U28" s="24"/>
      <c r="V28" s="24"/>
      <c r="W28" s="24"/>
      <c r="X28" s="24"/>
      <c r="Y28" s="24"/>
      <c r="Z28" s="25"/>
    </row>
    <row r="29" spans="1:26" hidden="1" x14ac:dyDescent="0.2">
      <c r="A29" s="30">
        <v>43758</v>
      </c>
      <c r="B29" s="20" t="s">
        <v>199</v>
      </c>
      <c r="C29" s="21" t="s">
        <v>284</v>
      </c>
      <c r="D29" s="24" t="s">
        <v>247</v>
      </c>
      <c r="E29" s="24" t="s">
        <v>247</v>
      </c>
      <c r="F29" s="24" t="s">
        <v>247</v>
      </c>
      <c r="G29" s="24"/>
      <c r="H29" s="24" t="s">
        <v>285</v>
      </c>
      <c r="I29" s="24" t="s">
        <v>285</v>
      </c>
      <c r="J29" s="24"/>
      <c r="K29" s="24"/>
      <c r="L29" s="24"/>
      <c r="M29" s="24"/>
      <c r="N29" s="24"/>
      <c r="O29" s="24"/>
      <c r="P29" s="24"/>
      <c r="Q29" s="24"/>
      <c r="R29" s="24" t="s">
        <v>285</v>
      </c>
      <c r="S29" s="24" t="s">
        <v>285</v>
      </c>
      <c r="T29" s="24"/>
      <c r="U29" s="24"/>
      <c r="V29" s="24"/>
      <c r="W29" s="24"/>
      <c r="X29" s="24"/>
      <c r="Y29" s="24"/>
      <c r="Z29" s="25"/>
    </row>
    <row r="30" spans="1:26" hidden="1" x14ac:dyDescent="0.2">
      <c r="A30" s="30">
        <v>43758</v>
      </c>
      <c r="B30" s="35" t="s">
        <v>163</v>
      </c>
      <c r="C30" s="21"/>
      <c r="D30" s="24" t="s">
        <v>247</v>
      </c>
      <c r="E30" s="24" t="s">
        <v>247</v>
      </c>
      <c r="F30" s="24" t="s">
        <v>247</v>
      </c>
      <c r="G30" s="24"/>
      <c r="H30" s="24" t="s">
        <v>285</v>
      </c>
      <c r="I30" s="24" t="s">
        <v>285</v>
      </c>
      <c r="J30" s="24"/>
      <c r="K30" s="24"/>
      <c r="L30" s="24"/>
      <c r="M30" s="24"/>
      <c r="N30" s="24"/>
      <c r="O30" s="24"/>
      <c r="P30" s="24"/>
      <c r="Q30" s="24"/>
      <c r="R30" s="24" t="s">
        <v>285</v>
      </c>
      <c r="S30" s="24" t="s">
        <v>285</v>
      </c>
      <c r="T30" s="24"/>
      <c r="U30" s="24"/>
      <c r="V30" s="24"/>
      <c r="W30" s="24"/>
      <c r="X30" s="24"/>
      <c r="Y30" s="24"/>
      <c r="Z30" s="25"/>
    </row>
    <row r="31" spans="1:26" hidden="1" x14ac:dyDescent="0.2">
      <c r="A31" s="30">
        <v>43751</v>
      </c>
      <c r="B31" s="20" t="s">
        <v>399</v>
      </c>
      <c r="C31" s="21"/>
      <c r="D31" s="24" t="s">
        <v>247</v>
      </c>
      <c r="E31" s="24" t="s">
        <v>247</v>
      </c>
      <c r="F31" s="24"/>
      <c r="G31" s="24"/>
      <c r="H31" s="24" t="s">
        <v>285</v>
      </c>
      <c r="I31" s="24" t="s">
        <v>285</v>
      </c>
      <c r="J31" s="24"/>
      <c r="K31" s="24"/>
      <c r="L31" s="24"/>
      <c r="M31" s="24"/>
      <c r="N31" s="24"/>
      <c r="O31" s="24"/>
      <c r="P31" s="24"/>
      <c r="Q31" s="24"/>
      <c r="R31" s="24" t="s">
        <v>285</v>
      </c>
      <c r="S31" s="24" t="s">
        <v>285</v>
      </c>
      <c r="T31" s="24"/>
      <c r="U31" s="24"/>
      <c r="V31" s="24"/>
      <c r="W31" s="24"/>
      <c r="X31" s="24"/>
      <c r="Y31" s="24"/>
      <c r="Z31" s="25"/>
    </row>
    <row r="32" spans="1:26" hidden="1" x14ac:dyDescent="0.2">
      <c r="A32" s="30">
        <v>43758</v>
      </c>
      <c r="B32" s="20" t="s">
        <v>410</v>
      </c>
      <c r="C32" s="21"/>
      <c r="D32" s="24" t="s">
        <v>247</v>
      </c>
      <c r="E32" s="24" t="s">
        <v>247</v>
      </c>
      <c r="F32" s="24"/>
      <c r="G32" s="24"/>
      <c r="H32" s="24" t="s">
        <v>285</v>
      </c>
      <c r="I32" s="24" t="s">
        <v>285</v>
      </c>
      <c r="J32" s="24"/>
      <c r="K32" s="24"/>
      <c r="L32" s="24"/>
      <c r="M32" s="24"/>
      <c r="N32" s="24"/>
      <c r="O32" s="24"/>
      <c r="P32" s="24"/>
      <c r="Q32" s="24"/>
      <c r="R32" s="24" t="s">
        <v>285</v>
      </c>
      <c r="S32" s="24" t="s">
        <v>285</v>
      </c>
      <c r="T32" s="24"/>
      <c r="U32" s="24"/>
      <c r="V32" s="24"/>
      <c r="W32" s="24"/>
      <c r="X32" s="24" t="s">
        <v>285</v>
      </c>
      <c r="Y32" s="24" t="s">
        <v>285</v>
      </c>
      <c r="Z32" s="25"/>
    </row>
    <row r="33" spans="1:26" hidden="1" x14ac:dyDescent="0.2">
      <c r="A33" s="30">
        <v>43751</v>
      </c>
      <c r="B33" s="20" t="s">
        <v>411</v>
      </c>
      <c r="C33" s="21"/>
      <c r="D33" s="24" t="s">
        <v>247</v>
      </c>
      <c r="E33" s="24" t="s">
        <v>247</v>
      </c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5"/>
    </row>
    <row r="34" spans="1:26" hidden="1" x14ac:dyDescent="0.2">
      <c r="A34" s="29">
        <v>43761</v>
      </c>
      <c r="B34" s="19" t="s">
        <v>467</v>
      </c>
      <c r="C34" s="8"/>
      <c r="D34" s="22" t="s">
        <v>247</v>
      </c>
      <c r="E34" s="22"/>
      <c r="F34" s="22"/>
      <c r="G34" s="22"/>
      <c r="H34" s="22" t="s">
        <v>285</v>
      </c>
      <c r="I34" s="22" t="s">
        <v>285</v>
      </c>
      <c r="J34" s="22"/>
      <c r="K34" s="22"/>
      <c r="L34" s="22"/>
      <c r="M34" s="22"/>
      <c r="N34" s="22"/>
      <c r="O34" s="22"/>
      <c r="P34" s="22"/>
      <c r="Q34" s="22"/>
      <c r="R34" s="22" t="s">
        <v>285</v>
      </c>
      <c r="S34" s="22" t="s">
        <v>285</v>
      </c>
      <c r="T34" s="22"/>
      <c r="U34" s="22"/>
      <c r="V34" s="22"/>
      <c r="W34" s="22"/>
      <c r="X34" s="22"/>
      <c r="Y34" s="22"/>
      <c r="Z34" s="22"/>
    </row>
  </sheetData>
  <phoneticPr fontId="2" type="noConversion"/>
  <conditionalFormatting sqref="D10:T10 H31:I32 R31:S32 D31:E33 D11:Z30 D2:Z9 V10:Z10">
    <cfRule type="cellIs" dxfId="66" priority="19" operator="equal">
      <formula>"╳"</formula>
    </cfRule>
    <cfRule type="cellIs" dxfId="65" priority="20" operator="equal">
      <formula>"OK"</formula>
    </cfRule>
  </conditionalFormatting>
  <conditionalFormatting sqref="U10">
    <cfRule type="cellIs" dxfId="64" priority="15" operator="equal">
      <formula>"╳"</formula>
    </cfRule>
    <cfRule type="cellIs" dxfId="63" priority="16" operator="equal">
      <formula>"OK"</formula>
    </cfRule>
  </conditionalFormatting>
  <conditionalFormatting sqref="X32">
    <cfRule type="cellIs" dxfId="62" priority="13" operator="equal">
      <formula>"╳"</formula>
    </cfRule>
    <cfRule type="cellIs" dxfId="61" priority="14" operator="equal">
      <formula>"OK"</formula>
    </cfRule>
  </conditionalFormatting>
  <conditionalFormatting sqref="Y32">
    <cfRule type="cellIs" dxfId="60" priority="11" operator="equal">
      <formula>"╳"</formula>
    </cfRule>
    <cfRule type="cellIs" dxfId="59" priority="12" operator="equal">
      <formula>"OK"</formula>
    </cfRule>
  </conditionalFormatting>
  <conditionalFormatting sqref="D34:G34 J34:Q34 T34:Z34">
    <cfRule type="cellIs" dxfId="9" priority="9" operator="equal">
      <formula>"╳"</formula>
    </cfRule>
    <cfRule type="cellIs" dxfId="8" priority="10" operator="equal">
      <formula>"OK"</formula>
    </cfRule>
  </conditionalFormatting>
  <conditionalFormatting sqref="H34">
    <cfRule type="cellIs" dxfId="7" priority="7" operator="equal">
      <formula>"╳"</formula>
    </cfRule>
    <cfRule type="cellIs" dxfId="6" priority="8" operator="equal">
      <formula>"OK"</formula>
    </cfRule>
  </conditionalFormatting>
  <conditionalFormatting sqref="I34">
    <cfRule type="cellIs" dxfId="5" priority="5" operator="equal">
      <formula>"╳"</formula>
    </cfRule>
    <cfRule type="cellIs" dxfId="4" priority="6" operator="equal">
      <formula>"OK"</formula>
    </cfRule>
  </conditionalFormatting>
  <conditionalFormatting sqref="R34">
    <cfRule type="cellIs" dxfId="3" priority="3" operator="equal">
      <formula>"╳"</formula>
    </cfRule>
    <cfRule type="cellIs" dxfId="2" priority="4" operator="equal">
      <formula>"OK"</formula>
    </cfRule>
  </conditionalFormatting>
  <conditionalFormatting sqref="S34">
    <cfRule type="cellIs" dxfId="1" priority="1" operator="equal">
      <formula>"╳"</formula>
    </cfRule>
    <cfRule type="cellIs" dxfId="0" priority="2" operator="equal">
      <formula>"OK"</formula>
    </cfRule>
  </conditionalFormatting>
  <pageMargins left="0.70866141732283472" right="0.70866141732283472" top="0.74803149606299213" bottom="0.74803149606299213" header="0" footer="0"/>
  <pageSetup paperSize="9" scale="98" orientation="landscape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BEE7E-3DDE-47A2-8659-3602DA3093E8}">
  <sheetPr>
    <pageSetUpPr fitToPage="1"/>
  </sheetPr>
  <dimension ref="B1:J28"/>
  <sheetViews>
    <sheetView workbookViewId="0">
      <selection activeCell="B3" sqref="B3"/>
    </sheetView>
  </sheetViews>
  <sheetFormatPr defaultRowHeight="14.25" x14ac:dyDescent="0.2"/>
  <cols>
    <col min="1" max="1" width="1.375" style="5" customWidth="1"/>
    <col min="2" max="2" width="15.625" style="5" customWidth="1"/>
    <col min="3" max="3" width="15.125" style="5" bestFit="1" customWidth="1"/>
    <col min="4" max="4" width="28.875" style="5" bestFit="1" customWidth="1"/>
    <col min="5" max="5" width="15.875" style="5" customWidth="1"/>
    <col min="6" max="6" width="13.125" style="5" customWidth="1"/>
    <col min="7" max="7" width="7.125" style="5" customWidth="1"/>
    <col min="8" max="8" width="42.75" style="5" customWidth="1"/>
    <col min="9" max="16384" width="9" style="5"/>
  </cols>
  <sheetData>
    <row r="1" spans="2:10" x14ac:dyDescent="0.2">
      <c r="B1" s="5" t="s">
        <v>91</v>
      </c>
      <c r="C1" s="5" t="s">
        <v>90</v>
      </c>
      <c r="D1" s="5" t="s">
        <v>89</v>
      </c>
      <c r="E1" s="5" t="s">
        <v>106</v>
      </c>
      <c r="F1" s="5" t="s">
        <v>88</v>
      </c>
      <c r="G1" s="5" t="s">
        <v>87</v>
      </c>
      <c r="H1" s="7" t="s">
        <v>86</v>
      </c>
    </row>
    <row r="2" spans="2:10" ht="42.75" x14ac:dyDescent="0.2">
      <c r="B2" s="5" t="s">
        <v>82</v>
      </c>
      <c r="C2" s="6" t="s">
        <v>85</v>
      </c>
      <c r="D2" s="6" t="s">
        <v>84</v>
      </c>
      <c r="E2" s="6" t="s">
        <v>117</v>
      </c>
      <c r="F2" s="6" t="s">
        <v>121</v>
      </c>
      <c r="G2" s="6" t="s">
        <v>98</v>
      </c>
      <c r="H2" s="9" t="s">
        <v>455</v>
      </c>
      <c r="J2" s="5" t="s">
        <v>124</v>
      </c>
    </row>
    <row r="3" spans="2:10" ht="28.5" x14ac:dyDescent="0.2">
      <c r="B3" s="5" t="s">
        <v>82</v>
      </c>
      <c r="C3" s="6" t="s">
        <v>83</v>
      </c>
      <c r="D3" s="6" t="s">
        <v>151</v>
      </c>
      <c r="E3" s="6" t="s">
        <v>78</v>
      </c>
      <c r="F3" s="6" t="s">
        <v>118</v>
      </c>
      <c r="G3" s="6" t="s">
        <v>113</v>
      </c>
      <c r="H3" s="9" t="s">
        <v>123</v>
      </c>
      <c r="J3" s="5" t="s">
        <v>158</v>
      </c>
    </row>
    <row r="4" spans="2:10" ht="28.5" x14ac:dyDescent="0.2">
      <c r="B4" s="5" t="s">
        <v>82</v>
      </c>
      <c r="C4" s="6" t="s">
        <v>394</v>
      </c>
      <c r="D4" s="6" t="s">
        <v>396</v>
      </c>
      <c r="E4" s="6" t="s">
        <v>78</v>
      </c>
      <c r="F4" s="6" t="s">
        <v>120</v>
      </c>
      <c r="G4" s="6" t="s">
        <v>395</v>
      </c>
      <c r="H4" s="9"/>
    </row>
    <row r="5" spans="2:10" ht="28.5" x14ac:dyDescent="0.2">
      <c r="B5" s="5" t="s">
        <v>82</v>
      </c>
      <c r="C5" s="6" t="s">
        <v>150</v>
      </c>
      <c r="D5" s="6" t="s">
        <v>391</v>
      </c>
      <c r="E5" s="6" t="s">
        <v>153</v>
      </c>
      <c r="F5" s="6" t="s">
        <v>392</v>
      </c>
      <c r="G5" s="6" t="s">
        <v>154</v>
      </c>
      <c r="H5" s="9" t="s">
        <v>155</v>
      </c>
    </row>
    <row r="6" spans="2:10" ht="28.5" customHeight="1" x14ac:dyDescent="0.2">
      <c r="B6" s="5" t="s">
        <v>82</v>
      </c>
      <c r="C6" s="6" t="s">
        <v>110</v>
      </c>
      <c r="D6" s="6" t="s">
        <v>81</v>
      </c>
      <c r="E6" s="6" t="s">
        <v>78</v>
      </c>
      <c r="F6" s="6" t="s">
        <v>342</v>
      </c>
      <c r="G6" s="6" t="s">
        <v>343</v>
      </c>
      <c r="H6" s="9" t="s">
        <v>417</v>
      </c>
    </row>
    <row r="7" spans="2:10" ht="28.5" x14ac:dyDescent="0.2">
      <c r="B7" s="5" t="s">
        <v>82</v>
      </c>
      <c r="C7" s="6" t="s">
        <v>111</v>
      </c>
      <c r="D7" s="6" t="s">
        <v>104</v>
      </c>
      <c r="E7" s="6" t="s">
        <v>78</v>
      </c>
      <c r="F7" s="6" t="s">
        <v>122</v>
      </c>
      <c r="G7" s="6"/>
      <c r="H7" s="9"/>
    </row>
    <row r="8" spans="2:10" ht="28.5" x14ac:dyDescent="0.2">
      <c r="B8" s="5" t="s">
        <v>73</v>
      </c>
      <c r="C8" s="6" t="s">
        <v>80</v>
      </c>
      <c r="D8" s="6" t="s">
        <v>79</v>
      </c>
      <c r="E8" s="6" t="s">
        <v>105</v>
      </c>
      <c r="F8" s="6" t="s">
        <v>119</v>
      </c>
      <c r="G8" s="6" t="s">
        <v>114</v>
      </c>
      <c r="H8" s="9"/>
    </row>
    <row r="9" spans="2:10" ht="28.5" x14ac:dyDescent="0.2">
      <c r="B9" s="5" t="s">
        <v>73</v>
      </c>
      <c r="C9" s="6" t="s">
        <v>77</v>
      </c>
      <c r="D9" s="6" t="s">
        <v>69</v>
      </c>
      <c r="E9" s="6" t="s">
        <v>97</v>
      </c>
      <c r="F9" s="6" t="s">
        <v>97</v>
      </c>
      <c r="G9" s="6"/>
      <c r="H9" s="9" t="s">
        <v>115</v>
      </c>
    </row>
    <row r="10" spans="2:10" ht="28.5" x14ac:dyDescent="0.2">
      <c r="B10" s="5" t="s">
        <v>73</v>
      </c>
      <c r="C10" s="6" t="s">
        <v>76</v>
      </c>
      <c r="D10" s="6" t="s">
        <v>75</v>
      </c>
      <c r="E10" s="6" t="s">
        <v>105</v>
      </c>
      <c r="F10" s="6" t="s">
        <v>120</v>
      </c>
      <c r="G10" s="6" t="s">
        <v>74</v>
      </c>
      <c r="H10" s="9" t="s">
        <v>334</v>
      </c>
    </row>
    <row r="11" spans="2:10" ht="28.5" x14ac:dyDescent="0.2">
      <c r="B11" s="5" t="s">
        <v>73</v>
      </c>
      <c r="C11" s="6" t="s">
        <v>72</v>
      </c>
      <c r="D11" s="6" t="s">
        <v>71</v>
      </c>
      <c r="E11" s="6" t="s">
        <v>97</v>
      </c>
      <c r="F11" s="6" t="s">
        <v>97</v>
      </c>
      <c r="G11" s="6" t="s">
        <v>116</v>
      </c>
      <c r="H11" s="9" t="s">
        <v>453</v>
      </c>
    </row>
    <row r="12" spans="2:10" ht="28.5" x14ac:dyDescent="0.2">
      <c r="B12" s="5" t="s">
        <v>73</v>
      </c>
      <c r="C12" s="6" t="s">
        <v>107</v>
      </c>
      <c r="D12" s="6"/>
      <c r="E12" s="6" t="s">
        <v>105</v>
      </c>
      <c r="F12" s="6"/>
      <c r="G12" s="6"/>
      <c r="H12" s="9"/>
    </row>
    <row r="13" spans="2:10" ht="28.5" x14ac:dyDescent="0.2">
      <c r="B13" s="5" t="s">
        <v>66</v>
      </c>
      <c r="C13" s="6" t="s">
        <v>70</v>
      </c>
      <c r="D13" s="6" t="s">
        <v>69</v>
      </c>
      <c r="E13" s="6" t="s">
        <v>109</v>
      </c>
      <c r="F13" s="6"/>
      <c r="G13" s="6"/>
      <c r="H13" s="9"/>
    </row>
    <row r="14" spans="2:10" ht="28.5" x14ac:dyDescent="0.2">
      <c r="B14" s="5" t="s">
        <v>66</v>
      </c>
      <c r="C14" s="6" t="s">
        <v>65</v>
      </c>
      <c r="D14" s="6" t="s">
        <v>152</v>
      </c>
      <c r="E14" s="6" t="s">
        <v>97</v>
      </c>
      <c r="F14" s="6" t="s">
        <v>97</v>
      </c>
      <c r="G14" s="6" t="s">
        <v>99</v>
      </c>
      <c r="H14" s="9"/>
    </row>
    <row r="15" spans="2:10" ht="42.75" x14ac:dyDescent="0.2">
      <c r="B15" s="5" t="s">
        <v>102</v>
      </c>
      <c r="C15" s="6" t="s">
        <v>68</v>
      </c>
      <c r="D15" s="6" t="s">
        <v>67</v>
      </c>
      <c r="E15" s="6" t="s">
        <v>108</v>
      </c>
      <c r="F15" s="6" t="s">
        <v>340</v>
      </c>
      <c r="G15" s="6" t="s">
        <v>103</v>
      </c>
      <c r="H15" s="9" t="s">
        <v>341</v>
      </c>
    </row>
    <row r="17" spans="2:2" x14ac:dyDescent="0.2">
      <c r="B17" s="5" t="s">
        <v>112</v>
      </c>
    </row>
    <row r="18" spans="2:2" x14ac:dyDescent="0.2">
      <c r="B18" s="5" t="s">
        <v>64</v>
      </c>
    </row>
    <row r="19" spans="2:2" x14ac:dyDescent="0.2">
      <c r="B19" s="5" t="s">
        <v>63</v>
      </c>
    </row>
    <row r="23" spans="2:2" x14ac:dyDescent="0.2">
      <c r="B23" s="5" t="s">
        <v>62</v>
      </c>
    </row>
    <row r="25" spans="2:2" x14ac:dyDescent="0.2">
      <c r="B25" s="5" t="s">
        <v>61</v>
      </c>
    </row>
    <row r="27" spans="2:2" x14ac:dyDescent="0.2">
      <c r="B27" s="5" t="s">
        <v>156</v>
      </c>
    </row>
    <row r="28" spans="2:2" x14ac:dyDescent="0.2">
      <c r="B28" s="5" t="s">
        <v>157</v>
      </c>
    </row>
  </sheetData>
  <phoneticPr fontId="2" type="noConversion"/>
  <pageMargins left="0.7" right="0.7" top="0.75" bottom="0.75" header="0.3" footer="0.3"/>
  <pageSetup scale="68" orientation="landscape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31A96-470D-4B86-B534-9960CD36F436}">
  <dimension ref="A1:L19"/>
  <sheetViews>
    <sheetView workbookViewId="0">
      <selection activeCell="H20" sqref="H20"/>
    </sheetView>
  </sheetViews>
  <sheetFormatPr defaultRowHeight="14.25" x14ac:dyDescent="0.2"/>
  <cols>
    <col min="1" max="1" width="10" bestFit="1" customWidth="1"/>
    <col min="2" max="2" width="10.375" bestFit="1" customWidth="1"/>
    <col min="3" max="3" width="12.375" bestFit="1" customWidth="1"/>
    <col min="4" max="5" width="11.875" bestFit="1" customWidth="1"/>
    <col min="6" max="6" width="10.625" bestFit="1" customWidth="1"/>
    <col min="7" max="7" width="11.25" bestFit="1" customWidth="1"/>
    <col min="8" max="8" width="10.5" bestFit="1" customWidth="1"/>
    <col min="9" max="9" width="10.125" style="4" bestFit="1" customWidth="1"/>
    <col min="10" max="10" width="12" bestFit="1" customWidth="1"/>
    <col min="11" max="11" width="10.125" bestFit="1" customWidth="1"/>
    <col min="12" max="12" width="11.625" bestFit="1" customWidth="1"/>
  </cols>
  <sheetData>
    <row r="1" spans="1:12" x14ac:dyDescent="0.2">
      <c r="A1" t="s">
        <v>301</v>
      </c>
      <c r="B1" t="s">
        <v>321</v>
      </c>
      <c r="C1" t="s">
        <v>322</v>
      </c>
      <c r="D1" t="s">
        <v>292</v>
      </c>
      <c r="E1" t="s">
        <v>293</v>
      </c>
      <c r="F1" t="s">
        <v>330</v>
      </c>
      <c r="G1" t="s">
        <v>294</v>
      </c>
      <c r="H1" t="s">
        <v>331</v>
      </c>
      <c r="I1" t="s">
        <v>332</v>
      </c>
      <c r="J1" t="s">
        <v>412</v>
      </c>
      <c r="K1" t="s">
        <v>333</v>
      </c>
      <c r="L1" t="s">
        <v>328</v>
      </c>
    </row>
    <row r="2" spans="1:12" hidden="1" x14ac:dyDescent="0.2">
      <c r="A2" s="32" t="s">
        <v>302</v>
      </c>
      <c r="B2" s="33" t="s">
        <v>320</v>
      </c>
      <c r="C2" s="33" t="s">
        <v>305</v>
      </c>
      <c r="D2" s="32" t="s">
        <v>92</v>
      </c>
      <c r="E2" s="32" t="s">
        <v>94</v>
      </c>
      <c r="F2" s="32">
        <v>430</v>
      </c>
      <c r="G2" s="32" t="s">
        <v>96</v>
      </c>
      <c r="H2" s="32">
        <v>20</v>
      </c>
      <c r="I2" s="32"/>
      <c r="J2" s="32"/>
      <c r="K2" s="32"/>
      <c r="L2" s="32"/>
    </row>
    <row r="3" spans="1:12" x14ac:dyDescent="0.2">
      <c r="A3" s="32" t="s">
        <v>302</v>
      </c>
      <c r="B3" s="33" t="s">
        <v>305</v>
      </c>
      <c r="C3" s="33" t="s">
        <v>306</v>
      </c>
      <c r="D3" s="32" t="s">
        <v>93</v>
      </c>
      <c r="E3" s="32" t="s">
        <v>94</v>
      </c>
      <c r="F3" s="32">
        <v>500</v>
      </c>
      <c r="G3" s="32" t="s">
        <v>95</v>
      </c>
      <c r="H3" s="32">
        <v>20</v>
      </c>
      <c r="I3" s="32"/>
      <c r="J3" s="32"/>
      <c r="K3" s="32"/>
      <c r="L3" s="32"/>
    </row>
    <row r="4" spans="1:12" hidden="1" x14ac:dyDescent="0.2">
      <c r="A4" s="32" t="s">
        <v>303</v>
      </c>
      <c r="B4" s="33" t="s">
        <v>320</v>
      </c>
      <c r="C4" s="33" t="s">
        <v>305</v>
      </c>
      <c r="D4" s="32" t="s">
        <v>296</v>
      </c>
      <c r="E4" s="32" t="s">
        <v>297</v>
      </c>
      <c r="F4" s="32">
        <v>425</v>
      </c>
      <c r="G4" s="32" t="s">
        <v>298</v>
      </c>
      <c r="H4" s="32"/>
      <c r="I4" s="32"/>
      <c r="J4" s="32"/>
      <c r="K4" s="32"/>
      <c r="L4" s="32"/>
    </row>
    <row r="5" spans="1:12" hidden="1" x14ac:dyDescent="0.2">
      <c r="A5" s="32" t="s">
        <v>303</v>
      </c>
      <c r="B5" s="33" t="s">
        <v>305</v>
      </c>
      <c r="C5" s="33" t="s">
        <v>306</v>
      </c>
      <c r="D5" s="32" t="s">
        <v>299</v>
      </c>
      <c r="E5" s="32" t="s">
        <v>300</v>
      </c>
      <c r="F5" s="32">
        <v>500</v>
      </c>
      <c r="G5" s="32" t="s">
        <v>295</v>
      </c>
      <c r="H5" s="32"/>
      <c r="I5" s="32"/>
      <c r="J5" s="32"/>
      <c r="K5" s="32"/>
      <c r="L5" s="32"/>
    </row>
    <row r="6" spans="1:12" hidden="1" x14ac:dyDescent="0.2">
      <c r="A6" s="32" t="s">
        <v>283</v>
      </c>
      <c r="B6" s="33" t="s">
        <v>306</v>
      </c>
      <c r="C6" s="33" t="s">
        <v>307</v>
      </c>
      <c r="D6" s="32" t="s">
        <v>323</v>
      </c>
      <c r="E6" s="32" t="s">
        <v>324</v>
      </c>
      <c r="F6" s="32">
        <v>500</v>
      </c>
      <c r="G6" s="32" t="s">
        <v>325</v>
      </c>
      <c r="H6" s="32">
        <v>20</v>
      </c>
      <c r="I6" s="32">
        <v>200</v>
      </c>
      <c r="J6" s="32">
        <v>100</v>
      </c>
      <c r="K6" s="32"/>
      <c r="L6" s="32"/>
    </row>
    <row r="7" spans="1:12" hidden="1" x14ac:dyDescent="0.2">
      <c r="A7" s="32" t="s">
        <v>283</v>
      </c>
      <c r="B7" s="33" t="s">
        <v>306</v>
      </c>
      <c r="C7" s="33" t="s">
        <v>308</v>
      </c>
      <c r="D7" s="32" t="s">
        <v>100</v>
      </c>
      <c r="E7" s="32" t="s">
        <v>101</v>
      </c>
      <c r="F7" s="32">
        <v>500</v>
      </c>
      <c r="G7" s="32" t="s">
        <v>95</v>
      </c>
      <c r="H7" s="32"/>
      <c r="I7" s="32">
        <v>200</v>
      </c>
      <c r="J7" s="32">
        <v>100</v>
      </c>
      <c r="K7" s="32"/>
      <c r="L7" s="32"/>
    </row>
    <row r="8" spans="1:12" hidden="1" x14ac:dyDescent="0.2">
      <c r="A8" s="32" t="s">
        <v>283</v>
      </c>
      <c r="B8" s="33" t="s">
        <v>306</v>
      </c>
      <c r="C8" s="33" t="s">
        <v>309</v>
      </c>
      <c r="D8" s="32" t="s">
        <v>323</v>
      </c>
      <c r="E8" s="32" t="s">
        <v>324</v>
      </c>
      <c r="F8" s="32">
        <v>500</v>
      </c>
      <c r="G8" s="32" t="s">
        <v>326</v>
      </c>
      <c r="H8" s="32">
        <v>20</v>
      </c>
      <c r="I8" s="32">
        <v>200</v>
      </c>
      <c r="J8" s="32">
        <v>100</v>
      </c>
      <c r="K8" s="32"/>
      <c r="L8" s="32"/>
    </row>
    <row r="9" spans="1:12" x14ac:dyDescent="0.2">
      <c r="A9" s="32" t="s">
        <v>283</v>
      </c>
      <c r="B9" s="33" t="s">
        <v>306</v>
      </c>
      <c r="C9" s="33" t="s">
        <v>310</v>
      </c>
      <c r="D9" s="32" t="s">
        <v>327</v>
      </c>
      <c r="E9" s="32" t="s">
        <v>324</v>
      </c>
      <c r="F9" s="32">
        <v>500</v>
      </c>
      <c r="G9" s="32" t="s">
        <v>325</v>
      </c>
      <c r="H9" s="32">
        <v>20</v>
      </c>
      <c r="I9" s="32">
        <v>200</v>
      </c>
      <c r="J9" s="32"/>
      <c r="K9" s="32">
        <v>150</v>
      </c>
      <c r="L9" s="32" t="s">
        <v>329</v>
      </c>
    </row>
    <row r="10" spans="1:12" hidden="1" x14ac:dyDescent="0.2">
      <c r="A10" s="32" t="s">
        <v>283</v>
      </c>
      <c r="B10" s="33" t="s">
        <v>306</v>
      </c>
      <c r="C10" s="33" t="s">
        <v>311</v>
      </c>
      <c r="D10" s="32" t="s">
        <v>369</v>
      </c>
      <c r="E10" s="32" t="s">
        <v>370</v>
      </c>
      <c r="F10" s="32">
        <v>500</v>
      </c>
      <c r="G10" s="32" t="s">
        <v>371</v>
      </c>
      <c r="H10" s="32">
        <v>20</v>
      </c>
      <c r="I10" s="32">
        <v>200</v>
      </c>
      <c r="J10" s="32">
        <v>100</v>
      </c>
      <c r="K10" s="32"/>
      <c r="L10" s="32"/>
    </row>
    <row r="11" spans="1:12" hidden="1" x14ac:dyDescent="0.2">
      <c r="A11" s="32" t="s">
        <v>16</v>
      </c>
      <c r="B11" s="33" t="s">
        <v>306</v>
      </c>
      <c r="C11" s="33" t="s">
        <v>312</v>
      </c>
      <c r="D11" s="32"/>
      <c r="E11" s="32"/>
      <c r="F11" s="32"/>
      <c r="G11" s="32"/>
      <c r="H11" s="32"/>
      <c r="I11" s="32"/>
      <c r="J11" s="32"/>
      <c r="K11" s="32"/>
      <c r="L11" s="32"/>
    </row>
    <row r="12" spans="1:12" hidden="1" x14ac:dyDescent="0.2">
      <c r="A12" s="32" t="s">
        <v>16</v>
      </c>
      <c r="B12" s="33" t="s">
        <v>306</v>
      </c>
      <c r="C12" s="33" t="s">
        <v>313</v>
      </c>
      <c r="D12" s="32"/>
      <c r="E12" s="32"/>
      <c r="F12" s="32"/>
      <c r="G12" s="32"/>
      <c r="H12" s="32"/>
      <c r="I12" s="32"/>
      <c r="J12" s="32"/>
      <c r="K12" s="32"/>
      <c r="L12" s="32"/>
    </row>
    <row r="13" spans="1:12" hidden="1" x14ac:dyDescent="0.2">
      <c r="A13" s="32" t="s">
        <v>16</v>
      </c>
      <c r="B13" s="33" t="s">
        <v>306</v>
      </c>
      <c r="C13" s="33" t="s">
        <v>314</v>
      </c>
      <c r="D13" s="32" t="s">
        <v>372</v>
      </c>
      <c r="E13" s="32" t="s">
        <v>373</v>
      </c>
      <c r="F13" s="32">
        <v>500</v>
      </c>
      <c r="G13" s="32" t="s">
        <v>416</v>
      </c>
      <c r="H13" s="32">
        <v>20</v>
      </c>
      <c r="I13" s="32"/>
      <c r="J13" s="32"/>
      <c r="K13" s="32"/>
      <c r="L13" s="32"/>
    </row>
    <row r="14" spans="1:12" hidden="1" x14ac:dyDescent="0.2">
      <c r="A14" s="32" t="s">
        <v>16</v>
      </c>
      <c r="B14" s="33" t="s">
        <v>306</v>
      </c>
      <c r="C14" s="33" t="s">
        <v>315</v>
      </c>
      <c r="D14" s="32"/>
      <c r="E14" s="32"/>
      <c r="F14" s="32"/>
      <c r="G14" s="32" t="s">
        <v>452</v>
      </c>
      <c r="H14" s="32"/>
      <c r="I14" s="32"/>
      <c r="J14" s="32"/>
      <c r="K14" s="32"/>
      <c r="L14" s="32"/>
    </row>
    <row r="15" spans="1:12" hidden="1" x14ac:dyDescent="0.2">
      <c r="A15" s="32" t="s">
        <v>16</v>
      </c>
      <c r="B15" s="33" t="s">
        <v>306</v>
      </c>
      <c r="C15" s="33" t="s">
        <v>316</v>
      </c>
      <c r="D15" s="32"/>
      <c r="E15" s="32"/>
      <c r="F15" s="32"/>
      <c r="G15" s="32"/>
      <c r="H15" s="32"/>
      <c r="I15" s="32"/>
      <c r="J15" s="32"/>
      <c r="K15" s="32"/>
      <c r="L15" s="32"/>
    </row>
    <row r="16" spans="1:12" hidden="1" x14ac:dyDescent="0.2">
      <c r="A16" s="32" t="s">
        <v>20</v>
      </c>
      <c r="B16" s="33" t="s">
        <v>306</v>
      </c>
      <c r="C16" s="33" t="s">
        <v>317</v>
      </c>
      <c r="D16" s="32" t="s">
        <v>100</v>
      </c>
      <c r="E16" s="32" t="s">
        <v>101</v>
      </c>
      <c r="F16" s="32">
        <v>500</v>
      </c>
      <c r="G16" s="32" t="s">
        <v>95</v>
      </c>
      <c r="H16" s="32"/>
      <c r="I16" s="32">
        <v>200</v>
      </c>
      <c r="J16" s="32">
        <v>100</v>
      </c>
      <c r="K16" s="32"/>
      <c r="L16" s="32"/>
    </row>
    <row r="17" spans="1:12" hidden="1" x14ac:dyDescent="0.2">
      <c r="A17" s="32" t="s">
        <v>20</v>
      </c>
      <c r="B17" s="33" t="s">
        <v>306</v>
      </c>
      <c r="C17" s="33" t="s">
        <v>318</v>
      </c>
      <c r="D17" s="32" t="s">
        <v>100</v>
      </c>
      <c r="E17" s="32" t="s">
        <v>101</v>
      </c>
      <c r="F17" s="32">
        <v>500</v>
      </c>
      <c r="G17" s="32" t="s">
        <v>95</v>
      </c>
      <c r="H17" s="32"/>
      <c r="I17" s="32">
        <v>200</v>
      </c>
      <c r="J17" s="32">
        <v>100</v>
      </c>
      <c r="K17" s="32"/>
      <c r="L17" s="32"/>
    </row>
    <row r="18" spans="1:12" hidden="1" x14ac:dyDescent="0.2">
      <c r="A18" s="32" t="s">
        <v>304</v>
      </c>
      <c r="B18" s="33" t="s">
        <v>306</v>
      </c>
      <c r="C18" s="33" t="s">
        <v>319</v>
      </c>
      <c r="D18" s="32" t="s">
        <v>100</v>
      </c>
      <c r="E18" s="32" t="s">
        <v>101</v>
      </c>
      <c r="F18" s="32">
        <v>500</v>
      </c>
      <c r="G18" s="32" t="s">
        <v>95</v>
      </c>
      <c r="H18" s="32">
        <v>20</v>
      </c>
      <c r="I18" s="32"/>
      <c r="J18" s="32">
        <v>200</v>
      </c>
      <c r="K18" s="32"/>
      <c r="L18" s="32"/>
    </row>
    <row r="19" spans="1:12" hidden="1" x14ac:dyDescent="0.2">
      <c r="A19" s="32" t="s">
        <v>366</v>
      </c>
      <c r="B19" s="33" t="s">
        <v>367</v>
      </c>
      <c r="C19" s="33" t="s">
        <v>368</v>
      </c>
      <c r="D19" s="32" t="s">
        <v>369</v>
      </c>
      <c r="E19" s="32" t="s">
        <v>370</v>
      </c>
      <c r="F19" s="32">
        <v>500</v>
      </c>
      <c r="G19" s="32" t="s">
        <v>371</v>
      </c>
      <c r="H19" s="32">
        <v>20</v>
      </c>
      <c r="I19" s="32"/>
      <c r="J19" s="32">
        <v>100</v>
      </c>
      <c r="K19" s="32"/>
      <c r="L19" s="32"/>
    </row>
  </sheetData>
  <phoneticPr fontId="2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船期表</vt:lpstr>
      <vt:lpstr>预订</vt:lpstr>
      <vt:lpstr>统计</vt:lpstr>
      <vt:lpstr>流水</vt:lpstr>
      <vt:lpstr>客户信息</vt:lpstr>
      <vt:lpstr>费用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yjc</dc:creator>
  <cp:lastModifiedBy>yjc</cp:lastModifiedBy>
  <cp:lastPrinted>2019-09-25T14:25:42Z</cp:lastPrinted>
  <dcterms:created xsi:type="dcterms:W3CDTF">2015-06-05T18:17:20Z</dcterms:created>
  <dcterms:modified xsi:type="dcterms:W3CDTF">2019-09-29T15:02:06Z</dcterms:modified>
</cp:coreProperties>
</file>