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\\homes.mtu.edu\home\Documents\GitHub\Winter-Grab-Thesis-project\"/>
    </mc:Choice>
  </mc:AlternateContent>
  <xr:revisionPtr revIDLastSave="0" documentId="13_ncr:1_{5F8F20B5-C811-484A-8309-7CB47125D2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it contents" sheetId="1" r:id="rId1"/>
    <sheet name="Prep" sheetId="2" r:id="rId2"/>
    <sheet name="Prepped Tally" sheetId="3" r:id="rId3"/>
    <sheet name="Box Tal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4" l="1"/>
  <c r="D20" i="4"/>
  <c r="E20" i="4"/>
  <c r="F20" i="4"/>
  <c r="G20" i="4"/>
  <c r="H20" i="4"/>
  <c r="I20" i="4"/>
  <c r="J20" i="4"/>
  <c r="K20" i="4"/>
  <c r="L20" i="4"/>
  <c r="N20" i="4"/>
  <c r="O20" i="4"/>
  <c r="P20" i="4"/>
  <c r="R20" i="4"/>
  <c r="S20" i="4"/>
  <c r="C3" i="3"/>
  <c r="C4" i="3"/>
  <c r="C5" i="3"/>
  <c r="C6" i="3"/>
  <c r="C7" i="3"/>
  <c r="C8" i="3"/>
  <c r="C9" i="3"/>
  <c r="C10" i="3"/>
  <c r="C11" i="3"/>
  <c r="C12" i="3"/>
  <c r="C13" i="3"/>
  <c r="C2" i="3"/>
  <c r="G21" i="1"/>
  <c r="H21" i="1" s="1"/>
  <c r="C13" i="2" s="1"/>
  <c r="C12" i="2"/>
  <c r="C11" i="2"/>
  <c r="C10" i="2"/>
  <c r="C9" i="2"/>
  <c r="C8" i="2"/>
  <c r="C7" i="2"/>
  <c r="B2" i="2"/>
  <c r="C6" i="2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6" i="1"/>
</calcChain>
</file>

<file path=xl/sharedStrings.xml><?xml version="1.0" encoding="utf-8"?>
<sst xmlns="http://schemas.openxmlformats.org/spreadsheetml/2006/main" count="404" uniqueCount="152">
  <si>
    <t>Analyte</t>
  </si>
  <si>
    <t>Provided items</t>
  </si>
  <si>
    <t>Notes</t>
  </si>
  <si>
    <t>Chl-a</t>
  </si>
  <si>
    <t>combusted 25 mm GF/F filter</t>
  </si>
  <si>
    <t>GF/F filter</t>
  </si>
  <si>
    <t>reuse filter holder for other analyses</t>
  </si>
  <si>
    <t>25 mm luer slip filter holder</t>
  </si>
  <si>
    <t>reuse syringe for other analyses</t>
  </si>
  <si>
    <t>60 ml luer slip syringe</t>
  </si>
  <si>
    <t>15 ml centrifuge tube</t>
  </si>
  <si>
    <t>foil</t>
  </si>
  <si>
    <t>Phycocyanin</t>
  </si>
  <si>
    <t>use same syringe and filter holder as for Chl-a</t>
  </si>
  <si>
    <t>50 ml centrifuge tube</t>
  </si>
  <si>
    <t>40 ml amber vial</t>
  </si>
  <si>
    <t>Particulate P</t>
  </si>
  <si>
    <t>250 ml amber HDPE bottle</t>
  </si>
  <si>
    <t>125 ml amber HDPE bottle</t>
  </si>
  <si>
    <t>Particulate CN</t>
  </si>
  <si>
    <t>5 ml cryovial</t>
  </si>
  <si>
    <t>60 ml luer lock syringe</t>
  </si>
  <si>
    <t>Total NP</t>
  </si>
  <si>
    <t>50 ml centrifuge tube (x2)</t>
  </si>
  <si>
    <t>sterivex filter</t>
  </si>
  <si>
    <t>Total Dissolved NP (nutrients)</t>
  </si>
  <si>
    <t>250 ml clear HDPE bottle</t>
  </si>
  <si>
    <t>DOC</t>
  </si>
  <si>
    <t>0.2 um 25 mm polycarbonte filter</t>
  </si>
  <si>
    <t>use 25 mm filtration manifold in lab that allows collection of filtrate, or reuse syringe and holder from Chl-a</t>
  </si>
  <si>
    <t>Field sheet</t>
  </si>
  <si>
    <t>40 ml amber vial; acid washed + combusted</t>
  </si>
  <si>
    <t>DOM fluor (EEMS)</t>
  </si>
  <si>
    <t>use same filter + filtration method as for DOC</t>
  </si>
  <si>
    <t>Phyto (micro)</t>
  </si>
  <si>
    <t>bottle is pre-loaded with Lugol's solution</t>
  </si>
  <si>
    <t>Phyto (nano)</t>
  </si>
  <si>
    <t>bottle is pre-loaded with glutaraldhehyde</t>
  </si>
  <si>
    <t>Primary production</t>
  </si>
  <si>
    <t>125 ml amber HDPE bottle or 1L amber HDPE bottle (acid-cleaned)</t>
  </si>
  <si>
    <t>Foil</t>
  </si>
  <si>
    <t>Bacterial production</t>
  </si>
  <si>
    <t>Microbial cell counts (flow cytometry and microscopy)</t>
  </si>
  <si>
    <t>vial is pre-loaded with glutaraldehyde</t>
  </si>
  <si>
    <t>Microbial community composition (DNA)</t>
  </si>
  <si>
    <t>New (NOT the same one as for Chl-a)</t>
  </si>
  <si>
    <t>Sterivex filter</t>
  </si>
  <si>
    <t>parafilm</t>
  </si>
  <si>
    <t>Dissolved nutients</t>
  </si>
  <si>
    <t>collect flow through from DNA sample</t>
  </si>
  <si>
    <t>Zooplankton (biomass)</t>
  </si>
  <si>
    <t>contains 1/4-1/2 alka seltzer tablet</t>
  </si>
  <si>
    <t>Zooplankton (trophic)</t>
  </si>
  <si>
    <t>64 um mesh metal sieve</t>
  </si>
  <si>
    <t>x</t>
  </si>
  <si>
    <t>Chloride</t>
  </si>
  <si>
    <t>Cyanotoxins</t>
  </si>
  <si>
    <t>15 ml centrifuge tube (x2)</t>
  </si>
  <si>
    <t>Field Sheet</t>
  </si>
  <si>
    <t>1 per site</t>
  </si>
  <si>
    <t xml:space="preserve">Number of Kits needed: </t>
  </si>
  <si>
    <t>Item</t>
  </si>
  <si>
    <t>Purpose</t>
  </si>
  <si>
    <t>Amount</t>
  </si>
  <si>
    <t>Prep</t>
  </si>
  <si>
    <t>Lead Person</t>
  </si>
  <si>
    <t>where are the completed items?</t>
  </si>
  <si>
    <t>Lugol's solution</t>
  </si>
  <si>
    <t>phytoplankton</t>
  </si>
  <si>
    <t>500 ml</t>
  </si>
  <si>
    <t>Dissolve 50 g of potassium iodide (KI) and 25 g of iodine crystals in 500 ml ultrapure water containing 50 ml of glacial acetic acid (add the acid to the water, not the other way around!). Store in a clean amber HDPE bottle</t>
  </si>
  <si>
    <t>combusted GF/F filters</t>
  </si>
  <si>
    <t>pigments/particulates</t>
  </si>
  <si>
    <t>wrap in packs of 4; combust in furnace at 450C for 4 hrs</t>
  </si>
  <si>
    <t>40 ml amber vials</t>
  </si>
  <si>
    <t>DOC/EEMS</t>
  </si>
  <si>
    <t>acid wash and combust in furnace at 450C for 4 hrs; make sure caps have septa with no punctures</t>
  </si>
  <si>
    <t>125 ml amber HDPE bottles</t>
  </si>
  <si>
    <t>primary prod</t>
  </si>
  <si>
    <t>acid wash by adding a few ml 10% HCl and swirling/shaking; rinse 5X with copious ultrapure water</t>
  </si>
  <si>
    <t>zoop biomass</t>
  </si>
  <si>
    <t>add 1/4 to 1/2 alka-seltzer tablet to each bottle</t>
  </si>
  <si>
    <t>250 amber HDPE bottle</t>
  </si>
  <si>
    <t>phyto (pico)</t>
  </si>
  <si>
    <t>add 5 ml Lugol's solution to each bottle, cap and seal with parafilm</t>
  </si>
  <si>
    <t>phyto (micro)</t>
  </si>
  <si>
    <t>add 2 ml of 50% glutaraldehyde to each bottle (to make a final 1% in 100 ml sample), cap and seal with parafilm</t>
  </si>
  <si>
    <t>microbial cell counts</t>
  </si>
  <si>
    <t>add 15 ul of 25% glutaraldehyde and 300 ul of Milli-Q water to each cryovial, cap and seal with parafilm (there are some already in the fridge door - need to check how many)</t>
  </si>
  <si>
    <t>Make labels</t>
  </si>
  <si>
    <t># of kits prepped</t>
  </si>
  <si>
    <t>need</t>
  </si>
  <si>
    <t>Chla/Phycocyanin/Particulate CNP</t>
  </si>
  <si>
    <t>Primary Prod (NPP)</t>
  </si>
  <si>
    <t>Bact Prod (BP)</t>
  </si>
  <si>
    <t>Bacterial cell counts</t>
  </si>
  <si>
    <t>DNA</t>
  </si>
  <si>
    <t>Dissolved Nutrients</t>
  </si>
  <si>
    <t>Zoop Biomass</t>
  </si>
  <si>
    <t>Zoop Trophic</t>
  </si>
  <si>
    <t>PI</t>
  </si>
  <si>
    <t>Recieved? put an x for each kit</t>
  </si>
  <si>
    <t>Est number of stations</t>
  </si>
  <si>
    <t>Total N and P</t>
  </si>
  <si>
    <t>Parafilm</t>
  </si>
  <si>
    <t>Ice packs</t>
  </si>
  <si>
    <t>Checked</t>
  </si>
  <si>
    <t xml:space="preserve">Notes </t>
  </si>
  <si>
    <t>Ozersky</t>
  </si>
  <si>
    <t>Boegman</t>
  </si>
  <si>
    <t>Godwin</t>
  </si>
  <si>
    <t>Chaffin</t>
  </si>
  <si>
    <t>Uzarski</t>
  </si>
  <si>
    <t>Twiss</t>
  </si>
  <si>
    <t>Currie</t>
  </si>
  <si>
    <t>Zastepa</t>
  </si>
  <si>
    <t>Xenopoulos</t>
  </si>
  <si>
    <t>Magee</t>
  </si>
  <si>
    <t>Doubek</t>
  </si>
  <si>
    <t>Wagner</t>
  </si>
  <si>
    <t>Vick-Majors/Paterson</t>
  </si>
  <si>
    <t>Bramburger</t>
  </si>
  <si>
    <t>McKay</t>
  </si>
  <si>
    <t>Coleman</t>
  </si>
  <si>
    <t>#</t>
  </si>
  <si>
    <t>Sites:</t>
  </si>
  <si>
    <t>Total needed</t>
  </si>
  <si>
    <t>In the corrosive chemical cabinet</t>
  </si>
  <si>
    <t>2024-2025 Winter Grab Kits (Aug and Feb)</t>
  </si>
  <si>
    <t>Date completed</t>
  </si>
  <si>
    <t>What we have</t>
  </si>
  <si>
    <r>
      <rPr>
        <sz val="12"/>
        <color theme="1"/>
        <rFont val="Aptos Narrow"/>
        <family val="2"/>
      </rPr>
      <t>~</t>
    </r>
    <r>
      <rPr>
        <sz val="12"/>
        <color theme="1"/>
        <rFont val="Calibri"/>
        <family val="2"/>
      </rPr>
      <t>80</t>
    </r>
  </si>
  <si>
    <t>None</t>
  </si>
  <si>
    <t>~50</t>
  </si>
  <si>
    <t>300-350</t>
  </si>
  <si>
    <t>Almost finished the roll</t>
  </si>
  <si>
    <t>~450</t>
  </si>
  <si>
    <t>~250</t>
  </si>
  <si>
    <t>~43</t>
  </si>
  <si>
    <t>~80</t>
  </si>
  <si>
    <t>none</t>
  </si>
  <si>
    <t xml:space="preserve">25 mm luer slip filter holder </t>
  </si>
  <si>
    <t xml:space="preserve">60 ml luer slip syringe </t>
  </si>
  <si>
    <t xml:space="preserve">60 ml luer lock syringe </t>
  </si>
  <si>
    <t>0.2 um 25 mm polycarbonate filter</t>
  </si>
  <si>
    <t>Item count (per pack)</t>
  </si>
  <si>
    <t>Bottles and tubes</t>
  </si>
  <si>
    <t>Labels</t>
  </si>
  <si>
    <t>2</t>
  </si>
  <si>
    <t>3</t>
  </si>
  <si>
    <t>Water Isotopes</t>
  </si>
  <si>
    <t>50 mL centrifuge tube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</si>
</sst>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"/>
  </numFmts>
  <fonts count="19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2"/>
      <color theme="1"/>
      <name val="Arial"/>
    </font>
    <font>
      <sz val="12"/>
      <color theme="1"/>
      <name val="Arial"/>
    </font>
    <font>
      <sz val="12"/>
      <color theme="1"/>
      <name val="Arial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ptos Narrow"/>
      <family val="2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0BEB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1"/>
    <xf numFmtId="0" fontId="3" fillId="0" borderId="1"/>
    <xf numFmtId="0" fontId="3" fillId="0" borderId="1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5" borderId="1" xfId="0" applyFont="1" applyFill="1" applyBorder="1"/>
    <xf numFmtId="0" fontId="6" fillId="5" borderId="1" xfId="0" applyFont="1" applyFill="1" applyBorder="1" applyAlignment="1">
      <alignment horizontal="right"/>
    </xf>
    <xf numFmtId="0" fontId="2" fillId="5" borderId="1" xfId="0" applyFont="1" applyFill="1" applyBorder="1"/>
    <xf numFmtId="0" fontId="0" fillId="6" borderId="2" xfId="0" applyFill="1" applyBorder="1"/>
    <xf numFmtId="0" fontId="3" fillId="7" borderId="2" xfId="0" applyFont="1" applyFill="1" applyBorder="1"/>
    <xf numFmtId="0" fontId="3" fillId="0" borderId="2" xfId="0" applyFont="1" applyBorder="1"/>
    <xf numFmtId="0" fontId="2" fillId="7" borderId="2" xfId="0" applyFont="1" applyFill="1" applyBorder="1"/>
    <xf numFmtId="0" fontId="2" fillId="0" borderId="2" xfId="0" applyFont="1" applyBorder="1"/>
    <xf numFmtId="0" fontId="0" fillId="0" borderId="2" xfId="0" applyBorder="1"/>
    <xf numFmtId="0" fontId="0" fillId="8" borderId="2" xfId="0" applyFill="1" applyBorder="1" applyAlignment="1">
      <alignment horizontal="right"/>
    </xf>
    <xf numFmtId="0" fontId="0" fillId="8" borderId="2" xfId="0" applyFill="1" applyBorder="1" applyAlignment="1">
      <alignment horizontal="center"/>
    </xf>
    <xf numFmtId="0" fontId="9" fillId="10" borderId="2" xfId="0" applyFont="1" applyFill="1" applyBorder="1"/>
    <xf numFmtId="0" fontId="10" fillId="10" borderId="2" xfId="0" applyFont="1" applyFill="1" applyBorder="1"/>
    <xf numFmtId="0" fontId="2" fillId="10" borderId="2" xfId="0" applyFont="1" applyFill="1" applyBorder="1"/>
    <xf numFmtId="0" fontId="3" fillId="10" borderId="2" xfId="0" applyFont="1" applyFill="1" applyBorder="1"/>
    <xf numFmtId="0" fontId="0" fillId="10" borderId="2" xfId="0" applyFill="1" applyBorder="1"/>
    <xf numFmtId="0" fontId="2" fillId="11" borderId="2" xfId="0" applyFont="1" applyFill="1" applyBorder="1"/>
    <xf numFmtId="0" fontId="3" fillId="11" borderId="2" xfId="0" applyFont="1" applyFill="1" applyBorder="1"/>
    <xf numFmtId="0" fontId="0" fillId="11" borderId="2" xfId="0" applyFill="1" applyBorder="1"/>
    <xf numFmtId="0" fontId="2" fillId="8" borderId="2" xfId="0" applyFont="1" applyFill="1" applyBorder="1"/>
    <xf numFmtId="0" fontId="3" fillId="8" borderId="2" xfId="0" applyFont="1" applyFill="1" applyBorder="1"/>
    <xf numFmtId="0" fontId="0" fillId="8" borderId="2" xfId="0" applyFill="1" applyBorder="1"/>
    <xf numFmtId="0" fontId="2" fillId="12" borderId="2" xfId="0" applyFont="1" applyFill="1" applyBorder="1"/>
    <xf numFmtId="0" fontId="3" fillId="12" borderId="2" xfId="0" applyFont="1" applyFill="1" applyBorder="1"/>
    <xf numFmtId="0" fontId="0" fillId="12" borderId="2" xfId="0" applyFill="1" applyBorder="1"/>
    <xf numFmtId="0" fontId="2" fillId="13" borderId="2" xfId="0" applyFont="1" applyFill="1" applyBorder="1"/>
    <xf numFmtId="0" fontId="3" fillId="13" borderId="2" xfId="0" applyFont="1" applyFill="1" applyBorder="1"/>
    <xf numFmtId="0" fontId="0" fillId="13" borderId="2" xfId="0" applyFill="1" applyBorder="1"/>
    <xf numFmtId="0" fontId="2" fillId="14" borderId="2" xfId="0" applyFont="1" applyFill="1" applyBorder="1"/>
    <xf numFmtId="0" fontId="3" fillId="14" borderId="2" xfId="0" applyFont="1" applyFill="1" applyBorder="1"/>
    <xf numFmtId="0" fontId="0" fillId="14" borderId="2" xfId="0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12" fillId="1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/>
    </xf>
    <xf numFmtId="0" fontId="13" fillId="6" borderId="2" xfId="0" applyFont="1" applyFill="1" applyBorder="1" applyAlignment="1">
      <alignment horizontal="center" vertical="center"/>
    </xf>
    <xf numFmtId="0" fontId="0" fillId="7" borderId="2" xfId="0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3" fillId="2" borderId="2" xfId="0" applyFont="1" applyFill="1" applyBorder="1"/>
    <xf numFmtId="164" fontId="2" fillId="0" borderId="2" xfId="0" applyNumberFormat="1" applyFont="1" applyBorder="1"/>
    <xf numFmtId="164" fontId="3" fillId="0" borderId="2" xfId="0" applyNumberFormat="1" applyFont="1" applyBorder="1"/>
    <xf numFmtId="0" fontId="3" fillId="3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49" fontId="15" fillId="0" borderId="0" xfId="0" applyNumberFormat="1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6" fillId="10" borderId="2" xfId="0" applyFont="1" applyFill="1" applyBorder="1"/>
    <xf numFmtId="0" fontId="16" fillId="8" borderId="2" xfId="0" applyFont="1" applyFill="1" applyBorder="1"/>
    <xf numFmtId="0" fontId="16" fillId="6" borderId="2" xfId="0" applyFont="1" applyFill="1" applyBorder="1"/>
    <xf numFmtId="0" fontId="15" fillId="7" borderId="2" xfId="0" applyFont="1" applyFill="1" applyBorder="1"/>
    <xf numFmtId="0" fontId="2" fillId="15" borderId="2" xfId="0" applyFont="1" applyFill="1" applyBorder="1"/>
    <xf numFmtId="0" fontId="0" fillId="15" borderId="0" xfId="0" applyFill="1"/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4" fillId="17" borderId="0" xfId="0" applyFont="1" applyFill="1" applyAlignment="1">
      <alignment horizontal="right" vertical="center"/>
    </xf>
    <xf numFmtId="0" fontId="14" fillId="17" borderId="2" xfId="0" applyFont="1" applyFill="1" applyBorder="1" applyAlignment="1">
      <alignment horizontal="left" vertical="center"/>
    </xf>
    <xf numFmtId="0" fontId="18" fillId="18" borderId="0" xfId="0" applyFont="1" applyFill="1"/>
    <xf numFmtId="0" fontId="0" fillId="18" borderId="0" xfId="0" applyFill="1"/>
    <xf numFmtId="0" fontId="3" fillId="0" borderId="1" xfId="2"/>
    <xf numFmtId="0" fontId="3" fillId="0" borderId="1" xfId="3"/>
    <xf numFmtId="0" fontId="2" fillId="0" borderId="1" xfId="3" applyFont="1"/>
    <xf numFmtId="0" fontId="5" fillId="0" borderId="1" xfId="3" applyFont="1"/>
    <xf numFmtId="49" fontId="5" fillId="0" borderId="1" xfId="3" applyNumberFormat="1" applyFont="1" applyAlignment="1">
      <alignment horizontal="right"/>
    </xf>
    <xf numFmtId="0" fontId="5" fillId="4" borderId="1" xfId="3" applyFont="1" applyFill="1"/>
    <xf numFmtId="0" fontId="5" fillId="0" borderId="1" xfId="3" applyFont="1" applyAlignment="1">
      <alignment horizontal="right"/>
    </xf>
    <xf numFmtId="49" fontId="0" fillId="0" borderId="0" xfId="0" applyNumberFormat="1"/>
    <xf numFmtId="0" fontId="8" fillId="9" borderId="2" xfId="0" applyFont="1" applyFill="1" applyBorder="1" applyAlignment="1">
      <alignment horizontal="center" vertical="center"/>
    </xf>
    <xf numFmtId="0" fontId="2" fillId="0" borderId="2" xfId="0" applyFont="1" applyFill="1" applyBorder="1"/>
  </cellXfs>
  <cellStyles count="4">
    <cellStyle name="Normal" xfId="0" builtinId="0"/>
    <cellStyle name="Normal 2" xfId="1" xr:uid="{C2C72DB3-CFE7-448F-A2BB-E5A4C2E03C47}"/>
    <cellStyle name="Normal 3" xfId="2" xr:uid="{0B3E2FD8-96CC-4316-B86C-EC4DBA4A22A9}"/>
    <cellStyle name="Normal 4" xfId="3" xr:uid="{4FBBAF4A-CF63-43B7-BED4-EB761DACE681}"/>
  </cellStyles>
  <dxfs count="0"/>
  <tableStyles count="0" defaultTableStyle="TableStyleMedium2" defaultPivotStyle="PivotStyleLight16"/>
  <colors>
    <mruColors>
      <color rgb="FFA0BE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topLeftCell="A11" workbookViewId="0">
      <selection activeCell="B45" sqref="B45"/>
    </sheetView>
  </sheetViews>
  <sheetFormatPr defaultColWidth="11.25" defaultRowHeight="15" customHeight="1" x14ac:dyDescent="0.25"/>
  <cols>
    <col min="1" max="1" width="44.125" customWidth="1"/>
    <col min="2" max="2" width="56.375" customWidth="1"/>
    <col min="3" max="3" width="10.5" customWidth="1"/>
    <col min="4" max="4" width="89.125" customWidth="1"/>
    <col min="5" max="5" width="10.5" customWidth="1"/>
    <col min="6" max="6" width="23.75" bestFit="1" customWidth="1"/>
    <col min="7" max="7" width="22.625" bestFit="1" customWidth="1"/>
    <col min="8" max="8" width="17.25" customWidth="1"/>
    <col min="9" max="9" width="20" bestFit="1" customWidth="1"/>
    <col min="10" max="10" width="10.5" customWidth="1"/>
    <col min="11" max="11" width="21.625" customWidth="1"/>
    <col min="12" max="12" width="12.25" customWidth="1"/>
    <col min="13" max="13" width="10.5" customWidth="1"/>
    <col min="14" max="14" width="15.125" customWidth="1"/>
    <col min="15" max="26" width="10.5" customWidth="1"/>
  </cols>
  <sheetData>
    <row r="1" spans="1:26" ht="59.25" customHeight="1" x14ac:dyDescent="0.25">
      <c r="A1" s="80" t="s">
        <v>128</v>
      </c>
      <c r="B1" s="80"/>
    </row>
    <row r="2" spans="1:26" ht="15" customHeight="1" x14ac:dyDescent="0.25">
      <c r="A2" s="14" t="s">
        <v>125</v>
      </c>
      <c r="B2" s="15">
        <v>60</v>
      </c>
    </row>
    <row r="5" spans="1:26" ht="33" customHeight="1" x14ac:dyDescent="0.25">
      <c r="A5" s="38" t="s">
        <v>0</v>
      </c>
      <c r="B5" s="38" t="s">
        <v>1</v>
      </c>
      <c r="C5" s="38" t="s">
        <v>124</v>
      </c>
      <c r="D5" s="38" t="s">
        <v>2</v>
      </c>
      <c r="E5" s="1"/>
      <c r="F5" s="40" t="s">
        <v>61</v>
      </c>
      <c r="G5" s="40" t="s">
        <v>145</v>
      </c>
      <c r="H5" s="49" t="s">
        <v>126</v>
      </c>
      <c r="I5" s="49" t="s">
        <v>130</v>
      </c>
      <c r="J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6" t="s">
        <v>3</v>
      </c>
      <c r="B6" s="16" t="s">
        <v>4</v>
      </c>
      <c r="C6" s="16">
        <v>1</v>
      </c>
      <c r="D6" s="16"/>
      <c r="F6" s="9" t="s">
        <v>5</v>
      </c>
      <c r="G6" s="59">
        <v>4</v>
      </c>
      <c r="H6" s="58">
        <f>$B$2*G6</f>
        <v>240</v>
      </c>
      <c r="I6" s="55" t="s">
        <v>131</v>
      </c>
      <c r="J6" s="70"/>
    </row>
    <row r="7" spans="1:26" ht="15.75" customHeight="1" x14ac:dyDescent="0.25">
      <c r="A7" s="16" t="s">
        <v>3</v>
      </c>
      <c r="B7" s="16" t="s">
        <v>141</v>
      </c>
      <c r="C7" s="16">
        <v>1</v>
      </c>
      <c r="D7" s="16" t="s">
        <v>6</v>
      </c>
      <c r="F7" s="9" t="s">
        <v>7</v>
      </c>
      <c r="G7" s="59">
        <v>1</v>
      </c>
      <c r="H7" s="58">
        <f t="shared" ref="H7:H21" si="0">$B$2*G7</f>
        <v>60</v>
      </c>
      <c r="I7" s="56" t="s">
        <v>132</v>
      </c>
      <c r="J7" s="71"/>
    </row>
    <row r="8" spans="1:26" ht="15.75" customHeight="1" x14ac:dyDescent="0.25">
      <c r="A8" s="16" t="s">
        <v>3</v>
      </c>
      <c r="B8" s="16" t="s">
        <v>142</v>
      </c>
      <c r="C8" s="16">
        <v>1</v>
      </c>
      <c r="D8" s="16" t="s">
        <v>8</v>
      </c>
      <c r="F8" s="9" t="s">
        <v>9</v>
      </c>
      <c r="G8" s="59">
        <v>1</v>
      </c>
      <c r="H8" s="58">
        <f t="shared" si="0"/>
        <v>60</v>
      </c>
      <c r="I8" s="56" t="s">
        <v>133</v>
      </c>
      <c r="J8" s="71"/>
    </row>
    <row r="9" spans="1:26" ht="15.75" customHeight="1" x14ac:dyDescent="0.25">
      <c r="A9" s="16" t="s">
        <v>3</v>
      </c>
      <c r="B9" s="16" t="s">
        <v>10</v>
      </c>
      <c r="C9" s="16">
        <v>1</v>
      </c>
      <c r="D9" s="16"/>
      <c r="F9" s="9" t="s">
        <v>10</v>
      </c>
      <c r="G9" s="59">
        <v>4</v>
      </c>
      <c r="H9" s="58">
        <f t="shared" si="0"/>
        <v>240</v>
      </c>
      <c r="I9" s="56" t="s">
        <v>134</v>
      </c>
    </row>
    <row r="10" spans="1:26" ht="15.75" customHeight="1" x14ac:dyDescent="0.25">
      <c r="A10" s="16" t="s">
        <v>3</v>
      </c>
      <c r="B10" s="16" t="s">
        <v>11</v>
      </c>
      <c r="C10" s="17">
        <v>1</v>
      </c>
      <c r="D10" s="17"/>
      <c r="F10" s="9" t="s">
        <v>11</v>
      </c>
      <c r="G10" s="59">
        <v>6</v>
      </c>
      <c r="H10" s="58">
        <f t="shared" si="0"/>
        <v>360</v>
      </c>
      <c r="I10" s="56" t="s">
        <v>135</v>
      </c>
      <c r="J10" s="71"/>
    </row>
    <row r="11" spans="1:26" ht="15.75" customHeight="1" x14ac:dyDescent="0.25">
      <c r="A11" s="21" t="s">
        <v>12</v>
      </c>
      <c r="B11" s="21" t="s">
        <v>4</v>
      </c>
      <c r="C11" s="21">
        <v>1</v>
      </c>
      <c r="D11" s="21" t="s">
        <v>13</v>
      </c>
      <c r="F11" s="9" t="s">
        <v>14</v>
      </c>
      <c r="G11" s="59">
        <v>13</v>
      </c>
      <c r="H11" s="58">
        <f t="shared" si="0"/>
        <v>780</v>
      </c>
      <c r="I11" s="56" t="s">
        <v>136</v>
      </c>
      <c r="J11" s="71"/>
    </row>
    <row r="12" spans="1:26" ht="15.75" customHeight="1" x14ac:dyDescent="0.25">
      <c r="A12" s="21" t="s">
        <v>12</v>
      </c>
      <c r="B12" s="21" t="s">
        <v>10</v>
      </c>
      <c r="C12" s="22">
        <v>1</v>
      </c>
      <c r="D12" s="23"/>
      <c r="F12" s="63" t="s">
        <v>144</v>
      </c>
      <c r="G12" s="59">
        <v>1</v>
      </c>
      <c r="H12" s="58">
        <f t="shared" si="0"/>
        <v>60</v>
      </c>
      <c r="I12" s="56" t="s">
        <v>137</v>
      </c>
    </row>
    <row r="13" spans="1:26" ht="15.75" customHeight="1" x14ac:dyDescent="0.25">
      <c r="A13" s="21" t="s">
        <v>12</v>
      </c>
      <c r="B13" s="21" t="s">
        <v>11</v>
      </c>
      <c r="C13" s="22">
        <v>1</v>
      </c>
      <c r="D13" s="23"/>
      <c r="F13" s="9" t="s">
        <v>15</v>
      </c>
      <c r="G13" s="59">
        <v>2</v>
      </c>
      <c r="H13" s="58">
        <f t="shared" si="0"/>
        <v>120</v>
      </c>
      <c r="I13" s="57">
        <v>28</v>
      </c>
      <c r="J13" s="71"/>
    </row>
    <row r="14" spans="1:26" ht="15.75" customHeight="1" x14ac:dyDescent="0.25">
      <c r="A14" s="24" t="s">
        <v>16</v>
      </c>
      <c r="B14" s="24" t="s">
        <v>4</v>
      </c>
      <c r="C14" s="24">
        <v>1</v>
      </c>
      <c r="D14" s="24" t="s">
        <v>13</v>
      </c>
      <c r="F14" s="9" t="s">
        <v>17</v>
      </c>
      <c r="G14" s="59">
        <v>1</v>
      </c>
      <c r="H14" s="58">
        <f t="shared" si="0"/>
        <v>60</v>
      </c>
      <c r="I14" s="56" t="s">
        <v>138</v>
      </c>
      <c r="J14" s="71"/>
    </row>
    <row r="15" spans="1:26" ht="15.75" customHeight="1" x14ac:dyDescent="0.25">
      <c r="A15" s="24" t="s">
        <v>16</v>
      </c>
      <c r="B15" s="24" t="s">
        <v>11</v>
      </c>
      <c r="C15" s="25">
        <v>1</v>
      </c>
      <c r="D15" s="26"/>
      <c r="F15" s="9" t="s">
        <v>18</v>
      </c>
      <c r="G15" s="59">
        <v>2</v>
      </c>
      <c r="H15" s="58">
        <f t="shared" si="0"/>
        <v>120</v>
      </c>
      <c r="I15" s="57">
        <v>53</v>
      </c>
      <c r="J15" s="71"/>
    </row>
    <row r="16" spans="1:26" ht="15.75" customHeight="1" x14ac:dyDescent="0.25">
      <c r="A16" s="27" t="s">
        <v>19</v>
      </c>
      <c r="B16" s="27" t="s">
        <v>4</v>
      </c>
      <c r="C16" s="27">
        <v>1</v>
      </c>
      <c r="D16" s="27" t="s">
        <v>13</v>
      </c>
      <c r="F16" s="9" t="s">
        <v>20</v>
      </c>
      <c r="G16" s="59">
        <v>1</v>
      </c>
      <c r="H16" s="58">
        <f t="shared" si="0"/>
        <v>60</v>
      </c>
      <c r="I16" s="56" t="s">
        <v>139</v>
      </c>
    </row>
    <row r="17" spans="1:10" ht="15.75" customHeight="1" x14ac:dyDescent="0.25">
      <c r="A17" s="27" t="s">
        <v>19</v>
      </c>
      <c r="B17" s="27" t="s">
        <v>11</v>
      </c>
      <c r="C17" s="28">
        <v>1</v>
      </c>
      <c r="D17" s="29"/>
      <c r="F17" s="9" t="s">
        <v>21</v>
      </c>
      <c r="G17" s="59">
        <v>1</v>
      </c>
      <c r="H17" s="58">
        <f t="shared" si="0"/>
        <v>60</v>
      </c>
      <c r="I17" s="57">
        <v>155</v>
      </c>
    </row>
    <row r="18" spans="1:10" ht="15.75" customHeight="1" x14ac:dyDescent="0.25">
      <c r="A18" s="33" t="s">
        <v>22</v>
      </c>
      <c r="B18" s="33" t="s">
        <v>23</v>
      </c>
      <c r="C18" s="34">
        <v>2</v>
      </c>
      <c r="D18" s="35"/>
      <c r="F18" s="9" t="s">
        <v>24</v>
      </c>
      <c r="G18" s="59">
        <v>1</v>
      </c>
      <c r="H18" s="58">
        <f t="shared" si="0"/>
        <v>60</v>
      </c>
      <c r="I18" s="57">
        <v>28</v>
      </c>
      <c r="J18" s="71"/>
    </row>
    <row r="19" spans="1:10" ht="15.75" customHeight="1" x14ac:dyDescent="0.25">
      <c r="A19" s="33" t="s">
        <v>25</v>
      </c>
      <c r="B19" s="33" t="s">
        <v>23</v>
      </c>
      <c r="C19" s="34">
        <v>2</v>
      </c>
      <c r="D19" s="35"/>
      <c r="F19" s="9" t="s">
        <v>26</v>
      </c>
      <c r="G19" s="59">
        <v>1</v>
      </c>
      <c r="H19" s="58">
        <f t="shared" si="0"/>
        <v>60</v>
      </c>
      <c r="I19" s="56" t="s">
        <v>140</v>
      </c>
      <c r="J19" s="71"/>
    </row>
    <row r="20" spans="1:10" ht="15.75" customHeight="1" x14ac:dyDescent="0.25">
      <c r="A20" s="30" t="s">
        <v>27</v>
      </c>
      <c r="B20" s="30" t="s">
        <v>28</v>
      </c>
      <c r="C20" s="30">
        <v>1</v>
      </c>
      <c r="D20" s="30" t="s">
        <v>29</v>
      </c>
      <c r="F20" s="9" t="s">
        <v>30</v>
      </c>
      <c r="G20" s="59">
        <v>1</v>
      </c>
      <c r="H20" s="58">
        <f t="shared" si="0"/>
        <v>60</v>
      </c>
      <c r="I20" s="56" t="s">
        <v>140</v>
      </c>
      <c r="J20" s="71"/>
    </row>
    <row r="21" spans="1:10" ht="15.75" customHeight="1" x14ac:dyDescent="0.25">
      <c r="A21" s="30" t="s">
        <v>27</v>
      </c>
      <c r="B21" s="30" t="s">
        <v>31</v>
      </c>
      <c r="C21" s="31">
        <v>1</v>
      </c>
      <c r="D21" s="32"/>
      <c r="F21" s="63" t="s">
        <v>147</v>
      </c>
      <c r="G21" s="57">
        <f>SUM(G9,G11,G13,G14,G15,G16,G19)</f>
        <v>24</v>
      </c>
      <c r="H21" s="58">
        <f t="shared" si="0"/>
        <v>1440</v>
      </c>
      <c r="I21" s="57">
        <v>0</v>
      </c>
    </row>
    <row r="22" spans="1:10" ht="15.75" customHeight="1" x14ac:dyDescent="0.25">
      <c r="A22" s="24" t="s">
        <v>32</v>
      </c>
      <c r="B22" s="24" t="s">
        <v>28</v>
      </c>
      <c r="C22" s="24">
        <v>1</v>
      </c>
      <c r="D22" s="24" t="s">
        <v>33</v>
      </c>
    </row>
    <row r="23" spans="1:10" ht="15.75" customHeight="1" x14ac:dyDescent="0.25">
      <c r="A23" s="24" t="s">
        <v>32</v>
      </c>
      <c r="B23" s="61" t="s">
        <v>31</v>
      </c>
      <c r="C23" s="25">
        <v>1</v>
      </c>
      <c r="D23" s="26"/>
    </row>
    <row r="24" spans="1:10" ht="15.75" customHeight="1" x14ac:dyDescent="0.25">
      <c r="A24" s="11" t="s">
        <v>34</v>
      </c>
      <c r="B24" s="11" t="s">
        <v>17</v>
      </c>
      <c r="C24" s="11">
        <v>1</v>
      </c>
      <c r="D24" s="11" t="s">
        <v>35</v>
      </c>
    </row>
    <row r="25" spans="1:10" ht="15.75" customHeight="1" x14ac:dyDescent="0.25">
      <c r="A25" s="11" t="s">
        <v>36</v>
      </c>
      <c r="B25" s="11" t="s">
        <v>18</v>
      </c>
      <c r="C25" s="11">
        <v>1</v>
      </c>
      <c r="D25" s="11" t="s">
        <v>37</v>
      </c>
    </row>
    <row r="26" spans="1:10" ht="15.75" customHeight="1" x14ac:dyDescent="0.25">
      <c r="A26" s="36" t="s">
        <v>38</v>
      </c>
      <c r="B26" s="62" t="s">
        <v>39</v>
      </c>
      <c r="C26" s="37">
        <v>1</v>
      </c>
      <c r="D26" s="8"/>
    </row>
    <row r="27" spans="1:10" ht="15.75" customHeight="1" x14ac:dyDescent="0.25">
      <c r="A27" s="36" t="s">
        <v>38</v>
      </c>
      <c r="B27" s="36" t="s">
        <v>40</v>
      </c>
      <c r="C27" s="37">
        <v>1</v>
      </c>
      <c r="D27" s="8"/>
    </row>
    <row r="28" spans="1:10" ht="15.75" customHeight="1" x14ac:dyDescent="0.25">
      <c r="A28" s="18" t="s">
        <v>41</v>
      </c>
      <c r="B28" s="60" t="s">
        <v>14</v>
      </c>
      <c r="C28" s="19">
        <v>1</v>
      </c>
      <c r="D28" s="20"/>
    </row>
    <row r="29" spans="1:10" ht="15.75" customHeight="1" x14ac:dyDescent="0.25">
      <c r="A29" s="18" t="s">
        <v>41</v>
      </c>
      <c r="B29" s="18" t="s">
        <v>40</v>
      </c>
      <c r="C29" s="19">
        <v>1</v>
      </c>
      <c r="D29" s="20"/>
    </row>
    <row r="30" spans="1:10" ht="15.75" customHeight="1" x14ac:dyDescent="0.25">
      <c r="A30" s="11" t="s">
        <v>42</v>
      </c>
      <c r="B30" s="11" t="s">
        <v>20</v>
      </c>
      <c r="C30" s="11">
        <v>1</v>
      </c>
      <c r="D30" s="11" t="s">
        <v>43</v>
      </c>
    </row>
    <row r="31" spans="1:10" ht="15.75" customHeight="1" x14ac:dyDescent="0.25">
      <c r="A31" s="24" t="s">
        <v>44</v>
      </c>
      <c r="B31" s="61" t="s">
        <v>143</v>
      </c>
      <c r="C31" s="24">
        <v>1</v>
      </c>
      <c r="D31" s="24" t="s">
        <v>45</v>
      </c>
    </row>
    <row r="32" spans="1:10" ht="15.75" customHeight="1" x14ac:dyDescent="0.25">
      <c r="A32" s="24" t="s">
        <v>44</v>
      </c>
      <c r="B32" s="24" t="s">
        <v>46</v>
      </c>
      <c r="C32" s="25">
        <v>1</v>
      </c>
      <c r="D32" s="26"/>
    </row>
    <row r="33" spans="1:4" ht="15.75" customHeight="1" x14ac:dyDescent="0.25">
      <c r="A33" s="24" t="s">
        <v>44</v>
      </c>
      <c r="B33" s="24" t="s">
        <v>47</v>
      </c>
      <c r="C33" s="25">
        <v>1</v>
      </c>
      <c r="D33" s="26"/>
    </row>
    <row r="34" spans="1:4" ht="15.75" customHeight="1" x14ac:dyDescent="0.25">
      <c r="A34" s="24" t="s">
        <v>44</v>
      </c>
      <c r="B34" s="24" t="s">
        <v>14</v>
      </c>
      <c r="C34" s="25">
        <v>1</v>
      </c>
      <c r="D34" s="26"/>
    </row>
    <row r="35" spans="1:4" ht="15.75" customHeight="1" x14ac:dyDescent="0.25">
      <c r="A35" s="11" t="s">
        <v>48</v>
      </c>
      <c r="B35" s="11" t="s">
        <v>23</v>
      </c>
      <c r="C35" s="11">
        <v>2</v>
      </c>
      <c r="D35" s="11" t="s">
        <v>49</v>
      </c>
    </row>
    <row r="36" spans="1:4" s="65" customFormat="1" ht="15.75" customHeight="1" x14ac:dyDescent="0.25">
      <c r="A36" s="64" t="s">
        <v>50</v>
      </c>
      <c r="B36" s="64" t="s">
        <v>26</v>
      </c>
      <c r="C36" s="64">
        <v>1</v>
      </c>
      <c r="D36" s="64" t="s">
        <v>51</v>
      </c>
    </row>
    <row r="37" spans="1:4" ht="15.75" customHeight="1" x14ac:dyDescent="0.25">
      <c r="A37" s="18" t="s">
        <v>52</v>
      </c>
      <c r="B37" s="18" t="s">
        <v>53</v>
      </c>
      <c r="C37" s="19" t="s">
        <v>54</v>
      </c>
      <c r="D37" s="20"/>
    </row>
    <row r="38" spans="1:4" ht="15.75" customHeight="1" x14ac:dyDescent="0.25">
      <c r="A38" s="18" t="s">
        <v>52</v>
      </c>
      <c r="B38" s="18" t="s">
        <v>14</v>
      </c>
      <c r="C38" s="19">
        <v>1</v>
      </c>
      <c r="D38" s="20"/>
    </row>
    <row r="39" spans="1:4" ht="15.75" customHeight="1" x14ac:dyDescent="0.25">
      <c r="A39" s="11" t="s">
        <v>55</v>
      </c>
      <c r="B39" s="11" t="s">
        <v>23</v>
      </c>
      <c r="C39" s="9">
        <v>2</v>
      </c>
      <c r="D39" s="41"/>
    </row>
    <row r="40" spans="1:4" ht="15.75" customHeight="1" x14ac:dyDescent="0.25">
      <c r="A40" s="37" t="s">
        <v>56</v>
      </c>
      <c r="B40" s="37" t="s">
        <v>57</v>
      </c>
      <c r="C40" s="37">
        <v>2</v>
      </c>
      <c r="D40" s="8"/>
    </row>
    <row r="41" spans="1:4" ht="15.75" customHeight="1" x14ac:dyDescent="0.25">
      <c r="A41" s="9" t="s">
        <v>58</v>
      </c>
      <c r="B41" s="9" t="s">
        <v>59</v>
      </c>
      <c r="C41" s="9">
        <v>1</v>
      </c>
      <c r="D41" s="41"/>
    </row>
    <row r="42" spans="1:4" ht="15.75" customHeight="1" x14ac:dyDescent="0.25">
      <c r="A42" s="13" t="s">
        <v>150</v>
      </c>
      <c r="B42" s="13" t="s">
        <v>151</v>
      </c>
      <c r="C42" s="13">
        <v>2</v>
      </c>
      <c r="D42" s="13"/>
    </row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1">
    <mergeCell ref="A1:B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2"/>
  <sheetViews>
    <sheetView workbookViewId="0">
      <selection activeCell="C5" sqref="C5"/>
    </sheetView>
  </sheetViews>
  <sheetFormatPr defaultColWidth="11.25" defaultRowHeight="15" customHeight="1" x14ac:dyDescent="0.25"/>
  <cols>
    <col min="1" max="1" width="23.5" bestFit="1" customWidth="1"/>
    <col min="2" max="2" width="19" bestFit="1" customWidth="1"/>
    <col min="3" max="3" width="10.5" customWidth="1"/>
    <col min="4" max="4" width="184.375" bestFit="1" customWidth="1"/>
    <col min="5" max="5" width="17.75" customWidth="1"/>
    <col min="6" max="6" width="16.75" customWidth="1"/>
    <col min="7" max="7" width="34.25" bestFit="1" customWidth="1"/>
    <col min="8" max="25" width="10.5" customWidth="1"/>
  </cols>
  <sheetData>
    <row r="1" spans="1:25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5" customHeight="1" x14ac:dyDescent="0.25">
      <c r="A2" s="68" t="s">
        <v>60</v>
      </c>
      <c r="B2" s="69">
        <f>'Kit contents'!B2</f>
        <v>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39" customFormat="1" ht="30.75" customHeight="1" x14ac:dyDescent="0.25">
      <c r="A4" s="49" t="s">
        <v>61</v>
      </c>
      <c r="B4" s="49" t="s">
        <v>62</v>
      </c>
      <c r="C4" s="49" t="s">
        <v>63</v>
      </c>
      <c r="D4" s="49" t="s">
        <v>64</v>
      </c>
      <c r="E4" s="49" t="s">
        <v>65</v>
      </c>
      <c r="F4" s="49" t="s">
        <v>129</v>
      </c>
      <c r="G4" s="50" t="s">
        <v>66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s="13" customFormat="1" ht="15.75" customHeight="1" x14ac:dyDescent="0.25">
      <c r="A5" s="42" t="s">
        <v>67</v>
      </c>
      <c r="B5" s="66" t="s">
        <v>68</v>
      </c>
      <c r="C5" s="42" t="s">
        <v>69</v>
      </c>
      <c r="D5" s="42" t="s">
        <v>70</v>
      </c>
      <c r="E5" s="43"/>
      <c r="F5" s="42"/>
      <c r="G5" s="42" t="s">
        <v>127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13" customFormat="1" ht="15.75" customHeight="1" x14ac:dyDescent="0.25">
      <c r="A6" s="12" t="s">
        <v>71</v>
      </c>
      <c r="B6" s="67" t="s">
        <v>72</v>
      </c>
      <c r="C6" s="12">
        <f>'Kit contents'!H6</f>
        <v>240</v>
      </c>
      <c r="D6" s="12" t="s">
        <v>73</v>
      </c>
      <c r="E6" s="43"/>
      <c r="F6" s="45"/>
    </row>
    <row r="7" spans="1:25" s="13" customFormat="1" ht="15.75" customHeight="1" x14ac:dyDescent="0.25">
      <c r="A7" s="12" t="s">
        <v>74</v>
      </c>
      <c r="B7" s="67" t="s">
        <v>75</v>
      </c>
      <c r="C7" s="12">
        <f>'Kit contents'!H13</f>
        <v>120</v>
      </c>
      <c r="D7" s="12" t="s">
        <v>76</v>
      </c>
      <c r="E7" s="43"/>
      <c r="F7" s="12"/>
      <c r="G7" s="12"/>
    </row>
    <row r="8" spans="1:25" s="13" customFormat="1" ht="15.75" customHeight="1" x14ac:dyDescent="0.25">
      <c r="A8" s="12" t="s">
        <v>77</v>
      </c>
      <c r="B8" s="67" t="s">
        <v>78</v>
      </c>
      <c r="C8" s="12">
        <f>'Kit contents'!H15</f>
        <v>120</v>
      </c>
      <c r="D8" s="12" t="s">
        <v>79</v>
      </c>
      <c r="E8" s="43"/>
      <c r="F8" s="12"/>
      <c r="G8" s="12"/>
    </row>
    <row r="9" spans="1:25" s="13" customFormat="1" ht="15.75" customHeight="1" x14ac:dyDescent="0.25">
      <c r="A9" s="12" t="s">
        <v>26</v>
      </c>
      <c r="B9" s="67" t="s">
        <v>80</v>
      </c>
      <c r="C9" s="12">
        <f>'Kit contents'!H19</f>
        <v>60</v>
      </c>
      <c r="D9" s="12" t="s">
        <v>81</v>
      </c>
      <c r="E9" s="43"/>
      <c r="F9" s="45"/>
      <c r="G9" s="12"/>
    </row>
    <row r="10" spans="1:25" s="13" customFormat="1" ht="15.75" customHeight="1" x14ac:dyDescent="0.25">
      <c r="A10" s="12" t="s">
        <v>82</v>
      </c>
      <c r="B10" s="67" t="s">
        <v>83</v>
      </c>
      <c r="C10" s="12">
        <f>'Kit contents'!H14</f>
        <v>60</v>
      </c>
      <c r="D10" s="12" t="s">
        <v>84</v>
      </c>
      <c r="E10" s="43"/>
      <c r="F10" s="46"/>
      <c r="G10" s="10"/>
    </row>
    <row r="11" spans="1:25" s="13" customFormat="1" ht="15.75" customHeight="1" x14ac:dyDescent="0.25">
      <c r="A11" s="12" t="s">
        <v>77</v>
      </c>
      <c r="B11" s="67" t="s">
        <v>85</v>
      </c>
      <c r="C11" s="12">
        <f>'Kit contents'!H15</f>
        <v>120</v>
      </c>
      <c r="D11" s="12" t="s">
        <v>86</v>
      </c>
      <c r="E11" s="43"/>
    </row>
    <row r="12" spans="1:25" s="13" customFormat="1" ht="15.75" customHeight="1" x14ac:dyDescent="0.25">
      <c r="A12" s="12" t="s">
        <v>20</v>
      </c>
      <c r="B12" s="67" t="s">
        <v>87</v>
      </c>
      <c r="C12" s="12">
        <f>'Kit contents'!H16</f>
        <v>60</v>
      </c>
      <c r="D12" s="12" t="s">
        <v>88</v>
      </c>
      <c r="E12" s="43"/>
      <c r="F12" s="45"/>
      <c r="G12" s="12"/>
    </row>
    <row r="13" spans="1:25" s="13" customFormat="1" ht="15.75" customHeight="1" x14ac:dyDescent="0.25">
      <c r="A13" s="10" t="s">
        <v>89</v>
      </c>
      <c r="B13" s="56" t="s">
        <v>146</v>
      </c>
      <c r="C13" s="12">
        <f>'Kit contents'!H21</f>
        <v>1440</v>
      </c>
      <c r="E13" s="47"/>
      <c r="F13" s="46"/>
    </row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4"/>
  <sheetViews>
    <sheetView workbookViewId="0">
      <selection activeCell="E7" sqref="E7"/>
    </sheetView>
  </sheetViews>
  <sheetFormatPr defaultColWidth="11.25" defaultRowHeight="15" customHeight="1" x14ac:dyDescent="0.25"/>
  <cols>
    <col min="1" max="1" width="29.125" bestFit="1" customWidth="1"/>
    <col min="2" max="2" width="16" customWidth="1"/>
    <col min="3" max="25" width="11.125" customWidth="1"/>
  </cols>
  <sheetData>
    <row r="1" spans="1:25" ht="32.25" customHeight="1" x14ac:dyDescent="0.25">
      <c r="A1" s="48" t="s">
        <v>0</v>
      </c>
      <c r="B1" s="48" t="s">
        <v>90</v>
      </c>
      <c r="C1" s="48" t="s">
        <v>91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2" t="s">
        <v>92</v>
      </c>
      <c r="B2" s="12"/>
      <c r="C2" s="12">
        <f>60-B2</f>
        <v>60</v>
      </c>
    </row>
    <row r="3" spans="1:25" ht="15.75" x14ac:dyDescent="0.25">
      <c r="A3" s="12" t="s">
        <v>75</v>
      </c>
      <c r="B3" s="12"/>
      <c r="C3" s="12">
        <f t="shared" ref="C3:C13" si="0">60-B3</f>
        <v>60</v>
      </c>
    </row>
    <row r="4" spans="1:25" ht="15.75" x14ac:dyDescent="0.25">
      <c r="A4" s="12" t="s">
        <v>34</v>
      </c>
      <c r="B4" s="12"/>
      <c r="C4" s="12">
        <f t="shared" si="0"/>
        <v>60</v>
      </c>
    </row>
    <row r="5" spans="1:25" ht="15.75" x14ac:dyDescent="0.25">
      <c r="A5" s="12" t="s">
        <v>36</v>
      </c>
      <c r="B5" s="12"/>
      <c r="C5" s="12">
        <f t="shared" si="0"/>
        <v>60</v>
      </c>
    </row>
    <row r="6" spans="1:25" ht="15.75" x14ac:dyDescent="0.25">
      <c r="A6" s="12" t="s">
        <v>93</v>
      </c>
      <c r="B6" s="12"/>
      <c r="C6" s="12">
        <f t="shared" si="0"/>
        <v>60</v>
      </c>
    </row>
    <row r="7" spans="1:25" ht="15.75" x14ac:dyDescent="0.25">
      <c r="A7" s="12" t="s">
        <v>94</v>
      </c>
      <c r="B7" s="12"/>
      <c r="C7" s="12">
        <f t="shared" si="0"/>
        <v>60</v>
      </c>
    </row>
    <row r="8" spans="1:25" ht="15.75" x14ac:dyDescent="0.25">
      <c r="A8" s="12" t="s">
        <v>95</v>
      </c>
      <c r="B8" s="12"/>
      <c r="C8" s="12">
        <f t="shared" si="0"/>
        <v>60</v>
      </c>
    </row>
    <row r="9" spans="1:25" ht="15.75" x14ac:dyDescent="0.25">
      <c r="A9" s="12" t="s">
        <v>96</v>
      </c>
      <c r="B9" s="12"/>
      <c r="C9" s="12">
        <f t="shared" si="0"/>
        <v>60</v>
      </c>
    </row>
    <row r="10" spans="1:25" ht="15.75" x14ac:dyDescent="0.25">
      <c r="A10" s="12" t="s">
        <v>97</v>
      </c>
      <c r="B10" s="12"/>
      <c r="C10" s="12">
        <f t="shared" si="0"/>
        <v>60</v>
      </c>
    </row>
    <row r="11" spans="1:25" ht="15.75" x14ac:dyDescent="0.25">
      <c r="A11" s="12" t="s">
        <v>98</v>
      </c>
      <c r="B11" s="12"/>
      <c r="C11" s="12">
        <f t="shared" si="0"/>
        <v>60</v>
      </c>
    </row>
    <row r="12" spans="1:25" ht="15.75" x14ac:dyDescent="0.25">
      <c r="A12" s="12" t="s">
        <v>99</v>
      </c>
      <c r="B12" s="12"/>
      <c r="C12" s="12">
        <f t="shared" si="0"/>
        <v>60</v>
      </c>
    </row>
    <row r="13" spans="1:25" ht="15.75" x14ac:dyDescent="0.25">
      <c r="A13" s="12" t="s">
        <v>55</v>
      </c>
      <c r="B13" s="12"/>
      <c r="C13" s="12">
        <f t="shared" si="0"/>
        <v>60</v>
      </c>
    </row>
    <row r="14" spans="1:25" ht="15" customHeight="1" x14ac:dyDescent="0.25">
      <c r="A14" s="81" t="s">
        <v>150</v>
      </c>
      <c r="B14" s="13"/>
      <c r="C14" s="13">
        <v>60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20"/>
  <sheetViews>
    <sheetView workbookViewId="0">
      <selection activeCell="Y30" sqref="Y30"/>
    </sheetView>
  </sheetViews>
  <sheetFormatPr defaultColWidth="11.25" defaultRowHeight="15" customHeight="1" x14ac:dyDescent="0.25"/>
  <cols>
    <col min="1" max="1" width="20.125" bestFit="1" customWidth="1"/>
    <col min="2" max="2" width="31" bestFit="1" customWidth="1"/>
    <col min="3" max="3" width="23" customWidth="1"/>
    <col min="4" max="4" width="31.125" bestFit="1" customWidth="1"/>
    <col min="5" max="5" width="11.125" customWidth="1"/>
    <col min="6" max="6" width="12.375" customWidth="1"/>
    <col min="7" max="7" width="11.125" customWidth="1"/>
    <col min="8" max="8" width="16.75" customWidth="1"/>
    <col min="9" max="9" width="13" customWidth="1"/>
    <col min="10" max="10" width="17.75" customWidth="1"/>
    <col min="11" max="11" width="7.375" customWidth="1"/>
    <col min="12" max="13" width="17.5" customWidth="1"/>
    <col min="14" max="14" width="12.625" customWidth="1"/>
    <col min="15" max="15" width="11.625" customWidth="1"/>
    <col min="16" max="16" width="11.125" customWidth="1"/>
    <col min="17" max="17" width="14" bestFit="1" customWidth="1"/>
    <col min="18" max="32" width="11.125" customWidth="1"/>
  </cols>
  <sheetData>
    <row r="1" spans="1:32" s="54" customFormat="1" ht="31.5" customHeight="1" x14ac:dyDescent="0.25">
      <c r="A1" s="51" t="s">
        <v>100</v>
      </c>
      <c r="B1" s="53" t="s">
        <v>101</v>
      </c>
      <c r="C1" s="53" t="s">
        <v>102</v>
      </c>
      <c r="D1" s="51" t="s">
        <v>92</v>
      </c>
      <c r="E1" s="51" t="s">
        <v>75</v>
      </c>
      <c r="F1" s="51" t="s">
        <v>34</v>
      </c>
      <c r="G1" s="51" t="s">
        <v>36</v>
      </c>
      <c r="H1" s="51" t="s">
        <v>93</v>
      </c>
      <c r="I1" s="51" t="s">
        <v>94</v>
      </c>
      <c r="J1" s="51" t="s">
        <v>95</v>
      </c>
      <c r="K1" s="51" t="s">
        <v>96</v>
      </c>
      <c r="L1" s="51" t="s">
        <v>97</v>
      </c>
      <c r="M1" s="51" t="s">
        <v>103</v>
      </c>
      <c r="N1" s="51" t="s">
        <v>98</v>
      </c>
      <c r="O1" s="51" t="s">
        <v>99</v>
      </c>
      <c r="P1" s="51" t="s">
        <v>55</v>
      </c>
      <c r="Q1" s="51" t="s">
        <v>150</v>
      </c>
      <c r="R1" s="51" t="s">
        <v>104</v>
      </c>
      <c r="S1" s="51" t="s">
        <v>56</v>
      </c>
      <c r="T1" s="51" t="s">
        <v>30</v>
      </c>
      <c r="U1" s="51" t="s">
        <v>105</v>
      </c>
      <c r="V1" s="51" t="s">
        <v>40</v>
      </c>
      <c r="W1" s="51" t="s">
        <v>106</v>
      </c>
      <c r="X1" s="51" t="s">
        <v>107</v>
      </c>
      <c r="Y1" s="51"/>
      <c r="Z1" s="51"/>
      <c r="AA1" s="51"/>
      <c r="AB1" s="51"/>
      <c r="AC1" s="51"/>
      <c r="AD1" s="51"/>
      <c r="AE1" s="51"/>
      <c r="AF1" s="51"/>
    </row>
    <row r="2" spans="1:32" ht="15.75" x14ac:dyDescent="0.25">
      <c r="A2" s="4" t="s">
        <v>108</v>
      </c>
      <c r="B2" s="76"/>
      <c r="C2" s="76">
        <v>1</v>
      </c>
      <c r="D2" s="74"/>
      <c r="E2" s="74" t="s">
        <v>54</v>
      </c>
      <c r="F2" s="74">
        <v>1</v>
      </c>
      <c r="G2" s="74">
        <v>1</v>
      </c>
      <c r="H2" s="77">
        <v>1</v>
      </c>
      <c r="I2" s="77">
        <v>1</v>
      </c>
      <c r="J2" s="74" t="s">
        <v>54</v>
      </c>
      <c r="K2" s="74" t="s">
        <v>54</v>
      </c>
      <c r="L2" s="74" t="s">
        <v>54</v>
      </c>
      <c r="M2" s="74" t="s">
        <v>54</v>
      </c>
      <c r="N2" s="74">
        <v>1</v>
      </c>
      <c r="O2" s="75" t="s">
        <v>54</v>
      </c>
      <c r="P2" s="74" t="s">
        <v>54</v>
      </c>
      <c r="Q2" s="74"/>
      <c r="R2" s="74" t="s">
        <v>54</v>
      </c>
      <c r="S2" s="74" t="s">
        <v>54</v>
      </c>
      <c r="T2" s="74" t="s">
        <v>54</v>
      </c>
      <c r="U2" s="74" t="s">
        <v>54</v>
      </c>
      <c r="V2" s="74" t="s">
        <v>54</v>
      </c>
      <c r="W2" s="74"/>
      <c r="X2" s="73"/>
      <c r="Y2" s="72"/>
    </row>
    <row r="3" spans="1:32" ht="15.75" x14ac:dyDescent="0.25">
      <c r="A3" s="4" t="s">
        <v>109</v>
      </c>
      <c r="B3" s="76"/>
      <c r="C3" s="76">
        <v>1</v>
      </c>
      <c r="D3" s="74"/>
      <c r="E3" s="74" t="s">
        <v>54</v>
      </c>
      <c r="F3" s="74">
        <v>1</v>
      </c>
      <c r="G3" s="74">
        <v>1</v>
      </c>
      <c r="H3" s="77">
        <v>1</v>
      </c>
      <c r="I3" s="77">
        <v>1</v>
      </c>
      <c r="J3" s="74" t="s">
        <v>54</v>
      </c>
      <c r="K3" s="74" t="s">
        <v>54</v>
      </c>
      <c r="L3" s="74" t="s">
        <v>54</v>
      </c>
      <c r="M3" s="74" t="s">
        <v>54</v>
      </c>
      <c r="N3" s="74">
        <v>1</v>
      </c>
      <c r="O3" s="75"/>
      <c r="P3" s="74" t="s">
        <v>54</v>
      </c>
      <c r="Q3" s="74"/>
      <c r="R3" s="74" t="s">
        <v>54</v>
      </c>
      <c r="S3" s="74" t="s">
        <v>54</v>
      </c>
      <c r="T3" s="74" t="s">
        <v>54</v>
      </c>
      <c r="U3" s="74" t="s">
        <v>54</v>
      </c>
      <c r="V3" s="74" t="s">
        <v>54</v>
      </c>
      <c r="W3" s="74"/>
      <c r="X3" s="73"/>
      <c r="Y3" s="72"/>
    </row>
    <row r="4" spans="1:32" ht="15.75" x14ac:dyDescent="0.25">
      <c r="A4" s="4" t="s">
        <v>110</v>
      </c>
      <c r="B4" s="76"/>
      <c r="C4" s="76">
        <v>2</v>
      </c>
      <c r="D4" s="74"/>
      <c r="E4" s="74" t="s">
        <v>54</v>
      </c>
      <c r="F4" s="74">
        <v>1</v>
      </c>
      <c r="G4" s="74">
        <v>1</v>
      </c>
      <c r="H4" s="75"/>
      <c r="I4" s="75"/>
      <c r="J4" s="74" t="s">
        <v>54</v>
      </c>
      <c r="K4" s="74" t="s">
        <v>54</v>
      </c>
      <c r="L4" s="74" t="s">
        <v>54</v>
      </c>
      <c r="M4" s="74" t="s">
        <v>54</v>
      </c>
      <c r="N4" s="74">
        <v>1</v>
      </c>
      <c r="O4" s="75"/>
      <c r="P4" s="74" t="s">
        <v>54</v>
      </c>
      <c r="Q4" s="74"/>
      <c r="R4" s="74" t="s">
        <v>54</v>
      </c>
      <c r="S4" s="74" t="s">
        <v>54</v>
      </c>
      <c r="T4" s="74" t="s">
        <v>54</v>
      </c>
      <c r="U4" s="74" t="s">
        <v>54</v>
      </c>
      <c r="V4" s="74" t="s">
        <v>54</v>
      </c>
      <c r="W4" s="74"/>
      <c r="X4" s="73"/>
      <c r="Y4" s="72"/>
    </row>
    <row r="5" spans="1:32" ht="15.75" x14ac:dyDescent="0.25">
      <c r="A5" s="4" t="s">
        <v>111</v>
      </c>
      <c r="B5" s="76"/>
      <c r="C5" s="76">
        <v>1</v>
      </c>
      <c r="D5" s="74"/>
      <c r="E5" s="74" t="s">
        <v>54</v>
      </c>
      <c r="F5" s="74">
        <v>1</v>
      </c>
      <c r="G5" s="74">
        <v>1</v>
      </c>
      <c r="H5" s="75"/>
      <c r="I5" s="75"/>
      <c r="J5" s="74" t="s">
        <v>54</v>
      </c>
      <c r="K5" s="74" t="s">
        <v>54</v>
      </c>
      <c r="L5" s="74" t="s">
        <v>54</v>
      </c>
      <c r="M5" s="74" t="s">
        <v>54</v>
      </c>
      <c r="N5" s="74">
        <v>1</v>
      </c>
      <c r="O5" s="75"/>
      <c r="P5" s="74" t="s">
        <v>54</v>
      </c>
      <c r="Q5" s="74"/>
      <c r="R5" s="74" t="s">
        <v>54</v>
      </c>
      <c r="S5" s="74" t="s">
        <v>54</v>
      </c>
      <c r="T5" s="74" t="s">
        <v>54</v>
      </c>
      <c r="U5" s="74" t="s">
        <v>54</v>
      </c>
      <c r="V5" s="74" t="s">
        <v>54</v>
      </c>
      <c r="W5" s="74"/>
      <c r="X5" s="73"/>
      <c r="Y5" s="72"/>
    </row>
    <row r="6" spans="1:32" ht="15.75" x14ac:dyDescent="0.25">
      <c r="A6" s="4" t="s">
        <v>112</v>
      </c>
      <c r="B6" s="76"/>
      <c r="C6" s="76">
        <v>2</v>
      </c>
      <c r="D6" s="74"/>
      <c r="E6" s="74" t="s">
        <v>54</v>
      </c>
      <c r="F6" s="74">
        <v>1</v>
      </c>
      <c r="G6" s="74">
        <v>1</v>
      </c>
      <c r="H6" s="75"/>
      <c r="I6" s="75"/>
      <c r="J6" s="74" t="s">
        <v>54</v>
      </c>
      <c r="K6" s="74" t="s">
        <v>54</v>
      </c>
      <c r="L6" s="74" t="s">
        <v>54</v>
      </c>
      <c r="M6" s="74" t="s">
        <v>54</v>
      </c>
      <c r="N6" s="74">
        <v>1</v>
      </c>
      <c r="O6" s="75" t="s">
        <v>54</v>
      </c>
      <c r="P6" s="74" t="s">
        <v>54</v>
      </c>
      <c r="Q6" s="74"/>
      <c r="R6" s="74" t="s">
        <v>54</v>
      </c>
      <c r="S6" s="74" t="s">
        <v>54</v>
      </c>
      <c r="T6" s="74" t="s">
        <v>54</v>
      </c>
      <c r="U6" s="74" t="s">
        <v>54</v>
      </c>
      <c r="V6" s="74" t="s">
        <v>54</v>
      </c>
      <c r="W6" s="74"/>
      <c r="X6" s="73"/>
      <c r="Y6" s="72"/>
    </row>
    <row r="7" spans="1:32" ht="15.75" x14ac:dyDescent="0.25">
      <c r="A7" s="4" t="s">
        <v>113</v>
      </c>
      <c r="B7" s="76"/>
      <c r="C7" s="76">
        <v>4</v>
      </c>
      <c r="D7" s="74"/>
      <c r="E7" s="74" t="s">
        <v>54</v>
      </c>
      <c r="F7" s="74">
        <v>1</v>
      </c>
      <c r="G7" s="74">
        <v>1</v>
      </c>
      <c r="H7" s="77">
        <v>4</v>
      </c>
      <c r="I7" s="77">
        <v>4</v>
      </c>
      <c r="J7" s="74" t="s">
        <v>54</v>
      </c>
      <c r="K7" s="74" t="s">
        <v>54</v>
      </c>
      <c r="L7" s="74" t="s">
        <v>54</v>
      </c>
      <c r="M7" s="74" t="s">
        <v>54</v>
      </c>
      <c r="N7" s="74">
        <v>1</v>
      </c>
      <c r="O7" s="75"/>
      <c r="P7" s="74" t="s">
        <v>54</v>
      </c>
      <c r="Q7" s="74"/>
      <c r="R7" s="74" t="s">
        <v>54</v>
      </c>
      <c r="S7" s="74" t="s">
        <v>54</v>
      </c>
      <c r="T7" s="74" t="s">
        <v>54</v>
      </c>
      <c r="U7" s="74" t="s">
        <v>54</v>
      </c>
      <c r="V7" s="74" t="s">
        <v>54</v>
      </c>
      <c r="W7" s="74"/>
      <c r="X7" s="73"/>
      <c r="Y7" s="72"/>
    </row>
    <row r="8" spans="1:32" ht="15.75" x14ac:dyDescent="0.25">
      <c r="A8" s="4" t="s">
        <v>114</v>
      </c>
      <c r="B8" s="76"/>
      <c r="C8" s="76" t="s">
        <v>148</v>
      </c>
      <c r="D8" s="74"/>
      <c r="E8" s="74" t="s">
        <v>54</v>
      </c>
      <c r="F8" s="74">
        <v>1</v>
      </c>
      <c r="G8" s="74">
        <v>1</v>
      </c>
      <c r="H8" s="77">
        <v>2</v>
      </c>
      <c r="I8" s="77">
        <v>2</v>
      </c>
      <c r="J8" s="74" t="s">
        <v>54</v>
      </c>
      <c r="K8" s="74" t="s">
        <v>54</v>
      </c>
      <c r="L8" s="74" t="s">
        <v>54</v>
      </c>
      <c r="M8" s="74" t="s">
        <v>54</v>
      </c>
      <c r="N8" s="74">
        <v>1</v>
      </c>
      <c r="O8" s="75" t="s">
        <v>54</v>
      </c>
      <c r="P8" s="74" t="s">
        <v>54</v>
      </c>
      <c r="Q8" s="74"/>
      <c r="R8" s="74" t="s">
        <v>54</v>
      </c>
      <c r="S8" s="74" t="s">
        <v>54</v>
      </c>
      <c r="T8" s="74" t="s">
        <v>54</v>
      </c>
      <c r="U8" s="74" t="s">
        <v>54</v>
      </c>
      <c r="V8" s="74" t="s">
        <v>54</v>
      </c>
      <c r="W8" s="74"/>
      <c r="X8" s="73"/>
      <c r="Y8" s="72"/>
    </row>
    <row r="9" spans="1:32" ht="15.75" x14ac:dyDescent="0.25">
      <c r="A9" s="4" t="s">
        <v>115</v>
      </c>
      <c r="B9" s="78"/>
      <c r="C9" s="78">
        <v>2</v>
      </c>
      <c r="D9" s="74"/>
      <c r="E9" s="74" t="s">
        <v>54</v>
      </c>
      <c r="F9" s="74">
        <v>1</v>
      </c>
      <c r="G9" s="74">
        <v>1</v>
      </c>
      <c r="H9" s="77">
        <v>2</v>
      </c>
      <c r="I9" s="77">
        <v>2</v>
      </c>
      <c r="J9" s="74" t="s">
        <v>54</v>
      </c>
      <c r="K9" s="74" t="s">
        <v>54</v>
      </c>
      <c r="L9" s="74" t="s">
        <v>54</v>
      </c>
      <c r="M9" s="74" t="s">
        <v>54</v>
      </c>
      <c r="N9" s="74">
        <v>1</v>
      </c>
      <c r="O9" s="75" t="s">
        <v>54</v>
      </c>
      <c r="P9" s="74" t="s">
        <v>54</v>
      </c>
      <c r="Q9" s="74"/>
      <c r="R9" s="74" t="s">
        <v>54</v>
      </c>
      <c r="S9" s="74" t="s">
        <v>54</v>
      </c>
      <c r="T9" s="74" t="s">
        <v>54</v>
      </c>
      <c r="U9" s="74" t="s">
        <v>54</v>
      </c>
      <c r="V9" s="74" t="s">
        <v>54</v>
      </c>
      <c r="W9" s="74"/>
      <c r="X9" s="73"/>
      <c r="Y9" s="72"/>
    </row>
    <row r="10" spans="1:32" ht="15.75" x14ac:dyDescent="0.25">
      <c r="A10" s="4" t="s">
        <v>116</v>
      </c>
      <c r="B10" s="76"/>
      <c r="C10" s="76">
        <v>2</v>
      </c>
      <c r="D10" s="74"/>
      <c r="E10" s="74" t="s">
        <v>54</v>
      </c>
      <c r="F10" s="74">
        <v>1</v>
      </c>
      <c r="G10" s="74">
        <v>1</v>
      </c>
      <c r="H10" s="77">
        <v>2</v>
      </c>
      <c r="I10" s="77">
        <v>2</v>
      </c>
      <c r="J10" s="74" t="s">
        <v>54</v>
      </c>
      <c r="K10" s="74" t="s">
        <v>54</v>
      </c>
      <c r="L10" s="74" t="s">
        <v>54</v>
      </c>
      <c r="M10" s="74" t="s">
        <v>54</v>
      </c>
      <c r="N10" s="74">
        <v>1</v>
      </c>
      <c r="O10" s="75" t="s">
        <v>54</v>
      </c>
      <c r="P10" s="74" t="s">
        <v>54</v>
      </c>
      <c r="Q10" s="74"/>
      <c r="R10" s="74" t="s">
        <v>54</v>
      </c>
      <c r="S10" s="74" t="s">
        <v>54</v>
      </c>
      <c r="T10" s="74" t="s">
        <v>54</v>
      </c>
      <c r="U10" s="74" t="s">
        <v>54</v>
      </c>
      <c r="V10" s="74" t="s">
        <v>54</v>
      </c>
      <c r="W10" s="74"/>
      <c r="X10" s="73"/>
      <c r="Y10" s="72"/>
    </row>
    <row r="11" spans="1:32" ht="15.75" x14ac:dyDescent="0.25">
      <c r="A11" s="4" t="s">
        <v>117</v>
      </c>
      <c r="B11" s="78"/>
      <c r="C11" s="78">
        <v>2</v>
      </c>
      <c r="D11" s="74"/>
      <c r="E11" s="74" t="s">
        <v>54</v>
      </c>
      <c r="F11" s="74">
        <v>1</v>
      </c>
      <c r="G11" s="74">
        <v>1</v>
      </c>
      <c r="H11" s="77">
        <v>2</v>
      </c>
      <c r="I11" s="77">
        <v>2</v>
      </c>
      <c r="J11" s="74" t="s">
        <v>54</v>
      </c>
      <c r="K11" s="74" t="s">
        <v>54</v>
      </c>
      <c r="L11" s="74" t="s">
        <v>54</v>
      </c>
      <c r="M11" s="74" t="s">
        <v>54</v>
      </c>
      <c r="N11" s="74">
        <v>1</v>
      </c>
      <c r="O11" s="75" t="s">
        <v>54</v>
      </c>
      <c r="P11" s="74" t="s">
        <v>54</v>
      </c>
      <c r="Q11" s="74"/>
      <c r="R11" s="74" t="s">
        <v>54</v>
      </c>
      <c r="S11" s="74" t="s">
        <v>54</v>
      </c>
      <c r="T11" s="74" t="s">
        <v>54</v>
      </c>
      <c r="U11" s="74" t="s">
        <v>54</v>
      </c>
      <c r="V11" s="74" t="s">
        <v>54</v>
      </c>
      <c r="W11" s="74"/>
      <c r="X11" s="73"/>
      <c r="Y11" s="72"/>
    </row>
    <row r="12" spans="1:32" ht="15.75" x14ac:dyDescent="0.25">
      <c r="A12" s="4" t="s">
        <v>118</v>
      </c>
      <c r="B12" s="76"/>
      <c r="C12" s="76">
        <v>2</v>
      </c>
      <c r="D12" s="74"/>
      <c r="E12" s="74" t="s">
        <v>54</v>
      </c>
      <c r="F12" s="74">
        <v>1</v>
      </c>
      <c r="G12" s="74">
        <v>1</v>
      </c>
      <c r="H12" s="77">
        <v>2</v>
      </c>
      <c r="I12" s="77">
        <v>2</v>
      </c>
      <c r="J12" s="74" t="s">
        <v>54</v>
      </c>
      <c r="K12" s="74" t="s">
        <v>54</v>
      </c>
      <c r="L12" s="74" t="s">
        <v>54</v>
      </c>
      <c r="M12" s="74" t="s">
        <v>54</v>
      </c>
      <c r="N12" s="74">
        <v>1</v>
      </c>
      <c r="O12" s="75" t="s">
        <v>54</v>
      </c>
      <c r="P12" s="74" t="s">
        <v>54</v>
      </c>
      <c r="Q12" s="74"/>
      <c r="R12" s="74" t="s">
        <v>54</v>
      </c>
      <c r="S12" s="74" t="s">
        <v>54</v>
      </c>
      <c r="T12" s="74" t="s">
        <v>54</v>
      </c>
      <c r="U12" s="74" t="s">
        <v>54</v>
      </c>
      <c r="V12" s="74" t="s">
        <v>54</v>
      </c>
      <c r="W12" s="74"/>
      <c r="X12" s="73"/>
      <c r="Y12" s="72"/>
    </row>
    <row r="13" spans="1:32" ht="15.75" x14ac:dyDescent="0.25">
      <c r="A13" s="4" t="s">
        <v>119</v>
      </c>
      <c r="B13" s="76"/>
      <c r="C13" s="76">
        <v>2</v>
      </c>
      <c r="D13" s="74"/>
      <c r="E13" s="74" t="s">
        <v>54</v>
      </c>
      <c r="F13" s="74">
        <v>1</v>
      </c>
      <c r="G13" s="74">
        <v>1</v>
      </c>
      <c r="H13" s="77">
        <v>2</v>
      </c>
      <c r="I13" s="77">
        <v>2</v>
      </c>
      <c r="J13" s="74" t="s">
        <v>54</v>
      </c>
      <c r="K13" s="74" t="s">
        <v>54</v>
      </c>
      <c r="L13" s="74" t="s">
        <v>54</v>
      </c>
      <c r="M13" s="74" t="s">
        <v>54</v>
      </c>
      <c r="N13" s="74">
        <v>1</v>
      </c>
      <c r="O13" s="75" t="s">
        <v>54</v>
      </c>
      <c r="P13" s="74" t="s">
        <v>54</v>
      </c>
      <c r="Q13" s="74"/>
      <c r="R13" s="74" t="s">
        <v>54</v>
      </c>
      <c r="S13" s="74" t="s">
        <v>54</v>
      </c>
      <c r="T13" s="74" t="s">
        <v>54</v>
      </c>
      <c r="U13" s="74" t="s">
        <v>54</v>
      </c>
      <c r="V13" s="74" t="s">
        <v>54</v>
      </c>
      <c r="W13" s="74"/>
      <c r="X13" s="73"/>
      <c r="Y13" s="72"/>
    </row>
    <row r="14" spans="1:32" ht="15.75" x14ac:dyDescent="0.25">
      <c r="A14" s="4" t="s">
        <v>120</v>
      </c>
      <c r="B14" s="76"/>
      <c r="C14" s="76">
        <v>2</v>
      </c>
      <c r="D14" s="74"/>
      <c r="E14" s="74" t="s">
        <v>54</v>
      </c>
      <c r="F14" s="74">
        <v>1</v>
      </c>
      <c r="G14" s="74">
        <v>1</v>
      </c>
      <c r="H14" s="75"/>
      <c r="I14" s="75"/>
      <c r="J14" s="74" t="s">
        <v>54</v>
      </c>
      <c r="K14" s="74" t="s">
        <v>54</v>
      </c>
      <c r="L14" s="74" t="s">
        <v>54</v>
      </c>
      <c r="M14" s="74" t="s">
        <v>54</v>
      </c>
      <c r="N14" s="74">
        <v>1</v>
      </c>
      <c r="O14" s="75"/>
      <c r="P14" s="74" t="s">
        <v>54</v>
      </c>
      <c r="Q14" s="74"/>
      <c r="R14" s="74" t="s">
        <v>54</v>
      </c>
      <c r="S14" s="74" t="s">
        <v>54</v>
      </c>
      <c r="T14" s="74" t="s">
        <v>54</v>
      </c>
      <c r="U14" s="74" t="s">
        <v>54</v>
      </c>
      <c r="V14" s="74" t="s">
        <v>54</v>
      </c>
      <c r="W14" s="74"/>
      <c r="X14" s="73"/>
      <c r="Y14" s="72"/>
    </row>
    <row r="15" spans="1:32" ht="15.75" x14ac:dyDescent="0.25">
      <c r="A15" s="4" t="s">
        <v>121</v>
      </c>
      <c r="B15" s="76"/>
      <c r="C15" s="76">
        <v>1</v>
      </c>
      <c r="D15" s="74"/>
      <c r="E15" s="74" t="s">
        <v>54</v>
      </c>
      <c r="F15" s="74">
        <v>1</v>
      </c>
      <c r="G15" s="74">
        <v>1</v>
      </c>
      <c r="H15" s="75"/>
      <c r="I15" s="75"/>
      <c r="J15" s="74" t="s">
        <v>54</v>
      </c>
      <c r="K15" s="74" t="s">
        <v>54</v>
      </c>
      <c r="L15" s="74" t="s">
        <v>54</v>
      </c>
      <c r="M15" s="74" t="s">
        <v>54</v>
      </c>
      <c r="N15" s="74">
        <v>1</v>
      </c>
      <c r="O15" s="75"/>
      <c r="P15" s="74" t="s">
        <v>54</v>
      </c>
      <c r="Q15" s="74"/>
      <c r="R15" s="74" t="s">
        <v>54</v>
      </c>
      <c r="S15" s="74" t="s">
        <v>54</v>
      </c>
      <c r="T15" s="74" t="s">
        <v>54</v>
      </c>
      <c r="U15" s="74" t="s">
        <v>54</v>
      </c>
      <c r="V15" s="74" t="s">
        <v>54</v>
      </c>
      <c r="W15" s="74"/>
      <c r="X15" s="73"/>
      <c r="Y15" s="72"/>
    </row>
    <row r="16" spans="1:32" ht="15.75" x14ac:dyDescent="0.25">
      <c r="A16" s="4" t="s">
        <v>122</v>
      </c>
      <c r="B16" s="76"/>
      <c r="C16" s="76" t="s">
        <v>149</v>
      </c>
      <c r="D16" s="74"/>
      <c r="E16" s="74" t="s">
        <v>54</v>
      </c>
      <c r="F16" s="74">
        <v>1</v>
      </c>
      <c r="G16" s="74">
        <v>1</v>
      </c>
      <c r="H16" s="77">
        <v>3</v>
      </c>
      <c r="I16" s="77">
        <v>3</v>
      </c>
      <c r="J16" s="74" t="s">
        <v>54</v>
      </c>
      <c r="K16" s="74" t="s">
        <v>54</v>
      </c>
      <c r="L16" s="74" t="s">
        <v>54</v>
      </c>
      <c r="M16" s="74" t="s">
        <v>54</v>
      </c>
      <c r="N16" s="74">
        <v>1</v>
      </c>
      <c r="O16" s="75"/>
      <c r="P16" s="74" t="s">
        <v>54</v>
      </c>
      <c r="Q16" s="74"/>
      <c r="R16" s="74" t="s">
        <v>54</v>
      </c>
      <c r="S16" s="74" t="s">
        <v>54</v>
      </c>
      <c r="T16" s="74" t="s">
        <v>54</v>
      </c>
      <c r="U16" s="74" t="s">
        <v>54</v>
      </c>
      <c r="V16" s="74" t="s">
        <v>54</v>
      </c>
      <c r="W16" s="74"/>
      <c r="X16" s="73"/>
      <c r="Y16" s="72"/>
    </row>
    <row r="17" spans="1:32" ht="15.75" x14ac:dyDescent="0.25">
      <c r="A17" s="4" t="s">
        <v>123</v>
      </c>
      <c r="B17" s="76"/>
      <c r="C17" s="76">
        <v>1</v>
      </c>
      <c r="D17" s="73"/>
      <c r="E17" s="73" t="s">
        <v>54</v>
      </c>
      <c r="F17" s="73">
        <v>1</v>
      </c>
      <c r="G17" s="73">
        <v>1</v>
      </c>
      <c r="H17" s="73"/>
      <c r="I17" s="73"/>
      <c r="J17" s="73" t="s">
        <v>54</v>
      </c>
      <c r="K17" s="73" t="s">
        <v>54</v>
      </c>
      <c r="L17" s="73" t="s">
        <v>54</v>
      </c>
      <c r="M17" s="73" t="s">
        <v>54</v>
      </c>
      <c r="N17" s="73">
        <v>1</v>
      </c>
      <c r="O17" s="75"/>
      <c r="P17" s="73" t="s">
        <v>54</v>
      </c>
      <c r="Q17" s="73"/>
      <c r="R17" s="73" t="s">
        <v>54</v>
      </c>
      <c r="S17" s="73" t="s">
        <v>54</v>
      </c>
      <c r="T17" s="73" t="s">
        <v>54</v>
      </c>
      <c r="U17" s="73" t="s">
        <v>54</v>
      </c>
      <c r="V17" s="73" t="s">
        <v>54</v>
      </c>
      <c r="W17" s="73"/>
      <c r="X17" s="73"/>
      <c r="Y17" s="72"/>
    </row>
    <row r="18" spans="1:32" ht="15.75" x14ac:dyDescent="0.25">
      <c r="A18" s="5" t="s">
        <v>110</v>
      </c>
      <c r="B18" s="6"/>
      <c r="C18" s="6">
        <v>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 ht="15.75" x14ac:dyDescent="0.25">
      <c r="A19" s="3">
        <v>16</v>
      </c>
      <c r="C19" s="52"/>
    </row>
    <row r="20" spans="1:32" ht="15.75" x14ac:dyDescent="0.25">
      <c r="C20" s="79">
        <f>SUM(C2:C17)</f>
        <v>25</v>
      </c>
      <c r="D20" s="2">
        <f t="shared" ref="D20:L20" si="0">SUM(D2:D18)</f>
        <v>0</v>
      </c>
      <c r="E20" s="2">
        <f t="shared" si="0"/>
        <v>0</v>
      </c>
      <c r="F20" s="2">
        <f t="shared" si="0"/>
        <v>16</v>
      </c>
      <c r="G20" s="2">
        <f t="shared" si="0"/>
        <v>16</v>
      </c>
      <c r="H20" s="2">
        <f t="shared" si="0"/>
        <v>21</v>
      </c>
      <c r="I20" s="2">
        <f t="shared" si="0"/>
        <v>21</v>
      </c>
      <c r="J20" s="2">
        <f t="shared" si="0"/>
        <v>0</v>
      </c>
      <c r="K20" s="2">
        <f t="shared" si="0"/>
        <v>0</v>
      </c>
      <c r="L20" s="2">
        <f t="shared" si="0"/>
        <v>0</v>
      </c>
      <c r="M20" s="2"/>
      <c r="N20" s="2">
        <f t="shared" ref="N20:S20" si="1">SUM(N2:N18)</f>
        <v>16</v>
      </c>
      <c r="O20" s="2">
        <f t="shared" si="1"/>
        <v>0</v>
      </c>
      <c r="P20" s="2">
        <f t="shared" si="1"/>
        <v>0</v>
      </c>
      <c r="Q20" s="2"/>
      <c r="R20" s="2">
        <f t="shared" si="1"/>
        <v>0</v>
      </c>
      <c r="S20" s="2">
        <f t="shared" si="1"/>
        <v>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Kit contents</vt:lpstr>
      <vt:lpstr>Prep</vt:lpstr>
      <vt:lpstr>Prepped Tally</vt:lpstr>
      <vt:lpstr>Box Tally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 Vick-Majors</dc:creator>
  <cp:lastModifiedBy>Connor OLoughlin</cp:lastModifiedBy>
  <dcterms:created xsi:type="dcterms:W3CDTF">2024-01-26T13:09:55Z</dcterms:created>
  <dcterms:modified xsi:type="dcterms:W3CDTF">2024-06-21T17:08:30Z</dcterms:modified>
</cp:coreProperties>
</file>