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_Repositories\CPSSliderWebProgram\"/>
    </mc:Choice>
  </mc:AlternateContent>
  <xr:revisionPtr revIDLastSave="0" documentId="8_{4E9B315D-B637-403B-A31D-1473593E5169}" xr6:coauthVersionLast="46" xr6:coauthVersionMax="46" xr10:uidLastSave="{00000000-0000-0000-0000-000000000000}"/>
  <bookViews>
    <workbookView xWindow="-20617" yWindow="-90" windowWidth="20715" windowHeight="13425" xr2:uid="{5511C0AE-1FB2-B443-8BD1-BB4CF993FCFA}"/>
  </bookViews>
  <sheets>
    <sheet name="Increase Ration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9" i="1" s="1"/>
  <c r="C29" i="1"/>
  <c r="N26" i="1"/>
  <c r="C25" i="1"/>
  <c r="C26" i="1" s="1"/>
  <c r="C24" i="1"/>
  <c r="C7" i="1"/>
  <c r="C9" i="1" s="1"/>
  <c r="C30" i="1" s="1"/>
  <c r="C31" i="1" s="1"/>
  <c r="C43" i="1" l="1"/>
</calcChain>
</file>

<file path=xl/sharedStrings.xml><?xml version="1.0" encoding="utf-8"?>
<sst xmlns="http://schemas.openxmlformats.org/spreadsheetml/2006/main" count="84" uniqueCount="59">
  <si>
    <t>CALCIULATOR V2</t>
  </si>
  <si>
    <t>INPUT/OUTPUT</t>
  </si>
  <si>
    <t>The vision:</t>
  </si>
  <si>
    <t>Variables (Feel free to adjust blue cells to your liking)</t>
  </si>
  <si>
    <t xml:space="preserve"> </t>
  </si>
  <si>
    <t># of Cows Calving/year</t>
  </si>
  <si>
    <t>INPUT</t>
  </si>
  <si>
    <t>SLIDERS</t>
  </si>
  <si>
    <t>Cost of additive/1000g</t>
  </si>
  <si>
    <t>Low</t>
  </si>
  <si>
    <t>High</t>
  </si>
  <si>
    <t>Additive</t>
  </si>
  <si>
    <t>Cost/gram</t>
  </si>
  <si>
    <t># of Cows Calving</t>
  </si>
  <si>
    <t>Additional additive/head/day (g)</t>
  </si>
  <si>
    <t>FUNCTION</t>
  </si>
  <si>
    <t>Cost of additive/kg</t>
  </si>
  <si>
    <t>Additional additive cost/head/day ($)</t>
  </si>
  <si>
    <t># of days on the ration</t>
  </si>
  <si>
    <t># of Days on the Ration</t>
  </si>
  <si>
    <t>Assumed 2/cow/year (before/after)</t>
  </si>
  <si>
    <t># of Calcium Tests/cow</t>
  </si>
  <si>
    <t>Prevalence of SCH (%)</t>
  </si>
  <si>
    <t>Known or assumed</t>
  </si>
  <si>
    <t>Prevalence of SCH</t>
  </si>
  <si>
    <t>Prevalence of MF (%)</t>
  </si>
  <si>
    <t>Actual cases per year</t>
  </si>
  <si>
    <t>Prevalence of MF</t>
  </si>
  <si>
    <t>% of Cows Tested</t>
  </si>
  <si>
    <t>Fixed Variables</t>
  </si>
  <si>
    <t>Cost of Calciulate Test</t>
  </si>
  <si>
    <t>Cost of Each SCH Case/cow/yr</t>
  </si>
  <si>
    <t>FIXED</t>
  </si>
  <si>
    <t>Cost of Each MF Case/cow/yr</t>
  </si>
  <si>
    <t>Decision Variable</t>
  </si>
  <si>
    <t>SCH &amp; MF Cost Before Intervention</t>
  </si>
  <si>
    <t>(Based on the current situation)</t>
  </si>
  <si>
    <t>Cost of SCH</t>
  </si>
  <si>
    <t>Cost of MF</t>
  </si>
  <si>
    <t>OUTPUT</t>
  </si>
  <si>
    <t>Total Cost</t>
  </si>
  <si>
    <t>Cost Benefit</t>
  </si>
  <si>
    <t>Cost of Intervention</t>
  </si>
  <si>
    <t>Cost of Testing</t>
  </si>
  <si>
    <t>Questions for Colton</t>
  </si>
  <si>
    <t>Cost of changing the dry cow additive (only cows tested)</t>
  </si>
  <si>
    <t>1. Do you think you can help us with this?</t>
  </si>
  <si>
    <t>Total Cost of Intervention</t>
  </si>
  <si>
    <t>2. To do something like this for a webpage, what capabilities will you require from the backend/what language would you need to code in?</t>
  </si>
  <si>
    <t>3. Could you also make this into an app?</t>
  </si>
  <si>
    <t>4. What difficulties do you anticipate, if any?</t>
  </si>
  <si>
    <t>5. Any way we can make your life easier in doing this?</t>
  </si>
  <si>
    <t>New Estimated Cost of  SCH and MF</t>
  </si>
  <si>
    <t>New Prevalence of SCH</t>
  </si>
  <si>
    <t>New Prevalence of MF</t>
  </si>
  <si>
    <t>New Cost of SCH</t>
  </si>
  <si>
    <t>New Cost of MF</t>
  </si>
  <si>
    <t>Cost Benefit from Whole Herd Ration Increase</t>
  </si>
  <si>
    <t>Alberta innovation employment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</si>
</sst>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.00"/>
    <numFmt numFmtId="169" formatCode="&quot;$&quot;#,##0.0000"/>
    <numFmt numFmtId="170" formatCode="0.0%"/>
    <numFmt numFmtId="171" formatCode="0.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/>
    <xf numFmtId="9" fontId="0" fillId="0" borderId="0" xfId="3" applyFont="1"/>
    <xf numFmtId="0" fontId="0" fillId="0" borderId="7" xfId="0" applyBorder="1" applyAlignment="1">
      <alignment horizontal="center"/>
    </xf>
    <xf numFmtId="165" fontId="0" fillId="0" borderId="0" xfId="0" applyNumberFormat="1"/>
    <xf numFmtId="0" fontId="2" fillId="0" borderId="4" xfId="0" applyFont="1" applyBorder="1" applyAlignment="1">
      <alignment horizontal="left"/>
    </xf>
    <xf numFmtId="0" fontId="0" fillId="2" borderId="8" xfId="0" applyFill="1" applyBorder="1"/>
    <xf numFmtId="0" fontId="0" fillId="3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9" xfId="0" applyFill="1" applyBorder="1"/>
    <xf numFmtId="168" fontId="0" fillId="3" borderId="5" xfId="2" applyNumberFormat="1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10" xfId="0" applyBorder="1"/>
    <xf numFmtId="169" fontId="0" fillId="3" borderId="11" xfId="2" applyNumberFormat="1" applyFont="1" applyFill="1" applyBorder="1" applyAlignment="1">
      <alignment horizontal="center"/>
    </xf>
    <xf numFmtId="0" fontId="2" fillId="0" borderId="14" xfId="0" applyFont="1" applyBorder="1" applyAlignment="1">
      <alignment horizontal="right"/>
    </xf>
    <xf numFmtId="0" fontId="0" fillId="0" borderId="5" xfId="0" applyBorder="1"/>
    <xf numFmtId="1" fontId="0" fillId="3" borderId="5" xfId="1" applyNumberFormat="1" applyFont="1" applyFill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0" fillId="0" borderId="5" xfId="0" applyNumberFormat="1" applyBorder="1"/>
    <xf numFmtId="168" fontId="0" fillId="3" borderId="15" xfId="2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0" fillId="0" borderId="4" xfId="3" applyFont="1" applyBorder="1" applyAlignment="1">
      <alignment horizontal="left"/>
    </xf>
    <xf numFmtId="9" fontId="0" fillId="0" borderId="5" xfId="3" applyFont="1" applyBorder="1"/>
    <xf numFmtId="170" fontId="0" fillId="3" borderId="5" xfId="3" applyNumberFormat="1" applyFont="1" applyFill="1" applyBorder="1" applyAlignment="1">
      <alignment horizontal="center"/>
    </xf>
    <xf numFmtId="0" fontId="0" fillId="0" borderId="16" xfId="0" applyBorder="1"/>
    <xf numFmtId="9" fontId="0" fillId="3" borderId="15" xfId="3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9" fontId="0" fillId="0" borderId="5" xfId="3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9" fontId="0" fillId="0" borderId="0" xfId="3" applyFont="1" applyFill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9" fontId="0" fillId="5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5" fontId="6" fillId="0" borderId="5" xfId="0" applyNumberFormat="1" applyFont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20" xfId="0" applyNumberFormat="1" applyFill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8" fontId="8" fillId="0" borderId="9" xfId="2" applyNumberFormat="1" applyFont="1" applyBorder="1" applyAlignment="1">
      <alignment horizontal="center"/>
    </xf>
    <xf numFmtId="0" fontId="7" fillId="0" borderId="0" xfId="0" applyFont="1"/>
    <xf numFmtId="165" fontId="2" fillId="0" borderId="5" xfId="0" applyNumberFormat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9" fontId="0" fillId="3" borderId="9" xfId="3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71" fontId="0" fillId="0" borderId="0" xfId="0" applyNumberFormat="1"/>
    <xf numFmtId="0" fontId="0" fillId="0" borderId="17" xfId="0" applyBorder="1"/>
    <xf numFmtId="0" fontId="0" fillId="0" borderId="21" xfId="0" applyBorder="1" applyAlignment="1">
      <alignment horizontal="center"/>
    </xf>
    <xf numFmtId="167" fontId="0" fillId="0" borderId="0" xfId="1" applyFont="1"/>
    <xf numFmtId="167" fontId="0" fillId="0" borderId="0" xfId="0" applyNumberFormat="1"/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314587</xdr:colOff>
      <xdr:row>6</xdr:row>
      <xdr:rowOff>139816</xdr:rowOff>
    </xdr:from>
    <xdr:to>
      <xdr:col>14</xdr:col>
      <xdr:colOff>367972</xdr:colOff>
      <xdr:row>6</xdr:row>
      <xdr:rowOff>141344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C48F447-B403-294D-95E9-BD0EDBF3C374}"/>
            </a:ext>
          </a:extLst>
        </xdr:cNvPr>
        <xdr:cNvCxnSpPr/>
      </xdr:nvCxnSpPr>
      <xdr:spPr>
        <a:xfrm>
          <a:off x="13801987" y="1536816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385427</xdr:colOff>
      <xdr:row>11</xdr:row>
      <xdr:rowOff>105795</xdr:rowOff>
    </xdr:from>
    <xdr:to>
      <xdr:col>14</xdr:col>
      <xdr:colOff>438812</xdr:colOff>
      <xdr:row>11</xdr:row>
      <xdr:rowOff>107323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4D86F59-63E2-024F-BBDD-30451E787F62}"/>
            </a:ext>
          </a:extLst>
        </xdr:cNvPr>
        <xdr:cNvCxnSpPr/>
      </xdr:nvCxnSpPr>
      <xdr:spPr>
        <a:xfrm>
          <a:off x="13872827" y="2582295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316451</xdr:colOff>
      <xdr:row>7</xdr:row>
      <xdr:rowOff>118379</xdr:rowOff>
    </xdr:from>
    <xdr:to>
      <xdr:col>14</xdr:col>
      <xdr:colOff>369836</xdr:colOff>
      <xdr:row>7</xdr:row>
      <xdr:rowOff>119907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7648E3-6A6D-4644-BD96-CB848CAB2D39}"/>
            </a:ext>
          </a:extLst>
        </xdr:cNvPr>
        <xdr:cNvCxnSpPr/>
      </xdr:nvCxnSpPr>
      <xdr:spPr>
        <a:xfrm>
          <a:off x="13803851" y="1731279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352339</xdr:colOff>
      <xdr:row>10</xdr:row>
      <xdr:rowOff>107658</xdr:rowOff>
    </xdr:from>
    <xdr:to>
      <xdr:col>14</xdr:col>
      <xdr:colOff>405724</xdr:colOff>
      <xdr:row>10</xdr:row>
      <xdr:rowOff>109186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458D583-5907-1E42-8E66-3B8FF801C598}"/>
            </a:ext>
          </a:extLst>
        </xdr:cNvPr>
        <xdr:cNvCxnSpPr/>
      </xdr:nvCxnSpPr>
      <xdr:spPr>
        <a:xfrm>
          <a:off x="13839739" y="2368258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277091</xdr:colOff>
      <xdr:row>8</xdr:row>
      <xdr:rowOff>103909</xdr:rowOff>
    </xdr:from>
    <xdr:to>
      <xdr:col>14</xdr:col>
      <xdr:colOff>368145</xdr:colOff>
      <xdr:row>8</xdr:row>
      <xdr:rowOff>112705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425D3C1-480A-FB44-9674-F86449BE410B}"/>
            </a:ext>
          </a:extLst>
        </xdr:cNvPr>
        <xdr:cNvCxnSpPr/>
      </xdr:nvCxnSpPr>
      <xdr:spPr>
        <a:xfrm>
          <a:off x="13764491" y="1932709"/>
          <a:ext cx="3266054" cy="8796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305740</xdr:colOff>
      <xdr:row>9</xdr:row>
      <xdr:rowOff>105833</xdr:rowOff>
    </xdr:from>
    <xdr:to>
      <xdr:col>14</xdr:col>
      <xdr:colOff>359125</xdr:colOff>
      <xdr:row>9</xdr:row>
      <xdr:rowOff>107361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80FF914-1AD5-684A-855D-BC47E5FB43CB}"/>
            </a:ext>
          </a:extLst>
        </xdr:cNvPr>
        <xdr:cNvCxnSpPr/>
      </xdr:nvCxnSpPr>
      <xdr:spPr>
        <a:xfrm>
          <a:off x="13793140" y="2150533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499121</xdr:colOff>
      <xdr:row>18</xdr:row>
      <xdr:rowOff>111014</xdr:rowOff>
    </xdr:from>
    <xdr:to>
      <xdr:col>14</xdr:col>
      <xdr:colOff>545302</xdr:colOff>
      <xdr:row>22</xdr:row>
      <xdr:rowOff>132330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7FE702-A338-EF4F-AB6D-498FA9EBD82B}"/>
            </a:ext>
          </a:extLst>
        </xdr:cNvPr>
        <xdr:cNvSpPr txBox="1"/>
      </xdr:nvSpPr>
      <xdr:spPr>
        <a:xfrm>
          <a:off x="13986521" y="4098814"/>
          <a:ext cx="3221181" cy="859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-Essentially, we want to keep everything else in the background except for these sliders and the cost benefit output box on the web page </a:t>
          </a:r>
        </a:p>
      </xdr:txBody>
    </xdr:sp>
    <xdr:clientData/>
  </xdr:twoCellAnchor>
  <xdr:twoCellAnchor>
    <xdr:from>
      <xdr:col>11</xdr:col>
      <xdr:colOff>381001</xdr:colOff>
      <xdr:row>12</xdr:row>
      <xdr:rowOff>107462</xdr:rowOff>
    </xdr:from>
    <xdr:to>
      <xdr:col>14</xdr:col>
      <xdr:colOff>434386</xdr:colOff>
      <xdr:row>12</xdr:row>
      <xdr:rowOff>108990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3F6838-DF97-6343-BBF8-9A50B0A2FE3C}"/>
            </a:ext>
          </a:extLst>
        </xdr:cNvPr>
        <xdr:cNvCxnSpPr/>
      </xdr:nvCxnSpPr>
      <xdr:spPr>
        <a:xfrm>
          <a:off x="13868401" y="2799862"/>
          <a:ext cx="3228385" cy="152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EFFC-1C95-724F-A89D-2EFD0807A773}">
  <dimension ref="A1:U64"/>
  <sheetViews>
    <sheetView tabSelected="1" topLeftCell="C1" zoomScale="70" zoomScaleNormal="70" workbookViewId="0">
      <selection activeCell="E20" sqref="E20"/>
    </sheetView>
  </sheetViews>
  <sheetFormatPr defaultColWidth="11" defaultRowHeight="15.75" x14ac:dyDescent="0.25"/>
  <cols>
    <col min="1" max="1" width="30.375" bestFit="1" customWidth="1"/>
    <col min="2" max="2" width="42.5" customWidth="1"/>
    <col min="3" max="3" width="11.375" style="43" bestFit="1" customWidth="1"/>
    <col min="4" max="4" width="13.875" style="43" customWidth="1"/>
    <col min="7" max="7" width="12.125" bestFit="1" customWidth="1"/>
    <col min="8" max="8" width="11" customWidth="1"/>
    <col min="9" max="9" width="21.625" customWidth="1"/>
    <col min="11" max="11" width="1.625" customWidth="1"/>
    <col min="12" max="12" width="10.875" customWidth="1"/>
    <col min="13" max="13" width="17.375" customWidth="1"/>
    <col min="14" max="14" width="13.5" customWidth="1"/>
    <col min="15" max="15" width="10.875" style="2"/>
  </cols>
  <sheetData>
    <row r="1" spans="1:15" ht="27" thickBot="1" x14ac:dyDescent="0.45">
      <c r="A1" s="63" t="s">
        <v>0</v>
      </c>
      <c r="B1" s="64"/>
      <c r="C1" s="65"/>
      <c r="D1" s="1" t="s">
        <v>1</v>
      </c>
    </row>
    <row r="2" spans="1:15" x14ac:dyDescent="0.25">
      <c r="A2" s="3"/>
      <c r="C2" s="4"/>
      <c r="D2" s="5"/>
      <c r="F2" t="s">
        <v>58</v>
      </c>
      <c r="G2" s="6"/>
      <c r="H2" s="6"/>
      <c r="J2" s="7"/>
      <c r="K2" s="7"/>
      <c r="M2" t="s">
        <v>2</v>
      </c>
      <c r="O2"/>
    </row>
    <row r="3" spans="1:15" x14ac:dyDescent="0.25">
      <c r="A3" s="66" t="s">
        <v>3</v>
      </c>
      <c r="B3" s="67"/>
      <c r="C3" s="4"/>
      <c r="D3" s="8"/>
      <c r="F3" s="1"/>
      <c r="G3" s="1"/>
      <c r="I3" s="9"/>
      <c r="J3" s="7"/>
      <c r="K3" s="7"/>
      <c r="O3"/>
    </row>
    <row r="4" spans="1:15" ht="16.5" thickBot="1" x14ac:dyDescent="0.3">
      <c r="A4" s="10"/>
      <c r="B4" s="2"/>
      <c r="C4" s="4"/>
      <c r="D4" s="8"/>
      <c r="F4" s="1"/>
      <c r="G4" s="1"/>
      <c r="L4" s="2"/>
      <c r="O4"/>
    </row>
    <row r="5" spans="1:15" ht="16.5" thickBot="1" x14ac:dyDescent="0.3">
      <c r="A5" s="3" t="s">
        <v>4</v>
      </c>
      <c r="B5" s="11" t="s">
        <v>5</v>
      </c>
      <c r="C5" s="12">
        <v>100</v>
      </c>
      <c r="D5" s="8" t="s">
        <v>6</v>
      </c>
      <c r="E5" s="13"/>
      <c r="L5" s="68" t="s">
        <v>7</v>
      </c>
      <c r="M5" s="69"/>
      <c r="N5" s="69"/>
      <c r="O5" s="70"/>
    </row>
    <row r="6" spans="1:15" ht="16.5" thickBot="1" x14ac:dyDescent="0.3">
      <c r="A6" s="3"/>
      <c r="B6" s="14" t="s">
        <v>8</v>
      </c>
      <c r="C6" s="15">
        <v>2.5</v>
      </c>
      <c r="D6" s="8" t="s">
        <v>6</v>
      </c>
      <c r="E6" s="13"/>
      <c r="L6" s="16" t="s">
        <v>9</v>
      </c>
      <c r="O6" s="17" t="s">
        <v>10</v>
      </c>
    </row>
    <row r="7" spans="1:15" ht="16.5" thickBot="1" x14ac:dyDescent="0.3">
      <c r="A7" s="18" t="s">
        <v>11</v>
      </c>
      <c r="B7" s="19" t="s">
        <v>12</v>
      </c>
      <c r="C7" s="20">
        <f>C6/1000</f>
        <v>2.5000000000000001E-3</v>
      </c>
      <c r="D7" s="8" t="s">
        <v>15</v>
      </c>
      <c r="I7" s="61" t="s">
        <v>13</v>
      </c>
      <c r="J7" s="62"/>
      <c r="K7" s="21"/>
      <c r="L7" s="16">
        <v>0</v>
      </c>
      <c r="O7" s="22">
        <v>700</v>
      </c>
    </row>
    <row r="8" spans="1:15" ht="16.5" thickBot="1" x14ac:dyDescent="0.3">
      <c r="A8" s="3"/>
      <c r="B8" s="14" t="s">
        <v>14</v>
      </c>
      <c r="C8" s="23">
        <v>200</v>
      </c>
      <c r="D8" s="8" t="s">
        <v>6</v>
      </c>
      <c r="I8" s="61" t="s">
        <v>16</v>
      </c>
      <c r="J8" s="62"/>
      <c r="K8" s="21"/>
      <c r="L8" s="24">
        <v>0</v>
      </c>
      <c r="O8" s="25">
        <v>10</v>
      </c>
    </row>
    <row r="9" spans="1:15" ht="16.5" thickBot="1" x14ac:dyDescent="0.3">
      <c r="A9" s="3"/>
      <c r="B9" s="19" t="s">
        <v>17</v>
      </c>
      <c r="C9" s="26">
        <f>C7*C8</f>
        <v>0.5</v>
      </c>
      <c r="D9" s="8" t="s">
        <v>15</v>
      </c>
      <c r="I9" s="61" t="s">
        <v>14</v>
      </c>
      <c r="J9" s="62"/>
      <c r="K9" s="21"/>
      <c r="L9" s="16">
        <v>0</v>
      </c>
      <c r="O9" s="22">
        <v>1000</v>
      </c>
    </row>
    <row r="10" spans="1:15" ht="17.100000000000001" customHeight="1" thickBot="1" x14ac:dyDescent="0.3">
      <c r="A10" s="3"/>
      <c r="B10" s="14" t="s">
        <v>18</v>
      </c>
      <c r="C10" s="27">
        <v>30</v>
      </c>
      <c r="D10" s="8" t="s">
        <v>6</v>
      </c>
      <c r="I10" s="61" t="s">
        <v>19</v>
      </c>
      <c r="J10" s="62"/>
      <c r="K10" s="21"/>
      <c r="L10" s="16">
        <v>0</v>
      </c>
      <c r="O10" s="22">
        <v>182</v>
      </c>
    </row>
    <row r="11" spans="1:15" ht="17.100000000000001" customHeight="1" thickBot="1" x14ac:dyDescent="0.3">
      <c r="A11" s="3" t="s">
        <v>20</v>
      </c>
      <c r="B11" s="19" t="s">
        <v>21</v>
      </c>
      <c r="C11" s="28">
        <v>2</v>
      </c>
      <c r="D11" s="8" t="s">
        <v>6</v>
      </c>
      <c r="I11" s="61" t="s">
        <v>22</v>
      </c>
      <c r="J11" s="62"/>
      <c r="K11" s="21"/>
      <c r="L11" s="29">
        <v>0</v>
      </c>
      <c r="O11" s="30">
        <v>1</v>
      </c>
    </row>
    <row r="12" spans="1:15" ht="17.100000000000001" customHeight="1" thickBot="1" x14ac:dyDescent="0.3">
      <c r="A12" s="16" t="s">
        <v>23</v>
      </c>
      <c r="B12" s="14" t="s">
        <v>24</v>
      </c>
      <c r="C12" s="31">
        <v>0.5</v>
      </c>
      <c r="D12" s="8" t="s">
        <v>6</v>
      </c>
      <c r="G12" s="7"/>
      <c r="I12" s="61" t="s">
        <v>25</v>
      </c>
      <c r="J12" s="62"/>
      <c r="K12" s="21"/>
      <c r="L12" s="29">
        <v>0</v>
      </c>
      <c r="O12" s="30">
        <v>1</v>
      </c>
    </row>
    <row r="13" spans="1:15" ht="17.100000000000001" customHeight="1" x14ac:dyDescent="0.25">
      <c r="A13" s="16" t="s">
        <v>26</v>
      </c>
      <c r="B13" s="32" t="s">
        <v>27</v>
      </c>
      <c r="C13" s="33">
        <v>0.03</v>
      </c>
      <c r="D13" s="8" t="s">
        <v>6</v>
      </c>
      <c r="F13" s="9"/>
      <c r="G13" s="7"/>
      <c r="I13" s="61" t="s">
        <v>28</v>
      </c>
      <c r="J13" s="62"/>
      <c r="K13" s="34"/>
      <c r="L13" s="29">
        <v>0</v>
      </c>
      <c r="O13" s="30">
        <v>1</v>
      </c>
    </row>
    <row r="14" spans="1:15" ht="17.100000000000001" customHeight="1" x14ac:dyDescent="0.25">
      <c r="B14" s="35"/>
      <c r="C14" s="36"/>
      <c r="D14" s="8"/>
      <c r="F14" s="9"/>
      <c r="G14" s="7"/>
      <c r="L14" s="16"/>
      <c r="O14" s="22"/>
    </row>
    <row r="15" spans="1:15" ht="17.100000000000001" customHeight="1" thickBot="1" x14ac:dyDescent="0.3">
      <c r="A15" s="10" t="s">
        <v>29</v>
      </c>
      <c r="B15" t="s">
        <v>30</v>
      </c>
      <c r="C15" s="37">
        <v>5</v>
      </c>
      <c r="D15" s="8" t="s">
        <v>32</v>
      </c>
      <c r="F15" s="9"/>
      <c r="G15" s="38"/>
      <c r="L15" s="39"/>
      <c r="M15" s="40"/>
      <c r="N15" s="40"/>
      <c r="O15" s="41"/>
    </row>
    <row r="16" spans="1:15" ht="17.100000000000001" customHeight="1" x14ac:dyDescent="0.25">
      <c r="A16" s="3"/>
      <c r="B16" t="s">
        <v>31</v>
      </c>
      <c r="C16" s="37">
        <v>125</v>
      </c>
      <c r="D16" s="8" t="s">
        <v>32</v>
      </c>
      <c r="F16" s="9"/>
      <c r="G16" s="7"/>
      <c r="L16" s="2"/>
      <c r="O16"/>
    </row>
    <row r="17" spans="1:21" ht="17.100000000000001" customHeight="1" x14ac:dyDescent="0.25">
      <c r="A17" s="3"/>
      <c r="B17" t="s">
        <v>33</v>
      </c>
      <c r="C17" s="37">
        <v>300</v>
      </c>
      <c r="D17" s="8" t="s">
        <v>32</v>
      </c>
      <c r="F17" s="9"/>
      <c r="G17" s="7"/>
      <c r="L17" s="2"/>
      <c r="O17"/>
    </row>
    <row r="18" spans="1:21" ht="17.100000000000001" customHeight="1" x14ac:dyDescent="0.25">
      <c r="A18" s="3"/>
      <c r="C18" s="4"/>
      <c r="D18" s="8"/>
      <c r="F18" s="9"/>
      <c r="G18" s="7"/>
    </row>
    <row r="19" spans="1:21" ht="17.100000000000001" customHeight="1" thickBot="1" x14ac:dyDescent="0.3">
      <c r="A19" s="3"/>
      <c r="B19" s="35"/>
      <c r="C19" s="4"/>
      <c r="D19" s="8"/>
      <c r="F19" s="9"/>
      <c r="G19" s="7"/>
    </row>
    <row r="20" spans="1:21" ht="16.5" thickBot="1" x14ac:dyDescent="0.3">
      <c r="A20" s="10" t="s">
        <v>34</v>
      </c>
      <c r="B20" s="14" t="s">
        <v>28</v>
      </c>
      <c r="C20" s="42">
        <v>0.5</v>
      </c>
      <c r="D20" s="8" t="s">
        <v>6</v>
      </c>
      <c r="F20" s="9"/>
      <c r="G20" s="7"/>
    </row>
    <row r="21" spans="1:21" x14ac:dyDescent="0.25">
      <c r="A21" s="3"/>
      <c r="D21" s="8"/>
    </row>
    <row r="22" spans="1:21" x14ac:dyDescent="0.25">
      <c r="A22" s="3"/>
      <c r="B22" s="35"/>
      <c r="C22" s="44"/>
      <c r="D22" s="8"/>
    </row>
    <row r="23" spans="1:21" ht="16.5" thickBot="1" x14ac:dyDescent="0.3">
      <c r="A23" s="10" t="s">
        <v>35</v>
      </c>
      <c r="B23" t="s">
        <v>36</v>
      </c>
      <c r="C23" s="4"/>
      <c r="D23" s="8"/>
    </row>
    <row r="24" spans="1:21" ht="16.5" thickBot="1" x14ac:dyDescent="0.3">
      <c r="A24" s="3"/>
      <c r="B24" t="s">
        <v>37</v>
      </c>
      <c r="C24" s="45">
        <f>C12*C16*C5</f>
        <v>6250</v>
      </c>
      <c r="D24" s="8" t="s">
        <v>39</v>
      </c>
    </row>
    <row r="25" spans="1:21" ht="16.5" thickBot="1" x14ac:dyDescent="0.3">
      <c r="A25" s="3"/>
      <c r="B25" t="s">
        <v>38</v>
      </c>
      <c r="C25" s="46">
        <f>C13*C17*C5</f>
        <v>900</v>
      </c>
      <c r="D25" s="8" t="s">
        <v>39</v>
      </c>
    </row>
    <row r="26" spans="1:21" ht="17.25" thickTop="1" thickBot="1" x14ac:dyDescent="0.3">
      <c r="A26" s="3"/>
      <c r="B26" t="s">
        <v>40</v>
      </c>
      <c r="C26" s="47">
        <f>SUM(C24:C25)</f>
        <v>7150</v>
      </c>
      <c r="D26" s="8" t="s">
        <v>39</v>
      </c>
      <c r="M26" s="48" t="s">
        <v>41</v>
      </c>
      <c r="N26" s="49">
        <f>(N2-N15)-N7</f>
        <v>0</v>
      </c>
      <c r="O26"/>
    </row>
    <row r="27" spans="1:21" x14ac:dyDescent="0.25">
      <c r="A27" s="3"/>
      <c r="C27" s="4"/>
      <c r="D27" s="8"/>
      <c r="O27"/>
      <c r="U27" t="s">
        <v>4</v>
      </c>
    </row>
    <row r="28" spans="1:21" ht="16.5" thickBot="1" x14ac:dyDescent="0.3">
      <c r="A28" s="3"/>
      <c r="B28" s="35"/>
      <c r="C28" s="4"/>
      <c r="D28" s="8"/>
    </row>
    <row r="29" spans="1:21" ht="16.5" thickBot="1" x14ac:dyDescent="0.3">
      <c r="A29" s="10" t="s">
        <v>42</v>
      </c>
      <c r="B29" t="s">
        <v>43</v>
      </c>
      <c r="C29" s="45">
        <f>C11*C15*C20*C5</f>
        <v>500</v>
      </c>
      <c r="D29" s="8" t="s">
        <v>39</v>
      </c>
      <c r="L29" s="50" t="s">
        <v>44</v>
      </c>
      <c r="M29" s="50"/>
    </row>
    <row r="30" spans="1:21" ht="18" customHeight="1" thickBot="1" x14ac:dyDescent="0.3">
      <c r="A30" s="3"/>
      <c r="B30" t="s">
        <v>45</v>
      </c>
      <c r="C30" s="46">
        <f>C9*C10*C5*C20</f>
        <v>750</v>
      </c>
      <c r="D30" s="8" t="s">
        <v>39</v>
      </c>
      <c r="L30" t="s">
        <v>46</v>
      </c>
    </row>
    <row r="31" spans="1:21" ht="18" customHeight="1" thickTop="1" thickBot="1" x14ac:dyDescent="0.3">
      <c r="A31" s="3"/>
      <c r="B31" t="s">
        <v>47</v>
      </c>
      <c r="C31" s="47">
        <f>C29+C30</f>
        <v>1250</v>
      </c>
      <c r="D31" s="8" t="s">
        <v>39</v>
      </c>
      <c r="L31" t="s">
        <v>48</v>
      </c>
    </row>
    <row r="32" spans="1:21" x14ac:dyDescent="0.25">
      <c r="A32" s="3"/>
      <c r="C32" s="51"/>
      <c r="D32" s="8"/>
      <c r="L32" t="s">
        <v>49</v>
      </c>
    </row>
    <row r="33" spans="1:12" x14ac:dyDescent="0.25">
      <c r="A33" s="3"/>
      <c r="C33" s="52"/>
      <c r="D33" s="8"/>
      <c r="L33" t="s">
        <v>50</v>
      </c>
    </row>
    <row r="34" spans="1:12" ht="16.5" thickBot="1" x14ac:dyDescent="0.3">
      <c r="A34" s="3"/>
      <c r="B34" s="43"/>
      <c r="C34" s="4"/>
      <c r="D34" s="8"/>
      <c r="L34" t="s">
        <v>51</v>
      </c>
    </row>
    <row r="35" spans="1:12" ht="16.5" thickBot="1" x14ac:dyDescent="0.3">
      <c r="A35" s="10" t="s">
        <v>52</v>
      </c>
      <c r="B35" t="s">
        <v>53</v>
      </c>
      <c r="C35" s="53">
        <v>0.3</v>
      </c>
      <c r="D35" s="8" t="s">
        <v>6</v>
      </c>
    </row>
    <row r="36" spans="1:12" ht="16.5" thickBot="1" x14ac:dyDescent="0.3">
      <c r="A36" s="3"/>
      <c r="B36" t="s">
        <v>54</v>
      </c>
      <c r="C36" s="53">
        <v>0.02</v>
      </c>
      <c r="D36" s="8" t="s">
        <v>6</v>
      </c>
    </row>
    <row r="37" spans="1:12" ht="16.5" thickBot="1" x14ac:dyDescent="0.3">
      <c r="A37" s="3"/>
      <c r="B37" t="s">
        <v>55</v>
      </c>
      <c r="C37" s="54">
        <f>C35*C16*C5</f>
        <v>3750</v>
      </c>
      <c r="D37" s="8" t="s">
        <v>39</v>
      </c>
    </row>
    <row r="38" spans="1:12" ht="16.5" thickBot="1" x14ac:dyDescent="0.3">
      <c r="A38" s="3"/>
      <c r="B38" t="s">
        <v>56</v>
      </c>
      <c r="C38" s="55">
        <f>C36*C5*C17</f>
        <v>600</v>
      </c>
      <c r="D38" s="8" t="s">
        <v>39</v>
      </c>
    </row>
    <row r="39" spans="1:12" ht="17.25" thickTop="1" thickBot="1" x14ac:dyDescent="0.3">
      <c r="A39" s="3"/>
      <c r="B39" t="s">
        <v>40</v>
      </c>
      <c r="C39" s="47">
        <f>C37+C38</f>
        <v>4350</v>
      </c>
      <c r="D39" s="8" t="s">
        <v>39</v>
      </c>
    </row>
    <row r="40" spans="1:12" x14ac:dyDescent="0.25">
      <c r="A40" s="3"/>
      <c r="C40" s="4"/>
    </row>
    <row r="41" spans="1:12" x14ac:dyDescent="0.25">
      <c r="A41" s="3"/>
      <c r="C41" s="4"/>
      <c r="D41" s="8"/>
      <c r="F41" s="9"/>
      <c r="G41" s="7"/>
      <c r="H41" s="56"/>
    </row>
    <row r="42" spans="1:12" ht="16.5" thickBot="1" x14ac:dyDescent="0.3">
      <c r="A42" s="3"/>
      <c r="D42" s="8"/>
      <c r="F42" s="9"/>
      <c r="G42" s="7"/>
    </row>
    <row r="43" spans="1:12" ht="16.5" thickBot="1" x14ac:dyDescent="0.3">
      <c r="A43" s="57"/>
      <c r="B43" s="40" t="s">
        <v>57</v>
      </c>
      <c r="C43" s="49">
        <f>(C26-C39)-C31</f>
        <v>1550</v>
      </c>
      <c r="D43" s="58" t="s">
        <v>39</v>
      </c>
      <c r="F43" s="9"/>
      <c r="G43" s="7"/>
    </row>
    <row r="44" spans="1:12" x14ac:dyDescent="0.25">
      <c r="F44" s="9"/>
      <c r="G44" s="7"/>
    </row>
    <row r="45" spans="1:12" x14ac:dyDescent="0.25">
      <c r="F45" s="9"/>
      <c r="G45" s="7"/>
    </row>
    <row r="46" spans="1:12" x14ac:dyDescent="0.25">
      <c r="F46" s="9"/>
      <c r="G46" s="7"/>
    </row>
    <row r="47" spans="1:12" x14ac:dyDescent="0.25">
      <c r="F47" s="9"/>
      <c r="G47" s="7"/>
    </row>
    <row r="48" spans="1:12" x14ac:dyDescent="0.25">
      <c r="F48" s="9"/>
      <c r="G48" s="7"/>
    </row>
    <row r="49" spans="2:7" x14ac:dyDescent="0.25">
      <c r="F49" s="9"/>
      <c r="G49" s="7"/>
    </row>
    <row r="50" spans="2:7" x14ac:dyDescent="0.25">
      <c r="B50" s="59"/>
      <c r="F50" s="9"/>
      <c r="G50" s="7"/>
    </row>
    <row r="51" spans="2:7" x14ac:dyDescent="0.25">
      <c r="B51" s="60"/>
      <c r="F51" s="9"/>
      <c r="G51" s="7"/>
    </row>
    <row r="52" spans="2:7" x14ac:dyDescent="0.25">
      <c r="F52" s="9"/>
      <c r="G52" s="7"/>
    </row>
    <row r="53" spans="2:7" x14ac:dyDescent="0.25">
      <c r="F53" s="9"/>
      <c r="G53" s="7"/>
    </row>
    <row r="54" spans="2:7" x14ac:dyDescent="0.25">
      <c r="F54" s="9"/>
      <c r="G54" s="7"/>
    </row>
    <row r="55" spans="2:7" x14ac:dyDescent="0.25">
      <c r="F55" s="9"/>
      <c r="G55" s="7"/>
    </row>
    <row r="56" spans="2:7" x14ac:dyDescent="0.25">
      <c r="F56" s="9"/>
      <c r="G56" s="7"/>
    </row>
    <row r="57" spans="2:7" x14ac:dyDescent="0.25">
      <c r="F57" s="9"/>
      <c r="G57" s="7"/>
    </row>
    <row r="58" spans="2:7" x14ac:dyDescent="0.25">
      <c r="F58" s="9"/>
      <c r="G58" s="7"/>
    </row>
    <row r="59" spans="2:7" x14ac:dyDescent="0.25">
      <c r="F59" s="9"/>
      <c r="G59" s="7"/>
    </row>
    <row r="60" spans="2:7" x14ac:dyDescent="0.25">
      <c r="F60" s="9"/>
      <c r="G60" s="7"/>
    </row>
    <row r="61" spans="2:7" x14ac:dyDescent="0.25">
      <c r="F61" s="9"/>
      <c r="G61" s="7"/>
    </row>
    <row r="62" spans="2:7" x14ac:dyDescent="0.25">
      <c r="F62" s="9"/>
      <c r="G62" s="7"/>
    </row>
    <row r="63" spans="2:7" x14ac:dyDescent="0.25">
      <c r="F63" s="9"/>
      <c r="G63" s="7"/>
    </row>
    <row r="64" spans="2:7" x14ac:dyDescent="0.25">
      <c r="F64" s="9"/>
      <c r="G64" s="7"/>
    </row>
  </sheetData>
  <mergeCells count="10">
    <mergeCell ref="L5:O5"/>
    <mergeCell ref="I7:J7"/>
    <mergeCell ref="I8:J8"/>
    <mergeCell ref="I9:J9"/>
    <mergeCell ref="I10:J10"/>
    <mergeCell ref="I11:J11"/>
    <mergeCell ref="I12:J12"/>
    <mergeCell ref="I13:J13"/>
    <mergeCell ref="A1:C1"/>
    <mergeCell ref="A3:B3"/>
  </mergeCells>
  <conditionalFormatting sqref="C43 N26">
    <cfRule type="expression" dxfId="1" priority="1">
      <formula>$C$43&gt;0</formula>
    </cfRule>
    <cfRule type="expression" dxfId="0" priority="2">
      <formula>$C$43&lt;0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 Ration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Michael Desormeaux</dc:creator>
  <cp:lastModifiedBy>Colton Osterlund</cp:lastModifiedBy>
  <dcterms:created xsi:type="dcterms:W3CDTF">2021-03-04T19:11:00Z</dcterms:created>
  <dcterms:modified xsi:type="dcterms:W3CDTF">2021-03-06T18:50:27Z</dcterms:modified>
</cp:coreProperties>
</file>