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Demo_Adv_Veda\"/>
    </mc:Choice>
  </mc:AlternateContent>
  <xr:revisionPtr revIDLastSave="0" documentId="13_ncr:1_{FC6568DC-4C93-4757-84F7-363CAFBAFFE4}" xr6:coauthVersionLast="47" xr6:coauthVersionMax="47" xr10:uidLastSave="{00000000-0000-0000-0000-000000000000}"/>
  <bookViews>
    <workbookView xWindow="28680" yWindow="1695" windowWidth="29040" windowHeight="15840" activeTab="1" xr2:uid="{00000000-000D-0000-FFFF-FFFF00000000}"/>
  </bookViews>
  <sheets>
    <sheet name="ScenMap" sheetId="56" r:id="rId1"/>
    <sheet name="TS_Defs" sheetId="27" r:id="rId2"/>
    <sheet name="varbl map" sheetId="64" r:id="rId3"/>
    <sheet name="PSet_MAP coarse" sheetId="57" r:id="rId4"/>
    <sheet name="CName_MAP" sheetId="58" r:id="rId5"/>
    <sheet name="TS_Agg" sheetId="24" r:id="rId6"/>
    <sheet name="Op_Varbl" sheetId="49" r:id="rId7"/>
    <sheet name="ATS" sheetId="63" r:id="rId8"/>
    <sheet name="UnitConv" sheetId="59" r:id="rId9"/>
  </sheets>
  <definedNames>
    <definedName name="_xlnm._FilterDatabase" localSheetId="1" hidden="1">TS_Defs!$B$2:$P$2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9" i="27" l="1"/>
  <c r="R79" i="27" s="1"/>
  <c r="Q78" i="27"/>
  <c r="R78" i="27" s="1"/>
  <c r="Q77" i="27"/>
  <c r="R77" i="27" s="1"/>
  <c r="R76" i="27"/>
  <c r="Q76" i="27"/>
  <c r="R75" i="27"/>
  <c r="Q75" i="27"/>
  <c r="Q74" i="27"/>
  <c r="R74" i="27" s="1"/>
  <c r="Q73" i="27"/>
  <c r="R73" i="27" s="1"/>
  <c r="Q72" i="27"/>
  <c r="R72" i="27" s="1"/>
  <c r="Q71" i="27"/>
  <c r="R71" i="27" s="1"/>
  <c r="Q70" i="27"/>
  <c r="R70" i="27" s="1"/>
  <c r="Q69" i="27"/>
  <c r="R69" i="27" s="1"/>
  <c r="R68" i="27"/>
  <c r="Q68" i="27"/>
  <c r="R67" i="27"/>
  <c r="Q67" i="27"/>
  <c r="Q66" i="27"/>
  <c r="R66" i="27" s="1"/>
  <c r="Q65" i="27"/>
  <c r="R65" i="27" s="1"/>
  <c r="Q64" i="27"/>
  <c r="R64" i="27" s="1"/>
  <c r="Q63" i="27"/>
  <c r="R63" i="27" s="1"/>
  <c r="Q62" i="27"/>
  <c r="R62" i="27" s="1"/>
  <c r="Q61" i="27"/>
  <c r="R61" i="27" s="1"/>
  <c r="R60" i="27"/>
  <c r="Q60" i="27"/>
  <c r="R59" i="27"/>
  <c r="Q59" i="27"/>
  <c r="Q58" i="27"/>
  <c r="R58" i="27" s="1"/>
  <c r="Q57" i="27"/>
  <c r="R57" i="27" s="1"/>
  <c r="Q56" i="27"/>
  <c r="R56" i="27" s="1"/>
  <c r="Q55" i="27"/>
  <c r="R55" i="27" s="1"/>
  <c r="Q54" i="27"/>
  <c r="R54" i="27" s="1"/>
  <c r="Q53" i="27"/>
  <c r="R53" i="27" s="1"/>
  <c r="R52" i="27"/>
  <c r="Q52" i="27"/>
  <c r="R51" i="27"/>
  <c r="Q51" i="27"/>
  <c r="Q50" i="27"/>
  <c r="R50" i="27" s="1"/>
  <c r="Q49" i="27"/>
  <c r="R49" i="27" s="1"/>
  <c r="Q48" i="27"/>
  <c r="R48" i="27" s="1"/>
  <c r="Q47" i="27"/>
  <c r="R47" i="27" s="1"/>
  <c r="Q46" i="27"/>
  <c r="R46" i="27" s="1"/>
  <c r="Q45" i="27"/>
  <c r="R45" i="27" s="1"/>
  <c r="R44" i="27"/>
  <c r="Q44" i="27"/>
  <c r="R43" i="27"/>
  <c r="Q43" i="27"/>
  <c r="Q42" i="27"/>
  <c r="R42" i="27" s="1"/>
  <c r="Q41" i="27"/>
  <c r="R41" i="27" s="1"/>
  <c r="Q40" i="27"/>
  <c r="R40" i="27" s="1"/>
  <c r="Q39" i="27"/>
  <c r="R39" i="27" s="1"/>
  <c r="Q38" i="27"/>
  <c r="R38" i="27" s="1"/>
  <c r="Q37" i="27"/>
  <c r="R37" i="27" s="1"/>
  <c r="R36" i="27"/>
  <c r="Q36" i="27"/>
  <c r="R35" i="27"/>
  <c r="Q35" i="27"/>
  <c r="Q34" i="27"/>
  <c r="R34" i="27" s="1"/>
  <c r="Q33" i="27"/>
  <c r="R33" i="27" s="1"/>
  <c r="Q32" i="27"/>
  <c r="R32" i="27" s="1"/>
  <c r="Q31" i="27"/>
  <c r="R31" i="27" s="1"/>
  <c r="Q30" i="27"/>
  <c r="R30" i="27" s="1"/>
  <c r="Q29" i="27"/>
  <c r="R29" i="27" s="1"/>
  <c r="R28" i="27"/>
  <c r="Q28" i="27"/>
  <c r="R27" i="27"/>
  <c r="Q27" i="27"/>
  <c r="Q26" i="27"/>
  <c r="R26" i="27" s="1"/>
  <c r="Q25" i="27"/>
  <c r="R25" i="27" s="1"/>
  <c r="R24" i="27"/>
  <c r="Q24" i="27"/>
  <c r="B25" i="27"/>
  <c r="B26" i="27" s="1"/>
  <c r="B27" i="27" s="1"/>
  <c r="B28" i="27" s="1"/>
  <c r="B29" i="27" s="1"/>
  <c r="B30" i="27" s="1"/>
  <c r="B31" i="27" s="1"/>
  <c r="B32" i="27" s="1"/>
  <c r="B33" i="27" s="1"/>
  <c r="B34" i="27" s="1"/>
  <c r="B35" i="27" s="1"/>
  <c r="B36" i="27" s="1"/>
  <c r="B37" i="27" s="1"/>
  <c r="B38" i="27" s="1"/>
  <c r="B39" i="27" s="1"/>
  <c r="B40" i="27" s="1"/>
  <c r="B41" i="27" s="1"/>
  <c r="B42" i="27" s="1"/>
  <c r="B43" i="27" s="1"/>
  <c r="B44" i="27" s="1"/>
  <c r="B45" i="27" s="1"/>
  <c r="B46" i="27" s="1"/>
  <c r="B47" i="27" s="1"/>
  <c r="B48" i="27" s="1"/>
  <c r="B49" i="27" s="1"/>
  <c r="B50" i="27" s="1"/>
  <c r="B51" i="27" s="1"/>
  <c r="B52" i="27" s="1"/>
  <c r="B53" i="27" s="1"/>
  <c r="B54" i="27" s="1"/>
  <c r="B55" i="27" s="1"/>
  <c r="B56" i="27" s="1"/>
  <c r="B57" i="27" s="1"/>
  <c r="B58" i="27" s="1"/>
  <c r="B59" i="27" s="1"/>
  <c r="B60" i="27" s="1"/>
  <c r="B61" i="27" s="1"/>
  <c r="B62" i="27" s="1"/>
  <c r="B63" i="27" s="1"/>
  <c r="B64" i="27" s="1"/>
  <c r="B65" i="27" s="1"/>
  <c r="B66" i="27" s="1"/>
  <c r="B67" i="27" s="1"/>
  <c r="B68" i="27" s="1"/>
  <c r="B69" i="27" s="1"/>
  <c r="B70" i="27" s="1"/>
  <c r="B71" i="27" s="1"/>
  <c r="B72" i="27" s="1"/>
  <c r="B73" i="27" s="1"/>
  <c r="B74" i="27" s="1"/>
  <c r="B75" i="27" s="1"/>
  <c r="B76" i="27" s="1"/>
  <c r="B77" i="27" s="1"/>
  <c r="B78" i="27" s="1"/>
  <c r="B79" i="27" s="1"/>
  <c r="B24" i="27"/>
  <c r="M25" i="27"/>
  <c r="M26" i="27"/>
  <c r="M27" i="27"/>
  <c r="M28" i="27"/>
  <c r="M29" i="27"/>
  <c r="M30" i="27"/>
  <c r="M31" i="27"/>
  <c r="M32" i="27"/>
  <c r="M33" i="27"/>
  <c r="M34" i="27"/>
  <c r="M35" i="27"/>
  <c r="M36" i="27"/>
  <c r="M37" i="27"/>
  <c r="M38" i="27"/>
  <c r="M39" i="27"/>
  <c r="M40" i="27"/>
  <c r="M41" i="27"/>
  <c r="M42" i="27"/>
  <c r="M43" i="27"/>
  <c r="M44" i="27"/>
  <c r="M45" i="27"/>
  <c r="M46" i="27"/>
  <c r="M47" i="27"/>
  <c r="M48" i="27"/>
  <c r="M49" i="27"/>
  <c r="M50" i="27"/>
  <c r="M51" i="27"/>
  <c r="M52" i="27"/>
  <c r="M53" i="27"/>
  <c r="M54" i="27"/>
  <c r="M55" i="27"/>
  <c r="M56" i="27"/>
  <c r="M57" i="27"/>
  <c r="M58" i="27"/>
  <c r="M59" i="27"/>
  <c r="M60" i="27"/>
  <c r="M61" i="27"/>
  <c r="M62" i="27"/>
  <c r="M63" i="27"/>
  <c r="M64" i="27"/>
  <c r="M65" i="27"/>
  <c r="M66" i="27"/>
  <c r="M67" i="27"/>
  <c r="M68" i="27"/>
  <c r="M69" i="27"/>
  <c r="M70" i="27"/>
  <c r="M71" i="27"/>
  <c r="M72" i="27"/>
  <c r="M73" i="27"/>
  <c r="M74" i="27"/>
  <c r="M75" i="27"/>
  <c r="M76" i="27"/>
  <c r="M77" i="27"/>
  <c r="M78" i="27"/>
  <c r="M79" i="27"/>
  <c r="M24" i="27"/>
  <c r="D59" i="59"/>
  <c r="B59" i="59"/>
  <c r="D58" i="59"/>
  <c r="B58" i="59"/>
  <c r="D57" i="59"/>
  <c r="B57" i="59"/>
  <c r="D56" i="59"/>
  <c r="B56" i="59"/>
  <c r="D55" i="59"/>
  <c r="B55" i="59"/>
  <c r="D54" i="59"/>
  <c r="B54" i="59"/>
  <c r="D53" i="59"/>
  <c r="B53" i="59"/>
  <c r="D52" i="59"/>
  <c r="B52" i="59"/>
  <c r="D51" i="59"/>
  <c r="B51" i="59"/>
  <c r="D50" i="59"/>
  <c r="B50" i="59"/>
  <c r="D49" i="59"/>
  <c r="B49" i="59"/>
  <c r="D48" i="59"/>
  <c r="B48" i="59"/>
  <c r="D47" i="59"/>
  <c r="B47" i="59"/>
  <c r="D46" i="59"/>
  <c r="B46" i="59"/>
  <c r="D45" i="59"/>
  <c r="B45" i="59"/>
  <c r="D44" i="59"/>
  <c r="B44" i="59"/>
  <c r="D43" i="59"/>
  <c r="B43" i="59"/>
  <c r="D42" i="59"/>
  <c r="B42" i="59"/>
  <c r="D41" i="59"/>
  <c r="B41" i="59"/>
  <c r="D40" i="59"/>
  <c r="B40" i="59"/>
  <c r="D39" i="59"/>
  <c r="B39" i="59"/>
  <c r="D38" i="59"/>
  <c r="B38" i="59"/>
  <c r="D37" i="59"/>
  <c r="B37" i="59"/>
  <c r="D36" i="59"/>
  <c r="B36" i="59"/>
  <c r="D35" i="59"/>
  <c r="B35" i="59"/>
  <c r="D34" i="59"/>
  <c r="B34" i="59"/>
  <c r="D33" i="59"/>
  <c r="B33" i="59"/>
  <c r="D32" i="59"/>
  <c r="B32" i="59"/>
  <c r="D31" i="59"/>
  <c r="B31" i="59"/>
  <c r="D30" i="59"/>
  <c r="B30" i="59"/>
  <c r="D29" i="59"/>
  <c r="B29" i="59"/>
  <c r="D28" i="59"/>
  <c r="B28" i="59"/>
  <c r="D27" i="59"/>
  <c r="B27" i="59"/>
  <c r="D26" i="59"/>
  <c r="B26" i="59"/>
  <c r="D25" i="59"/>
  <c r="B25" i="59"/>
  <c r="D24" i="59"/>
  <c r="B24" i="59"/>
  <c r="D23" i="59"/>
  <c r="B23" i="59"/>
  <c r="D22" i="59"/>
  <c r="B22" i="59"/>
  <c r="D21" i="59"/>
  <c r="B21" i="59"/>
  <c r="D20" i="59"/>
  <c r="B20" i="59"/>
  <c r="D19" i="59"/>
  <c r="B19" i="59"/>
  <c r="D18" i="59"/>
  <c r="B18" i="59"/>
  <c r="D17" i="59"/>
  <c r="B17" i="59"/>
  <c r="D16" i="59"/>
  <c r="B16" i="59"/>
  <c r="D15" i="59"/>
  <c r="B15" i="59"/>
  <c r="D14" i="59"/>
  <c r="B14" i="59"/>
  <c r="D13" i="59"/>
  <c r="B13" i="59"/>
  <c r="D12" i="59"/>
  <c r="B12" i="59"/>
  <c r="D11" i="59"/>
  <c r="B11" i="59"/>
  <c r="D10" i="59"/>
  <c r="B10" i="59"/>
  <c r="D9" i="59"/>
  <c r="B9" i="59"/>
  <c r="D8" i="59"/>
  <c r="B8" i="59"/>
  <c r="D7" i="59"/>
  <c r="B7" i="59"/>
  <c r="D6" i="59"/>
  <c r="B6" i="59"/>
  <c r="D5" i="59"/>
  <c r="B5" i="59"/>
  <c r="D4" i="59"/>
  <c r="B4" i="59"/>
  <c r="C20" i="57" l="1"/>
  <c r="E10" i="27"/>
  <c r="D3" i="59"/>
  <c r="C21" i="64"/>
  <c r="B11" i="27"/>
  <c r="E3" i="27"/>
  <c r="E23" i="27" s="1"/>
  <c r="C9" i="64"/>
  <c r="C11" i="64"/>
  <c r="C12" i="64"/>
  <c r="C13" i="64"/>
  <c r="C8" i="64"/>
  <c r="R18" i="27" l="1"/>
  <c r="R17" i="27"/>
  <c r="R16" i="27"/>
  <c r="R15" i="27"/>
  <c r="R14" i="27"/>
  <c r="Q15" i="27"/>
  <c r="Q16" i="27"/>
  <c r="Q17" i="27"/>
  <c r="Q18" i="27"/>
  <c r="Q14" i="27"/>
  <c r="F11" i="57"/>
  <c r="F10" i="57"/>
  <c r="F9" i="57"/>
  <c r="B4" i="27"/>
  <c r="B5" i="27" s="1"/>
  <c r="B6" i="27" s="1"/>
  <c r="B7" i="27" s="1"/>
  <c r="B8" i="27" s="1"/>
  <c r="B9" i="27" s="1"/>
  <c r="C18" i="57"/>
  <c r="C17" i="57"/>
  <c r="C10" i="57"/>
  <c r="C16" i="57"/>
  <c r="C15" i="57"/>
  <c r="C14" i="57"/>
  <c r="M5" i="56"/>
  <c r="L5" i="56"/>
  <c r="K5" i="56"/>
  <c r="J5" i="56"/>
  <c r="I5" i="56"/>
  <c r="C4" i="57"/>
  <c r="C5" i="57"/>
  <c r="C6" i="57"/>
  <c r="C7" i="57"/>
  <c r="C8" i="57"/>
  <c r="C9" i="57"/>
  <c r="C11" i="57"/>
  <c r="C12" i="57"/>
  <c r="C13" i="57"/>
  <c r="C19" i="57"/>
  <c r="C3" i="57"/>
  <c r="F3" i="57"/>
  <c r="F4" i="57" s="1"/>
  <c r="F5" i="57" s="1"/>
  <c r="F6" i="57" s="1"/>
  <c r="F7" i="57" s="1"/>
  <c r="F8" i="57" s="1"/>
  <c r="E14" i="27" s="1"/>
  <c r="F12" i="57"/>
  <c r="F13" i="57" s="1"/>
  <c r="F14" i="57" s="1"/>
  <c r="F15" i="57" s="1"/>
  <c r="F16" i="57" s="1"/>
  <c r="F17" i="57" s="1"/>
  <c r="F18" i="57" s="1"/>
  <c r="F19" i="57" s="1"/>
  <c r="B12" i="27" l="1"/>
  <c r="B13" i="27" s="1"/>
  <c r="B14" i="27" s="1"/>
  <c r="B15" i="27" s="1"/>
  <c r="B16" i="27" s="1"/>
  <c r="B17" i="27" s="1"/>
  <c r="B18" i="27" s="1"/>
  <c r="B19" i="27" s="1"/>
  <c r="B20" i="27" s="1"/>
  <c r="B21" i="27" s="1"/>
  <c r="B22" i="27" s="1"/>
  <c r="B23" i="27" s="1"/>
  <c r="B10" i="27"/>
  <c r="E22" i="27"/>
  <c r="E7" i="27"/>
  <c r="E5" i="27"/>
  <c r="E11" i="27"/>
  <c r="E9" i="27"/>
  <c r="E8" i="27"/>
  <c r="E6" i="27"/>
  <c r="E4" i="27"/>
  <c r="E18" i="27"/>
  <c r="E17" i="27"/>
  <c r="E16" i="27"/>
  <c r="E15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</author>
    <author>Amit Kanudia</author>
  </authors>
  <commentList>
    <comment ref="A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Amit:</t>
        </r>
        <r>
          <rPr>
            <sz val="9"/>
            <color indexed="81"/>
            <rFont val="Tahoma"/>
            <family val="2"/>
          </rPr>
          <t xml:space="preserve">
31-05-2012
Flag to trigger process level reporting for GIS</t>
        </r>
      </text>
    </comment>
    <comment ref="B2" authorId="1" shapeId="0" xr:uid="{00000000-0006-0000-01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i/>
            <sz val="8"/>
            <color indexed="81"/>
            <rFont val="Tahoma"/>
            <family val="2"/>
          </rPr>
          <t>Types:</t>
        </r>
        <r>
          <rPr>
            <sz val="8"/>
            <color indexed="81"/>
            <rFont val="Tahoma"/>
            <family val="2"/>
          </rPr>
          <t xml:space="preserve">
1: PSet
2: CName
3: Pset,Cname
4: PSet, Cset
</t>
        </r>
      </text>
    </comment>
    <comment ref="D2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E2" authorId="1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A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3/11/2012
Processing order
</t>
        </r>
      </text>
    </comment>
  </commentList>
</comments>
</file>

<file path=xl/sharedStrings.xml><?xml version="1.0" encoding="utf-8"?>
<sst xmlns="http://schemas.openxmlformats.org/spreadsheetml/2006/main" count="876" uniqueCount="279">
  <si>
    <t>Op</t>
  </si>
  <si>
    <t>Unit</t>
  </si>
  <si>
    <t>Desc</t>
  </si>
  <si>
    <t>Name</t>
  </si>
  <si>
    <t>Val1</t>
  </si>
  <si>
    <t>Val2</t>
  </si>
  <si>
    <t>Bio</t>
  </si>
  <si>
    <t>Coal</t>
  </si>
  <si>
    <t>Gas</t>
  </si>
  <si>
    <t>Industry</t>
  </si>
  <si>
    <t>Transport</t>
  </si>
  <si>
    <t>Hydro</t>
  </si>
  <si>
    <t>Nuclear</t>
  </si>
  <si>
    <t>Oil</t>
  </si>
  <si>
    <t>Solar</t>
  </si>
  <si>
    <t>Wind</t>
  </si>
  <si>
    <t>Nuc</t>
  </si>
  <si>
    <t>Varbl</t>
  </si>
  <si>
    <t>Commercial</t>
  </si>
  <si>
    <t>Residential</t>
  </si>
  <si>
    <t>InnerOnly</t>
  </si>
  <si>
    <t>N</t>
  </si>
  <si>
    <t>VAR_FOUT</t>
  </si>
  <si>
    <t>kt</t>
  </si>
  <si>
    <t>TS</t>
  </si>
  <si>
    <t>ELC</t>
  </si>
  <si>
    <t>VAR_CAP</t>
  </si>
  <si>
    <t>GW</t>
  </si>
  <si>
    <t>Scen</t>
  </si>
  <si>
    <t>Renewable</t>
  </si>
  <si>
    <t>Agriculture</t>
  </si>
  <si>
    <t>Ldesc</t>
  </si>
  <si>
    <t>ProcOrd</t>
  </si>
  <si>
    <t>WhereCond</t>
  </si>
  <si>
    <t>YrForElast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</si>
  <si>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</si>
  <si>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</si>
  <si>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</si>
  <si>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</si>
  <si>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</si>
  <si>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</si>
  <si>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</si>
  <si>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</si>
  <si>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</si>
  <si>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LDesc</t>
  </si>
  <si>
    <t>Boolean</t>
  </si>
  <si>
    <t>Oname</t>
  </si>
  <si>
    <t>~TS_Defs</t>
  </si>
  <si>
    <t>~TS_Agg</t>
  </si>
  <si>
    <t>~Op_Varbl</t>
  </si>
  <si>
    <t>WAttribute</t>
  </si>
  <si>
    <t>ELCCO2N</t>
  </si>
  <si>
    <t>IgnoreForRegAgg</t>
  </si>
  <si>
    <t>UC_N</t>
  </si>
  <si>
    <t>~Pset_Map</t>
  </si>
  <si>
    <t>Pset</t>
  </si>
  <si>
    <t>&lt;Pset&gt;.Cap</t>
  </si>
  <si>
    <t>&lt;Pset&gt; - Installed Capacity</t>
  </si>
  <si>
    <t>&lt;Pset&gt; - Electricity Production</t>
  </si>
  <si>
    <t>&lt;Pset&gt;.ElecProd</t>
  </si>
  <si>
    <t>VAR_FIN</t>
  </si>
  <si>
    <t>NRG</t>
  </si>
  <si>
    <t>EFuel_&lt;Pset&gt;</t>
  </si>
  <si>
    <t>&lt;Pset&gt;.Fuel</t>
  </si>
  <si>
    <t>&lt;Pset&gt; - Fuel Consumption</t>
  </si>
  <si>
    <t>~CName_Map</t>
  </si>
  <si>
    <t>CName</t>
  </si>
  <si>
    <t>EQ_COMBALM</t>
  </si>
  <si>
    <t>Cost_INV</t>
  </si>
  <si>
    <t>ICost_&lt;Pset&gt;</t>
  </si>
  <si>
    <t>&lt;Pset&gt;.CostInv</t>
  </si>
  <si>
    <t>&lt;Pset&gt; - Annualized Investement cost</t>
  </si>
  <si>
    <t>ELEWIN</t>
  </si>
  <si>
    <t>ELEHYD</t>
  </si>
  <si>
    <t>ELENUC</t>
  </si>
  <si>
    <t>ELESOL</t>
  </si>
  <si>
    <t>Emi_ElcCO2_&lt;Pset&gt;</t>
  </si>
  <si>
    <t>&lt;Pset&gt;.CO2EmiElec</t>
  </si>
  <si>
    <t>&lt;Pset&gt; - CO2 Emissions from electricity production</t>
  </si>
  <si>
    <t>~UnitConv</t>
  </si>
  <si>
    <t>Model</t>
  </si>
  <si>
    <t>Unit1</t>
  </si>
  <si>
    <t>Unit2</t>
  </si>
  <si>
    <t>MultFact</t>
  </si>
  <si>
    <t>VAR_NCAP</t>
  </si>
  <si>
    <t>NewCap_Elec_&lt;Pset&gt;</t>
  </si>
  <si>
    <t>&lt;Pset&gt;.NCap</t>
  </si>
  <si>
    <t xml:space="preserve">&lt;Pset&gt; - New Capacity </t>
  </si>
  <si>
    <t>ELEOIL</t>
  </si>
  <si>
    <t>EProd_&lt;Pset&gt;</t>
  </si>
  <si>
    <t>CO2</t>
  </si>
  <si>
    <t>C</t>
  </si>
  <si>
    <t>S</t>
  </si>
  <si>
    <t>ELEBIO</t>
  </si>
  <si>
    <t>ELECOA</t>
  </si>
  <si>
    <t>ELEGAS</t>
  </si>
  <si>
    <t>Shale</t>
  </si>
  <si>
    <t>RECost</t>
  </si>
  <si>
    <t>Re</t>
  </si>
  <si>
    <t>Rg</t>
  </si>
  <si>
    <t>Regions</t>
  </si>
  <si>
    <t>ScenG_MC-Reg~CO2</t>
  </si>
  <si>
    <t>ScenG_MC-RE~Shale</t>
  </si>
  <si>
    <t>IEMM</t>
  </si>
  <si>
    <t>ECap_&lt;Pset&gt;</t>
  </si>
  <si>
    <t>CO2Captured</t>
  </si>
  <si>
    <t>Emi_CO2Cap_&lt;Pset&gt;</t>
  </si>
  <si>
    <t>&lt;Pset&gt;.CO2Cap</t>
  </si>
  <si>
    <t>&lt;Pset&gt; - CO2 Emissions captured from electricity production</t>
  </si>
  <si>
    <t>Storage</t>
  </si>
  <si>
    <t>IRE</t>
  </si>
  <si>
    <t>ImpElec</t>
  </si>
  <si>
    <t>ExpElec</t>
  </si>
  <si>
    <t>Elec_Imp</t>
  </si>
  <si>
    <t>Elec_Exp</t>
  </si>
  <si>
    <t>electricity imports</t>
  </si>
  <si>
    <t>electricity exports</t>
  </si>
  <si>
    <t>~ATS</t>
  </si>
  <si>
    <t>Region</t>
  </si>
  <si>
    <t>Year</t>
  </si>
  <si>
    <t>Val</t>
  </si>
  <si>
    <t>ELCCurt</t>
  </si>
  <si>
    <t>&lt;Pset&gt; - Electricity Production curtailed</t>
  </si>
  <si>
    <t>EProd_curt_&lt;Pset&gt;</t>
  </si>
  <si>
    <t>&lt;Pset&gt;.ElecProd_curt</t>
  </si>
  <si>
    <t>SECAGR</t>
  </si>
  <si>
    <t>SECCOM</t>
  </si>
  <si>
    <t>SECELC</t>
  </si>
  <si>
    <t>Power</t>
  </si>
  <si>
    <t>SECIND</t>
  </si>
  <si>
    <t>SECRES</t>
  </si>
  <si>
    <t>SECTRA</t>
  </si>
  <si>
    <t>TRD_ENDO</t>
  </si>
  <si>
    <t>Trade</t>
  </si>
  <si>
    <t>DUMIMP</t>
  </si>
  <si>
    <t>DumImp</t>
  </si>
  <si>
    <t>ELEELC</t>
  </si>
  <si>
    <t>PJ</t>
  </si>
  <si>
    <t>MEuro05</t>
  </si>
  <si>
    <t>NRG_ELC</t>
  </si>
  <si>
    <t>NRG_GAS</t>
  </si>
  <si>
    <t>NRG_OIL</t>
  </si>
  <si>
    <t>NRG_RNW</t>
  </si>
  <si>
    <t>NRG_SOLID</t>
  </si>
  <si>
    <t>FE_&lt;Pset&gt;-Elec</t>
  </si>
  <si>
    <t>FE_&lt;Pset&gt;-Gas</t>
  </si>
  <si>
    <t>FE_&lt;Pset&gt;-Oil</t>
  </si>
  <si>
    <t>FE_&lt;Pset&gt;-Rnw</t>
  </si>
  <si>
    <t>FE_&lt;Pset&gt;-Solid</t>
  </si>
  <si>
    <t>Eur/GJ</t>
  </si>
  <si>
    <t>group_by</t>
  </si>
  <si>
    <t>p</t>
  </si>
  <si>
    <t>Price_NRG</t>
  </si>
  <si>
    <t>NRG.Price</t>
  </si>
  <si>
    <t>Prices of all NRG - native TS</t>
  </si>
  <si>
    <t>ct</t>
  </si>
  <si>
    <t>IMP*Z</t>
  </si>
  <si>
    <t>DummyImp</t>
  </si>
  <si>
    <t>all dummy imports</t>
  </si>
  <si>
    <t>cp</t>
  </si>
  <si>
    <t>User_conFXM</t>
  </si>
  <si>
    <t>Eur/UCU</t>
  </si>
  <si>
    <t>UC_shadowprice</t>
  </si>
  <si>
    <t>u</t>
  </si>
  <si>
    <t>shadow prices of all Ucs</t>
  </si>
  <si>
    <t>DetEFuel_&lt;Pset&gt;</t>
  </si>
  <si>
    <t>&lt;Pset&gt;.Fuel.detailed</t>
  </si>
  <si>
    <t>VBE equivalent of elec fuel consumption</t>
  </si>
  <si>
    <t>c</t>
  </si>
  <si>
    <t>t</t>
  </si>
  <si>
    <t>process</t>
  </si>
  <si>
    <t>commodity</t>
  </si>
  <si>
    <t>timeslice</t>
  </si>
  <si>
    <t>userconstraint</t>
  </si>
  <si>
    <t>v</t>
  </si>
  <si>
    <t>vintage</t>
  </si>
  <si>
    <t>cptv</t>
  </si>
  <si>
    <t>~Varbl_map</t>
  </si>
  <si>
    <t>dimension</t>
  </si>
  <si>
    <t>name</t>
  </si>
  <si>
    <t>description</t>
  </si>
  <si>
    <t>Elec</t>
  </si>
  <si>
    <t>Rnw</t>
  </si>
  <si>
    <t>Solid</t>
  </si>
  <si>
    <t>Fuel</t>
  </si>
  <si>
    <t>Electricity</t>
  </si>
  <si>
    <t>Sector</t>
  </si>
  <si>
    <t>Power,Eprod*,*cap[_]*,-*CO2*</t>
  </si>
  <si>
    <t>VAR_COMPRD</t>
  </si>
  <si>
    <t>VAR_NCAPR</t>
  </si>
  <si>
    <t>LCOE_&lt;Pset&gt;</t>
  </si>
  <si>
    <t>&lt;Pset&gt;.LCOE</t>
  </si>
  <si>
    <t>&lt;Pset&gt; - Lev Cost</t>
  </si>
  <si>
    <t>show_me</t>
  </si>
  <si>
    <t>discard</t>
  </si>
  <si>
    <t>VAR_POUT</t>
  </si>
  <si>
    <t>PJ2GW</t>
  </si>
  <si>
    <t>Power_&lt;Pset&gt;</t>
  </si>
  <si>
    <t>&lt;Pset&gt;.Power</t>
  </si>
  <si>
    <t>&lt;Pset&gt; - Power delivered</t>
  </si>
  <si>
    <t>attribute</t>
  </si>
  <si>
    <t>EProd_</t>
  </si>
  <si>
    <t>Elec gen</t>
  </si>
  <si>
    <t>ECap_</t>
  </si>
  <si>
    <t>Elec cap</t>
  </si>
  <si>
    <t>ECost-</t>
  </si>
  <si>
    <t>Elec Costs</t>
  </si>
  <si>
    <t>EFuel_</t>
  </si>
  <si>
    <t>Elec fuels</t>
  </si>
  <si>
    <t>Emi_ElcCO2_</t>
  </si>
  <si>
    <t>Emissions</t>
  </si>
  <si>
    <t>CO2 emissions</t>
  </si>
  <si>
    <t>LCOE</t>
  </si>
  <si>
    <t>Demo</t>
  </si>
  <si>
    <t>PJ2gw</t>
  </si>
  <si>
    <t>V2G</t>
  </si>
  <si>
    <t>Power_*</t>
  </si>
  <si>
    <t>TimeSlice</t>
  </si>
  <si>
    <t>AllRegions</t>
  </si>
  <si>
    <t>G_YRFR</t>
  </si>
  <si>
    <t>FWkDD</t>
  </si>
  <si>
    <t>FWkDE</t>
  </si>
  <si>
    <t>FWkDM</t>
  </si>
  <si>
    <t>FWkDN</t>
  </si>
  <si>
    <t>FWkED</t>
  </si>
  <si>
    <t>FWkEE</t>
  </si>
  <si>
    <t>FWkEM</t>
  </si>
  <si>
    <t>FWkEN</t>
  </si>
  <si>
    <t>RWkDD</t>
  </si>
  <si>
    <t>RWkDE</t>
  </si>
  <si>
    <t>RWkDM</t>
  </si>
  <si>
    <t>RWkDN</t>
  </si>
  <si>
    <t>RWkED</t>
  </si>
  <si>
    <t>RWkEE</t>
  </si>
  <si>
    <t>RWkEM</t>
  </si>
  <si>
    <t>RWkEN</t>
  </si>
  <si>
    <t>SWkDD</t>
  </si>
  <si>
    <t>SWkDE</t>
  </si>
  <si>
    <t>SOdH00</t>
  </si>
  <si>
    <t>SOdH01</t>
  </si>
  <si>
    <t>SOdH02</t>
  </si>
  <si>
    <t>SOdH03</t>
  </si>
  <si>
    <t>SOdH04</t>
  </si>
  <si>
    <t>SOdH05</t>
  </si>
  <si>
    <t>SOdH06</t>
  </si>
  <si>
    <t>SOdH07</t>
  </si>
  <si>
    <t>SOdH08</t>
  </si>
  <si>
    <t>SOdH09</t>
  </si>
  <si>
    <t>SOdH10</t>
  </si>
  <si>
    <t>SOdH11</t>
  </si>
  <si>
    <t>SOdH12</t>
  </si>
  <si>
    <t>SOdH13</t>
  </si>
  <si>
    <t>SOdH14</t>
  </si>
  <si>
    <t>SOdH15</t>
  </si>
  <si>
    <t>SOdH16</t>
  </si>
  <si>
    <t>SOdH17</t>
  </si>
  <si>
    <t>SOdH18</t>
  </si>
  <si>
    <t>SOdH19</t>
  </si>
  <si>
    <t>SOdH20</t>
  </si>
  <si>
    <t>SOdH21</t>
  </si>
  <si>
    <t>SOdH22</t>
  </si>
  <si>
    <t>SOdH23</t>
  </si>
  <si>
    <t>SWkDM</t>
  </si>
  <si>
    <t>SWkDN</t>
  </si>
  <si>
    <t>SWkED</t>
  </si>
  <si>
    <t>SWkEE</t>
  </si>
  <si>
    <t>SWkEM</t>
  </si>
  <si>
    <t>SWkEN</t>
  </si>
  <si>
    <t>WWkDD</t>
  </si>
  <si>
    <t>WWkDE</t>
  </si>
  <si>
    <t>WWkDM</t>
  </si>
  <si>
    <t>WWkDN</t>
  </si>
  <si>
    <t>WWkED</t>
  </si>
  <si>
    <t>WWkEE</t>
  </si>
  <si>
    <t>WWkEM</t>
  </si>
  <si>
    <t>WWkEN</t>
  </si>
  <si>
    <t>FTE-*</t>
  </si>
  <si>
    <t>PowerCons</t>
  </si>
  <si>
    <t>p,t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</si>
</sst>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2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20">
    <xf numFmtId="0" fontId="0" fillId="0" borderId="0"/>
    <xf numFmtId="164" fontId="7" fillId="0" borderId="0">
      <protection locked="0"/>
    </xf>
    <xf numFmtId="165" fontId="7" fillId="0" borderId="0">
      <protection locked="0"/>
    </xf>
    <xf numFmtId="0" fontId="16" fillId="2" borderId="0" applyNumberFormat="0" applyBorder="0" applyAlignment="0" applyProtection="0"/>
    <xf numFmtId="166" fontId="8" fillId="0" borderId="0">
      <protection locked="0"/>
    </xf>
    <xf numFmtId="166" fontId="8" fillId="0" borderId="0">
      <protection locked="0"/>
    </xf>
    <xf numFmtId="0" fontId="17" fillId="0" borderId="1" applyNumberFormat="0" applyFill="0" applyAlignment="0" applyProtection="0"/>
    <xf numFmtId="0" fontId="18" fillId="3" borderId="0" applyNumberFormat="0" applyBorder="0" applyAlignment="0" applyProtection="0"/>
    <xf numFmtId="0" fontId="2" fillId="0" borderId="0"/>
    <xf numFmtId="0" fontId="6" fillId="0" borderId="0"/>
    <xf numFmtId="0" fontId="15" fillId="0" borderId="0"/>
    <xf numFmtId="0" fontId="2" fillId="0" borderId="0"/>
    <xf numFmtId="0" fontId="13" fillId="0" borderId="0"/>
    <xf numFmtId="0" fontId="9" fillId="0" borderId="0"/>
    <xf numFmtId="0" fontId="2" fillId="0" borderId="0"/>
    <xf numFmtId="0" fontId="14" fillId="0" borderId="0"/>
    <xf numFmtId="0" fontId="12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</cellStyleXfs>
  <cellXfs count="14">
    <xf numFmtId="0" fontId="0" fillId="0" borderId="0" xfId="0"/>
    <xf numFmtId="0" fontId="19" fillId="4" borderId="0" xfId="0" applyFont="1" applyFill="1"/>
    <xf numFmtId="0" fontId="0" fillId="0" borderId="0" xfId="0"/>
    <xf numFmtId="0" fontId="0" fillId="0" borderId="0" xfId="0"/>
    <xf numFmtId="0" fontId="0" fillId="0" borderId="0" xfId="0" quotePrefix="1"/>
    <xf numFmtId="0" fontId="0" fillId="0" borderId="0" xfId="0"/>
    <xf numFmtId="0" fontId="18" fillId="3" borderId="0" xfId="7"/>
    <xf numFmtId="0" fontId="20" fillId="0" borderId="0" xfId="0" applyFont="1"/>
    <xf numFmtId="0" fontId="0" fillId="0" borderId="0" xfId="0" applyFont="1"/>
    <xf numFmtId="0" fontId="17" fillId="0" borderId="1" xfId="6"/>
    <xf numFmtId="0" fontId="16" fillId="2" borderId="0" xfId="3" applyFont="1"/>
    <xf numFmtId="0" fontId="19" fillId="0" borderId="0" xfId="0" applyFont="1"/>
    <xf numFmtId="0" fontId="0" fillId="0" borderId="0" xfId="0"/>
    <xf numFmtId="0" fontId="21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1" xfId="4" xr:uid="{00000000-0005-0000-0000-000003000000}"/>
    <cellStyle name="Heading2" xfId="5" xr:uid="{00000000-0005-0000-0000-000004000000}"/>
    <cellStyle name="Linked Cell" xfId="6" builtinId="24"/>
    <cellStyle name="Neutral" xfId="7" builtinId="28"/>
    <cellStyle name="Normal" xfId="0" builtinId="0"/>
    <cellStyle name="Normal 10" xfId="8" xr:uid="{00000000-0005-0000-0000-000008000000}"/>
    <cellStyle name="Normal 2" xfId="9" xr:uid="{00000000-0005-0000-0000-000009000000}"/>
    <cellStyle name="Normal 2 2" xfId="10" xr:uid="{00000000-0005-0000-0000-00000A000000}"/>
    <cellStyle name="Normal 2 3" xfId="11" xr:uid="{00000000-0005-0000-0000-00000B000000}"/>
    <cellStyle name="Normal 2 4" xfId="12" xr:uid="{00000000-0005-0000-0000-00000C000000}"/>
    <cellStyle name="Normal 3" xfId="13" xr:uid="{00000000-0005-0000-0000-00000D000000}"/>
    <cellStyle name="Normal 3 2" xfId="14" xr:uid="{00000000-0005-0000-0000-00000E000000}"/>
    <cellStyle name="Normal 3 3" xfId="15" xr:uid="{00000000-0005-0000-0000-00000F000000}"/>
    <cellStyle name="Normal 4" xfId="16" xr:uid="{00000000-0005-0000-0000-000010000000}"/>
    <cellStyle name="Normale_Scen_UC_IND-StrucConst" xfId="17" xr:uid="{00000000-0005-0000-0000-000011000000}"/>
    <cellStyle name="Percent 2" xfId="18" xr:uid="{00000000-0005-0000-0000-000012000000}"/>
    <cellStyle name="Standard_Sce_D_Extraction" xfId="19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O5"/>
  <sheetViews>
    <sheetView zoomScaleNormal="100" workbookViewId="0"/>
  </sheetViews>
  <sheetFormatPr defaultRowHeight="15"/>
  <cols>
    <col min="1" max="1" width="10" style="5" bestFit="1" customWidth="1"/>
    <col min="2" max="2" width="8.42578125" style="5" bestFit="1" customWidth="1"/>
    <col min="3" max="5" width="24.85546875" style="5" bestFit="1" customWidth="1"/>
    <col min="6" max="6" width="9.140625" style="5"/>
    <col min="7" max="7" width="20.28515625" style="5" bestFit="1" customWidth="1"/>
    <col min="8" max="8" width="23.42578125" style="5" bestFit="1" customWidth="1"/>
    <col min="9" max="9" width="11" style="5" bestFit="1" customWidth="1"/>
    <col min="10" max="10" width="12.28515625" style="5" bestFit="1" customWidth="1"/>
    <col min="11" max="11" width="13.5703125" style="5" bestFit="1" customWidth="1"/>
    <col min="12" max="12" width="10.85546875" style="5" bestFit="1" customWidth="1"/>
    <col min="13" max="13" width="14.7109375" style="5" bestFit="1" customWidth="1"/>
    <col min="14" max="14" width="19.28515625" style="5" bestFit="1" customWidth="1"/>
    <col min="15" max="15" width="19.140625" style="5" bestFit="1" customWidth="1"/>
    <col min="16" max="16" width="19.140625" style="5" customWidth="1"/>
    <col min="17" max="16384" width="9.140625" style="5"/>
  </cols>
  <sheetData>
    <row r="1" spans="1:15">
      <c r="B1" s="5" t="s">
        <v>103</v>
      </c>
      <c r="I1" s="5" t="s">
        <v>91</v>
      </c>
      <c r="J1" s="5" t="s">
        <v>92</v>
      </c>
      <c r="K1" s="5" t="s">
        <v>98</v>
      </c>
      <c r="L1" s="5" t="s">
        <v>21</v>
      </c>
      <c r="M1" s="5" t="s">
        <v>99</v>
      </c>
    </row>
    <row r="2" spans="1:15">
      <c r="I2" s="5" t="s">
        <v>90</v>
      </c>
      <c r="J2" s="5" t="s">
        <v>96</v>
      </c>
      <c r="K2" s="5" t="s">
        <v>97</v>
      </c>
      <c r="L2" s="5" t="s">
        <v>16</v>
      </c>
      <c r="M2" s="5" t="s">
        <v>100</v>
      </c>
    </row>
    <row r="5" spans="1:15">
      <c r="A5" s="5" t="s">
        <v>32</v>
      </c>
      <c r="B5" s="5" t="s">
        <v>46</v>
      </c>
      <c r="C5" s="5" t="s">
        <v>3</v>
      </c>
      <c r="D5" s="5" t="s">
        <v>2</v>
      </c>
      <c r="E5" s="5" t="s">
        <v>31</v>
      </c>
      <c r="H5" s="5" t="s">
        <v>28</v>
      </c>
      <c r="I5" s="5" t="str">
        <f>"ScenG_"&amp;I2</f>
        <v>ScenG_CO2</v>
      </c>
      <c r="J5" s="5" t="str">
        <f>"ScenG_"&amp;J2</f>
        <v>ScenG_Shale</v>
      </c>
      <c r="K5" s="5" t="str">
        <f>"ScenG_"&amp;K2</f>
        <v>ScenG_RECost</v>
      </c>
      <c r="L5" s="5" t="str">
        <f>"ScenG_"&amp;L2</f>
        <v>ScenG_Nuc</v>
      </c>
      <c r="M5" s="5" t="str">
        <f>"ScenG_"&amp;M2</f>
        <v>ScenG_Regions</v>
      </c>
      <c r="N5" s="5" t="s">
        <v>102</v>
      </c>
      <c r="O5" s="5" t="s">
        <v>101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AE79"/>
  <sheetViews>
    <sheetView tabSelected="1" topLeftCell="D1" zoomScaleNormal="100" workbookViewId="0">
      <pane ySplit="2" topLeftCell="A3" activePane="bottomLeft" state="frozen"/>
      <selection pane="bottomLeft" activeCell="S23" sqref="S23"/>
    </sheetView>
  </sheetViews>
  <sheetFormatPr defaultRowHeight="15"/>
  <cols>
    <col min="1" max="1" width="9.140625" style="3"/>
    <col min="2" max="2" width="8.140625" style="2" bestFit="1" customWidth="1"/>
    <col min="3" max="3" width="13.85546875" style="2" bestFit="1" customWidth="1"/>
    <col min="4" max="4" width="13.7109375" style="3" bestFit="1" customWidth="1"/>
    <col min="5" max="6" width="16.85546875" style="2" bestFit="1" customWidth="1"/>
    <col min="7" max="7" width="8.5703125" style="3" bestFit="1" customWidth="1"/>
    <col min="8" max="8" width="7.85546875" style="3" bestFit="1" customWidth="1"/>
    <col min="9" max="9" width="8.7109375" style="3" bestFit="1" customWidth="1"/>
    <col min="10" max="10" width="17.28515625" style="2" bestFit="1" customWidth="1"/>
    <col min="11" max="11" width="12.7109375" style="2" bestFit="1" customWidth="1"/>
    <col min="12" max="12" width="8.5703125" style="3" bestFit="1" customWidth="1"/>
    <col min="13" max="14" width="8.7109375" style="2" bestFit="1" customWidth="1"/>
    <col min="15" max="15" width="9.28515625" style="5" bestFit="1" customWidth="1"/>
    <col min="16" max="16" width="27" style="2" bestFit="1" customWidth="1"/>
    <col min="17" max="17" width="23.7109375" style="3" bestFit="1" customWidth="1"/>
    <col min="18" max="18" width="38.28515625" style="2" customWidth="1"/>
    <col min="19" max="19" width="9.28515625" style="5" bestFit="1" customWidth="1"/>
    <col min="20" max="20" width="7.28515625" style="2" bestFit="1" customWidth="1"/>
    <col min="21" max="21" width="11.5703125" style="2" bestFit="1" customWidth="1"/>
    <col min="22" max="22" width="2.140625" style="2" bestFit="1" customWidth="1"/>
    <col min="23" max="23" width="13.85546875" style="2" bestFit="1" customWidth="1"/>
    <col min="24" max="25" width="9.140625" style="2"/>
    <col min="26" max="26" width="14.42578125" style="2" bestFit="1" customWidth="1"/>
    <col min="27" max="27" width="12.7109375" style="2" bestFit="1" customWidth="1"/>
    <col min="28" max="28" width="107.7109375" style="2" bestFit="1" customWidth="1"/>
    <col min="29" max="16384" width="9.140625" style="2"/>
  </cols>
  <sheetData>
    <row r="1" spans="1:31" s="3" customFormat="1">
      <c r="A1" s="3" t="s">
        <v>47</v>
      </c>
      <c r="O1" s="5"/>
      <c r="S1" s="5"/>
      <c r="Z1"/>
      <c r="AA1"/>
      <c r="AB1"/>
      <c r="AC1"/>
      <c r="AD1"/>
      <c r="AE1"/>
    </row>
    <row r="2" spans="1:31">
      <c r="A2" s="3" t="s">
        <v>52</v>
      </c>
      <c r="B2" s="1" t="s">
        <v>32</v>
      </c>
      <c r="C2" s="1" t="s">
        <v>35</v>
      </c>
      <c r="D2" s="1" t="s">
        <v>50</v>
      </c>
      <c r="E2" s="1" t="s">
        <v>36</v>
      </c>
      <c r="F2" s="1" t="s">
        <v>37</v>
      </c>
      <c r="G2" s="1" t="s">
        <v>41</v>
      </c>
      <c r="H2" s="1" t="s">
        <v>42</v>
      </c>
      <c r="I2" s="1" t="s">
        <v>43</v>
      </c>
      <c r="J2" s="1" t="s">
        <v>38</v>
      </c>
      <c r="K2" s="1" t="s">
        <v>39</v>
      </c>
      <c r="L2" s="1" t="s">
        <v>40</v>
      </c>
      <c r="M2" s="1" t="s">
        <v>1</v>
      </c>
      <c r="N2" s="1" t="s">
        <v>24</v>
      </c>
      <c r="O2" s="1" t="s">
        <v>53</v>
      </c>
      <c r="P2" s="1" t="s">
        <v>3</v>
      </c>
      <c r="Q2" s="1" t="s">
        <v>2</v>
      </c>
      <c r="R2" s="1" t="s">
        <v>31</v>
      </c>
      <c r="S2" s="1" t="s">
        <v>193</v>
      </c>
      <c r="T2" s="1" t="s">
        <v>194</v>
      </c>
      <c r="U2"/>
      <c r="V2"/>
      <c r="W2"/>
      <c r="Z2"/>
      <c r="AA2"/>
      <c r="AB2"/>
      <c r="AC2"/>
      <c r="AD2"/>
      <c r="AE2"/>
    </row>
    <row r="3" spans="1:31">
      <c r="B3" s="5">
        <v>1</v>
      </c>
      <c r="C3" s="2" t="s">
        <v>26</v>
      </c>
      <c r="E3" s="7" t="str">
        <f>'PSet_MAP coarse'!$F$19</f>
        <v>ELEBIO,ELECOA,ELEELC,ELEGAS,ELEHYD,ELENUC,ELEOIL,ELESOL,ELEWIN</v>
      </c>
      <c r="M3" s="5" t="s">
        <v>27</v>
      </c>
      <c r="P3" s="2" t="s">
        <v>104</v>
      </c>
      <c r="Q3" s="3" t="s">
        <v>56</v>
      </c>
      <c r="R3" s="2" t="s">
        <v>57</v>
      </c>
      <c r="W3"/>
      <c r="X3"/>
      <c r="Y3"/>
      <c r="AC3"/>
      <c r="AD3"/>
      <c r="AE3"/>
    </row>
    <row r="4" spans="1:31" s="5" customFormat="1" ht="15.75" thickBot="1">
      <c r="B4" s="5">
        <f>B3+1</f>
        <v>2</v>
      </c>
      <c r="C4" s="5" t="s">
        <v>84</v>
      </c>
      <c r="E4" s="9" t="str">
        <f t="shared" ref="E4:E9" si="0">$E$3</f>
        <v>ELEBIO,ELECOA,ELEELC,ELEGAS,ELEHYD,ELENUC,ELEOIL,ELESOL,ELEWIN</v>
      </c>
      <c r="M4" s="5" t="s">
        <v>27</v>
      </c>
      <c r="P4" s="5" t="s">
        <v>85</v>
      </c>
      <c r="Q4" s="5" t="s">
        <v>86</v>
      </c>
      <c r="R4" s="5" t="s">
        <v>87</v>
      </c>
      <c r="S4" s="5" t="s">
        <v>151</v>
      </c>
      <c r="V4" s="13" t="s">
        <v>150</v>
      </c>
      <c r="W4" s="13"/>
    </row>
    <row r="5" spans="1:31" ht="16.5" thickTop="1" thickBot="1">
      <c r="B5" s="5">
        <f t="shared" ref="B5:B68" si="1">B4+1</f>
        <v>3</v>
      </c>
      <c r="C5" s="2" t="s">
        <v>22</v>
      </c>
      <c r="E5" s="9" t="str">
        <f t="shared" si="0"/>
        <v>ELEBIO,ELECOA,ELEELC,ELEGAS,ELEHYD,ELENUC,ELEOIL,ELESOL,ELEWIN</v>
      </c>
      <c r="K5" s="2" t="s">
        <v>25</v>
      </c>
      <c r="M5" s="2" t="s">
        <v>137</v>
      </c>
      <c r="P5" s="2" t="s">
        <v>89</v>
      </c>
      <c r="Q5" s="5" t="s">
        <v>59</v>
      </c>
      <c r="R5" s="5" t="s">
        <v>58</v>
      </c>
      <c r="V5" s="10" t="s">
        <v>151</v>
      </c>
      <c r="W5" s="10" t="s">
        <v>170</v>
      </c>
    </row>
    <row r="6" spans="1:31" s="5" customFormat="1" ht="16.5" thickTop="1" thickBot="1">
      <c r="B6" s="5">
        <f t="shared" si="1"/>
        <v>4</v>
      </c>
      <c r="C6" s="5" t="s">
        <v>22</v>
      </c>
      <c r="E6" s="9" t="str">
        <f t="shared" si="0"/>
        <v>ELEBIO,ELECOA,ELEELC,ELEGAS,ELEHYD,ELENUC,ELEOIL,ELESOL,ELEWIN</v>
      </c>
      <c r="K6" s="5" t="s">
        <v>121</v>
      </c>
      <c r="M6" s="5" t="s">
        <v>137</v>
      </c>
      <c r="P6" s="5" t="s">
        <v>123</v>
      </c>
      <c r="Q6" s="5" t="s">
        <v>124</v>
      </c>
      <c r="R6" s="5" t="s">
        <v>122</v>
      </c>
      <c r="V6" s="10" t="s">
        <v>168</v>
      </c>
      <c r="W6" s="10" t="s">
        <v>171</v>
      </c>
    </row>
    <row r="7" spans="1:31" ht="16.5" thickTop="1" thickBot="1">
      <c r="B7" s="5">
        <f t="shared" si="1"/>
        <v>5</v>
      </c>
      <c r="C7" s="5" t="s">
        <v>22</v>
      </c>
      <c r="D7" s="5"/>
      <c r="E7" s="9" t="str">
        <f t="shared" si="0"/>
        <v>ELEBIO,ELECOA,ELEELC,ELEGAS,ELEHYD,ELENUC,ELEOIL,ELESOL,ELEWIN</v>
      </c>
      <c r="F7" s="5"/>
      <c r="G7" s="5"/>
      <c r="H7" s="5"/>
      <c r="I7" s="5"/>
      <c r="J7" s="5"/>
      <c r="K7" s="5" t="s">
        <v>51</v>
      </c>
      <c r="L7" s="5"/>
      <c r="M7" s="5" t="s">
        <v>23</v>
      </c>
      <c r="N7" s="5"/>
      <c r="P7" s="5" t="s">
        <v>76</v>
      </c>
      <c r="Q7" s="5" t="s">
        <v>77</v>
      </c>
      <c r="R7" s="5" t="s">
        <v>78</v>
      </c>
      <c r="V7" s="10" t="s">
        <v>169</v>
      </c>
      <c r="W7" s="10" t="s">
        <v>172</v>
      </c>
    </row>
    <row r="8" spans="1:31" s="5" customFormat="1" ht="16.5" thickTop="1" thickBot="1">
      <c r="B8" s="5">
        <f t="shared" si="1"/>
        <v>6</v>
      </c>
      <c r="C8" s="5" t="s">
        <v>22</v>
      </c>
      <c r="E8" s="9" t="str">
        <f t="shared" si="0"/>
        <v>ELEBIO,ELECOA,ELEELC,ELEGAS,ELEHYD,ELENUC,ELEOIL,ELESOL,ELEWIN</v>
      </c>
      <c r="K8" s="5" t="s">
        <v>105</v>
      </c>
      <c r="M8" s="5" t="s">
        <v>23</v>
      </c>
      <c r="P8" s="5" t="s">
        <v>106</v>
      </c>
      <c r="Q8" s="5" t="s">
        <v>107</v>
      </c>
      <c r="R8" s="5" t="s">
        <v>108</v>
      </c>
      <c r="V8" s="10" t="s">
        <v>163</v>
      </c>
      <c r="W8" s="10" t="s">
        <v>173</v>
      </c>
    </row>
    <row r="9" spans="1:31" ht="16.5" thickTop="1" thickBot="1">
      <c r="B9" s="5">
        <f t="shared" si="1"/>
        <v>7</v>
      </c>
      <c r="C9" s="5" t="s">
        <v>60</v>
      </c>
      <c r="D9" s="5"/>
      <c r="E9" s="9" t="str">
        <f t="shared" si="0"/>
        <v>ELEBIO,ELECOA,ELEELC,ELEGAS,ELEHYD,ELENUC,ELEOIL,ELESOL,ELEWIN</v>
      </c>
      <c r="F9" s="5"/>
      <c r="G9" s="5"/>
      <c r="H9" s="5"/>
      <c r="I9" s="5"/>
      <c r="J9" s="5" t="s">
        <v>61</v>
      </c>
      <c r="K9" s="5"/>
      <c r="L9" s="5"/>
      <c r="M9" s="5" t="s">
        <v>137</v>
      </c>
      <c r="N9" s="5"/>
      <c r="P9" s="5" t="s">
        <v>62</v>
      </c>
      <c r="Q9" s="5" t="s">
        <v>63</v>
      </c>
      <c r="R9" s="5" t="s">
        <v>64</v>
      </c>
      <c r="V9" s="10" t="s">
        <v>174</v>
      </c>
      <c r="W9" s="10" t="s">
        <v>175</v>
      </c>
    </row>
    <row r="10" spans="1:31" s="12" customFormat="1" ht="16.5" thickTop="1" thickBot="1">
      <c r="B10" s="12">
        <f t="shared" si="1"/>
        <v>8</v>
      </c>
      <c r="C10" s="12" t="s">
        <v>195</v>
      </c>
      <c r="E10" s="9" t="str">
        <f>$E$3&amp;",V2G"</f>
        <v>ELEBIO,ELECOA,ELEELC,ELEGAS,ELEHYD,ELENUC,ELEOIL,ELESOL,ELEWIN,V2G</v>
      </c>
      <c r="M10" s="12" t="s">
        <v>196</v>
      </c>
      <c r="P10" s="12" t="s">
        <v>197</v>
      </c>
      <c r="Q10" s="12" t="s">
        <v>198</v>
      </c>
      <c r="R10" s="12" t="s">
        <v>199</v>
      </c>
      <c r="S10" s="12" t="s">
        <v>169</v>
      </c>
      <c r="V10" s="10"/>
      <c r="W10" s="10"/>
    </row>
    <row r="11" spans="1:31" ht="16.5" thickTop="1" thickBot="1">
      <c r="B11" s="12">
        <f t="shared" si="1"/>
        <v>9</v>
      </c>
      <c r="C11" s="2" t="s">
        <v>68</v>
      </c>
      <c r="E11" s="9" t="str">
        <f>$E$3</f>
        <v>ELEBIO,ELECOA,ELEELC,ELEGAS,ELEHYD,ELENUC,ELEOIL,ELESOL,ELEWIN</v>
      </c>
      <c r="M11" s="8" t="s">
        <v>138</v>
      </c>
      <c r="P11" s="5" t="s">
        <v>69</v>
      </c>
      <c r="Q11" s="5" t="s">
        <v>70</v>
      </c>
      <c r="R11" s="5" t="s">
        <v>71</v>
      </c>
    </row>
    <row r="12" spans="1:31" ht="15.75" thickTop="1">
      <c r="B12" s="5">
        <f t="shared" si="1"/>
        <v>10</v>
      </c>
      <c r="C12" s="5" t="s">
        <v>22</v>
      </c>
      <c r="E12" s="2" t="s">
        <v>110</v>
      </c>
      <c r="K12" s="2" t="s">
        <v>25</v>
      </c>
      <c r="M12" s="5" t="s">
        <v>137</v>
      </c>
      <c r="P12" s="2" t="s">
        <v>113</v>
      </c>
      <c r="Q12" s="5" t="s">
        <v>111</v>
      </c>
      <c r="R12" s="2" t="s">
        <v>115</v>
      </c>
    </row>
    <row r="13" spans="1:31">
      <c r="B13" s="5">
        <f t="shared" si="1"/>
        <v>11</v>
      </c>
      <c r="C13" s="5" t="s">
        <v>60</v>
      </c>
      <c r="E13" s="5" t="s">
        <v>110</v>
      </c>
      <c r="K13" s="5" t="s">
        <v>25</v>
      </c>
      <c r="M13" s="5" t="s">
        <v>137</v>
      </c>
      <c r="P13" s="5" t="s">
        <v>114</v>
      </c>
      <c r="Q13" s="5" t="s">
        <v>112</v>
      </c>
      <c r="R13" s="2" t="s">
        <v>116</v>
      </c>
    </row>
    <row r="14" spans="1:31">
      <c r="B14" s="5">
        <f t="shared" si="1"/>
        <v>12</v>
      </c>
      <c r="C14" s="5" t="s">
        <v>60</v>
      </c>
      <c r="E14" s="2" t="str">
        <f>'PSet_MAP coarse'!$F$8</f>
        <v>SECAGR,SECCOM,SECELC,SECIND,SECRES,SECTRA</v>
      </c>
      <c r="J14" s="2" t="s">
        <v>139</v>
      </c>
      <c r="M14" s="5" t="s">
        <v>137</v>
      </c>
      <c r="P14" s="2" t="s">
        <v>144</v>
      </c>
      <c r="Q14" s="3" t="str">
        <f>MID(P14,4,20)&amp;".FE"</f>
        <v>&lt;Pset&gt;-Elec.FE</v>
      </c>
      <c r="R14" s="2" t="str">
        <f>"FE  &lt;Pset&gt; - "&amp;MID(P14,11,20)</f>
        <v>FE  &lt;Pset&gt; - Elec</v>
      </c>
    </row>
    <row r="15" spans="1:31" ht="15.75" thickBot="1">
      <c r="B15" s="5">
        <f t="shared" si="1"/>
        <v>13</v>
      </c>
      <c r="C15" s="5" t="s">
        <v>60</v>
      </c>
      <c r="E15" s="9" t="str">
        <f>$E$14</f>
        <v>SECAGR,SECCOM,SECELC,SECIND,SECRES,SECTRA</v>
      </c>
      <c r="J15" s="2" t="s">
        <v>140</v>
      </c>
      <c r="M15" s="5" t="s">
        <v>137</v>
      </c>
      <c r="P15" s="5" t="s">
        <v>145</v>
      </c>
      <c r="Q15" s="5" t="str">
        <f>MID(P15,4,20)&amp;".FE"</f>
        <v>&lt;Pset&gt;-Gas.FE</v>
      </c>
      <c r="R15" s="5" t="str">
        <f>"FE  &lt;Pset&gt; - "&amp;MID(P15,11,20)</f>
        <v>FE  &lt;Pset&gt; - Gas</v>
      </c>
    </row>
    <row r="16" spans="1:31" ht="16.5" thickTop="1" thickBot="1">
      <c r="B16" s="5">
        <f t="shared" si="1"/>
        <v>14</v>
      </c>
      <c r="C16" s="5" t="s">
        <v>60</v>
      </c>
      <c r="E16" s="9" t="str">
        <f>$E$14</f>
        <v>SECAGR,SECCOM,SECELC,SECIND,SECRES,SECTRA</v>
      </c>
      <c r="J16" s="2" t="s">
        <v>141</v>
      </c>
      <c r="M16" s="5" t="s">
        <v>137</v>
      </c>
      <c r="P16" s="5" t="s">
        <v>146</v>
      </c>
      <c r="Q16" s="5" t="str">
        <f>MID(P16,4,20)&amp;".FE"</f>
        <v>&lt;Pset&gt;-Oil.FE</v>
      </c>
      <c r="R16" s="5" t="str">
        <f>"FE  &lt;Pset&gt; - "&amp;MID(P16,11,20)</f>
        <v>FE  &lt;Pset&gt; - Oil</v>
      </c>
    </row>
    <row r="17" spans="2:19" ht="16.5" thickTop="1" thickBot="1">
      <c r="B17" s="5">
        <f t="shared" si="1"/>
        <v>15</v>
      </c>
      <c r="C17" s="5" t="s">
        <v>60</v>
      </c>
      <c r="E17" s="9" t="str">
        <f>$E$14</f>
        <v>SECAGR,SECCOM,SECELC,SECIND,SECRES,SECTRA</v>
      </c>
      <c r="J17" s="2" t="s">
        <v>142</v>
      </c>
      <c r="M17" s="5" t="s">
        <v>137</v>
      </c>
      <c r="P17" s="5" t="s">
        <v>147</v>
      </c>
      <c r="Q17" s="5" t="str">
        <f>MID(P17,4,20)&amp;".FE"</f>
        <v>&lt;Pset&gt;-Rnw.FE</v>
      </c>
      <c r="R17" s="5" t="str">
        <f>"FE  &lt;Pset&gt; - "&amp;MID(P17,11,20)</f>
        <v>FE  &lt;Pset&gt; - Rnw</v>
      </c>
    </row>
    <row r="18" spans="2:19" ht="16.5" thickTop="1" thickBot="1">
      <c r="B18" s="5">
        <f t="shared" si="1"/>
        <v>16</v>
      </c>
      <c r="C18" s="5" t="s">
        <v>60</v>
      </c>
      <c r="E18" s="9" t="str">
        <f>$E$14</f>
        <v>SECAGR,SECCOM,SECELC,SECIND,SECRES,SECTRA</v>
      </c>
      <c r="J18" s="2" t="s">
        <v>143</v>
      </c>
      <c r="M18" s="5" t="s">
        <v>137</v>
      </c>
      <c r="P18" s="5" t="s">
        <v>148</v>
      </c>
      <c r="Q18" s="5" t="str">
        <f>MID(P18,4,20)&amp;".FE"</f>
        <v>&lt;Pset&gt;-Solid.FE</v>
      </c>
      <c r="R18" s="5" t="str">
        <f>"FE  &lt;Pset&gt; - "&amp;MID(P18,11,20)</f>
        <v>FE  &lt;Pset&gt; - Solid</v>
      </c>
    </row>
    <row r="19" spans="2:19" ht="15.75" thickTop="1">
      <c r="B19" s="11">
        <f t="shared" si="1"/>
        <v>17</v>
      </c>
      <c r="C19" s="11" t="s">
        <v>67</v>
      </c>
      <c r="D19" s="11" t="s">
        <v>188</v>
      </c>
      <c r="E19" s="5"/>
      <c r="F19" s="5"/>
      <c r="G19" s="5"/>
      <c r="H19" s="5"/>
      <c r="I19" s="5"/>
      <c r="J19" s="5" t="s">
        <v>61</v>
      </c>
      <c r="K19" s="5"/>
      <c r="L19" s="5"/>
      <c r="M19" s="8" t="s">
        <v>149</v>
      </c>
      <c r="N19" s="5"/>
      <c r="P19" s="5" t="s">
        <v>152</v>
      </c>
      <c r="Q19" s="5" t="s">
        <v>153</v>
      </c>
      <c r="R19" s="5" t="s">
        <v>154</v>
      </c>
      <c r="S19" s="5" t="s">
        <v>155</v>
      </c>
    </row>
    <row r="20" spans="2:19">
      <c r="B20" s="5">
        <f t="shared" si="1"/>
        <v>18</v>
      </c>
      <c r="C20" s="2" t="s">
        <v>22</v>
      </c>
      <c r="F20" s="2" t="s">
        <v>156</v>
      </c>
      <c r="M20" s="8" t="s">
        <v>137</v>
      </c>
      <c r="P20" s="2" t="s">
        <v>157</v>
      </c>
      <c r="Q20" s="5" t="s">
        <v>157</v>
      </c>
      <c r="R20" s="2" t="s">
        <v>158</v>
      </c>
      <c r="S20" s="5" t="s">
        <v>159</v>
      </c>
    </row>
    <row r="21" spans="2:19">
      <c r="B21" s="5">
        <f t="shared" si="1"/>
        <v>19</v>
      </c>
      <c r="C21" s="2" t="s">
        <v>160</v>
      </c>
      <c r="M21" s="8" t="s">
        <v>161</v>
      </c>
      <c r="P21" s="2" t="s">
        <v>162</v>
      </c>
      <c r="Q21" s="5" t="s">
        <v>162</v>
      </c>
      <c r="R21" s="2" t="s">
        <v>164</v>
      </c>
      <c r="S21" s="5" t="s">
        <v>163</v>
      </c>
    </row>
    <row r="22" spans="2:19" ht="15.75" thickBot="1">
      <c r="B22" s="5">
        <f t="shared" si="1"/>
        <v>20</v>
      </c>
      <c r="C22" s="5" t="s">
        <v>60</v>
      </c>
      <c r="D22" s="5"/>
      <c r="E22" s="9" t="str">
        <f>$E$3</f>
        <v>ELEBIO,ELECOA,ELEELC,ELEGAS,ELEHYD,ELENUC,ELEOIL,ELESOL,ELEWIN</v>
      </c>
      <c r="F22" s="5"/>
      <c r="G22" s="5"/>
      <c r="H22" s="5"/>
      <c r="I22" s="5"/>
      <c r="J22" s="5" t="s">
        <v>61</v>
      </c>
      <c r="K22" s="5"/>
      <c r="L22" s="5"/>
      <c r="M22" s="5" t="s">
        <v>137</v>
      </c>
      <c r="N22" s="5"/>
      <c r="P22" s="5" t="s">
        <v>165</v>
      </c>
      <c r="Q22" s="5" t="s">
        <v>166</v>
      </c>
      <c r="R22" s="5" t="s">
        <v>167</v>
      </c>
      <c r="S22" s="5" t="s">
        <v>176</v>
      </c>
    </row>
    <row r="23" spans="2:19" ht="16.5" thickTop="1" thickBot="1">
      <c r="B23" s="11">
        <f t="shared" si="1"/>
        <v>21</v>
      </c>
      <c r="C23" s="11" t="s">
        <v>189</v>
      </c>
      <c r="D23" s="11" t="s">
        <v>84</v>
      </c>
      <c r="E23" s="9" t="str">
        <f t="shared" ref="E23" si="2">$E$3</f>
        <v>ELEBIO,ELECOA,ELEELC,ELEGAS,ELEHYD,ELENUC,ELEOIL,ELESOL,ELEWIN</v>
      </c>
      <c r="M23" s="8" t="s">
        <v>149</v>
      </c>
      <c r="P23" s="12" t="s">
        <v>190</v>
      </c>
      <c r="Q23" s="12" t="s">
        <v>191</v>
      </c>
      <c r="R23" s="12" t="s">
        <v>192</v>
      </c>
      <c r="S23" s="5" t="s">
        <v>151</v>
      </c>
    </row>
    <row r="24" spans="2:19" ht="15.75" thickTop="1">
      <c r="B24" s="8">
        <f t="shared" si="1"/>
        <v>22</v>
      </c>
      <c r="C24" s="2" t="s">
        <v>60</v>
      </c>
      <c r="F24" s="2" t="s">
        <v>276</v>
      </c>
      <c r="K24" s="2" t="s">
        <v>25</v>
      </c>
      <c r="M24" s="2" t="str">
        <f>N24</f>
        <v>FWkDD</v>
      </c>
      <c r="N24" s="2" t="s">
        <v>220</v>
      </c>
      <c r="P24" s="2" t="s">
        <v>277</v>
      </c>
      <c r="Q24" s="3" t="str">
        <f>P24</f>
        <v>PowerCons</v>
      </c>
      <c r="R24" s="2" t="str">
        <f>Q24</f>
        <v>PowerCons</v>
      </c>
      <c r="S24" s="5" t="s">
        <v>278</v>
      </c>
    </row>
    <row r="25" spans="2:19">
      <c r="B25" s="8">
        <f t="shared" si="1"/>
        <v>23</v>
      </c>
      <c r="C25" s="12" t="s">
        <v>60</v>
      </c>
      <c r="D25" s="12"/>
      <c r="E25" s="12"/>
      <c r="F25" s="12" t="s">
        <v>276</v>
      </c>
      <c r="G25" s="12"/>
      <c r="H25" s="12"/>
      <c r="I25" s="12"/>
      <c r="J25" s="12"/>
      <c r="K25" s="12" t="s">
        <v>25</v>
      </c>
      <c r="M25" s="12" t="str">
        <f t="shared" ref="M25:M79" si="3">N25</f>
        <v>FWkDE</v>
      </c>
      <c r="N25" s="2" t="s">
        <v>221</v>
      </c>
      <c r="P25" s="12" t="s">
        <v>277</v>
      </c>
      <c r="Q25" s="12" t="str">
        <f t="shared" ref="Q25:R25" si="4">P25</f>
        <v>PowerCons</v>
      </c>
      <c r="R25" s="12" t="str">
        <f t="shared" si="4"/>
        <v>PowerCons</v>
      </c>
      <c r="S25" s="12" t="s">
        <v>278</v>
      </c>
    </row>
    <row r="26" spans="2:19">
      <c r="B26" s="8">
        <f t="shared" si="1"/>
        <v>24</v>
      </c>
      <c r="C26" s="12" t="s">
        <v>60</v>
      </c>
      <c r="D26" s="12"/>
      <c r="E26" s="12"/>
      <c r="F26" s="12" t="s">
        <v>276</v>
      </c>
      <c r="G26" s="12"/>
      <c r="H26" s="12"/>
      <c r="I26" s="12"/>
      <c r="J26" s="12"/>
      <c r="K26" s="12" t="s">
        <v>25</v>
      </c>
      <c r="M26" s="12" t="str">
        <f t="shared" si="3"/>
        <v>FWkDM</v>
      </c>
      <c r="N26" s="2" t="s">
        <v>222</v>
      </c>
      <c r="P26" s="12" t="s">
        <v>277</v>
      </c>
      <c r="Q26" s="12" t="str">
        <f t="shared" ref="Q26:R26" si="5">P26</f>
        <v>PowerCons</v>
      </c>
      <c r="R26" s="12" t="str">
        <f t="shared" si="5"/>
        <v>PowerCons</v>
      </c>
      <c r="S26" s="12" t="s">
        <v>278</v>
      </c>
    </row>
    <row r="27" spans="2:19">
      <c r="B27" s="8">
        <f t="shared" si="1"/>
        <v>25</v>
      </c>
      <c r="C27" s="12" t="s">
        <v>60</v>
      </c>
      <c r="D27" s="12"/>
      <c r="E27" s="12"/>
      <c r="F27" s="12" t="s">
        <v>276</v>
      </c>
      <c r="G27" s="12"/>
      <c r="H27" s="12"/>
      <c r="I27" s="12"/>
      <c r="J27" s="12"/>
      <c r="K27" s="12" t="s">
        <v>25</v>
      </c>
      <c r="M27" s="12" t="str">
        <f t="shared" si="3"/>
        <v>FWkDN</v>
      </c>
      <c r="N27" s="2" t="s">
        <v>223</v>
      </c>
      <c r="P27" s="12" t="s">
        <v>277</v>
      </c>
      <c r="Q27" s="12" t="str">
        <f t="shared" ref="Q27:R27" si="6">P27</f>
        <v>PowerCons</v>
      </c>
      <c r="R27" s="12" t="str">
        <f t="shared" si="6"/>
        <v>PowerCons</v>
      </c>
      <c r="S27" s="12" t="s">
        <v>278</v>
      </c>
    </row>
    <row r="28" spans="2:19">
      <c r="B28" s="8">
        <f t="shared" si="1"/>
        <v>26</v>
      </c>
      <c r="C28" s="12" t="s">
        <v>60</v>
      </c>
      <c r="D28" s="12"/>
      <c r="E28" s="12"/>
      <c r="F28" s="12" t="s">
        <v>276</v>
      </c>
      <c r="G28" s="12"/>
      <c r="H28" s="12"/>
      <c r="I28" s="12"/>
      <c r="J28" s="12"/>
      <c r="K28" s="12" t="s">
        <v>25</v>
      </c>
      <c r="M28" s="12" t="str">
        <f t="shared" si="3"/>
        <v>FWkED</v>
      </c>
      <c r="N28" s="2" t="s">
        <v>224</v>
      </c>
      <c r="P28" s="12" t="s">
        <v>277</v>
      </c>
      <c r="Q28" s="12" t="str">
        <f t="shared" ref="Q28:R28" si="7">P28</f>
        <v>PowerCons</v>
      </c>
      <c r="R28" s="12" t="str">
        <f t="shared" si="7"/>
        <v>PowerCons</v>
      </c>
      <c r="S28" s="12" t="s">
        <v>278</v>
      </c>
    </row>
    <row r="29" spans="2:19">
      <c r="B29" s="8">
        <f t="shared" si="1"/>
        <v>27</v>
      </c>
      <c r="C29" s="12" t="s">
        <v>60</v>
      </c>
      <c r="D29" s="12"/>
      <c r="E29" s="12"/>
      <c r="F29" s="12" t="s">
        <v>276</v>
      </c>
      <c r="G29" s="12"/>
      <c r="H29" s="12"/>
      <c r="I29" s="12"/>
      <c r="J29" s="12"/>
      <c r="K29" s="12" t="s">
        <v>25</v>
      </c>
      <c r="M29" s="12" t="str">
        <f t="shared" si="3"/>
        <v>FWkEE</v>
      </c>
      <c r="N29" s="2" t="s">
        <v>225</v>
      </c>
      <c r="P29" s="12" t="s">
        <v>277</v>
      </c>
      <c r="Q29" s="12" t="str">
        <f t="shared" ref="Q29:R29" si="8">P29</f>
        <v>PowerCons</v>
      </c>
      <c r="R29" s="12" t="str">
        <f t="shared" si="8"/>
        <v>PowerCons</v>
      </c>
      <c r="S29" s="12" t="s">
        <v>278</v>
      </c>
    </row>
    <row r="30" spans="2:19">
      <c r="B30" s="8">
        <f t="shared" si="1"/>
        <v>28</v>
      </c>
      <c r="C30" s="12" t="s">
        <v>60</v>
      </c>
      <c r="D30" s="12"/>
      <c r="E30" s="12"/>
      <c r="F30" s="12" t="s">
        <v>276</v>
      </c>
      <c r="G30" s="12"/>
      <c r="H30" s="12"/>
      <c r="I30" s="12"/>
      <c r="J30" s="12"/>
      <c r="K30" s="12" t="s">
        <v>25</v>
      </c>
      <c r="M30" s="12" t="str">
        <f t="shared" si="3"/>
        <v>FWkEM</v>
      </c>
      <c r="N30" s="2" t="s">
        <v>226</v>
      </c>
      <c r="P30" s="12" t="s">
        <v>277</v>
      </c>
      <c r="Q30" s="12" t="str">
        <f t="shared" ref="Q30:R30" si="9">P30</f>
        <v>PowerCons</v>
      </c>
      <c r="R30" s="12" t="str">
        <f t="shared" si="9"/>
        <v>PowerCons</v>
      </c>
      <c r="S30" s="12" t="s">
        <v>278</v>
      </c>
    </row>
    <row r="31" spans="2:19">
      <c r="B31" s="8">
        <f t="shared" si="1"/>
        <v>29</v>
      </c>
      <c r="C31" s="12" t="s">
        <v>60</v>
      </c>
      <c r="D31" s="12"/>
      <c r="E31" s="12"/>
      <c r="F31" s="12" t="s">
        <v>276</v>
      </c>
      <c r="G31" s="12"/>
      <c r="H31" s="12"/>
      <c r="I31" s="12"/>
      <c r="J31" s="12"/>
      <c r="K31" s="12" t="s">
        <v>25</v>
      </c>
      <c r="M31" s="12" t="str">
        <f t="shared" si="3"/>
        <v>FWkEN</v>
      </c>
      <c r="N31" s="2" t="s">
        <v>227</v>
      </c>
      <c r="P31" s="12" t="s">
        <v>277</v>
      </c>
      <c r="Q31" s="12" t="str">
        <f t="shared" ref="Q31:R31" si="10">P31</f>
        <v>PowerCons</v>
      </c>
      <c r="R31" s="12" t="str">
        <f t="shared" si="10"/>
        <v>PowerCons</v>
      </c>
      <c r="S31" s="12" t="s">
        <v>278</v>
      </c>
    </row>
    <row r="32" spans="2:19">
      <c r="B32" s="8">
        <f t="shared" si="1"/>
        <v>30</v>
      </c>
      <c r="C32" s="12" t="s">
        <v>60</v>
      </c>
      <c r="D32" s="12"/>
      <c r="E32" s="12"/>
      <c r="F32" s="12" t="s">
        <v>276</v>
      </c>
      <c r="G32" s="12"/>
      <c r="H32" s="12"/>
      <c r="I32" s="12"/>
      <c r="J32" s="12"/>
      <c r="K32" s="12" t="s">
        <v>25</v>
      </c>
      <c r="M32" s="12" t="str">
        <f t="shared" si="3"/>
        <v>RWkDD</v>
      </c>
      <c r="N32" s="2" t="s">
        <v>228</v>
      </c>
      <c r="P32" s="12" t="s">
        <v>277</v>
      </c>
      <c r="Q32" s="12" t="str">
        <f t="shared" ref="Q32:R32" si="11">P32</f>
        <v>PowerCons</v>
      </c>
      <c r="R32" s="12" t="str">
        <f t="shared" si="11"/>
        <v>PowerCons</v>
      </c>
      <c r="S32" s="12" t="s">
        <v>278</v>
      </c>
    </row>
    <row r="33" spans="2:19">
      <c r="B33" s="8">
        <f t="shared" si="1"/>
        <v>31</v>
      </c>
      <c r="C33" s="12" t="s">
        <v>60</v>
      </c>
      <c r="D33" s="12"/>
      <c r="E33" s="12"/>
      <c r="F33" s="12" t="s">
        <v>276</v>
      </c>
      <c r="G33" s="12"/>
      <c r="H33" s="12"/>
      <c r="I33" s="12"/>
      <c r="J33" s="12"/>
      <c r="K33" s="12" t="s">
        <v>25</v>
      </c>
      <c r="M33" s="12" t="str">
        <f t="shared" si="3"/>
        <v>RWkDE</v>
      </c>
      <c r="N33" s="2" t="s">
        <v>229</v>
      </c>
      <c r="P33" s="12" t="s">
        <v>277</v>
      </c>
      <c r="Q33" s="12" t="str">
        <f t="shared" ref="Q33:R33" si="12">P33</f>
        <v>PowerCons</v>
      </c>
      <c r="R33" s="12" t="str">
        <f t="shared" si="12"/>
        <v>PowerCons</v>
      </c>
      <c r="S33" s="12" t="s">
        <v>278</v>
      </c>
    </row>
    <row r="34" spans="2:19">
      <c r="B34" s="8">
        <f t="shared" si="1"/>
        <v>32</v>
      </c>
      <c r="C34" s="12" t="s">
        <v>60</v>
      </c>
      <c r="D34" s="12"/>
      <c r="E34" s="12"/>
      <c r="F34" s="12" t="s">
        <v>276</v>
      </c>
      <c r="G34" s="12"/>
      <c r="H34" s="12"/>
      <c r="I34" s="12"/>
      <c r="J34" s="12"/>
      <c r="K34" s="12" t="s">
        <v>25</v>
      </c>
      <c r="M34" s="12" t="str">
        <f t="shared" si="3"/>
        <v>RWkDM</v>
      </c>
      <c r="N34" s="2" t="s">
        <v>230</v>
      </c>
      <c r="P34" s="12" t="s">
        <v>277</v>
      </c>
      <c r="Q34" s="12" t="str">
        <f t="shared" ref="Q34:R34" si="13">P34</f>
        <v>PowerCons</v>
      </c>
      <c r="R34" s="12" t="str">
        <f t="shared" si="13"/>
        <v>PowerCons</v>
      </c>
      <c r="S34" s="12" t="s">
        <v>278</v>
      </c>
    </row>
    <row r="35" spans="2:19">
      <c r="B35" s="8">
        <f t="shared" si="1"/>
        <v>33</v>
      </c>
      <c r="C35" s="12" t="s">
        <v>60</v>
      </c>
      <c r="D35" s="12"/>
      <c r="E35" s="12"/>
      <c r="F35" s="12" t="s">
        <v>276</v>
      </c>
      <c r="G35" s="12"/>
      <c r="H35" s="12"/>
      <c r="I35" s="12"/>
      <c r="J35" s="12"/>
      <c r="K35" s="12" t="s">
        <v>25</v>
      </c>
      <c r="M35" s="12" t="str">
        <f t="shared" si="3"/>
        <v>RWkDN</v>
      </c>
      <c r="N35" s="2" t="s">
        <v>231</v>
      </c>
      <c r="P35" s="12" t="s">
        <v>277</v>
      </c>
      <c r="Q35" s="12" t="str">
        <f t="shared" ref="Q35:R35" si="14">P35</f>
        <v>PowerCons</v>
      </c>
      <c r="R35" s="12" t="str">
        <f t="shared" si="14"/>
        <v>PowerCons</v>
      </c>
      <c r="S35" s="12" t="s">
        <v>278</v>
      </c>
    </row>
    <row r="36" spans="2:19">
      <c r="B36" s="8">
        <f t="shared" si="1"/>
        <v>34</v>
      </c>
      <c r="C36" s="12" t="s">
        <v>60</v>
      </c>
      <c r="D36" s="12"/>
      <c r="E36" s="12"/>
      <c r="F36" s="12" t="s">
        <v>276</v>
      </c>
      <c r="G36" s="12"/>
      <c r="H36" s="12"/>
      <c r="I36" s="12"/>
      <c r="J36" s="12"/>
      <c r="K36" s="12" t="s">
        <v>25</v>
      </c>
      <c r="M36" s="12" t="str">
        <f t="shared" si="3"/>
        <v>RWkED</v>
      </c>
      <c r="N36" s="2" t="s">
        <v>232</v>
      </c>
      <c r="P36" s="12" t="s">
        <v>277</v>
      </c>
      <c r="Q36" s="12" t="str">
        <f t="shared" ref="Q36:R36" si="15">P36</f>
        <v>PowerCons</v>
      </c>
      <c r="R36" s="12" t="str">
        <f t="shared" si="15"/>
        <v>PowerCons</v>
      </c>
      <c r="S36" s="12" t="s">
        <v>278</v>
      </c>
    </row>
    <row r="37" spans="2:19">
      <c r="B37" s="8">
        <f t="shared" si="1"/>
        <v>35</v>
      </c>
      <c r="C37" s="12" t="s">
        <v>60</v>
      </c>
      <c r="D37" s="12"/>
      <c r="E37" s="12"/>
      <c r="F37" s="12" t="s">
        <v>276</v>
      </c>
      <c r="G37" s="12"/>
      <c r="H37" s="12"/>
      <c r="I37" s="12"/>
      <c r="J37" s="12"/>
      <c r="K37" s="12" t="s">
        <v>25</v>
      </c>
      <c r="M37" s="12" t="str">
        <f t="shared" si="3"/>
        <v>RWkEE</v>
      </c>
      <c r="N37" s="2" t="s">
        <v>233</v>
      </c>
      <c r="P37" s="12" t="s">
        <v>277</v>
      </c>
      <c r="Q37" s="12" t="str">
        <f t="shared" ref="Q37:R37" si="16">P37</f>
        <v>PowerCons</v>
      </c>
      <c r="R37" s="12" t="str">
        <f t="shared" si="16"/>
        <v>PowerCons</v>
      </c>
      <c r="S37" s="12" t="s">
        <v>278</v>
      </c>
    </row>
    <row r="38" spans="2:19">
      <c r="B38" s="8">
        <f t="shared" si="1"/>
        <v>36</v>
      </c>
      <c r="C38" s="12" t="s">
        <v>60</v>
      </c>
      <c r="D38" s="12"/>
      <c r="E38" s="12"/>
      <c r="F38" s="12" t="s">
        <v>276</v>
      </c>
      <c r="G38" s="12"/>
      <c r="H38" s="12"/>
      <c r="I38" s="12"/>
      <c r="J38" s="12"/>
      <c r="K38" s="12" t="s">
        <v>25</v>
      </c>
      <c r="M38" s="12" t="str">
        <f t="shared" si="3"/>
        <v>RWkEM</v>
      </c>
      <c r="N38" s="2" t="s">
        <v>234</v>
      </c>
      <c r="P38" s="12" t="s">
        <v>277</v>
      </c>
      <c r="Q38" s="12" t="str">
        <f t="shared" ref="Q38:R38" si="17">P38</f>
        <v>PowerCons</v>
      </c>
      <c r="R38" s="12" t="str">
        <f t="shared" si="17"/>
        <v>PowerCons</v>
      </c>
      <c r="S38" s="12" t="s">
        <v>278</v>
      </c>
    </row>
    <row r="39" spans="2:19">
      <c r="B39" s="8">
        <f t="shared" si="1"/>
        <v>37</v>
      </c>
      <c r="C39" s="12" t="s">
        <v>60</v>
      </c>
      <c r="D39" s="12"/>
      <c r="E39" s="12"/>
      <c r="F39" s="12" t="s">
        <v>276</v>
      </c>
      <c r="G39" s="12"/>
      <c r="H39" s="12"/>
      <c r="I39" s="12"/>
      <c r="J39" s="12"/>
      <c r="K39" s="12" t="s">
        <v>25</v>
      </c>
      <c r="M39" s="12" t="str">
        <f t="shared" si="3"/>
        <v>RWkEN</v>
      </c>
      <c r="N39" s="2" t="s">
        <v>235</v>
      </c>
      <c r="P39" s="12" t="s">
        <v>277</v>
      </c>
      <c r="Q39" s="12" t="str">
        <f t="shared" ref="Q39:R39" si="18">P39</f>
        <v>PowerCons</v>
      </c>
      <c r="R39" s="12" t="str">
        <f t="shared" si="18"/>
        <v>PowerCons</v>
      </c>
      <c r="S39" s="12" t="s">
        <v>278</v>
      </c>
    </row>
    <row r="40" spans="2:19">
      <c r="B40" s="8">
        <f t="shared" si="1"/>
        <v>38</v>
      </c>
      <c r="C40" s="12" t="s">
        <v>60</v>
      </c>
      <c r="D40" s="12"/>
      <c r="E40" s="12"/>
      <c r="F40" s="12" t="s">
        <v>276</v>
      </c>
      <c r="G40" s="12"/>
      <c r="H40" s="12"/>
      <c r="I40" s="12"/>
      <c r="J40" s="12"/>
      <c r="K40" s="12" t="s">
        <v>25</v>
      </c>
      <c r="M40" s="12" t="str">
        <f t="shared" si="3"/>
        <v>SWkDD</v>
      </c>
      <c r="N40" s="2" t="s">
        <v>236</v>
      </c>
      <c r="P40" s="12" t="s">
        <v>277</v>
      </c>
      <c r="Q40" s="12" t="str">
        <f t="shared" ref="Q40:R40" si="19">P40</f>
        <v>PowerCons</v>
      </c>
      <c r="R40" s="12" t="str">
        <f t="shared" si="19"/>
        <v>PowerCons</v>
      </c>
      <c r="S40" s="12" t="s">
        <v>278</v>
      </c>
    </row>
    <row r="41" spans="2:19">
      <c r="B41" s="8">
        <f t="shared" si="1"/>
        <v>39</v>
      </c>
      <c r="C41" s="12" t="s">
        <v>60</v>
      </c>
      <c r="D41" s="12"/>
      <c r="E41" s="12"/>
      <c r="F41" s="12" t="s">
        <v>276</v>
      </c>
      <c r="G41" s="12"/>
      <c r="H41" s="12"/>
      <c r="I41" s="12"/>
      <c r="J41" s="12"/>
      <c r="K41" s="12" t="s">
        <v>25</v>
      </c>
      <c r="M41" s="12" t="str">
        <f t="shared" si="3"/>
        <v>SWkDE</v>
      </c>
      <c r="N41" s="2" t="s">
        <v>237</v>
      </c>
      <c r="P41" s="12" t="s">
        <v>277</v>
      </c>
      <c r="Q41" s="12" t="str">
        <f t="shared" ref="Q41:R41" si="20">P41</f>
        <v>PowerCons</v>
      </c>
      <c r="R41" s="12" t="str">
        <f t="shared" si="20"/>
        <v>PowerCons</v>
      </c>
      <c r="S41" s="12" t="s">
        <v>278</v>
      </c>
    </row>
    <row r="42" spans="2:19">
      <c r="B42" s="8">
        <f t="shared" si="1"/>
        <v>40</v>
      </c>
      <c r="C42" s="12" t="s">
        <v>60</v>
      </c>
      <c r="D42" s="12"/>
      <c r="E42" s="12"/>
      <c r="F42" s="12" t="s">
        <v>276</v>
      </c>
      <c r="G42" s="12"/>
      <c r="H42" s="12"/>
      <c r="I42" s="12"/>
      <c r="J42" s="12"/>
      <c r="K42" s="12" t="s">
        <v>25</v>
      </c>
      <c r="M42" s="12" t="str">
        <f t="shared" si="3"/>
        <v>SOdH00</v>
      </c>
      <c r="N42" s="2" t="s">
        <v>238</v>
      </c>
      <c r="P42" s="12" t="s">
        <v>277</v>
      </c>
      <c r="Q42" s="12" t="str">
        <f t="shared" ref="Q42:R42" si="21">P42</f>
        <v>PowerCons</v>
      </c>
      <c r="R42" s="12" t="str">
        <f t="shared" si="21"/>
        <v>PowerCons</v>
      </c>
      <c r="S42" s="12" t="s">
        <v>278</v>
      </c>
    </row>
    <row r="43" spans="2:19">
      <c r="B43" s="8">
        <f t="shared" si="1"/>
        <v>41</v>
      </c>
      <c r="C43" s="12" t="s">
        <v>60</v>
      </c>
      <c r="D43" s="12"/>
      <c r="E43" s="12"/>
      <c r="F43" s="12" t="s">
        <v>276</v>
      </c>
      <c r="G43" s="12"/>
      <c r="H43" s="12"/>
      <c r="I43" s="12"/>
      <c r="J43" s="12"/>
      <c r="K43" s="12" t="s">
        <v>25</v>
      </c>
      <c r="M43" s="12" t="str">
        <f t="shared" si="3"/>
        <v>SOdH01</v>
      </c>
      <c r="N43" s="2" t="s">
        <v>239</v>
      </c>
      <c r="P43" s="12" t="s">
        <v>277</v>
      </c>
      <c r="Q43" s="12" t="str">
        <f t="shared" ref="Q43:R43" si="22">P43</f>
        <v>PowerCons</v>
      </c>
      <c r="R43" s="12" t="str">
        <f t="shared" si="22"/>
        <v>PowerCons</v>
      </c>
      <c r="S43" s="12" t="s">
        <v>278</v>
      </c>
    </row>
    <row r="44" spans="2:19">
      <c r="B44" s="8">
        <f t="shared" si="1"/>
        <v>42</v>
      </c>
      <c r="C44" s="12" t="s">
        <v>60</v>
      </c>
      <c r="D44" s="12"/>
      <c r="E44" s="12"/>
      <c r="F44" s="12" t="s">
        <v>276</v>
      </c>
      <c r="G44" s="12"/>
      <c r="H44" s="12"/>
      <c r="I44" s="12"/>
      <c r="J44" s="12"/>
      <c r="K44" s="12" t="s">
        <v>25</v>
      </c>
      <c r="M44" s="12" t="str">
        <f t="shared" si="3"/>
        <v>SOdH02</v>
      </c>
      <c r="N44" s="2" t="s">
        <v>240</v>
      </c>
      <c r="P44" s="12" t="s">
        <v>277</v>
      </c>
      <c r="Q44" s="12" t="str">
        <f t="shared" ref="Q44:R44" si="23">P44</f>
        <v>PowerCons</v>
      </c>
      <c r="R44" s="12" t="str">
        <f t="shared" si="23"/>
        <v>PowerCons</v>
      </c>
      <c r="S44" s="12" t="s">
        <v>278</v>
      </c>
    </row>
    <row r="45" spans="2:19">
      <c r="B45" s="8">
        <f t="shared" si="1"/>
        <v>43</v>
      </c>
      <c r="C45" s="12" t="s">
        <v>60</v>
      </c>
      <c r="D45" s="12"/>
      <c r="E45" s="12"/>
      <c r="F45" s="12" t="s">
        <v>276</v>
      </c>
      <c r="G45" s="12"/>
      <c r="H45" s="12"/>
      <c r="I45" s="12"/>
      <c r="J45" s="12"/>
      <c r="K45" s="12" t="s">
        <v>25</v>
      </c>
      <c r="M45" s="12" t="str">
        <f t="shared" si="3"/>
        <v>SOdH03</v>
      </c>
      <c r="N45" s="2" t="s">
        <v>241</v>
      </c>
      <c r="P45" s="12" t="s">
        <v>277</v>
      </c>
      <c r="Q45" s="12" t="str">
        <f t="shared" ref="Q45:R45" si="24">P45</f>
        <v>PowerCons</v>
      </c>
      <c r="R45" s="12" t="str">
        <f t="shared" si="24"/>
        <v>PowerCons</v>
      </c>
      <c r="S45" s="12" t="s">
        <v>278</v>
      </c>
    </row>
    <row r="46" spans="2:19">
      <c r="B46" s="8">
        <f t="shared" si="1"/>
        <v>44</v>
      </c>
      <c r="C46" s="12" t="s">
        <v>60</v>
      </c>
      <c r="D46" s="12"/>
      <c r="E46" s="12"/>
      <c r="F46" s="12" t="s">
        <v>276</v>
      </c>
      <c r="G46" s="12"/>
      <c r="H46" s="12"/>
      <c r="I46" s="12"/>
      <c r="J46" s="12"/>
      <c r="K46" s="12" t="s">
        <v>25</v>
      </c>
      <c r="M46" s="12" t="str">
        <f t="shared" si="3"/>
        <v>SOdH04</v>
      </c>
      <c r="N46" s="2" t="s">
        <v>242</v>
      </c>
      <c r="P46" s="12" t="s">
        <v>277</v>
      </c>
      <c r="Q46" s="12" t="str">
        <f t="shared" ref="Q46:R46" si="25">P46</f>
        <v>PowerCons</v>
      </c>
      <c r="R46" s="12" t="str">
        <f t="shared" si="25"/>
        <v>PowerCons</v>
      </c>
      <c r="S46" s="12" t="s">
        <v>278</v>
      </c>
    </row>
    <row r="47" spans="2:19">
      <c r="B47" s="8">
        <f t="shared" si="1"/>
        <v>45</v>
      </c>
      <c r="C47" s="12" t="s">
        <v>60</v>
      </c>
      <c r="D47" s="12"/>
      <c r="E47" s="12"/>
      <c r="F47" s="12" t="s">
        <v>276</v>
      </c>
      <c r="G47" s="12"/>
      <c r="H47" s="12"/>
      <c r="I47" s="12"/>
      <c r="J47" s="12"/>
      <c r="K47" s="12" t="s">
        <v>25</v>
      </c>
      <c r="M47" s="12" t="str">
        <f t="shared" si="3"/>
        <v>SOdH05</v>
      </c>
      <c r="N47" s="2" t="s">
        <v>243</v>
      </c>
      <c r="P47" s="12" t="s">
        <v>277</v>
      </c>
      <c r="Q47" s="12" t="str">
        <f t="shared" ref="Q47:R47" si="26">P47</f>
        <v>PowerCons</v>
      </c>
      <c r="R47" s="12" t="str">
        <f t="shared" si="26"/>
        <v>PowerCons</v>
      </c>
      <c r="S47" s="12" t="s">
        <v>278</v>
      </c>
    </row>
    <row r="48" spans="2:19">
      <c r="B48" s="8">
        <f t="shared" si="1"/>
        <v>46</v>
      </c>
      <c r="C48" s="12" t="s">
        <v>60</v>
      </c>
      <c r="D48" s="12"/>
      <c r="E48" s="12"/>
      <c r="F48" s="12" t="s">
        <v>276</v>
      </c>
      <c r="G48" s="12"/>
      <c r="H48" s="12"/>
      <c r="I48" s="12"/>
      <c r="J48" s="12"/>
      <c r="K48" s="12" t="s">
        <v>25</v>
      </c>
      <c r="M48" s="12" t="str">
        <f t="shared" si="3"/>
        <v>SOdH06</v>
      </c>
      <c r="N48" s="2" t="s">
        <v>244</v>
      </c>
      <c r="P48" s="12" t="s">
        <v>277</v>
      </c>
      <c r="Q48" s="12" t="str">
        <f t="shared" ref="Q48:R48" si="27">P48</f>
        <v>PowerCons</v>
      </c>
      <c r="R48" s="12" t="str">
        <f t="shared" si="27"/>
        <v>PowerCons</v>
      </c>
      <c r="S48" s="12" t="s">
        <v>278</v>
      </c>
    </row>
    <row r="49" spans="2:19">
      <c r="B49" s="8">
        <f t="shared" si="1"/>
        <v>47</v>
      </c>
      <c r="C49" s="12" t="s">
        <v>60</v>
      </c>
      <c r="D49" s="12"/>
      <c r="E49" s="12"/>
      <c r="F49" s="12" t="s">
        <v>276</v>
      </c>
      <c r="G49" s="12"/>
      <c r="H49" s="12"/>
      <c r="I49" s="12"/>
      <c r="J49" s="12"/>
      <c r="K49" s="12" t="s">
        <v>25</v>
      </c>
      <c r="M49" s="12" t="str">
        <f t="shared" si="3"/>
        <v>SOdH07</v>
      </c>
      <c r="N49" s="2" t="s">
        <v>245</v>
      </c>
      <c r="P49" s="12" t="s">
        <v>277</v>
      </c>
      <c r="Q49" s="12" t="str">
        <f t="shared" ref="Q49:R49" si="28">P49</f>
        <v>PowerCons</v>
      </c>
      <c r="R49" s="12" t="str">
        <f t="shared" si="28"/>
        <v>PowerCons</v>
      </c>
      <c r="S49" s="12" t="s">
        <v>278</v>
      </c>
    </row>
    <row r="50" spans="2:19">
      <c r="B50" s="8">
        <f t="shared" si="1"/>
        <v>48</v>
      </c>
      <c r="C50" s="12" t="s">
        <v>60</v>
      </c>
      <c r="D50" s="12"/>
      <c r="E50" s="12"/>
      <c r="F50" s="12" t="s">
        <v>276</v>
      </c>
      <c r="G50" s="12"/>
      <c r="H50" s="12"/>
      <c r="I50" s="12"/>
      <c r="J50" s="12"/>
      <c r="K50" s="12" t="s">
        <v>25</v>
      </c>
      <c r="M50" s="12" t="str">
        <f t="shared" si="3"/>
        <v>SOdH08</v>
      </c>
      <c r="N50" s="2" t="s">
        <v>246</v>
      </c>
      <c r="P50" s="12" t="s">
        <v>277</v>
      </c>
      <c r="Q50" s="12" t="str">
        <f t="shared" ref="Q50:R50" si="29">P50</f>
        <v>PowerCons</v>
      </c>
      <c r="R50" s="12" t="str">
        <f t="shared" si="29"/>
        <v>PowerCons</v>
      </c>
      <c r="S50" s="12" t="s">
        <v>278</v>
      </c>
    </row>
    <row r="51" spans="2:19">
      <c r="B51" s="8">
        <f t="shared" si="1"/>
        <v>49</v>
      </c>
      <c r="C51" s="12" t="s">
        <v>60</v>
      </c>
      <c r="D51" s="12"/>
      <c r="E51" s="12"/>
      <c r="F51" s="12" t="s">
        <v>276</v>
      </c>
      <c r="G51" s="12"/>
      <c r="H51" s="12"/>
      <c r="I51" s="12"/>
      <c r="J51" s="12"/>
      <c r="K51" s="12" t="s">
        <v>25</v>
      </c>
      <c r="M51" s="12" t="str">
        <f t="shared" si="3"/>
        <v>SOdH09</v>
      </c>
      <c r="N51" s="2" t="s">
        <v>247</v>
      </c>
      <c r="P51" s="12" t="s">
        <v>277</v>
      </c>
      <c r="Q51" s="12" t="str">
        <f t="shared" ref="Q51:R51" si="30">P51</f>
        <v>PowerCons</v>
      </c>
      <c r="R51" s="12" t="str">
        <f t="shared" si="30"/>
        <v>PowerCons</v>
      </c>
      <c r="S51" s="12" t="s">
        <v>278</v>
      </c>
    </row>
    <row r="52" spans="2:19">
      <c r="B52" s="8">
        <f t="shared" si="1"/>
        <v>50</v>
      </c>
      <c r="C52" s="12" t="s">
        <v>60</v>
      </c>
      <c r="D52" s="12"/>
      <c r="E52" s="12"/>
      <c r="F52" s="12" t="s">
        <v>276</v>
      </c>
      <c r="G52" s="12"/>
      <c r="H52" s="12"/>
      <c r="I52" s="12"/>
      <c r="J52" s="12"/>
      <c r="K52" s="12" t="s">
        <v>25</v>
      </c>
      <c r="M52" s="12" t="str">
        <f t="shared" si="3"/>
        <v>SOdH10</v>
      </c>
      <c r="N52" s="2" t="s">
        <v>248</v>
      </c>
      <c r="P52" s="12" t="s">
        <v>277</v>
      </c>
      <c r="Q52" s="12" t="str">
        <f t="shared" ref="Q52:R52" si="31">P52</f>
        <v>PowerCons</v>
      </c>
      <c r="R52" s="12" t="str">
        <f t="shared" si="31"/>
        <v>PowerCons</v>
      </c>
      <c r="S52" s="12" t="s">
        <v>278</v>
      </c>
    </row>
    <row r="53" spans="2:19">
      <c r="B53" s="8">
        <f t="shared" si="1"/>
        <v>51</v>
      </c>
      <c r="C53" s="12" t="s">
        <v>60</v>
      </c>
      <c r="D53" s="12"/>
      <c r="E53" s="12"/>
      <c r="F53" s="12" t="s">
        <v>276</v>
      </c>
      <c r="G53" s="12"/>
      <c r="H53" s="12"/>
      <c r="I53" s="12"/>
      <c r="J53" s="12"/>
      <c r="K53" s="12" t="s">
        <v>25</v>
      </c>
      <c r="M53" s="12" t="str">
        <f t="shared" si="3"/>
        <v>SOdH11</v>
      </c>
      <c r="N53" s="2" t="s">
        <v>249</v>
      </c>
      <c r="P53" s="12" t="s">
        <v>277</v>
      </c>
      <c r="Q53" s="12" t="str">
        <f t="shared" ref="Q53:R53" si="32">P53</f>
        <v>PowerCons</v>
      </c>
      <c r="R53" s="12" t="str">
        <f t="shared" si="32"/>
        <v>PowerCons</v>
      </c>
      <c r="S53" s="12" t="s">
        <v>278</v>
      </c>
    </row>
    <row r="54" spans="2:19">
      <c r="B54" s="8">
        <f t="shared" si="1"/>
        <v>52</v>
      </c>
      <c r="C54" s="12" t="s">
        <v>60</v>
      </c>
      <c r="D54" s="12"/>
      <c r="E54" s="12"/>
      <c r="F54" s="12" t="s">
        <v>276</v>
      </c>
      <c r="G54" s="12"/>
      <c r="H54" s="12"/>
      <c r="I54" s="12"/>
      <c r="J54" s="12"/>
      <c r="K54" s="12" t="s">
        <v>25</v>
      </c>
      <c r="M54" s="12" t="str">
        <f t="shared" si="3"/>
        <v>SOdH12</v>
      </c>
      <c r="N54" s="2" t="s">
        <v>250</v>
      </c>
      <c r="P54" s="12" t="s">
        <v>277</v>
      </c>
      <c r="Q54" s="12" t="str">
        <f t="shared" ref="Q54:R54" si="33">P54</f>
        <v>PowerCons</v>
      </c>
      <c r="R54" s="12" t="str">
        <f t="shared" si="33"/>
        <v>PowerCons</v>
      </c>
      <c r="S54" s="12" t="s">
        <v>278</v>
      </c>
    </row>
    <row r="55" spans="2:19">
      <c r="B55" s="8">
        <f t="shared" si="1"/>
        <v>53</v>
      </c>
      <c r="C55" s="12" t="s">
        <v>60</v>
      </c>
      <c r="D55" s="12"/>
      <c r="E55" s="12"/>
      <c r="F55" s="12" t="s">
        <v>276</v>
      </c>
      <c r="G55" s="12"/>
      <c r="H55" s="12"/>
      <c r="I55" s="12"/>
      <c r="J55" s="12"/>
      <c r="K55" s="12" t="s">
        <v>25</v>
      </c>
      <c r="M55" s="12" t="str">
        <f t="shared" si="3"/>
        <v>SOdH13</v>
      </c>
      <c r="N55" s="2" t="s">
        <v>251</v>
      </c>
      <c r="P55" s="12" t="s">
        <v>277</v>
      </c>
      <c r="Q55" s="12" t="str">
        <f t="shared" ref="Q55:R55" si="34">P55</f>
        <v>PowerCons</v>
      </c>
      <c r="R55" s="12" t="str">
        <f t="shared" si="34"/>
        <v>PowerCons</v>
      </c>
      <c r="S55" s="12" t="s">
        <v>278</v>
      </c>
    </row>
    <row r="56" spans="2:19">
      <c r="B56" s="8">
        <f t="shared" si="1"/>
        <v>54</v>
      </c>
      <c r="C56" s="12" t="s">
        <v>60</v>
      </c>
      <c r="D56" s="12"/>
      <c r="E56" s="12"/>
      <c r="F56" s="12" t="s">
        <v>276</v>
      </c>
      <c r="G56" s="12"/>
      <c r="H56" s="12"/>
      <c r="I56" s="12"/>
      <c r="J56" s="12"/>
      <c r="K56" s="12" t="s">
        <v>25</v>
      </c>
      <c r="M56" s="12" t="str">
        <f t="shared" si="3"/>
        <v>SOdH14</v>
      </c>
      <c r="N56" s="2" t="s">
        <v>252</v>
      </c>
      <c r="P56" s="12" t="s">
        <v>277</v>
      </c>
      <c r="Q56" s="12" t="str">
        <f t="shared" ref="Q56:R56" si="35">P56</f>
        <v>PowerCons</v>
      </c>
      <c r="R56" s="12" t="str">
        <f t="shared" si="35"/>
        <v>PowerCons</v>
      </c>
      <c r="S56" s="12" t="s">
        <v>278</v>
      </c>
    </row>
    <row r="57" spans="2:19">
      <c r="B57" s="8">
        <f t="shared" si="1"/>
        <v>55</v>
      </c>
      <c r="C57" s="12" t="s">
        <v>60</v>
      </c>
      <c r="D57" s="12"/>
      <c r="E57" s="12"/>
      <c r="F57" s="12" t="s">
        <v>276</v>
      </c>
      <c r="G57" s="12"/>
      <c r="H57" s="12"/>
      <c r="I57" s="12"/>
      <c r="J57" s="12"/>
      <c r="K57" s="12" t="s">
        <v>25</v>
      </c>
      <c r="M57" s="12" t="str">
        <f t="shared" si="3"/>
        <v>SOdH15</v>
      </c>
      <c r="N57" s="2" t="s">
        <v>253</v>
      </c>
      <c r="P57" s="12" t="s">
        <v>277</v>
      </c>
      <c r="Q57" s="12" t="str">
        <f t="shared" ref="Q57:R57" si="36">P57</f>
        <v>PowerCons</v>
      </c>
      <c r="R57" s="12" t="str">
        <f t="shared" si="36"/>
        <v>PowerCons</v>
      </c>
      <c r="S57" s="12" t="s">
        <v>278</v>
      </c>
    </row>
    <row r="58" spans="2:19">
      <c r="B58" s="8">
        <f t="shared" si="1"/>
        <v>56</v>
      </c>
      <c r="C58" s="12" t="s">
        <v>60</v>
      </c>
      <c r="D58" s="12"/>
      <c r="E58" s="12"/>
      <c r="F58" s="12" t="s">
        <v>276</v>
      </c>
      <c r="G58" s="12"/>
      <c r="H58" s="12"/>
      <c r="I58" s="12"/>
      <c r="J58" s="12"/>
      <c r="K58" s="12" t="s">
        <v>25</v>
      </c>
      <c r="M58" s="12" t="str">
        <f t="shared" si="3"/>
        <v>SOdH16</v>
      </c>
      <c r="N58" s="2" t="s">
        <v>254</v>
      </c>
      <c r="P58" s="12" t="s">
        <v>277</v>
      </c>
      <c r="Q58" s="12" t="str">
        <f t="shared" ref="Q58:R58" si="37">P58</f>
        <v>PowerCons</v>
      </c>
      <c r="R58" s="12" t="str">
        <f t="shared" si="37"/>
        <v>PowerCons</v>
      </c>
      <c r="S58" s="12" t="s">
        <v>278</v>
      </c>
    </row>
    <row r="59" spans="2:19">
      <c r="B59" s="8">
        <f t="shared" si="1"/>
        <v>57</v>
      </c>
      <c r="C59" s="12" t="s">
        <v>60</v>
      </c>
      <c r="D59" s="12"/>
      <c r="E59" s="12"/>
      <c r="F59" s="12" t="s">
        <v>276</v>
      </c>
      <c r="G59" s="12"/>
      <c r="H59" s="12"/>
      <c r="I59" s="12"/>
      <c r="J59" s="12"/>
      <c r="K59" s="12" t="s">
        <v>25</v>
      </c>
      <c r="M59" s="12" t="str">
        <f t="shared" si="3"/>
        <v>SOdH17</v>
      </c>
      <c r="N59" s="2" t="s">
        <v>255</v>
      </c>
      <c r="P59" s="12" t="s">
        <v>277</v>
      </c>
      <c r="Q59" s="12" t="str">
        <f t="shared" ref="Q59:R59" si="38">P59</f>
        <v>PowerCons</v>
      </c>
      <c r="R59" s="12" t="str">
        <f t="shared" si="38"/>
        <v>PowerCons</v>
      </c>
      <c r="S59" s="12" t="s">
        <v>278</v>
      </c>
    </row>
    <row r="60" spans="2:19">
      <c r="B60" s="8">
        <f t="shared" si="1"/>
        <v>58</v>
      </c>
      <c r="C60" s="12" t="s">
        <v>60</v>
      </c>
      <c r="D60" s="12"/>
      <c r="E60" s="12"/>
      <c r="F60" s="12" t="s">
        <v>276</v>
      </c>
      <c r="G60" s="12"/>
      <c r="H60" s="12"/>
      <c r="I60" s="12"/>
      <c r="J60" s="12"/>
      <c r="K60" s="12" t="s">
        <v>25</v>
      </c>
      <c r="M60" s="12" t="str">
        <f t="shared" si="3"/>
        <v>SOdH18</v>
      </c>
      <c r="N60" s="2" t="s">
        <v>256</v>
      </c>
      <c r="P60" s="12" t="s">
        <v>277</v>
      </c>
      <c r="Q60" s="12" t="str">
        <f t="shared" ref="Q60:R60" si="39">P60</f>
        <v>PowerCons</v>
      </c>
      <c r="R60" s="12" t="str">
        <f t="shared" si="39"/>
        <v>PowerCons</v>
      </c>
      <c r="S60" s="12" t="s">
        <v>278</v>
      </c>
    </row>
    <row r="61" spans="2:19">
      <c r="B61" s="8">
        <f t="shared" si="1"/>
        <v>59</v>
      </c>
      <c r="C61" s="12" t="s">
        <v>60</v>
      </c>
      <c r="D61" s="12"/>
      <c r="E61" s="12"/>
      <c r="F61" s="12" t="s">
        <v>276</v>
      </c>
      <c r="G61" s="12"/>
      <c r="H61" s="12"/>
      <c r="I61" s="12"/>
      <c r="J61" s="12"/>
      <c r="K61" s="12" t="s">
        <v>25</v>
      </c>
      <c r="M61" s="12" t="str">
        <f t="shared" si="3"/>
        <v>SOdH19</v>
      </c>
      <c r="N61" s="2" t="s">
        <v>257</v>
      </c>
      <c r="P61" s="12" t="s">
        <v>277</v>
      </c>
      <c r="Q61" s="12" t="str">
        <f t="shared" ref="Q61:R61" si="40">P61</f>
        <v>PowerCons</v>
      </c>
      <c r="R61" s="12" t="str">
        <f t="shared" si="40"/>
        <v>PowerCons</v>
      </c>
      <c r="S61" s="12" t="s">
        <v>278</v>
      </c>
    </row>
    <row r="62" spans="2:19">
      <c r="B62" s="8">
        <f t="shared" si="1"/>
        <v>60</v>
      </c>
      <c r="C62" s="12" t="s">
        <v>60</v>
      </c>
      <c r="D62" s="12"/>
      <c r="E62" s="12"/>
      <c r="F62" s="12" t="s">
        <v>276</v>
      </c>
      <c r="G62" s="12"/>
      <c r="H62" s="12"/>
      <c r="I62" s="12"/>
      <c r="J62" s="12"/>
      <c r="K62" s="12" t="s">
        <v>25</v>
      </c>
      <c r="M62" s="12" t="str">
        <f t="shared" si="3"/>
        <v>SOdH20</v>
      </c>
      <c r="N62" s="2" t="s">
        <v>258</v>
      </c>
      <c r="P62" s="12" t="s">
        <v>277</v>
      </c>
      <c r="Q62" s="12" t="str">
        <f t="shared" ref="Q62:R62" si="41">P62</f>
        <v>PowerCons</v>
      </c>
      <c r="R62" s="12" t="str">
        <f t="shared" si="41"/>
        <v>PowerCons</v>
      </c>
      <c r="S62" s="12" t="s">
        <v>278</v>
      </c>
    </row>
    <row r="63" spans="2:19">
      <c r="B63" s="8">
        <f t="shared" si="1"/>
        <v>61</v>
      </c>
      <c r="C63" s="12" t="s">
        <v>60</v>
      </c>
      <c r="D63" s="12"/>
      <c r="E63" s="12"/>
      <c r="F63" s="12" t="s">
        <v>276</v>
      </c>
      <c r="G63" s="12"/>
      <c r="H63" s="12"/>
      <c r="I63" s="12"/>
      <c r="J63" s="12"/>
      <c r="K63" s="12" t="s">
        <v>25</v>
      </c>
      <c r="M63" s="12" t="str">
        <f t="shared" si="3"/>
        <v>SOdH21</v>
      </c>
      <c r="N63" s="2" t="s">
        <v>259</v>
      </c>
      <c r="P63" s="12" t="s">
        <v>277</v>
      </c>
      <c r="Q63" s="12" t="str">
        <f t="shared" ref="Q63:R63" si="42">P63</f>
        <v>PowerCons</v>
      </c>
      <c r="R63" s="12" t="str">
        <f t="shared" si="42"/>
        <v>PowerCons</v>
      </c>
      <c r="S63" s="12" t="s">
        <v>278</v>
      </c>
    </row>
    <row r="64" spans="2:19">
      <c r="B64" s="8">
        <f t="shared" si="1"/>
        <v>62</v>
      </c>
      <c r="C64" s="12" t="s">
        <v>60</v>
      </c>
      <c r="D64" s="12"/>
      <c r="E64" s="12"/>
      <c r="F64" s="12" t="s">
        <v>276</v>
      </c>
      <c r="G64" s="12"/>
      <c r="H64" s="12"/>
      <c r="I64" s="12"/>
      <c r="J64" s="12"/>
      <c r="K64" s="12" t="s">
        <v>25</v>
      </c>
      <c r="M64" s="12" t="str">
        <f t="shared" si="3"/>
        <v>SOdH22</v>
      </c>
      <c r="N64" s="2" t="s">
        <v>260</v>
      </c>
      <c r="P64" s="12" t="s">
        <v>277</v>
      </c>
      <c r="Q64" s="12" t="str">
        <f t="shared" ref="Q64:R64" si="43">P64</f>
        <v>PowerCons</v>
      </c>
      <c r="R64" s="12" t="str">
        <f t="shared" si="43"/>
        <v>PowerCons</v>
      </c>
      <c r="S64" s="12" t="s">
        <v>278</v>
      </c>
    </row>
    <row r="65" spans="2:19">
      <c r="B65" s="8">
        <f t="shared" si="1"/>
        <v>63</v>
      </c>
      <c r="C65" s="12" t="s">
        <v>60</v>
      </c>
      <c r="D65" s="12"/>
      <c r="E65" s="12"/>
      <c r="F65" s="12" t="s">
        <v>276</v>
      </c>
      <c r="G65" s="12"/>
      <c r="H65" s="12"/>
      <c r="I65" s="12"/>
      <c r="J65" s="12"/>
      <c r="K65" s="12" t="s">
        <v>25</v>
      </c>
      <c r="M65" s="12" t="str">
        <f t="shared" si="3"/>
        <v>SOdH23</v>
      </c>
      <c r="N65" s="2" t="s">
        <v>261</v>
      </c>
      <c r="P65" s="12" t="s">
        <v>277</v>
      </c>
      <c r="Q65" s="12" t="str">
        <f t="shared" ref="Q65:R65" si="44">P65</f>
        <v>PowerCons</v>
      </c>
      <c r="R65" s="12" t="str">
        <f t="shared" si="44"/>
        <v>PowerCons</v>
      </c>
      <c r="S65" s="12" t="s">
        <v>278</v>
      </c>
    </row>
    <row r="66" spans="2:19">
      <c r="B66" s="8">
        <f t="shared" si="1"/>
        <v>64</v>
      </c>
      <c r="C66" s="12" t="s">
        <v>60</v>
      </c>
      <c r="D66" s="12"/>
      <c r="E66" s="12"/>
      <c r="F66" s="12" t="s">
        <v>276</v>
      </c>
      <c r="G66" s="12"/>
      <c r="H66" s="12"/>
      <c r="I66" s="12"/>
      <c r="J66" s="12"/>
      <c r="K66" s="12" t="s">
        <v>25</v>
      </c>
      <c r="M66" s="12" t="str">
        <f t="shared" si="3"/>
        <v>SWkDM</v>
      </c>
      <c r="N66" s="2" t="s">
        <v>262</v>
      </c>
      <c r="P66" s="12" t="s">
        <v>277</v>
      </c>
      <c r="Q66" s="12" t="str">
        <f t="shared" ref="Q66:R66" si="45">P66</f>
        <v>PowerCons</v>
      </c>
      <c r="R66" s="12" t="str">
        <f t="shared" si="45"/>
        <v>PowerCons</v>
      </c>
      <c r="S66" s="12" t="s">
        <v>278</v>
      </c>
    </row>
    <row r="67" spans="2:19">
      <c r="B67" s="8">
        <f t="shared" si="1"/>
        <v>65</v>
      </c>
      <c r="C67" s="12" t="s">
        <v>60</v>
      </c>
      <c r="D67" s="12"/>
      <c r="E67" s="12"/>
      <c r="F67" s="12" t="s">
        <v>276</v>
      </c>
      <c r="G67" s="12"/>
      <c r="H67" s="12"/>
      <c r="I67" s="12"/>
      <c r="J67" s="12"/>
      <c r="K67" s="12" t="s">
        <v>25</v>
      </c>
      <c r="M67" s="12" t="str">
        <f t="shared" si="3"/>
        <v>SWkDN</v>
      </c>
      <c r="N67" s="2" t="s">
        <v>263</v>
      </c>
      <c r="P67" s="12" t="s">
        <v>277</v>
      </c>
      <c r="Q67" s="12" t="str">
        <f t="shared" ref="Q67:R67" si="46">P67</f>
        <v>PowerCons</v>
      </c>
      <c r="R67" s="12" t="str">
        <f t="shared" si="46"/>
        <v>PowerCons</v>
      </c>
      <c r="S67" s="12" t="s">
        <v>278</v>
      </c>
    </row>
    <row r="68" spans="2:19">
      <c r="B68" s="8">
        <f t="shared" si="1"/>
        <v>66</v>
      </c>
      <c r="C68" s="12" t="s">
        <v>60</v>
      </c>
      <c r="D68" s="12"/>
      <c r="E68" s="12"/>
      <c r="F68" s="12" t="s">
        <v>276</v>
      </c>
      <c r="G68" s="12"/>
      <c r="H68" s="12"/>
      <c r="I68" s="12"/>
      <c r="J68" s="12"/>
      <c r="K68" s="12" t="s">
        <v>25</v>
      </c>
      <c r="M68" s="12" t="str">
        <f t="shared" si="3"/>
        <v>SWkED</v>
      </c>
      <c r="N68" s="2" t="s">
        <v>264</v>
      </c>
      <c r="P68" s="12" t="s">
        <v>277</v>
      </c>
      <c r="Q68" s="12" t="str">
        <f t="shared" ref="Q68:R68" si="47">P68</f>
        <v>PowerCons</v>
      </c>
      <c r="R68" s="12" t="str">
        <f t="shared" si="47"/>
        <v>PowerCons</v>
      </c>
      <c r="S68" s="12" t="s">
        <v>278</v>
      </c>
    </row>
    <row r="69" spans="2:19">
      <c r="B69" s="8">
        <f t="shared" ref="B69:B79" si="48">B68+1</f>
        <v>67</v>
      </c>
      <c r="C69" s="12" t="s">
        <v>60</v>
      </c>
      <c r="D69" s="12"/>
      <c r="E69" s="12"/>
      <c r="F69" s="12" t="s">
        <v>276</v>
      </c>
      <c r="G69" s="12"/>
      <c r="H69" s="12"/>
      <c r="I69" s="12"/>
      <c r="J69" s="12"/>
      <c r="K69" s="12" t="s">
        <v>25</v>
      </c>
      <c r="M69" s="12" t="str">
        <f t="shared" si="3"/>
        <v>SWkEE</v>
      </c>
      <c r="N69" s="2" t="s">
        <v>265</v>
      </c>
      <c r="P69" s="12" t="s">
        <v>277</v>
      </c>
      <c r="Q69" s="12" t="str">
        <f t="shared" ref="Q69:R69" si="49">P69</f>
        <v>PowerCons</v>
      </c>
      <c r="R69" s="12" t="str">
        <f t="shared" si="49"/>
        <v>PowerCons</v>
      </c>
      <c r="S69" s="12" t="s">
        <v>278</v>
      </c>
    </row>
    <row r="70" spans="2:19">
      <c r="B70" s="8">
        <f t="shared" si="48"/>
        <v>68</v>
      </c>
      <c r="C70" s="12" t="s">
        <v>60</v>
      </c>
      <c r="D70" s="12"/>
      <c r="E70" s="12"/>
      <c r="F70" s="12" t="s">
        <v>276</v>
      </c>
      <c r="G70" s="12"/>
      <c r="H70" s="12"/>
      <c r="I70" s="12"/>
      <c r="J70" s="12"/>
      <c r="K70" s="12" t="s">
        <v>25</v>
      </c>
      <c r="M70" s="12" t="str">
        <f t="shared" si="3"/>
        <v>SWkEM</v>
      </c>
      <c r="N70" s="2" t="s">
        <v>266</v>
      </c>
      <c r="P70" s="12" t="s">
        <v>277</v>
      </c>
      <c r="Q70" s="12" t="str">
        <f t="shared" ref="Q70:R70" si="50">P70</f>
        <v>PowerCons</v>
      </c>
      <c r="R70" s="12" t="str">
        <f t="shared" si="50"/>
        <v>PowerCons</v>
      </c>
      <c r="S70" s="12" t="s">
        <v>278</v>
      </c>
    </row>
    <row r="71" spans="2:19">
      <c r="B71" s="8">
        <f t="shared" si="48"/>
        <v>69</v>
      </c>
      <c r="C71" s="12" t="s">
        <v>60</v>
      </c>
      <c r="D71" s="12"/>
      <c r="E71" s="12"/>
      <c r="F71" s="12" t="s">
        <v>276</v>
      </c>
      <c r="G71" s="12"/>
      <c r="H71" s="12"/>
      <c r="I71" s="12"/>
      <c r="J71" s="12"/>
      <c r="K71" s="12" t="s">
        <v>25</v>
      </c>
      <c r="M71" s="12" t="str">
        <f t="shared" si="3"/>
        <v>SWkEN</v>
      </c>
      <c r="N71" s="2" t="s">
        <v>267</v>
      </c>
      <c r="P71" s="12" t="s">
        <v>277</v>
      </c>
      <c r="Q71" s="12" t="str">
        <f t="shared" ref="Q71:R71" si="51">P71</f>
        <v>PowerCons</v>
      </c>
      <c r="R71" s="12" t="str">
        <f t="shared" si="51"/>
        <v>PowerCons</v>
      </c>
      <c r="S71" s="12" t="s">
        <v>278</v>
      </c>
    </row>
    <row r="72" spans="2:19">
      <c r="B72" s="8">
        <f t="shared" si="48"/>
        <v>70</v>
      </c>
      <c r="C72" s="12" t="s">
        <v>60</v>
      </c>
      <c r="D72" s="12"/>
      <c r="E72" s="12"/>
      <c r="F72" s="12" t="s">
        <v>276</v>
      </c>
      <c r="G72" s="12"/>
      <c r="H72" s="12"/>
      <c r="I72" s="12"/>
      <c r="J72" s="12"/>
      <c r="K72" s="12" t="s">
        <v>25</v>
      </c>
      <c r="M72" s="12" t="str">
        <f t="shared" si="3"/>
        <v>WWkDD</v>
      </c>
      <c r="N72" s="2" t="s">
        <v>268</v>
      </c>
      <c r="P72" s="12" t="s">
        <v>277</v>
      </c>
      <c r="Q72" s="12" t="str">
        <f t="shared" ref="Q72:R72" si="52">P72</f>
        <v>PowerCons</v>
      </c>
      <c r="R72" s="12" t="str">
        <f t="shared" si="52"/>
        <v>PowerCons</v>
      </c>
      <c r="S72" s="12" t="s">
        <v>278</v>
      </c>
    </row>
    <row r="73" spans="2:19">
      <c r="B73" s="8">
        <f t="shared" si="48"/>
        <v>71</v>
      </c>
      <c r="C73" s="12" t="s">
        <v>60</v>
      </c>
      <c r="D73" s="12"/>
      <c r="E73" s="12"/>
      <c r="F73" s="12" t="s">
        <v>276</v>
      </c>
      <c r="G73" s="12"/>
      <c r="H73" s="12"/>
      <c r="I73" s="12"/>
      <c r="J73" s="12"/>
      <c r="K73" s="12" t="s">
        <v>25</v>
      </c>
      <c r="M73" s="12" t="str">
        <f t="shared" si="3"/>
        <v>WWkDE</v>
      </c>
      <c r="N73" s="2" t="s">
        <v>269</v>
      </c>
      <c r="P73" s="12" t="s">
        <v>277</v>
      </c>
      <c r="Q73" s="12" t="str">
        <f t="shared" ref="Q73:R73" si="53">P73</f>
        <v>PowerCons</v>
      </c>
      <c r="R73" s="12" t="str">
        <f t="shared" si="53"/>
        <v>PowerCons</v>
      </c>
      <c r="S73" s="12" t="s">
        <v>278</v>
      </c>
    </row>
    <row r="74" spans="2:19">
      <c r="B74" s="8">
        <f t="shared" si="48"/>
        <v>72</v>
      </c>
      <c r="C74" s="12" t="s">
        <v>60</v>
      </c>
      <c r="D74" s="12"/>
      <c r="E74" s="12"/>
      <c r="F74" s="12" t="s">
        <v>276</v>
      </c>
      <c r="G74" s="12"/>
      <c r="H74" s="12"/>
      <c r="I74" s="12"/>
      <c r="J74" s="12"/>
      <c r="K74" s="12" t="s">
        <v>25</v>
      </c>
      <c r="M74" s="12" t="str">
        <f t="shared" si="3"/>
        <v>WWkDM</v>
      </c>
      <c r="N74" s="2" t="s">
        <v>270</v>
      </c>
      <c r="P74" s="12" t="s">
        <v>277</v>
      </c>
      <c r="Q74" s="12" t="str">
        <f t="shared" ref="Q74:R74" si="54">P74</f>
        <v>PowerCons</v>
      </c>
      <c r="R74" s="12" t="str">
        <f t="shared" si="54"/>
        <v>PowerCons</v>
      </c>
      <c r="S74" s="12" t="s">
        <v>278</v>
      </c>
    </row>
    <row r="75" spans="2:19">
      <c r="B75" s="8">
        <f t="shared" si="48"/>
        <v>73</v>
      </c>
      <c r="C75" s="12" t="s">
        <v>60</v>
      </c>
      <c r="D75" s="12"/>
      <c r="E75" s="12"/>
      <c r="F75" s="12" t="s">
        <v>276</v>
      </c>
      <c r="G75" s="12"/>
      <c r="H75" s="12"/>
      <c r="I75" s="12"/>
      <c r="J75" s="12"/>
      <c r="K75" s="12" t="s">
        <v>25</v>
      </c>
      <c r="M75" s="12" t="str">
        <f t="shared" si="3"/>
        <v>WWkDN</v>
      </c>
      <c r="N75" s="2" t="s">
        <v>271</v>
      </c>
      <c r="P75" s="12" t="s">
        <v>277</v>
      </c>
      <c r="Q75" s="12" t="str">
        <f t="shared" ref="Q75:R75" si="55">P75</f>
        <v>PowerCons</v>
      </c>
      <c r="R75" s="12" t="str">
        <f t="shared" si="55"/>
        <v>PowerCons</v>
      </c>
      <c r="S75" s="12" t="s">
        <v>278</v>
      </c>
    </row>
    <row r="76" spans="2:19">
      <c r="B76" s="8">
        <f t="shared" si="48"/>
        <v>74</v>
      </c>
      <c r="C76" s="12" t="s">
        <v>60</v>
      </c>
      <c r="D76" s="12"/>
      <c r="E76" s="12"/>
      <c r="F76" s="12" t="s">
        <v>276</v>
      </c>
      <c r="G76" s="12"/>
      <c r="H76" s="12"/>
      <c r="I76" s="12"/>
      <c r="J76" s="12"/>
      <c r="K76" s="12" t="s">
        <v>25</v>
      </c>
      <c r="M76" s="12" t="str">
        <f t="shared" si="3"/>
        <v>WWkED</v>
      </c>
      <c r="N76" s="2" t="s">
        <v>272</v>
      </c>
      <c r="P76" s="12" t="s">
        <v>277</v>
      </c>
      <c r="Q76" s="12" t="str">
        <f t="shared" ref="Q76:R76" si="56">P76</f>
        <v>PowerCons</v>
      </c>
      <c r="R76" s="12" t="str">
        <f t="shared" si="56"/>
        <v>PowerCons</v>
      </c>
      <c r="S76" s="12" t="s">
        <v>278</v>
      </c>
    </row>
    <row r="77" spans="2:19">
      <c r="B77" s="8">
        <f t="shared" si="48"/>
        <v>75</v>
      </c>
      <c r="C77" s="12" t="s">
        <v>60</v>
      </c>
      <c r="D77" s="12"/>
      <c r="E77" s="12"/>
      <c r="F77" s="12" t="s">
        <v>276</v>
      </c>
      <c r="G77" s="12"/>
      <c r="H77" s="12"/>
      <c r="I77" s="12"/>
      <c r="J77" s="12"/>
      <c r="K77" s="12" t="s">
        <v>25</v>
      </c>
      <c r="M77" s="12" t="str">
        <f t="shared" si="3"/>
        <v>WWkEE</v>
      </c>
      <c r="N77" s="2" t="s">
        <v>273</v>
      </c>
      <c r="P77" s="12" t="s">
        <v>277</v>
      </c>
      <c r="Q77" s="12" t="str">
        <f t="shared" ref="Q77:R77" si="57">P77</f>
        <v>PowerCons</v>
      </c>
      <c r="R77" s="12" t="str">
        <f t="shared" si="57"/>
        <v>PowerCons</v>
      </c>
      <c r="S77" s="12" t="s">
        <v>278</v>
      </c>
    </row>
    <row r="78" spans="2:19">
      <c r="B78" s="8">
        <f t="shared" si="48"/>
        <v>76</v>
      </c>
      <c r="C78" s="12" t="s">
        <v>60</v>
      </c>
      <c r="D78" s="12"/>
      <c r="E78" s="12"/>
      <c r="F78" s="12" t="s">
        <v>276</v>
      </c>
      <c r="G78" s="12"/>
      <c r="H78" s="12"/>
      <c r="I78" s="12"/>
      <c r="J78" s="12"/>
      <c r="K78" s="12" t="s">
        <v>25</v>
      </c>
      <c r="M78" s="12" t="str">
        <f t="shared" si="3"/>
        <v>WWkEM</v>
      </c>
      <c r="N78" s="2" t="s">
        <v>274</v>
      </c>
      <c r="P78" s="12" t="s">
        <v>277</v>
      </c>
      <c r="Q78" s="12" t="str">
        <f t="shared" ref="Q78:R78" si="58">P78</f>
        <v>PowerCons</v>
      </c>
      <c r="R78" s="12" t="str">
        <f t="shared" si="58"/>
        <v>PowerCons</v>
      </c>
      <c r="S78" s="12" t="s">
        <v>278</v>
      </c>
    </row>
    <row r="79" spans="2:19">
      <c r="B79" s="8">
        <f t="shared" si="48"/>
        <v>77</v>
      </c>
      <c r="C79" s="12" t="s">
        <v>60</v>
      </c>
      <c r="D79" s="12"/>
      <c r="E79" s="12"/>
      <c r="F79" s="12" t="s">
        <v>276</v>
      </c>
      <c r="G79" s="12"/>
      <c r="H79" s="12"/>
      <c r="I79" s="12"/>
      <c r="J79" s="12"/>
      <c r="K79" s="12" t="s">
        <v>25</v>
      </c>
      <c r="M79" s="12" t="str">
        <f t="shared" si="3"/>
        <v>WWkEN</v>
      </c>
      <c r="N79" s="2" t="s">
        <v>275</v>
      </c>
      <c r="P79" s="12" t="s">
        <v>277</v>
      </c>
      <c r="Q79" s="12" t="str">
        <f t="shared" ref="Q79:R79" si="59">P79</f>
        <v>PowerCons</v>
      </c>
      <c r="R79" s="12" t="str">
        <f t="shared" si="59"/>
        <v>PowerCons</v>
      </c>
      <c r="S79" s="12" t="s">
        <v>278</v>
      </c>
    </row>
  </sheetData>
  <mergeCells count="1">
    <mergeCell ref="V4:W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21"/>
  <sheetViews>
    <sheetView workbookViewId="0">
      <selection activeCell="A12" sqref="A12"/>
    </sheetView>
  </sheetViews>
  <sheetFormatPr defaultRowHeight="15"/>
  <cols>
    <col min="1" max="1" width="11.5703125" bestFit="1" customWidth="1"/>
    <col min="2" max="2" width="34" bestFit="1" customWidth="1"/>
    <col min="3" max="3" width="11.5703125" bestFit="1" customWidth="1"/>
  </cols>
  <sheetData>
    <row r="1" spans="1:3">
      <c r="A1" t="s">
        <v>177</v>
      </c>
    </row>
    <row r="2" spans="1:3">
      <c r="A2" t="s">
        <v>178</v>
      </c>
      <c r="B2" t="s">
        <v>179</v>
      </c>
      <c r="C2" t="s">
        <v>180</v>
      </c>
    </row>
    <row r="3" spans="1:3">
      <c r="A3" t="s">
        <v>184</v>
      </c>
      <c r="B3" t="s">
        <v>181</v>
      </c>
      <c r="C3" t="s">
        <v>185</v>
      </c>
    </row>
    <row r="4" spans="1:3">
      <c r="A4" s="5" t="s">
        <v>184</v>
      </c>
      <c r="B4" t="s">
        <v>8</v>
      </c>
      <c r="C4" t="s">
        <v>8</v>
      </c>
    </row>
    <row r="5" spans="1:3">
      <c r="A5" s="5" t="s">
        <v>184</v>
      </c>
      <c r="B5" t="s">
        <v>13</v>
      </c>
      <c r="C5" t="s">
        <v>13</v>
      </c>
    </row>
    <row r="6" spans="1:3">
      <c r="A6" s="5" t="s">
        <v>184</v>
      </c>
      <c r="B6" t="s">
        <v>182</v>
      </c>
      <c r="C6" t="s">
        <v>29</v>
      </c>
    </row>
    <row r="7" spans="1:3">
      <c r="A7" s="5" t="s">
        <v>184</v>
      </c>
      <c r="B7" t="s">
        <v>183</v>
      </c>
      <c r="C7" t="s">
        <v>183</v>
      </c>
    </row>
    <row r="8" spans="1:3">
      <c r="A8" t="s">
        <v>186</v>
      </c>
      <c r="B8" t="s">
        <v>30</v>
      </c>
      <c r="C8" t="str">
        <f>B8</f>
        <v>Agriculture</v>
      </c>
    </row>
    <row r="9" spans="1:3">
      <c r="A9" s="5" t="s">
        <v>186</v>
      </c>
      <c r="B9" t="s">
        <v>18</v>
      </c>
      <c r="C9" s="5" t="str">
        <f t="shared" ref="C9:C13" si="0">B9</f>
        <v>Commercial</v>
      </c>
    </row>
    <row r="10" spans="1:3">
      <c r="A10" s="5" t="s">
        <v>186</v>
      </c>
      <c r="B10" t="s">
        <v>187</v>
      </c>
      <c r="C10" s="5" t="s">
        <v>128</v>
      </c>
    </row>
    <row r="11" spans="1:3">
      <c r="A11" s="5" t="s">
        <v>186</v>
      </c>
      <c r="B11" t="s">
        <v>9</v>
      </c>
      <c r="C11" s="5" t="str">
        <f t="shared" si="0"/>
        <v>Industry</v>
      </c>
    </row>
    <row r="12" spans="1:3">
      <c r="A12" s="5" t="s">
        <v>186</v>
      </c>
      <c r="B12" t="s">
        <v>19</v>
      </c>
      <c r="C12" s="5" t="str">
        <f t="shared" si="0"/>
        <v>Residential</v>
      </c>
    </row>
    <row r="13" spans="1:3">
      <c r="A13" s="5" t="s">
        <v>186</v>
      </c>
      <c r="B13" t="s">
        <v>10</v>
      </c>
      <c r="C13" s="5" t="str">
        <f t="shared" si="0"/>
        <v>Transport</v>
      </c>
    </row>
    <row r="14" spans="1:3">
      <c r="A14" s="12" t="s">
        <v>200</v>
      </c>
      <c r="B14" s="12" t="s">
        <v>201</v>
      </c>
      <c r="C14" s="12" t="s">
        <v>202</v>
      </c>
    </row>
    <row r="15" spans="1:3">
      <c r="A15" s="12" t="s">
        <v>200</v>
      </c>
      <c r="B15" s="12" t="s">
        <v>203</v>
      </c>
      <c r="C15" s="12" t="s">
        <v>204</v>
      </c>
    </row>
    <row r="16" spans="1:3">
      <c r="A16" s="12" t="s">
        <v>200</v>
      </c>
      <c r="B16" s="12" t="s">
        <v>205</v>
      </c>
      <c r="C16" s="12" t="s">
        <v>206</v>
      </c>
    </row>
    <row r="17" spans="1:3">
      <c r="A17" s="12" t="s">
        <v>200</v>
      </c>
      <c r="B17" s="12" t="s">
        <v>207</v>
      </c>
      <c r="C17" s="12" t="s">
        <v>208</v>
      </c>
    </row>
    <row r="18" spans="1:3">
      <c r="A18" s="12" t="s">
        <v>200</v>
      </c>
      <c r="B18" s="12" t="s">
        <v>209</v>
      </c>
      <c r="C18" s="12" t="s">
        <v>210</v>
      </c>
    </row>
    <row r="19" spans="1:3">
      <c r="A19" s="12" t="s">
        <v>200</v>
      </c>
      <c r="B19" s="12" t="s">
        <v>211</v>
      </c>
      <c r="C19" s="12" t="s">
        <v>210</v>
      </c>
    </row>
    <row r="20" spans="1:3">
      <c r="A20" s="12" t="s">
        <v>200</v>
      </c>
      <c r="B20" s="12" t="s">
        <v>216</v>
      </c>
      <c r="C20" s="12" t="s">
        <v>128</v>
      </c>
    </row>
    <row r="21" spans="1:3">
      <c r="A21" s="12" t="s">
        <v>200</v>
      </c>
      <c r="B21" s="12" t="s">
        <v>212</v>
      </c>
      <c r="C21" s="12" t="str">
        <f>B21</f>
        <v>LCOE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F20"/>
  <sheetViews>
    <sheetView workbookViewId="0">
      <selection activeCell="B21" sqref="B21"/>
    </sheetView>
  </sheetViews>
  <sheetFormatPr defaultRowHeight="15"/>
  <cols>
    <col min="1" max="1" width="24.28515625" style="5" bestFit="1" customWidth="1"/>
    <col min="2" max="2" width="23.28515625" style="5" bestFit="1" customWidth="1"/>
    <col min="3" max="3" width="37.140625" style="5" bestFit="1" customWidth="1"/>
    <col min="4" max="5" width="9.140625" style="5"/>
    <col min="6" max="6" width="11" style="5" bestFit="1" customWidth="1"/>
    <col min="7" max="16384" width="9.140625" style="5"/>
  </cols>
  <sheetData>
    <row r="1" spans="1:6">
      <c r="A1" s="1" t="s">
        <v>54</v>
      </c>
    </row>
    <row r="2" spans="1:6">
      <c r="A2" s="5" t="s">
        <v>55</v>
      </c>
      <c r="B2" s="5" t="s">
        <v>2</v>
      </c>
      <c r="C2" s="5" t="s">
        <v>31</v>
      </c>
    </row>
    <row r="3" spans="1:6">
      <c r="A3" s="5" t="s">
        <v>125</v>
      </c>
      <c r="B3" s="5" t="s">
        <v>30</v>
      </c>
      <c r="C3" s="5" t="str">
        <f>B3</f>
        <v>Agriculture</v>
      </c>
      <c r="F3" s="6" t="str">
        <f>A3</f>
        <v>SECAGR</v>
      </c>
    </row>
    <row r="4" spans="1:6">
      <c r="A4" s="5" t="s">
        <v>126</v>
      </c>
      <c r="B4" s="5" t="s">
        <v>18</v>
      </c>
      <c r="C4" s="5" t="str">
        <f t="shared" ref="C4:C20" si="0">B4</f>
        <v>Commercial</v>
      </c>
      <c r="F4" s="6" t="str">
        <f>F3&amp;","&amp;A4</f>
        <v>SECAGR,SECCOM</v>
      </c>
    </row>
    <row r="5" spans="1:6">
      <c r="A5" s="5" t="s">
        <v>127</v>
      </c>
      <c r="B5" s="5" t="s">
        <v>128</v>
      </c>
      <c r="C5" s="5" t="str">
        <f t="shared" si="0"/>
        <v>Power</v>
      </c>
      <c r="F5" s="6" t="str">
        <f>F4&amp;","&amp;A5</f>
        <v>SECAGR,SECCOM,SECELC</v>
      </c>
    </row>
    <row r="6" spans="1:6">
      <c r="A6" s="5" t="s">
        <v>129</v>
      </c>
      <c r="B6" s="5" t="s">
        <v>9</v>
      </c>
      <c r="C6" s="5" t="str">
        <f t="shared" si="0"/>
        <v>Industry</v>
      </c>
      <c r="F6" s="6" t="str">
        <f>F5&amp;","&amp;A6</f>
        <v>SECAGR,SECCOM,SECELC,SECIND</v>
      </c>
    </row>
    <row r="7" spans="1:6">
      <c r="A7" s="5" t="s">
        <v>130</v>
      </c>
      <c r="B7" s="5" t="s">
        <v>19</v>
      </c>
      <c r="C7" s="5" t="str">
        <f t="shared" si="0"/>
        <v>Residential</v>
      </c>
      <c r="F7" s="6" t="str">
        <f>F6&amp;","&amp;A7</f>
        <v>SECAGR,SECCOM,SECELC,SECIND,SECRES</v>
      </c>
    </row>
    <row r="8" spans="1:6">
      <c r="A8" s="5" t="s">
        <v>131</v>
      </c>
      <c r="B8" s="5" t="s">
        <v>10</v>
      </c>
      <c r="C8" s="5" t="str">
        <f t="shared" si="0"/>
        <v>Transport</v>
      </c>
      <c r="F8" s="6" t="str">
        <f>F7&amp;","&amp;A8</f>
        <v>SECAGR,SECCOM,SECELC,SECIND,SECRES,SECTRA</v>
      </c>
    </row>
    <row r="9" spans="1:6">
      <c r="A9" s="5" t="s">
        <v>132</v>
      </c>
      <c r="B9" s="5" t="s">
        <v>133</v>
      </c>
      <c r="C9" s="5" t="str">
        <f t="shared" si="0"/>
        <v>Trade</v>
      </c>
      <c r="F9" s="6" t="str">
        <f>A9</f>
        <v>TRD_ENDO</v>
      </c>
    </row>
    <row r="10" spans="1:6">
      <c r="A10" s="5" t="s">
        <v>134</v>
      </c>
      <c r="B10" s="5" t="s">
        <v>135</v>
      </c>
      <c r="C10" s="5" t="str">
        <f t="shared" si="0"/>
        <v>DumImp</v>
      </c>
      <c r="F10" s="6" t="str">
        <f>A10</f>
        <v>DUMIMP</v>
      </c>
    </row>
    <row r="11" spans="1:6">
      <c r="A11" s="12" t="s">
        <v>93</v>
      </c>
      <c r="B11" s="12" t="s">
        <v>6</v>
      </c>
      <c r="C11" s="5" t="str">
        <f t="shared" si="0"/>
        <v>Bio</v>
      </c>
      <c r="F11" s="6" t="str">
        <f>A11</f>
        <v>ELEBIO</v>
      </c>
    </row>
    <row r="12" spans="1:6">
      <c r="A12" s="12" t="s">
        <v>94</v>
      </c>
      <c r="B12" s="12" t="s">
        <v>7</v>
      </c>
      <c r="C12" s="5" t="str">
        <f t="shared" si="0"/>
        <v>Coal</v>
      </c>
      <c r="F12" s="6" t="str">
        <f t="shared" ref="F12:F19" si="1">F11&amp;","&amp;A12</f>
        <v>ELEBIO,ELECOA</v>
      </c>
    </row>
    <row r="13" spans="1:6">
      <c r="A13" s="12" t="s">
        <v>136</v>
      </c>
      <c r="B13" s="12" t="s">
        <v>109</v>
      </c>
      <c r="C13" s="5" t="str">
        <f t="shared" si="0"/>
        <v>Storage</v>
      </c>
      <c r="F13" s="6" t="str">
        <f t="shared" si="1"/>
        <v>ELEBIO,ELECOA,ELEELC</v>
      </c>
    </row>
    <row r="14" spans="1:6">
      <c r="A14" s="12" t="s">
        <v>95</v>
      </c>
      <c r="B14" s="12" t="s">
        <v>8</v>
      </c>
      <c r="C14" s="5" t="str">
        <f t="shared" si="0"/>
        <v>Gas</v>
      </c>
      <c r="F14" s="6" t="str">
        <f t="shared" si="1"/>
        <v>ELEBIO,ELECOA,ELEELC,ELEGAS</v>
      </c>
    </row>
    <row r="15" spans="1:6">
      <c r="A15" s="12" t="s">
        <v>73</v>
      </c>
      <c r="B15" s="12" t="s">
        <v>11</v>
      </c>
      <c r="C15" s="5" t="str">
        <f t="shared" si="0"/>
        <v>Hydro</v>
      </c>
      <c r="F15" s="6" t="str">
        <f t="shared" si="1"/>
        <v>ELEBIO,ELECOA,ELEELC,ELEGAS,ELEHYD</v>
      </c>
    </row>
    <row r="16" spans="1:6">
      <c r="A16" s="12" t="s">
        <v>74</v>
      </c>
      <c r="B16" s="12" t="s">
        <v>12</v>
      </c>
      <c r="C16" s="5" t="str">
        <f t="shared" si="0"/>
        <v>Nuclear</v>
      </c>
      <c r="F16" s="6" t="str">
        <f t="shared" si="1"/>
        <v>ELEBIO,ELECOA,ELEELC,ELEGAS,ELEHYD,ELENUC</v>
      </c>
    </row>
    <row r="17" spans="1:6">
      <c r="A17" s="12" t="s">
        <v>88</v>
      </c>
      <c r="B17" s="12" t="s">
        <v>13</v>
      </c>
      <c r="C17" s="5" t="str">
        <f t="shared" si="0"/>
        <v>Oil</v>
      </c>
      <c r="F17" s="6" t="str">
        <f t="shared" si="1"/>
        <v>ELEBIO,ELECOA,ELEELC,ELEGAS,ELEHYD,ELENUC,ELEOIL</v>
      </c>
    </row>
    <row r="18" spans="1:6">
      <c r="A18" s="12" t="s">
        <v>75</v>
      </c>
      <c r="B18" s="12" t="s">
        <v>14</v>
      </c>
      <c r="C18" s="5" t="str">
        <f t="shared" si="0"/>
        <v>Solar</v>
      </c>
      <c r="F18" s="6" t="str">
        <f t="shared" si="1"/>
        <v>ELEBIO,ELECOA,ELEELC,ELEGAS,ELEHYD,ELENUC,ELEOIL,ELESOL</v>
      </c>
    </row>
    <row r="19" spans="1:6">
      <c r="A19" s="12" t="s">
        <v>72</v>
      </c>
      <c r="B19" s="12" t="s">
        <v>15</v>
      </c>
      <c r="C19" s="5" t="str">
        <f t="shared" si="0"/>
        <v>Wind</v>
      </c>
      <c r="F19" s="6" t="str">
        <f t="shared" si="1"/>
        <v>ELEBIO,ELECOA,ELEELC,ELEGAS,ELEHYD,ELENUC,ELEOIL,ELESOL,ELEWIN</v>
      </c>
    </row>
    <row r="20" spans="1:6">
      <c r="A20" s="5" t="s">
        <v>215</v>
      </c>
      <c r="B20" s="5" t="s">
        <v>215</v>
      </c>
      <c r="C20" s="5" t="str">
        <f t="shared" si="0"/>
        <v>V2G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13.5703125" style="5" bestFit="1" customWidth="1"/>
    <col min="2" max="2" width="14.140625" style="5" bestFit="1" customWidth="1"/>
    <col min="3" max="3" width="36.42578125" style="5" bestFit="1" customWidth="1"/>
    <col min="4" max="5" width="9.140625" style="5"/>
    <col min="6" max="6" width="11" style="5" bestFit="1" customWidth="1"/>
    <col min="7" max="16384" width="9.140625" style="5"/>
  </cols>
  <sheetData>
    <row r="1" spans="1:3">
      <c r="A1" s="1" t="s">
        <v>65</v>
      </c>
    </row>
    <row r="2" spans="1:3">
      <c r="A2" s="5" t="s">
        <v>66</v>
      </c>
      <c r="B2" s="5" t="s">
        <v>2</v>
      </c>
      <c r="C2" s="5" t="s">
        <v>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4"/>
  <dimension ref="A1:L2"/>
  <sheetViews>
    <sheetView zoomScaleNormal="100" workbookViewId="0"/>
  </sheetViews>
  <sheetFormatPr defaultRowHeight="15"/>
  <cols>
    <col min="1" max="1" width="8.140625" bestFit="1" customWidth="1"/>
    <col min="2" max="2" width="31.42578125" bestFit="1" customWidth="1"/>
    <col min="3" max="3" width="9.28515625" bestFit="1" customWidth="1"/>
    <col min="4" max="4" width="4.85546875" bestFit="1" customWidth="1"/>
    <col min="5" max="5" width="9.28515625" style="3" bestFit="1" customWidth="1"/>
    <col min="6" max="6" width="19.7109375" style="2" bestFit="1" customWidth="1"/>
    <col min="7" max="7" width="15.28515625" bestFit="1" customWidth="1"/>
    <col min="8" max="8" width="6" bestFit="1" customWidth="1"/>
  </cols>
  <sheetData>
    <row r="1" spans="1:12" s="3" customFormat="1">
      <c r="A1" s="3" t="s">
        <v>48</v>
      </c>
    </row>
    <row r="2" spans="1:12" s="3" customFormat="1">
      <c r="A2" s="1" t="s">
        <v>32</v>
      </c>
      <c r="B2" s="1" t="s">
        <v>4</v>
      </c>
      <c r="C2" s="1" t="s">
        <v>0</v>
      </c>
      <c r="D2" s="1" t="s">
        <v>5</v>
      </c>
      <c r="E2" s="1" t="s">
        <v>1</v>
      </c>
      <c r="F2" s="1" t="s">
        <v>3</v>
      </c>
      <c r="G2" s="1" t="s">
        <v>2</v>
      </c>
      <c r="H2" s="1" t="s">
        <v>44</v>
      </c>
      <c r="I2" s="1" t="s">
        <v>20</v>
      </c>
      <c r="J2" s="1" t="s">
        <v>45</v>
      </c>
      <c r="K2" s="1" t="s">
        <v>34</v>
      </c>
      <c r="L2" s="1" t="s">
        <v>33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2"/>
  <dimension ref="A1:L2"/>
  <sheetViews>
    <sheetView zoomScaleNormal="100"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9.140625" style="3"/>
    <col min="2" max="2" width="23.5703125" style="3" bestFit="1" customWidth="1"/>
    <col min="3" max="3" width="22" style="3" bestFit="1" customWidth="1"/>
    <col min="4" max="4" width="18.85546875" style="3" bestFit="1" customWidth="1"/>
    <col min="5" max="5" width="9.140625" style="3"/>
    <col min="6" max="6" width="17.5703125" style="3" bestFit="1" customWidth="1"/>
    <col min="7" max="7" width="16.28515625" style="3" bestFit="1" customWidth="1"/>
    <col min="8" max="8" width="92.28515625" style="3" bestFit="1" customWidth="1"/>
    <col min="9" max="16384" width="9.140625" style="3"/>
  </cols>
  <sheetData>
    <row r="1" spans="1:12">
      <c r="A1" s="3" t="s">
        <v>49</v>
      </c>
    </row>
    <row r="2" spans="1:12">
      <c r="A2" s="1" t="s">
        <v>32</v>
      </c>
      <c r="B2" s="1" t="s">
        <v>4</v>
      </c>
      <c r="C2" s="1" t="s">
        <v>5</v>
      </c>
      <c r="D2" s="1" t="s">
        <v>0</v>
      </c>
      <c r="E2" s="1" t="s">
        <v>1</v>
      </c>
      <c r="F2" s="1" t="s">
        <v>3</v>
      </c>
      <c r="G2" s="1" t="s">
        <v>2</v>
      </c>
      <c r="H2" s="1" t="s">
        <v>44</v>
      </c>
      <c r="I2" s="1" t="s">
        <v>20</v>
      </c>
      <c r="J2" s="1" t="s">
        <v>45</v>
      </c>
      <c r="K2" s="1" t="s">
        <v>34</v>
      </c>
      <c r="L2" s="1" t="s">
        <v>33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14"/>
  <sheetViews>
    <sheetView workbookViewId="0">
      <selection activeCell="A3" sqref="A3:G14"/>
    </sheetView>
  </sheetViews>
  <sheetFormatPr defaultRowHeight="15"/>
  <cols>
    <col min="4" max="4" width="10.85546875" bestFit="1" customWidth="1"/>
  </cols>
  <sheetData>
    <row r="1" spans="1:7">
      <c r="A1" t="s">
        <v>117</v>
      </c>
    </row>
    <row r="2" spans="1:7">
      <c r="A2" t="s">
        <v>80</v>
      </c>
      <c r="B2" t="s">
        <v>28</v>
      </c>
      <c r="C2" t="s">
        <v>118</v>
      </c>
      <c r="D2" t="s">
        <v>17</v>
      </c>
      <c r="E2" t="s">
        <v>1</v>
      </c>
      <c r="F2" t="s">
        <v>119</v>
      </c>
      <c r="G2" t="s">
        <v>120</v>
      </c>
    </row>
    <row r="3" spans="1:7">
      <c r="F3" s="4"/>
    </row>
    <row r="4" spans="1:7">
      <c r="A4" s="5"/>
      <c r="B4" s="5"/>
      <c r="C4" s="5"/>
      <c r="D4" s="5"/>
      <c r="E4" s="5"/>
      <c r="F4" s="5"/>
      <c r="G4" s="5"/>
    </row>
    <row r="5" spans="1:7">
      <c r="A5" s="5"/>
      <c r="B5" s="5"/>
      <c r="C5" s="5"/>
      <c r="D5" s="5"/>
      <c r="E5" s="5"/>
      <c r="F5" s="5"/>
      <c r="G5" s="5"/>
    </row>
    <row r="6" spans="1:7">
      <c r="A6" s="5"/>
      <c r="B6" s="5"/>
      <c r="C6" s="5"/>
      <c r="D6" s="5"/>
      <c r="E6" s="5"/>
      <c r="F6" s="5"/>
      <c r="G6" s="5"/>
    </row>
    <row r="7" spans="1:7">
      <c r="A7" s="5"/>
      <c r="B7" s="5"/>
      <c r="C7" s="5"/>
      <c r="D7" s="5"/>
      <c r="E7" s="5"/>
      <c r="F7" s="5"/>
      <c r="G7" s="5"/>
    </row>
    <row r="8" spans="1:7">
      <c r="A8" s="5"/>
      <c r="B8" s="5"/>
      <c r="C8" s="5"/>
      <c r="D8" s="5"/>
      <c r="E8" s="5"/>
      <c r="F8" s="5"/>
      <c r="G8" s="5"/>
    </row>
    <row r="9" spans="1:7">
      <c r="A9" s="5"/>
      <c r="B9" s="5"/>
      <c r="C9" s="5"/>
      <c r="D9" s="5"/>
      <c r="E9" s="5"/>
      <c r="F9" s="5"/>
      <c r="G9" s="5"/>
    </row>
    <row r="10" spans="1:7">
      <c r="A10" s="5"/>
      <c r="B10" s="5"/>
      <c r="C10" s="5"/>
      <c r="D10" s="5"/>
      <c r="E10" s="5"/>
      <c r="F10" s="5"/>
      <c r="G10" s="5"/>
    </row>
    <row r="11" spans="1:7">
      <c r="A11" s="5"/>
      <c r="B11" s="5"/>
      <c r="C11" s="5"/>
      <c r="D11" s="5"/>
      <c r="E11" s="5"/>
      <c r="F11" s="5"/>
      <c r="G11" s="5"/>
    </row>
    <row r="12" spans="1:7">
      <c r="A12" s="5"/>
      <c r="B12" s="5"/>
      <c r="C12" s="5"/>
      <c r="D12" s="5"/>
      <c r="E12" s="5"/>
      <c r="F12" s="5"/>
      <c r="G12" s="5"/>
    </row>
    <row r="13" spans="1:7">
      <c r="A13" s="5"/>
      <c r="B13" s="5"/>
      <c r="C13" s="5"/>
      <c r="D13" s="5"/>
      <c r="E13" s="5"/>
      <c r="F13" s="5"/>
      <c r="G13" s="5"/>
    </row>
    <row r="14" spans="1:7">
      <c r="A14" s="5"/>
      <c r="B14" s="5"/>
      <c r="C14" s="5"/>
      <c r="D14" s="5"/>
      <c r="E14" s="5"/>
      <c r="F14" s="5"/>
      <c r="G14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M59"/>
  <sheetViews>
    <sheetView topLeftCell="A23" zoomScaleNormal="100" workbookViewId="0">
      <selection activeCell="L4" sqref="L4:L59"/>
    </sheetView>
  </sheetViews>
  <sheetFormatPr defaultRowHeight="15"/>
  <cols>
    <col min="1" max="1" width="10.140625" style="5" bestFit="1" customWidth="1"/>
    <col min="2" max="2" width="8.7109375" style="5" bestFit="1" customWidth="1"/>
    <col min="3" max="3" width="5.85546875" style="5" bestFit="1" customWidth="1"/>
    <col min="4" max="4" width="12" style="5" bestFit="1" customWidth="1"/>
    <col min="5" max="5" width="9.140625" style="5"/>
    <col min="6" max="6" width="2" style="5" bestFit="1" customWidth="1"/>
    <col min="7" max="7" width="12.7109375" style="5" bestFit="1" customWidth="1"/>
    <col min="8" max="8" width="5" style="5" bestFit="1" customWidth="1"/>
    <col min="9" max="9" width="2" style="5" bestFit="1" customWidth="1"/>
    <col min="10" max="10" width="5" style="5" bestFit="1" customWidth="1"/>
    <col min="11" max="16384" width="9.140625" style="5"/>
  </cols>
  <sheetData>
    <row r="1" spans="1:13">
      <c r="A1" s="5" t="s">
        <v>79</v>
      </c>
    </row>
    <row r="2" spans="1:13">
      <c r="A2" s="5" t="s">
        <v>80</v>
      </c>
      <c r="B2" s="1" t="s">
        <v>81</v>
      </c>
      <c r="C2" s="1" t="s">
        <v>82</v>
      </c>
      <c r="D2" s="1" t="s">
        <v>83</v>
      </c>
    </row>
    <row r="3" spans="1:13">
      <c r="A3" s="5" t="s">
        <v>213</v>
      </c>
      <c r="B3" s="5" t="s">
        <v>214</v>
      </c>
      <c r="C3" s="5" t="s">
        <v>27</v>
      </c>
      <c r="D3" s="5">
        <f>1/31.536</f>
        <v>3.1709791983764585E-2</v>
      </c>
      <c r="K3" s="5" t="s">
        <v>35</v>
      </c>
      <c r="L3" s="5" t="s">
        <v>217</v>
      </c>
      <c r="M3" s="5" t="s">
        <v>218</v>
      </c>
    </row>
    <row r="4" spans="1:13">
      <c r="A4" s="5" t="s">
        <v>213</v>
      </c>
      <c r="B4" s="5" t="str">
        <f>L4</f>
        <v>FWkDD</v>
      </c>
      <c r="C4" s="12" t="s">
        <v>27</v>
      </c>
      <c r="D4" s="5">
        <f>1/31.536/M4</f>
        <v>0.35612535612535612</v>
      </c>
      <c r="K4" s="5" t="s">
        <v>219</v>
      </c>
      <c r="L4" s="5" t="s">
        <v>220</v>
      </c>
      <c r="M4" s="5">
        <v>8.9041095890410954E-2</v>
      </c>
    </row>
    <row r="5" spans="1:13">
      <c r="A5" s="12" t="s">
        <v>213</v>
      </c>
      <c r="B5" s="12" t="str">
        <f t="shared" ref="B5:B59" si="0">L5</f>
        <v>FWkDE</v>
      </c>
      <c r="C5" s="12" t="s">
        <v>27</v>
      </c>
      <c r="D5" s="12">
        <f t="shared" ref="D5:D59" si="1">1/31.536/M5</f>
        <v>1.4245014245014245</v>
      </c>
      <c r="K5" s="5" t="s">
        <v>219</v>
      </c>
      <c r="L5" s="5" t="s">
        <v>221</v>
      </c>
      <c r="M5" s="5">
        <v>2.2260273972602738E-2</v>
      </c>
    </row>
    <row r="6" spans="1:13">
      <c r="A6" s="12" t="s">
        <v>213</v>
      </c>
      <c r="B6" s="12" t="str">
        <f t="shared" si="0"/>
        <v>FWkDM</v>
      </c>
      <c r="C6" s="12" t="s">
        <v>27</v>
      </c>
      <c r="D6" s="12">
        <f t="shared" si="1"/>
        <v>1.4245014245014245</v>
      </c>
      <c r="K6" s="5" t="s">
        <v>219</v>
      </c>
      <c r="L6" s="5" t="s">
        <v>222</v>
      </c>
      <c r="M6" s="5">
        <v>2.2260273972602738E-2</v>
      </c>
    </row>
    <row r="7" spans="1:13">
      <c r="A7" s="12" t="s">
        <v>213</v>
      </c>
      <c r="B7" s="12" t="str">
        <f t="shared" si="0"/>
        <v>FWkDN</v>
      </c>
      <c r="C7" s="12" t="s">
        <v>27</v>
      </c>
      <c r="D7" s="12">
        <f t="shared" si="1"/>
        <v>0.71225071225071224</v>
      </c>
      <c r="K7" s="5" t="s">
        <v>219</v>
      </c>
      <c r="L7" s="5" t="s">
        <v>223</v>
      </c>
      <c r="M7" s="5">
        <v>4.4520547945205477E-2</v>
      </c>
    </row>
    <row r="8" spans="1:13">
      <c r="A8" s="12" t="s">
        <v>213</v>
      </c>
      <c r="B8" s="12" t="str">
        <f t="shared" si="0"/>
        <v>FWkED</v>
      </c>
      <c r="C8" s="12" t="s">
        <v>27</v>
      </c>
      <c r="D8" s="12">
        <f t="shared" si="1"/>
        <v>0.85733882030178321</v>
      </c>
      <c r="K8" s="5" t="s">
        <v>219</v>
      </c>
      <c r="L8" s="5" t="s">
        <v>224</v>
      </c>
      <c r="M8" s="5">
        <v>3.6986301369863014E-2</v>
      </c>
    </row>
    <row r="9" spans="1:13">
      <c r="A9" s="12" t="s">
        <v>213</v>
      </c>
      <c r="B9" s="12" t="str">
        <f t="shared" si="0"/>
        <v>FWkEE</v>
      </c>
      <c r="C9" s="12" t="s">
        <v>27</v>
      </c>
      <c r="D9" s="12">
        <f t="shared" si="1"/>
        <v>3.4293552812071328</v>
      </c>
      <c r="K9" s="5" t="s">
        <v>219</v>
      </c>
      <c r="L9" s="5" t="s">
        <v>225</v>
      </c>
      <c r="M9" s="5">
        <v>9.2465753424657536E-3</v>
      </c>
    </row>
    <row r="10" spans="1:13">
      <c r="A10" s="12" t="s">
        <v>213</v>
      </c>
      <c r="B10" s="12" t="str">
        <f t="shared" si="0"/>
        <v>FWkEM</v>
      </c>
      <c r="C10" s="12" t="s">
        <v>27</v>
      </c>
      <c r="D10" s="12">
        <f t="shared" si="1"/>
        <v>3.4293552812071328</v>
      </c>
      <c r="K10" s="5" t="s">
        <v>219</v>
      </c>
      <c r="L10" s="5" t="s">
        <v>226</v>
      </c>
      <c r="M10" s="5">
        <v>9.2465753424657536E-3</v>
      </c>
    </row>
    <row r="11" spans="1:13">
      <c r="A11" s="12" t="s">
        <v>213</v>
      </c>
      <c r="B11" s="12" t="str">
        <f t="shared" si="0"/>
        <v>FWkEN</v>
      </c>
      <c r="C11" s="12" t="s">
        <v>27</v>
      </c>
      <c r="D11" s="12">
        <f t="shared" si="1"/>
        <v>1.7146776406035664</v>
      </c>
      <c r="K11" s="5" t="s">
        <v>219</v>
      </c>
      <c r="L11" s="5" t="s">
        <v>227</v>
      </c>
      <c r="M11" s="5">
        <v>1.8493150684931507E-2</v>
      </c>
    </row>
    <row r="12" spans="1:13">
      <c r="A12" s="12" t="s">
        <v>213</v>
      </c>
      <c r="B12" s="12" t="str">
        <f t="shared" si="0"/>
        <v>RWkDD</v>
      </c>
      <c r="C12" s="12" t="s">
        <v>27</v>
      </c>
      <c r="D12" s="12">
        <f t="shared" si="1"/>
        <v>0.26304713804713803</v>
      </c>
      <c r="K12" s="5" t="s">
        <v>219</v>
      </c>
      <c r="L12" s="5" t="s">
        <v>228</v>
      </c>
      <c r="M12" s="5">
        <v>0.12054794520547946</v>
      </c>
    </row>
    <row r="13" spans="1:13">
      <c r="A13" s="12" t="s">
        <v>213</v>
      </c>
      <c r="B13" s="12" t="str">
        <f t="shared" si="0"/>
        <v>RWkDE</v>
      </c>
      <c r="C13" s="12" t="s">
        <v>27</v>
      </c>
      <c r="D13" s="12">
        <f t="shared" si="1"/>
        <v>1.0521885521885521</v>
      </c>
      <c r="K13" s="5" t="s">
        <v>219</v>
      </c>
      <c r="L13" s="5" t="s">
        <v>229</v>
      </c>
      <c r="M13" s="5">
        <v>3.0136986301369864E-2</v>
      </c>
    </row>
    <row r="14" spans="1:13">
      <c r="A14" s="12" t="s">
        <v>213</v>
      </c>
      <c r="B14" s="12" t="str">
        <f t="shared" si="0"/>
        <v>RWkDM</v>
      </c>
      <c r="C14" s="12" t="s">
        <v>27</v>
      </c>
      <c r="D14" s="12">
        <f t="shared" si="1"/>
        <v>1.0521885521885521</v>
      </c>
      <c r="K14" s="5" t="s">
        <v>219</v>
      </c>
      <c r="L14" s="5" t="s">
        <v>230</v>
      </c>
      <c r="M14" s="5">
        <v>3.0136986301369864E-2</v>
      </c>
    </row>
    <row r="15" spans="1:13">
      <c r="A15" s="12" t="s">
        <v>213</v>
      </c>
      <c r="B15" s="12" t="str">
        <f t="shared" si="0"/>
        <v>RWkDN</v>
      </c>
      <c r="C15" s="12" t="s">
        <v>27</v>
      </c>
      <c r="D15" s="12">
        <f t="shared" si="1"/>
        <v>0.52609427609427606</v>
      </c>
      <c r="K15" s="5" t="s">
        <v>219</v>
      </c>
      <c r="L15" s="5" t="s">
        <v>231</v>
      </c>
      <c r="M15" s="5">
        <v>6.0273972602739728E-2</v>
      </c>
    </row>
    <row r="16" spans="1:13">
      <c r="A16" s="12" t="s">
        <v>213</v>
      </c>
      <c r="B16" s="12" t="str">
        <f t="shared" si="0"/>
        <v>RWkED</v>
      </c>
      <c r="C16" s="12" t="s">
        <v>27</v>
      </c>
      <c r="D16" s="12">
        <f t="shared" si="1"/>
        <v>0.68082788671023953</v>
      </c>
      <c r="K16" s="5" t="s">
        <v>219</v>
      </c>
      <c r="L16" s="5" t="s">
        <v>232</v>
      </c>
      <c r="M16" s="5">
        <v>4.6575342465753428E-2</v>
      </c>
    </row>
    <row r="17" spans="1:13">
      <c r="A17" s="12" t="s">
        <v>213</v>
      </c>
      <c r="B17" s="12" t="str">
        <f t="shared" si="0"/>
        <v>RWkEE</v>
      </c>
      <c r="C17" s="12" t="s">
        <v>27</v>
      </c>
      <c r="D17" s="12">
        <f t="shared" si="1"/>
        <v>2.7233115468409581</v>
      </c>
      <c r="K17" s="5" t="s">
        <v>219</v>
      </c>
      <c r="L17" s="5" t="s">
        <v>233</v>
      </c>
      <c r="M17" s="5">
        <v>1.1643835616438357E-2</v>
      </c>
    </row>
    <row r="18" spans="1:13">
      <c r="A18" s="12" t="s">
        <v>213</v>
      </c>
      <c r="B18" s="12" t="str">
        <f t="shared" si="0"/>
        <v>RWkEM</v>
      </c>
      <c r="C18" s="12" t="s">
        <v>27</v>
      </c>
      <c r="D18" s="12">
        <f t="shared" si="1"/>
        <v>2.7233115468409581</v>
      </c>
      <c r="K18" s="5" t="s">
        <v>219</v>
      </c>
      <c r="L18" s="5" t="s">
        <v>234</v>
      </c>
      <c r="M18" s="5">
        <v>1.1643835616438357E-2</v>
      </c>
    </row>
    <row r="19" spans="1:13">
      <c r="A19" s="12" t="s">
        <v>213</v>
      </c>
      <c r="B19" s="12" t="str">
        <f t="shared" si="0"/>
        <v>RWkEN</v>
      </c>
      <c r="C19" s="12" t="s">
        <v>27</v>
      </c>
      <c r="D19" s="12">
        <f t="shared" si="1"/>
        <v>1.3616557734204791</v>
      </c>
      <c r="K19" s="5" t="s">
        <v>219</v>
      </c>
      <c r="L19" s="5" t="s">
        <v>235</v>
      </c>
      <c r="M19" s="5">
        <v>2.3287671232876714E-2</v>
      </c>
    </row>
    <row r="20" spans="1:13">
      <c r="A20" s="12" t="s">
        <v>213</v>
      </c>
      <c r="B20" s="12" t="str">
        <f t="shared" si="0"/>
        <v>SWkDD</v>
      </c>
      <c r="C20" s="12" t="s">
        <v>27</v>
      </c>
      <c r="D20" s="12">
        <f t="shared" si="1"/>
        <v>0.35612535612535612</v>
      </c>
      <c r="K20" s="5" t="s">
        <v>219</v>
      </c>
      <c r="L20" s="5" t="s">
        <v>236</v>
      </c>
      <c r="M20" s="5">
        <v>8.9041095890410954E-2</v>
      </c>
    </row>
    <row r="21" spans="1:13">
      <c r="A21" s="12" t="s">
        <v>213</v>
      </c>
      <c r="B21" s="12" t="str">
        <f t="shared" si="0"/>
        <v>SWkDE</v>
      </c>
      <c r="C21" s="12" t="s">
        <v>27</v>
      </c>
      <c r="D21" s="12">
        <f t="shared" si="1"/>
        <v>1.4245014245014245</v>
      </c>
      <c r="K21" s="5" t="s">
        <v>219</v>
      </c>
      <c r="L21" s="5" t="s">
        <v>237</v>
      </c>
      <c r="M21" s="5">
        <v>2.2260273972602738E-2</v>
      </c>
    </row>
    <row r="22" spans="1:13">
      <c r="A22" s="12" t="s">
        <v>213</v>
      </c>
      <c r="B22" s="12" t="str">
        <f t="shared" si="0"/>
        <v>SOdH00</v>
      </c>
      <c r="C22" s="12" t="s">
        <v>27</v>
      </c>
      <c r="D22" s="12">
        <f t="shared" si="1"/>
        <v>277.77777777777777</v>
      </c>
      <c r="K22" s="5" t="s">
        <v>219</v>
      </c>
      <c r="L22" s="5" t="s">
        <v>238</v>
      </c>
      <c r="M22" s="5">
        <v>1.1415525114155251E-4</v>
      </c>
    </row>
    <row r="23" spans="1:13">
      <c r="A23" s="12" t="s">
        <v>213</v>
      </c>
      <c r="B23" s="12" t="str">
        <f t="shared" si="0"/>
        <v>SOdH01</v>
      </c>
      <c r="C23" s="12" t="s">
        <v>27</v>
      </c>
      <c r="D23" s="12">
        <f t="shared" si="1"/>
        <v>277.77777777777777</v>
      </c>
      <c r="K23" s="5" t="s">
        <v>219</v>
      </c>
      <c r="L23" s="5" t="s">
        <v>239</v>
      </c>
      <c r="M23" s="5">
        <v>1.1415525114155251E-4</v>
      </c>
    </row>
    <row r="24" spans="1:13">
      <c r="A24" s="12" t="s">
        <v>213</v>
      </c>
      <c r="B24" s="12" t="str">
        <f t="shared" si="0"/>
        <v>SOdH02</v>
      </c>
      <c r="C24" s="12" t="s">
        <v>27</v>
      </c>
      <c r="D24" s="12">
        <f t="shared" si="1"/>
        <v>277.77777777777777</v>
      </c>
      <c r="K24" s="5" t="s">
        <v>219</v>
      </c>
      <c r="L24" s="5" t="s">
        <v>240</v>
      </c>
      <c r="M24" s="5">
        <v>1.1415525114155251E-4</v>
      </c>
    </row>
    <row r="25" spans="1:13">
      <c r="A25" s="12" t="s">
        <v>213</v>
      </c>
      <c r="B25" s="12" t="str">
        <f t="shared" si="0"/>
        <v>SOdH03</v>
      </c>
      <c r="C25" s="12" t="s">
        <v>27</v>
      </c>
      <c r="D25" s="12">
        <f t="shared" si="1"/>
        <v>277.77777777777777</v>
      </c>
      <c r="K25" s="5" t="s">
        <v>219</v>
      </c>
      <c r="L25" s="5" t="s">
        <v>241</v>
      </c>
      <c r="M25" s="5">
        <v>1.1415525114155251E-4</v>
      </c>
    </row>
    <row r="26" spans="1:13">
      <c r="A26" s="12" t="s">
        <v>213</v>
      </c>
      <c r="B26" s="12" t="str">
        <f t="shared" si="0"/>
        <v>SOdH04</v>
      </c>
      <c r="C26" s="12" t="s">
        <v>27</v>
      </c>
      <c r="D26" s="12">
        <f t="shared" si="1"/>
        <v>277.77777777777777</v>
      </c>
      <c r="K26" s="5" t="s">
        <v>219</v>
      </c>
      <c r="L26" s="5" t="s">
        <v>242</v>
      </c>
      <c r="M26" s="5">
        <v>1.1415525114155251E-4</v>
      </c>
    </row>
    <row r="27" spans="1:13">
      <c r="A27" s="12" t="s">
        <v>213</v>
      </c>
      <c r="B27" s="12" t="str">
        <f t="shared" si="0"/>
        <v>SOdH05</v>
      </c>
      <c r="C27" s="12" t="s">
        <v>27</v>
      </c>
      <c r="D27" s="12">
        <f t="shared" si="1"/>
        <v>277.77777777777777</v>
      </c>
      <c r="K27" s="5" t="s">
        <v>219</v>
      </c>
      <c r="L27" s="5" t="s">
        <v>243</v>
      </c>
      <c r="M27" s="5">
        <v>1.1415525114155251E-4</v>
      </c>
    </row>
    <row r="28" spans="1:13">
      <c r="A28" s="12" t="s">
        <v>213</v>
      </c>
      <c r="B28" s="12" t="str">
        <f t="shared" si="0"/>
        <v>SOdH06</v>
      </c>
      <c r="C28" s="12" t="s">
        <v>27</v>
      </c>
      <c r="D28" s="12">
        <f t="shared" si="1"/>
        <v>277.77777777777777</v>
      </c>
      <c r="K28" s="5" t="s">
        <v>219</v>
      </c>
      <c r="L28" s="5" t="s">
        <v>244</v>
      </c>
      <c r="M28" s="5">
        <v>1.1415525114155251E-4</v>
      </c>
    </row>
    <row r="29" spans="1:13">
      <c r="A29" s="12" t="s">
        <v>213</v>
      </c>
      <c r="B29" s="12" t="str">
        <f t="shared" si="0"/>
        <v>SOdH07</v>
      </c>
      <c r="C29" s="12" t="s">
        <v>27</v>
      </c>
      <c r="D29" s="12">
        <f t="shared" si="1"/>
        <v>277.77777777777777</v>
      </c>
      <c r="K29" s="5" t="s">
        <v>219</v>
      </c>
      <c r="L29" s="5" t="s">
        <v>245</v>
      </c>
      <c r="M29" s="5">
        <v>1.1415525114155251E-4</v>
      </c>
    </row>
    <row r="30" spans="1:13">
      <c r="A30" s="12" t="s">
        <v>213</v>
      </c>
      <c r="B30" s="12" t="str">
        <f t="shared" si="0"/>
        <v>SOdH08</v>
      </c>
      <c r="C30" s="12" t="s">
        <v>27</v>
      </c>
      <c r="D30" s="12">
        <f t="shared" si="1"/>
        <v>277.77777777777777</v>
      </c>
      <c r="K30" s="5" t="s">
        <v>219</v>
      </c>
      <c r="L30" s="5" t="s">
        <v>246</v>
      </c>
      <c r="M30" s="5">
        <v>1.1415525114155251E-4</v>
      </c>
    </row>
    <row r="31" spans="1:13">
      <c r="A31" s="12" t="s">
        <v>213</v>
      </c>
      <c r="B31" s="12" t="str">
        <f t="shared" si="0"/>
        <v>SOdH09</v>
      </c>
      <c r="C31" s="12" t="s">
        <v>27</v>
      </c>
      <c r="D31" s="12">
        <f t="shared" si="1"/>
        <v>277.77777777777777</v>
      </c>
      <c r="K31" s="5" t="s">
        <v>219</v>
      </c>
      <c r="L31" s="5" t="s">
        <v>247</v>
      </c>
      <c r="M31" s="5">
        <v>1.1415525114155251E-4</v>
      </c>
    </row>
    <row r="32" spans="1:13">
      <c r="A32" s="12" t="s">
        <v>213</v>
      </c>
      <c r="B32" s="12" t="str">
        <f t="shared" si="0"/>
        <v>SOdH10</v>
      </c>
      <c r="C32" s="12" t="s">
        <v>27</v>
      </c>
      <c r="D32" s="12">
        <f t="shared" si="1"/>
        <v>277.77777777777777</v>
      </c>
      <c r="K32" s="5" t="s">
        <v>219</v>
      </c>
      <c r="L32" s="5" t="s">
        <v>248</v>
      </c>
      <c r="M32" s="5">
        <v>1.1415525114155251E-4</v>
      </c>
    </row>
    <row r="33" spans="1:13">
      <c r="A33" s="12" t="s">
        <v>213</v>
      </c>
      <c r="B33" s="12" t="str">
        <f t="shared" si="0"/>
        <v>SOdH11</v>
      </c>
      <c r="C33" s="12" t="s">
        <v>27</v>
      </c>
      <c r="D33" s="12">
        <f t="shared" si="1"/>
        <v>277.77777777777777</v>
      </c>
      <c r="K33" s="5" t="s">
        <v>219</v>
      </c>
      <c r="L33" s="5" t="s">
        <v>249</v>
      </c>
      <c r="M33" s="5">
        <v>1.1415525114155251E-4</v>
      </c>
    </row>
    <row r="34" spans="1:13">
      <c r="A34" s="12" t="s">
        <v>213</v>
      </c>
      <c r="B34" s="12" t="str">
        <f t="shared" si="0"/>
        <v>SOdH12</v>
      </c>
      <c r="C34" s="12" t="s">
        <v>27</v>
      </c>
      <c r="D34" s="12">
        <f t="shared" si="1"/>
        <v>277.77777777777777</v>
      </c>
      <c r="K34" s="5" t="s">
        <v>219</v>
      </c>
      <c r="L34" s="5" t="s">
        <v>250</v>
      </c>
      <c r="M34" s="5">
        <v>1.1415525114155251E-4</v>
      </c>
    </row>
    <row r="35" spans="1:13">
      <c r="A35" s="12" t="s">
        <v>213</v>
      </c>
      <c r="B35" s="12" t="str">
        <f t="shared" si="0"/>
        <v>SOdH13</v>
      </c>
      <c r="C35" s="12" t="s">
        <v>27</v>
      </c>
      <c r="D35" s="12">
        <f t="shared" si="1"/>
        <v>277.77777777777777</v>
      </c>
      <c r="K35" s="5" t="s">
        <v>219</v>
      </c>
      <c r="L35" s="5" t="s">
        <v>251</v>
      </c>
      <c r="M35" s="5">
        <v>1.1415525114155251E-4</v>
      </c>
    </row>
    <row r="36" spans="1:13">
      <c r="A36" s="12" t="s">
        <v>213</v>
      </c>
      <c r="B36" s="12" t="str">
        <f t="shared" si="0"/>
        <v>SOdH14</v>
      </c>
      <c r="C36" s="12" t="s">
        <v>27</v>
      </c>
      <c r="D36" s="12">
        <f t="shared" si="1"/>
        <v>277.77777777777777</v>
      </c>
      <c r="K36" s="5" t="s">
        <v>219</v>
      </c>
      <c r="L36" s="5" t="s">
        <v>252</v>
      </c>
      <c r="M36" s="5">
        <v>1.1415525114155251E-4</v>
      </c>
    </row>
    <row r="37" spans="1:13">
      <c r="A37" s="12" t="s">
        <v>213</v>
      </c>
      <c r="B37" s="12" t="str">
        <f t="shared" si="0"/>
        <v>SOdH15</v>
      </c>
      <c r="C37" s="12" t="s">
        <v>27</v>
      </c>
      <c r="D37" s="12">
        <f t="shared" si="1"/>
        <v>277.77777777777777</v>
      </c>
      <c r="K37" s="5" t="s">
        <v>219</v>
      </c>
      <c r="L37" s="5" t="s">
        <v>253</v>
      </c>
      <c r="M37" s="5">
        <v>1.1415525114155251E-4</v>
      </c>
    </row>
    <row r="38" spans="1:13">
      <c r="A38" s="12" t="s">
        <v>213</v>
      </c>
      <c r="B38" s="12" t="str">
        <f t="shared" si="0"/>
        <v>SOdH16</v>
      </c>
      <c r="C38" s="12" t="s">
        <v>27</v>
      </c>
      <c r="D38" s="12">
        <f t="shared" si="1"/>
        <v>277.77777777777777</v>
      </c>
      <c r="K38" s="5" t="s">
        <v>219</v>
      </c>
      <c r="L38" s="5" t="s">
        <v>254</v>
      </c>
      <c r="M38" s="5">
        <v>1.1415525114155251E-4</v>
      </c>
    </row>
    <row r="39" spans="1:13">
      <c r="A39" s="12" t="s">
        <v>213</v>
      </c>
      <c r="B39" s="12" t="str">
        <f t="shared" si="0"/>
        <v>SOdH17</v>
      </c>
      <c r="C39" s="12" t="s">
        <v>27</v>
      </c>
      <c r="D39" s="12">
        <f t="shared" si="1"/>
        <v>277.77777777777777</v>
      </c>
      <c r="K39" s="5" t="s">
        <v>219</v>
      </c>
      <c r="L39" s="5" t="s">
        <v>255</v>
      </c>
      <c r="M39" s="5">
        <v>1.1415525114155251E-4</v>
      </c>
    </row>
    <row r="40" spans="1:13">
      <c r="A40" s="12" t="s">
        <v>213</v>
      </c>
      <c r="B40" s="12" t="str">
        <f t="shared" si="0"/>
        <v>SOdH18</v>
      </c>
      <c r="C40" s="12" t="s">
        <v>27</v>
      </c>
      <c r="D40" s="12">
        <f t="shared" si="1"/>
        <v>277.77777777777777</v>
      </c>
      <c r="K40" s="5" t="s">
        <v>219</v>
      </c>
      <c r="L40" s="5" t="s">
        <v>256</v>
      </c>
      <c r="M40" s="5">
        <v>1.1415525114155251E-4</v>
      </c>
    </row>
    <row r="41" spans="1:13">
      <c r="A41" s="12" t="s">
        <v>213</v>
      </c>
      <c r="B41" s="12" t="str">
        <f t="shared" si="0"/>
        <v>SOdH19</v>
      </c>
      <c r="C41" s="12" t="s">
        <v>27</v>
      </c>
      <c r="D41" s="12">
        <f t="shared" si="1"/>
        <v>277.77777777777777</v>
      </c>
      <c r="K41" s="5" t="s">
        <v>219</v>
      </c>
      <c r="L41" s="5" t="s">
        <v>257</v>
      </c>
      <c r="M41" s="5">
        <v>1.1415525114155251E-4</v>
      </c>
    </row>
    <row r="42" spans="1:13">
      <c r="A42" s="12" t="s">
        <v>213</v>
      </c>
      <c r="B42" s="12" t="str">
        <f t="shared" si="0"/>
        <v>SOdH20</v>
      </c>
      <c r="C42" s="12" t="s">
        <v>27</v>
      </c>
      <c r="D42" s="12">
        <f t="shared" si="1"/>
        <v>277.77777777777777</v>
      </c>
      <c r="K42" s="5" t="s">
        <v>219</v>
      </c>
      <c r="L42" s="5" t="s">
        <v>258</v>
      </c>
      <c r="M42" s="5">
        <v>1.1415525114155251E-4</v>
      </c>
    </row>
    <row r="43" spans="1:13">
      <c r="A43" s="12" t="s">
        <v>213</v>
      </c>
      <c r="B43" s="12" t="str">
        <f t="shared" si="0"/>
        <v>SOdH21</v>
      </c>
      <c r="C43" s="12" t="s">
        <v>27</v>
      </c>
      <c r="D43" s="12">
        <f t="shared" si="1"/>
        <v>277.77777777777777</v>
      </c>
      <c r="K43" s="5" t="s">
        <v>219</v>
      </c>
      <c r="L43" s="5" t="s">
        <v>259</v>
      </c>
      <c r="M43" s="5">
        <v>1.1415525114155251E-4</v>
      </c>
    </row>
    <row r="44" spans="1:13">
      <c r="A44" s="12" t="s">
        <v>213</v>
      </c>
      <c r="B44" s="12" t="str">
        <f t="shared" si="0"/>
        <v>SOdH22</v>
      </c>
      <c r="C44" s="12" t="s">
        <v>27</v>
      </c>
      <c r="D44" s="12">
        <f t="shared" si="1"/>
        <v>277.77777777777777</v>
      </c>
      <c r="K44" s="5" t="s">
        <v>219</v>
      </c>
      <c r="L44" s="5" t="s">
        <v>260</v>
      </c>
      <c r="M44" s="5">
        <v>1.1415525114155251E-4</v>
      </c>
    </row>
    <row r="45" spans="1:13">
      <c r="A45" s="12" t="s">
        <v>213</v>
      </c>
      <c r="B45" s="12" t="str">
        <f t="shared" si="0"/>
        <v>SOdH23</v>
      </c>
      <c r="C45" s="12" t="s">
        <v>27</v>
      </c>
      <c r="D45" s="12">
        <f t="shared" si="1"/>
        <v>277.77777777777777</v>
      </c>
      <c r="K45" s="5" t="s">
        <v>219</v>
      </c>
      <c r="L45" s="5" t="s">
        <v>261</v>
      </c>
      <c r="M45" s="5">
        <v>1.1415525114155251E-4</v>
      </c>
    </row>
    <row r="46" spans="1:13">
      <c r="A46" s="12" t="s">
        <v>213</v>
      </c>
      <c r="B46" s="12" t="str">
        <f t="shared" si="0"/>
        <v>SWkDM</v>
      </c>
      <c r="C46" s="12" t="s">
        <v>27</v>
      </c>
      <c r="D46" s="12">
        <f t="shared" si="1"/>
        <v>1.4245014245014245</v>
      </c>
      <c r="K46" s="5" t="s">
        <v>219</v>
      </c>
      <c r="L46" s="5" t="s">
        <v>262</v>
      </c>
      <c r="M46" s="5">
        <v>2.2260273972602738E-2</v>
      </c>
    </row>
    <row r="47" spans="1:13">
      <c r="A47" s="12" t="s">
        <v>213</v>
      </c>
      <c r="B47" s="12" t="str">
        <f t="shared" si="0"/>
        <v>SWkDN</v>
      </c>
      <c r="C47" s="12" t="s">
        <v>27</v>
      </c>
      <c r="D47" s="12">
        <f t="shared" si="1"/>
        <v>0.71225071225071224</v>
      </c>
      <c r="K47" s="5" t="s">
        <v>219</v>
      </c>
      <c r="L47" s="5" t="s">
        <v>263</v>
      </c>
      <c r="M47" s="5">
        <v>4.4520547945205477E-2</v>
      </c>
    </row>
    <row r="48" spans="1:13">
      <c r="A48" s="12" t="s">
        <v>213</v>
      </c>
      <c r="B48" s="12" t="str">
        <f t="shared" si="0"/>
        <v>SWkED</v>
      </c>
      <c r="C48" s="12" t="s">
        <v>27</v>
      </c>
      <c r="D48" s="12">
        <f t="shared" si="1"/>
        <v>0.8903133903133903</v>
      </c>
      <c r="K48" s="5" t="s">
        <v>219</v>
      </c>
      <c r="L48" s="5" t="s">
        <v>264</v>
      </c>
      <c r="M48" s="5">
        <v>3.5616438356164383E-2</v>
      </c>
    </row>
    <row r="49" spans="1:13">
      <c r="A49" s="12" t="s">
        <v>213</v>
      </c>
      <c r="B49" s="12" t="str">
        <f t="shared" si="0"/>
        <v>SWkEE</v>
      </c>
      <c r="C49" s="12" t="s">
        <v>27</v>
      </c>
      <c r="D49" s="12">
        <f t="shared" si="1"/>
        <v>3.5612535612535612</v>
      </c>
      <c r="K49" s="5" t="s">
        <v>219</v>
      </c>
      <c r="L49" s="5" t="s">
        <v>265</v>
      </c>
      <c r="M49" s="5">
        <v>8.9041095890410957E-3</v>
      </c>
    </row>
    <row r="50" spans="1:13">
      <c r="A50" s="12" t="s">
        <v>213</v>
      </c>
      <c r="B50" s="12" t="str">
        <f t="shared" si="0"/>
        <v>SWkEM</v>
      </c>
      <c r="C50" s="12" t="s">
        <v>27</v>
      </c>
      <c r="D50" s="12">
        <f t="shared" si="1"/>
        <v>3.5612535612535612</v>
      </c>
      <c r="K50" s="5" t="s">
        <v>219</v>
      </c>
      <c r="L50" s="5" t="s">
        <v>266</v>
      </c>
      <c r="M50" s="5">
        <v>8.9041095890410957E-3</v>
      </c>
    </row>
    <row r="51" spans="1:13">
      <c r="A51" s="12" t="s">
        <v>213</v>
      </c>
      <c r="B51" s="12" t="str">
        <f t="shared" si="0"/>
        <v>SWkEN</v>
      </c>
      <c r="C51" s="12" t="s">
        <v>27</v>
      </c>
      <c r="D51" s="12">
        <f t="shared" si="1"/>
        <v>1.7806267806267806</v>
      </c>
      <c r="K51" s="5" t="s">
        <v>219</v>
      </c>
      <c r="L51" s="5" t="s">
        <v>267</v>
      </c>
      <c r="M51" s="5">
        <v>1.7808219178082191E-2</v>
      </c>
    </row>
    <row r="52" spans="1:13">
      <c r="A52" s="12" t="s">
        <v>213</v>
      </c>
      <c r="B52" s="12" t="str">
        <f t="shared" si="0"/>
        <v>WWkDD</v>
      </c>
      <c r="C52" s="12" t="s">
        <v>27</v>
      </c>
      <c r="D52" s="12">
        <f t="shared" si="1"/>
        <v>0.55114638447971775</v>
      </c>
      <c r="K52" s="5" t="s">
        <v>219</v>
      </c>
      <c r="L52" s="5" t="s">
        <v>268</v>
      </c>
      <c r="M52" s="5">
        <v>5.7534246575342465E-2</v>
      </c>
    </row>
    <row r="53" spans="1:13">
      <c r="A53" s="12" t="s">
        <v>213</v>
      </c>
      <c r="B53" s="12" t="str">
        <f t="shared" si="0"/>
        <v>WWkDE</v>
      </c>
      <c r="C53" s="12" t="s">
        <v>27</v>
      </c>
      <c r="D53" s="12">
        <f t="shared" si="1"/>
        <v>2.204585537918871</v>
      </c>
      <c r="K53" s="5" t="s">
        <v>219</v>
      </c>
      <c r="L53" s="5" t="s">
        <v>269</v>
      </c>
      <c r="M53" s="5">
        <v>1.4383561643835616E-2</v>
      </c>
    </row>
    <row r="54" spans="1:13">
      <c r="A54" s="12" t="s">
        <v>213</v>
      </c>
      <c r="B54" s="12" t="str">
        <f t="shared" si="0"/>
        <v>WWkDM</v>
      </c>
      <c r="C54" s="12" t="s">
        <v>27</v>
      </c>
      <c r="D54" s="12">
        <f t="shared" si="1"/>
        <v>2.204585537918871</v>
      </c>
      <c r="K54" s="5" t="s">
        <v>219</v>
      </c>
      <c r="L54" s="5" t="s">
        <v>270</v>
      </c>
      <c r="M54" s="5">
        <v>1.4383561643835616E-2</v>
      </c>
    </row>
    <row r="55" spans="1:13">
      <c r="A55" s="12" t="s">
        <v>213</v>
      </c>
      <c r="B55" s="12" t="str">
        <f t="shared" si="0"/>
        <v>WWkDN</v>
      </c>
      <c r="C55" s="12" t="s">
        <v>27</v>
      </c>
      <c r="D55" s="12">
        <f t="shared" si="1"/>
        <v>1.1022927689594355</v>
      </c>
      <c r="K55" s="5" t="s">
        <v>219</v>
      </c>
      <c r="L55" s="5" t="s">
        <v>271</v>
      </c>
      <c r="M55" s="5">
        <v>2.8767123287671233E-2</v>
      </c>
    </row>
    <row r="56" spans="1:13">
      <c r="A56" s="12" t="s">
        <v>213</v>
      </c>
      <c r="B56" s="12" t="str">
        <f t="shared" si="0"/>
        <v>WWkED</v>
      </c>
      <c r="C56" s="12" t="s">
        <v>27</v>
      </c>
      <c r="D56" s="12">
        <f t="shared" si="1"/>
        <v>1.3616557734204791</v>
      </c>
      <c r="K56" s="5" t="s">
        <v>219</v>
      </c>
      <c r="L56" s="5" t="s">
        <v>272</v>
      </c>
      <c r="M56" s="5">
        <v>2.3287671232876714E-2</v>
      </c>
    </row>
    <row r="57" spans="1:13">
      <c r="A57" s="12" t="s">
        <v>213</v>
      </c>
      <c r="B57" s="12" t="str">
        <f t="shared" si="0"/>
        <v>WWkEE</v>
      </c>
      <c r="C57" s="12" t="s">
        <v>27</v>
      </c>
      <c r="D57" s="12">
        <f t="shared" si="1"/>
        <v>5.4466230936819162</v>
      </c>
      <c r="K57" s="5" t="s">
        <v>219</v>
      </c>
      <c r="L57" s="5" t="s">
        <v>273</v>
      </c>
      <c r="M57" s="5">
        <v>5.8219178082191785E-3</v>
      </c>
    </row>
    <row r="58" spans="1:13">
      <c r="A58" s="12" t="s">
        <v>213</v>
      </c>
      <c r="B58" s="12" t="str">
        <f t="shared" si="0"/>
        <v>WWkEM</v>
      </c>
      <c r="C58" s="12" t="s">
        <v>27</v>
      </c>
      <c r="D58" s="12">
        <f t="shared" si="1"/>
        <v>5.4466230936819162</v>
      </c>
      <c r="K58" s="5" t="s">
        <v>219</v>
      </c>
      <c r="L58" s="5" t="s">
        <v>274</v>
      </c>
      <c r="M58" s="5">
        <v>5.8219178082191785E-3</v>
      </c>
    </row>
    <row r="59" spans="1:13">
      <c r="A59" s="12" t="s">
        <v>213</v>
      </c>
      <c r="B59" s="12" t="str">
        <f t="shared" si="0"/>
        <v>WWkEN</v>
      </c>
      <c r="C59" s="12" t="s">
        <v>27</v>
      </c>
      <c r="D59" s="12">
        <f t="shared" si="1"/>
        <v>2.7233115468409581</v>
      </c>
      <c r="K59" s="5" t="s">
        <v>219</v>
      </c>
      <c r="L59" s="5" t="s">
        <v>275</v>
      </c>
      <c r="M59" s="5">
        <v>1.1643835616438357E-2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ScenMap</vt:lpstr>
      <vt:lpstr>TS_Defs</vt:lpstr>
      <vt:lpstr>varbl map</vt:lpstr>
      <vt:lpstr>PSet_MAP coarse</vt:lpstr>
      <vt:lpstr>CName_MAP</vt:lpstr>
      <vt:lpstr>TS_Agg</vt:lpstr>
      <vt:lpstr>Op_Varbl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2022-03-10T11:51:31Z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