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1A61235-A7D9-4CB3-B4EE-3E9A275FB57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L27" i="1"/>
  <c r="L26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3" i="1"/>
  <c r="D26" i="1" l="1"/>
  <c r="H5" i="8" l="1"/>
  <c r="E15" i="6" l="1"/>
  <c r="E11" i="6"/>
  <c r="E7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<sst xmlns="http://schemas.openxmlformats.org/spreadsheetml/2006/main" count="685" uniqueCount="205">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</sst>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184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185</v>
      </c>
      <c r="B19" s="47" t="s">
        <v>196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186</v>
      </c>
      <c r="B20" s="47" t="s">
        <v>197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187</v>
      </c>
      <c r="B21" s="42" t="s">
        <v>201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188</v>
      </c>
      <c r="B23" s="47" t="s">
        <v>198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199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200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189</v>
      </c>
      <c r="B26" s="47" t="s">
        <v>198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199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200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190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191</v>
      </c>
      <c r="B30" s="49" t="s">
        <v>192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193</v>
      </c>
      <c r="B31" s="47" t="s">
        <v>194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195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7.7245727925227703</v>
      </c>
      <c r="K10" s="21"/>
      <c r="L10" s="20">
        <v>9.2353600579585193E-2</v>
      </c>
      <c r="M10" s="20">
        <v>2.18565051154552</v>
      </c>
      <c r="N10" s="20">
        <v>0.36094016622216002</v>
      </c>
      <c r="O10" s="20">
        <v>0.160971553655473</v>
      </c>
      <c r="P10" s="20">
        <v>0.13739325701343899</v>
      </c>
      <c r="Q10" s="20">
        <v>6.6303111018221506E-2</v>
      </c>
      <c r="R10" s="20">
        <v>0.20907225210952099</v>
      </c>
      <c r="S10" s="20">
        <v>0.31639527280693802</v>
      </c>
      <c r="T10" s="20">
        <v>0.126466294083908</v>
      </c>
      <c r="U10" s="20">
        <v>0.14400037102947</v>
      </c>
      <c r="V10" s="20">
        <v>0.24287511041201201</v>
      </c>
      <c r="W10" s="20">
        <v>0.23103810796296301</v>
      </c>
      <c r="X10" s="20">
        <v>0.19274182814699201</v>
      </c>
      <c r="Y10" s="20">
        <v>0.880626263602864</v>
      </c>
      <c r="Z10" s="20">
        <v>0.239606430141375</v>
      </c>
      <c r="AA10" s="20">
        <v>0.31616005760135901</v>
      </c>
      <c r="AB10" s="20">
        <v>0.25882270135028701</v>
      </c>
      <c r="AC10" s="20">
        <v>0.18845766705778599</v>
      </c>
      <c r="AD10" s="20">
        <v>0.418614934630201</v>
      </c>
      <c r="AE10" s="20">
        <v>5.1980938259190403E-2</v>
      </c>
      <c r="AF10" s="20">
        <v>0.21170504023817699</v>
      </c>
      <c r="AG10" s="20">
        <v>0.104701587785582</v>
      </c>
      <c r="AH10" s="20">
        <v>0.106309162052679</v>
      </c>
      <c r="AI10" s="20">
        <v>0.12357071379453501</v>
      </c>
      <c r="AJ10" s="20">
        <v>0.25823709659708599</v>
      </c>
      <c r="AK10" s="20">
        <v>9.95787628254481E-2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21.784659175997099</v>
      </c>
      <c r="K12" s="21"/>
      <c r="L12" s="20">
        <v>0.26045346019004401</v>
      </c>
      <c r="M12" s="20">
        <v>6.1639203553045503</v>
      </c>
      <c r="N12" s="20">
        <v>1.0179149987024101</v>
      </c>
      <c r="O12" s="20">
        <v>0.45396820349853301</v>
      </c>
      <c r="P12" s="20">
        <v>0.387473243829765</v>
      </c>
      <c r="Q12" s="20">
        <v>0.18698647998221901</v>
      </c>
      <c r="R12" s="20">
        <v>0.58962066611279595</v>
      </c>
      <c r="S12" s="20">
        <v>0.89229053413382597</v>
      </c>
      <c r="T12" s="20">
        <v>0.35665727903246103</v>
      </c>
      <c r="U12" s="20">
        <v>0.40610647195022498</v>
      </c>
      <c r="V12" s="20">
        <v>0.68495069497951599</v>
      </c>
      <c r="W12" s="20">
        <v>0.65156825805464502</v>
      </c>
      <c r="X12" s="20">
        <v>0.54356598713202597</v>
      </c>
      <c r="Y12" s="20">
        <v>2.4835215524915499</v>
      </c>
      <c r="Z12" s="20">
        <v>0.67573243947675998</v>
      </c>
      <c r="AA12" s="20">
        <v>0.89162718572295796</v>
      </c>
      <c r="AB12" s="20">
        <v>0.72992571723638999</v>
      </c>
      <c r="AC12" s="20">
        <v>0.53148389642096905</v>
      </c>
      <c r="AD12" s="20">
        <v>1.1805680290473299</v>
      </c>
      <c r="AE12" s="20">
        <v>0.146595423985277</v>
      </c>
      <c r="AF12" s="20">
        <v>0.59704559349789399</v>
      </c>
      <c r="AG12" s="20">
        <v>0.29527696435231898</v>
      </c>
      <c r="AH12" s="20">
        <v>0.29981060762935702</v>
      </c>
      <c r="AI12" s="20">
        <v>0.34849123135384003</v>
      </c>
      <c r="AJ12" s="20">
        <v>0.72827420843415902</v>
      </c>
      <c r="AK12" s="20">
        <v>0.28082969344526898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45.935836654432002</v>
      </c>
      <c r="K14" s="21"/>
      <c r="L14" s="20">
        <v>0</v>
      </c>
      <c r="M14" s="20">
        <v>40.411547456014503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2.3928132767411898</v>
      </c>
      <c r="Y14" s="20">
        <v>2.2124403851853902</v>
      </c>
      <c r="Z14" s="20">
        <v>0.24110252653151401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0.68832808501139198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2.0712927345907701</v>
      </c>
      <c r="K25" s="20">
        <v>2.0712927345907701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22.2490403410117</v>
      </c>
      <c r="K26" s="20">
        <v>22.2490403410117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1.2014578872914701</v>
      </c>
      <c r="K27" s="20">
        <v>1.2014578872914701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6.6890404714869804</v>
      </c>
      <c r="K28" s="20">
        <v>6.6890404714869804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0.67287296253748397</v>
      </c>
      <c r="K29" s="20">
        <v>0.67287296253748397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10.5976971594968</v>
      </c>
      <c r="K30" s="20">
        <v>10.5976971594968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1.14056826967015</v>
      </c>
      <c r="K31" s="20">
        <v>1.14056826967015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17.770098364755199</v>
      </c>
      <c r="K32" s="20">
        <v>17.770098364755199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19.5397050142764</v>
      </c>
      <c r="K33" s="20">
        <v>19.5397050142764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1.28965569884044</v>
      </c>
      <c r="K34" s="20">
        <v>1.28965569884044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4.2689583715443504</v>
      </c>
      <c r="K35" s="20">
        <v>4.2689583715443504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0.16518244671693</v>
      </c>
      <c r="K36" s="20">
        <v>0.16518244671693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4.2546573385120396</v>
      </c>
      <c r="K37" s="20">
        <v>4.2546573385120396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4.0239683065477196</v>
      </c>
      <c r="K38" s="20">
        <v>4.0239683065477196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K3" sqref="K3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2030</v>
      </c>
      <c r="M2" s="12">
        <v>2050</v>
      </c>
      <c r="N2" s="12" t="s">
        <v>183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2.0712927345907701</v>
      </c>
      <c r="I3" s="30">
        <v>2.0621875423309999</v>
      </c>
      <c r="J3" s="30">
        <v>1.81463172003468</v>
      </c>
      <c r="L3" s="30">
        <f t="shared" ref="L3:L16" si="0">J3*2/3+M3/3</f>
        <v>1.23293489482708</v>
      </c>
      <c r="M3" s="30">
        <v>6.9541244411880462E-2</v>
      </c>
      <c r="N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22.2490403410117</v>
      </c>
      <c r="I4" s="30">
        <v>21.6662880683004</v>
      </c>
      <c r="J4" s="30">
        <v>22.997393933436499</v>
      </c>
      <c r="L4" s="30">
        <f t="shared" si="0"/>
        <v>21.564038456241871</v>
      </c>
      <c r="M4" s="30">
        <v>18.697327501852616</v>
      </c>
      <c r="N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1.2014578872914701</v>
      </c>
      <c r="I5" s="30">
        <v>1.2266704416391101</v>
      </c>
      <c r="J5" s="30">
        <v>1.3579701788487999</v>
      </c>
      <c r="L5" s="30">
        <f t="shared" si="0"/>
        <v>1.8168912035156706</v>
      </c>
      <c r="M5" s="30">
        <v>2.7347332528494115</v>
      </c>
      <c r="N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6.6890404714869804</v>
      </c>
      <c r="I6" s="30">
        <v>6.45095434431237</v>
      </c>
      <c r="J6" s="30">
        <v>5.7274313907438001</v>
      </c>
      <c r="L6" s="30">
        <f t="shared" si="0"/>
        <v>5.2212845051183363</v>
      </c>
      <c r="M6" s="30">
        <v>4.2089907338674086</v>
      </c>
      <c r="N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0.67287296253748397</v>
      </c>
      <c r="I7" s="30">
        <v>0.68901566323930896</v>
      </c>
      <c r="J7" s="30">
        <v>1.1453307514123801</v>
      </c>
      <c r="L7" s="30">
        <f t="shared" si="0"/>
        <v>1.1872938839576666</v>
      </c>
      <c r="M7" s="30">
        <v>1.2712201490482398</v>
      </c>
      <c r="N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10.5976971594968</v>
      </c>
      <c r="I8" s="30">
        <v>10.425059758064601</v>
      </c>
      <c r="J8" s="30">
        <v>10.4827865863979</v>
      </c>
      <c r="L8" s="30">
        <f t="shared" si="0"/>
        <v>9.391476771293469</v>
      </c>
      <c r="M8" s="30">
        <v>7.2088571410846098</v>
      </c>
      <c r="N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1.14056826967015</v>
      </c>
      <c r="I9" s="30">
        <v>1.17</v>
      </c>
      <c r="J9" s="30">
        <v>1.05400776614231</v>
      </c>
      <c r="L9" s="30">
        <f t="shared" si="0"/>
        <v>0.86541028956347699</v>
      </c>
      <c r="M9" s="30">
        <v>0.48821533640581133</v>
      </c>
      <c r="N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17.770098364755199</v>
      </c>
      <c r="I10" s="30">
        <v>17.352426464494599</v>
      </c>
      <c r="J10" s="30">
        <v>16.2067419529189</v>
      </c>
      <c r="L10" s="30">
        <f t="shared" si="0"/>
        <v>13.7661776960718</v>
      </c>
      <c r="M10" s="30">
        <v>8.8850491823775997</v>
      </c>
      <c r="N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19.5397050142764</v>
      </c>
      <c r="I11" s="30">
        <v>20.047656182086499</v>
      </c>
      <c r="J11" s="30">
        <v>17.9214706310973</v>
      </c>
      <c r="L11" s="30">
        <f t="shared" si="0"/>
        <v>15.932252704329224</v>
      </c>
      <c r="M11" s="30">
        <v>11.953816850793071</v>
      </c>
      <c r="N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1.28965569884044</v>
      </c>
      <c r="I12" s="30">
        <v>1.3174050900000001</v>
      </c>
      <c r="J12" s="30">
        <v>2.2861941894738802</v>
      </c>
      <c r="L12" s="30">
        <f t="shared" si="0"/>
        <v>1.8333550602163233</v>
      </c>
      <c r="M12" s="30">
        <v>0.92767680170120992</v>
      </c>
      <c r="N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4.2689583715443504</v>
      </c>
      <c r="I13" s="30">
        <v>5.7587113786598101</v>
      </c>
      <c r="J13" s="30">
        <v>5.7966251432017799</v>
      </c>
      <c r="L13" s="30">
        <f t="shared" si="0"/>
        <v>6.8655407588300337</v>
      </c>
      <c r="M13" s="30">
        <v>9.0033719900865421</v>
      </c>
      <c r="N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0.16518244671693</v>
      </c>
      <c r="I14" s="30">
        <v>0.19765643241907199</v>
      </c>
      <c r="J14" s="30">
        <v>0.19444424313328701</v>
      </c>
      <c r="L14" s="30">
        <f t="shared" si="0"/>
        <v>0.13734812058446252</v>
      </c>
      <c r="M14" s="30">
        <v>2.3155875486813523E-2</v>
      </c>
      <c r="N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4.2546573385120396</v>
      </c>
      <c r="I15" s="30">
        <v>4.4510147654637802</v>
      </c>
      <c r="J15" s="30">
        <v>4.5897245674903298</v>
      </c>
      <c r="L15" s="30">
        <f t="shared" si="0"/>
        <v>4.1809760165229068</v>
      </c>
      <c r="M15" s="30">
        <v>3.3634789145880619</v>
      </c>
      <c r="N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4.0239683065477196</v>
      </c>
      <c r="I16" s="30">
        <v>4.3602102234671296</v>
      </c>
      <c r="J16" s="30">
        <v>3.5251257971202601</v>
      </c>
      <c r="L16" s="30">
        <f t="shared" si="0"/>
        <v>3.4314725583947805</v>
      </c>
      <c r="M16" s="30">
        <v>3.2441660809438213</v>
      </c>
      <c r="N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L17" s="30">
        <v>16.798154247711324</v>
      </c>
      <c r="M17" s="30">
        <v>18.550648173612263</v>
      </c>
      <c r="N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L18" s="30">
        <v>30.018312954312446</v>
      </c>
      <c r="M18" s="30">
        <v>30.011573675084005</v>
      </c>
      <c r="N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L19" s="30">
        <v>25.857221286837778</v>
      </c>
      <c r="M19" s="30">
        <v>25.788290151303741</v>
      </c>
      <c r="N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L20" s="30">
        <f>(J20*2/3)+(M20/3)</f>
        <v>10.986341566666667</v>
      </c>
      <c r="M20" s="30">
        <v>9.4499999999999993</v>
      </c>
      <c r="N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7.7245727925227703</v>
      </c>
      <c r="I21" s="30">
        <v>10.927548</v>
      </c>
      <c r="J21" s="30">
        <v>9.9341345454545458</v>
      </c>
      <c r="L21" s="30">
        <v>0</v>
      </c>
      <c r="M21" s="30">
        <v>0</v>
      </c>
      <c r="N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L22" s="30">
        <f>(J22*2/3)+(M22/3)</f>
        <v>4.1107229120604369</v>
      </c>
      <c r="M22" s="30">
        <f>H22</f>
        <v>3.5132998087277101</v>
      </c>
      <c r="N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21.784659175997099</v>
      </c>
      <c r="I23" s="30">
        <v>13.63038308</v>
      </c>
      <c r="J23" s="30">
        <v>13.57977245</v>
      </c>
      <c r="L23" s="30">
        <v>0</v>
      </c>
      <c r="M23" s="30">
        <v>0</v>
      </c>
      <c r="N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L24" s="30">
        <f>(J24*2/3)+(M24/3)</f>
        <v>0.23116440009552636</v>
      </c>
      <c r="M24" s="30">
        <f>H24</f>
        <v>0.23349320028657899</v>
      </c>
      <c r="N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45.935836654432002</v>
      </c>
      <c r="I25" s="30">
        <v>46.104277330000002</v>
      </c>
      <c r="J25" s="30">
        <v>46.814427170000002</v>
      </c>
      <c r="L25" s="30">
        <f>(J25*2/3)+(M25/3)</f>
        <v>46.521563664810671</v>
      </c>
      <c r="M25" s="30">
        <f>H25</f>
        <v>45.935836654432002</v>
      </c>
      <c r="N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L26" s="30">
        <f>J26*2/3+M26*1/3</f>
        <v>30.669454951005577</v>
      </c>
      <c r="M26" s="30">
        <v>32.772151050078904</v>
      </c>
      <c r="N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L27" s="30">
        <f>J27*2/3+M27*1/3</f>
        <v>61.758486976267527</v>
      </c>
      <c r="M27" s="30">
        <v>66.089343999999997</v>
      </c>
      <c r="N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f>VLOOKUP(F28,'BY-Demands'!$I$6:$J$42,2,FALSE)</f>
        <v>5.6291760000000002</v>
      </c>
      <c r="I28" s="31"/>
      <c r="J28" s="1">
        <v>10.868399999999999</v>
      </c>
      <c r="K28" s="1">
        <v>14.3748</v>
      </c>
      <c r="L28" s="30">
        <v>40.299999999999997</v>
      </c>
      <c r="M28" s="30">
        <v>40.299999999999997</v>
      </c>
      <c r="N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f>VLOOKUP(F29,'BY-Demands'!$I$6:$J$42,2,FALSE)</f>
        <v>0.48</v>
      </c>
      <c r="I29" s="31"/>
      <c r="J29" s="31"/>
      <c r="L29" s="31">
        <v>0.5</v>
      </c>
      <c r="M29" s="30">
        <v>0.54</v>
      </c>
      <c r="N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180</v>
      </c>
      <c r="G33" s="12" t="s">
        <v>181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183</v>
      </c>
    </row>
    <row r="34" spans="3:43" x14ac:dyDescent="0.25">
      <c r="D34" t="s">
        <v>59</v>
      </c>
      <c r="E34" t="s">
        <v>182</v>
      </c>
      <c r="H34" s="1" t="s">
        <v>52</v>
      </c>
      <c r="I34" s="1" t="s">
        <v>53</v>
      </c>
      <c r="J34" s="31">
        <f>VLOOKUP(H34,'BY-Demands'!$I$6:$J$42,2,FALSE)</f>
        <v>211.819885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182</v>
      </c>
      <c r="H35" s="1" t="s">
        <v>54</v>
      </c>
      <c r="I35" s="1" t="s">
        <v>55</v>
      </c>
      <c r="J35" s="31">
        <f>VLOOKUP(H35,'BY-Demands'!$I$6:$J$42,2,FALSE)</f>
        <v>788.06472099999996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182</v>
      </c>
      <c r="H36" s="1" t="s">
        <v>56</v>
      </c>
      <c r="I36" s="1" t="s">
        <v>57</v>
      </c>
      <c r="J36" s="31">
        <f>VLOOKUP(H36,'BY-Demands'!$I$6:$J$42,2,FALSE)</f>
        <v>735.40672900000004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topLeftCell="A23" workbookViewId="0">
      <selection activeCell="H40" sqref="H4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202</v>
      </c>
      <c r="J7" t="s">
        <v>202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203</v>
      </c>
      <c r="J8" t="s">
        <v>203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204</v>
      </c>
      <c r="J9" t="s">
        <v>204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202</v>
      </c>
      <c r="J22" t="s">
        <v>202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203</v>
      </c>
      <c r="J23" t="s">
        <v>203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204</v>
      </c>
      <c r="J24" t="s">
        <v>204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202</v>
      </c>
      <c r="J37" t="s">
        <v>202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203</v>
      </c>
      <c r="J38" t="s">
        <v>203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204</v>
      </c>
      <c r="J39" t="s">
        <v>204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2022-09-29T17:32:21Z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590419948101043</vt:r8>
  </property>
</Properties>
</file>