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E5CF401-9EC6-48E1-8520-ADB61A93FBEE}" xr6:coauthVersionLast="47" xr6:coauthVersionMax="47" xr10:uidLastSave="{00000000-0000-0000-0000-000000000000}"/>
  <bookViews>
    <workbookView xWindow="-28920" yWindow="-120" windowWidth="29040" windowHeight="1572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TRA" sheetId="1" r:id="rId5"/>
    <sheet name="SRV" sheetId="5" r:id="rId6"/>
  </sheets>
  <definedNames>
    <definedName name="__123Graph_AEUMILKPN" localSheetId="0" hidden="1">#REF!</definedName>
    <definedName name="__123Graph_AEUMILKPN" localSheetId="3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5" l="1"/>
  <c r="J14" i="5"/>
  <c r="L14" i="5"/>
  <c r="N14" i="5"/>
  <c r="B13" i="5" l="1"/>
  <c r="J13" i="5"/>
  <c r="L13" i="5"/>
  <c r="N13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K7" i="4"/>
  <c r="K8" i="4"/>
  <c r="K6" i="4"/>
  <c r="B8" i="4"/>
  <c r="B6" i="4"/>
  <c r="B7" i="4"/>
  <c r="L6" i="5"/>
  <c r="L7" i="5"/>
  <c r="J7" i="5"/>
  <c r="J6" i="5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<sst xmlns="http://schemas.openxmlformats.org/spreadsheetml/2006/main" count="385" uniqueCount="199">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</sst>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167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168</v>
      </c>
      <c r="B19" s="45" t="s">
        <v>179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169</v>
      </c>
      <c r="B20" s="45" t="s">
        <v>182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170</v>
      </c>
      <c r="B21" s="40" t="s">
        <v>183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171</v>
      </c>
      <c r="B23" s="45" t="s">
        <v>184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180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181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172</v>
      </c>
      <c r="B26" s="45" t="s">
        <v>181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173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174</v>
      </c>
      <c r="B30" s="47" t="s">
        <v>175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176</v>
      </c>
      <c r="B31" s="45" t="s">
        <v>177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178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1"/>
  <sheetViews>
    <sheetView zoomScaleNormal="100" workbookViewId="0">
      <selection activeCell="J14" sqref="J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151</v>
      </c>
      <c r="H5" s="4" t="s">
        <v>152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150</v>
      </c>
      <c r="D6" s="2" t="s">
        <v>194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195</v>
      </c>
    </row>
    <row r="10" spans="1:14" x14ac:dyDescent="0.25">
      <c r="A10" t="s">
        <v>192</v>
      </c>
      <c r="B10" t="s">
        <v>193</v>
      </c>
      <c r="C10" s="11">
        <v>0.4</v>
      </c>
      <c r="D10">
        <v>0.2</v>
      </c>
    </row>
    <row r="11" spans="1:14" x14ac:dyDescent="0.25">
      <c r="D11" s="2"/>
      <c r="F11" s="2"/>
      <c r="H1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149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164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165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129</v>
      </c>
      <c r="B14" t="s">
        <v>124</v>
      </c>
      <c r="C14" s="11">
        <v>0.2</v>
      </c>
      <c r="D14">
        <v>0.4</v>
      </c>
    </row>
    <row r="15" spans="1:14" x14ac:dyDescent="0.25">
      <c r="A15" t="s">
        <v>129</v>
      </c>
      <c r="B15" t="s">
        <v>125</v>
      </c>
      <c r="C15" s="11">
        <v>0.2</v>
      </c>
      <c r="D15">
        <v>0.4</v>
      </c>
    </row>
    <row r="16" spans="1:14" x14ac:dyDescent="0.25">
      <c r="A16" t="s">
        <v>129</v>
      </c>
      <c r="B16" t="s">
        <v>126</v>
      </c>
      <c r="C16" s="11">
        <v>0.2</v>
      </c>
      <c r="D16">
        <v>0.1</v>
      </c>
    </row>
    <row r="17" spans="1:11" x14ac:dyDescent="0.25">
      <c r="A17" t="s">
        <v>129</v>
      </c>
      <c r="B17" t="s">
        <v>166</v>
      </c>
      <c r="C17" s="11">
        <v>0.2</v>
      </c>
      <c r="D17">
        <v>0.5</v>
      </c>
    </row>
    <row r="18" spans="1:11" x14ac:dyDescent="0.25">
      <c r="A18" t="s">
        <v>129</v>
      </c>
      <c r="B18" t="s">
        <v>162</v>
      </c>
      <c r="C18" s="11">
        <v>0.2</v>
      </c>
      <c r="D18">
        <v>0.5</v>
      </c>
    </row>
    <row r="19" spans="1:11" x14ac:dyDescent="0.25">
      <c r="A19" t="s">
        <v>129</v>
      </c>
      <c r="B19" t="s">
        <v>163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187</v>
      </c>
      <c r="H23" s="4" t="s">
        <v>188</v>
      </c>
      <c r="I23" s="4" t="s">
        <v>11</v>
      </c>
      <c r="J23" s="4" t="s">
        <v>12</v>
      </c>
    </row>
    <row r="24" spans="1:11" x14ac:dyDescent="0.25">
      <c r="B24" s="2" t="s">
        <v>185</v>
      </c>
      <c r="C24" s="2"/>
      <c r="D24" s="2" t="s">
        <v>160</v>
      </c>
      <c r="E24" s="2">
        <v>2019</v>
      </c>
      <c r="F24" s="2" t="s">
        <v>191</v>
      </c>
      <c r="G24" s="26">
        <f>1+$C29</f>
        <v>1</v>
      </c>
      <c r="H24" s="16">
        <v>0.6</v>
      </c>
      <c r="I24" s="2">
        <v>3</v>
      </c>
      <c r="J24" s="2" t="s">
        <v>189</v>
      </c>
    </row>
    <row r="25" spans="1:11" x14ac:dyDescent="0.25">
      <c r="B25" s="2"/>
      <c r="C25" s="2"/>
      <c r="D25" s="2" t="s">
        <v>160</v>
      </c>
      <c r="E25" s="2">
        <v>2020</v>
      </c>
      <c r="F25" s="2" t="s">
        <v>191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186</v>
      </c>
      <c r="C26" s="2"/>
      <c r="D26" s="2" t="s">
        <v>161</v>
      </c>
      <c r="E26">
        <v>2026</v>
      </c>
      <c r="F26" s="2" t="s">
        <v>191</v>
      </c>
      <c r="G26" s="26">
        <f>1+$C30</f>
        <v>1</v>
      </c>
      <c r="H26" s="16">
        <v>1</v>
      </c>
      <c r="I26" s="2">
        <v>3</v>
      </c>
      <c r="J26" s="2" t="s">
        <v>190</v>
      </c>
    </row>
    <row r="27" spans="1:11" x14ac:dyDescent="0.25">
      <c r="D27" s="2"/>
      <c r="E27">
        <v>2027</v>
      </c>
      <c r="F27" s="2" t="s">
        <v>191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158</v>
      </c>
      <c r="I26" t="s">
        <v>156</v>
      </c>
      <c r="J26" t="s">
        <v>157</v>
      </c>
      <c r="K26" t="s">
        <v>117</v>
      </c>
      <c r="L26" t="s">
        <v>159</v>
      </c>
    </row>
    <row r="27" spans="1:15" x14ac:dyDescent="0.25">
      <c r="I27" t="s">
        <v>153</v>
      </c>
      <c r="J27" t="s">
        <v>135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153</v>
      </c>
      <c r="J28" t="s">
        <v>136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153</v>
      </c>
      <c r="J29" t="s">
        <v>154</v>
      </c>
      <c r="K29" s="11">
        <v>0.5</v>
      </c>
      <c r="L29" s="11">
        <v>0.15</v>
      </c>
    </row>
    <row r="30" spans="1:15" x14ac:dyDescent="0.25">
      <c r="A30" s="48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153</v>
      </c>
      <c r="J30" t="s">
        <v>137</v>
      </c>
      <c r="K30" s="11">
        <v>0.5</v>
      </c>
      <c r="L30" s="11">
        <v>0.15</v>
      </c>
    </row>
    <row r="31" spans="1:15" x14ac:dyDescent="0.25">
      <c r="A31" s="48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138</v>
      </c>
      <c r="J31" t="s">
        <v>135</v>
      </c>
      <c r="K31" s="11">
        <v>0.5</v>
      </c>
      <c r="L31" s="11">
        <v>0.15</v>
      </c>
    </row>
    <row r="32" spans="1:15" x14ac:dyDescent="0.25">
      <c r="A32" s="48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138</v>
      </c>
      <c r="J32" t="s">
        <v>136</v>
      </c>
      <c r="K32" s="11">
        <v>0.5</v>
      </c>
      <c r="L32" s="11">
        <v>0.15</v>
      </c>
    </row>
    <row r="33" spans="1:16" x14ac:dyDescent="0.25">
      <c r="A33" s="48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138</v>
      </c>
      <c r="J33" t="s">
        <v>154</v>
      </c>
      <c r="K33" s="11">
        <v>0.5</v>
      </c>
      <c r="L33" s="11">
        <v>0.15</v>
      </c>
    </row>
    <row r="34" spans="1:16" x14ac:dyDescent="0.25">
      <c r="A34" s="48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138</v>
      </c>
      <c r="J34" t="s">
        <v>137</v>
      </c>
      <c r="K34" s="11">
        <v>0.5</v>
      </c>
      <c r="L34" s="11">
        <v>0.15</v>
      </c>
    </row>
    <row r="35" spans="1:16" x14ac:dyDescent="0.25">
      <c r="A35" s="48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139</v>
      </c>
      <c r="J35" t="s">
        <v>135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139</v>
      </c>
      <c r="J36" t="s">
        <v>154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139</v>
      </c>
      <c r="J37" t="s">
        <v>155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139</v>
      </c>
      <c r="J38" t="s">
        <v>140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139</v>
      </c>
      <c r="J39" t="s">
        <v>137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1">
        <v>0.5</v>
      </c>
      <c r="L40" s="11">
        <v>0.15</v>
      </c>
    </row>
    <row r="41" spans="1:16" x14ac:dyDescent="0.25">
      <c r="I41" t="s">
        <v>141</v>
      </c>
      <c r="J41" t="s">
        <v>154</v>
      </c>
      <c r="K41" s="11">
        <v>0.5</v>
      </c>
      <c r="L41" s="11">
        <v>0.15</v>
      </c>
    </row>
    <row r="42" spans="1:16" x14ac:dyDescent="0.25">
      <c r="I42" t="s">
        <v>141</v>
      </c>
      <c r="J42" t="s">
        <v>155</v>
      </c>
      <c r="K42" s="11">
        <v>0.5</v>
      </c>
      <c r="L42" s="11">
        <v>0.15</v>
      </c>
    </row>
    <row r="43" spans="1:16" x14ac:dyDescent="0.25">
      <c r="I43" t="s">
        <v>141</v>
      </c>
      <c r="J43" t="s">
        <v>140</v>
      </c>
      <c r="K43" s="11">
        <v>0.5</v>
      </c>
      <c r="L43" s="11">
        <v>0.15</v>
      </c>
    </row>
    <row r="44" spans="1:16" x14ac:dyDescent="0.25">
      <c r="I44" t="s">
        <v>141</v>
      </c>
      <c r="J44" t="s">
        <v>137</v>
      </c>
      <c r="K44" s="11">
        <v>0.5</v>
      </c>
      <c r="L44" s="11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5"/>
  <sheetViews>
    <sheetView tabSelected="1" zoomScaleNormal="100" workbookViewId="0">
      <selection activeCell="M29" sqref="M29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188</v>
      </c>
      <c r="M5" s="4" t="s">
        <v>11</v>
      </c>
      <c r="N5" s="4" t="s">
        <v>12</v>
      </c>
    </row>
    <row r="6" spans="2:14" x14ac:dyDescent="0.25">
      <c r="B6" s="2" t="str">
        <f>_xlfn.TEXTJOIN("_",TRUE,"UC",A18,"MaxGrowth",B18)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29">
        <f>1+C18</f>
        <v>1.05</v>
      </c>
      <c r="K6" s="2">
        <v>1</v>
      </c>
      <c r="L6" s="16">
        <f>-D18</f>
        <v>-0.3</v>
      </c>
      <c r="M6" s="2">
        <v>5</v>
      </c>
      <c r="N6" s="2" t="str">
        <f>_xlfn.TEXTJOIN(" ",TRUE,A18, "maximum growth rate of",B18)</f>
        <v>SRV-PU maximum growth rate of HPs</v>
      </c>
    </row>
    <row r="7" spans="2:14" x14ac:dyDescent="0.25">
      <c r="B7" s="2" t="str">
        <f>_xlfn.TEXTJOIN("_",TRUE,"UC",A19,"MaxGrowth",B19)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29">
        <f>1+C19</f>
        <v>1.05</v>
      </c>
      <c r="K7" s="2">
        <v>1</v>
      </c>
      <c r="L7" s="16">
        <f>-D19</f>
        <v>-0.3</v>
      </c>
      <c r="M7" s="2">
        <v>5</v>
      </c>
      <c r="N7" s="2" t="str">
        <f>_xlfn.TEXTJOIN(" ",TRUE,A19, "maximum growth rate of",B19)</f>
        <v>SRV-CS maximum growth rate of HPs</v>
      </c>
    </row>
    <row r="8" spans="2:14" x14ac:dyDescent="0.25">
      <c r="B8" s="2"/>
      <c r="C8" s="2"/>
      <c r="D8" s="2"/>
      <c r="E8" s="2"/>
      <c r="F8" s="2"/>
      <c r="G8" s="2"/>
      <c r="H8" s="2"/>
      <c r="I8" s="2"/>
      <c r="J8" s="29"/>
      <c r="K8" s="2"/>
      <c r="L8" s="16"/>
      <c r="M8" s="2"/>
      <c r="N8" s="2"/>
    </row>
    <row r="9" spans="2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2:14" x14ac:dyDescent="0.25">
      <c r="B10" s="4" t="s">
        <v>1</v>
      </c>
      <c r="C10" s="14" t="s">
        <v>2</v>
      </c>
      <c r="D10" s="14" t="s">
        <v>3</v>
      </c>
      <c r="E10" s="14" t="s">
        <v>4</v>
      </c>
      <c r="F10" s="14" t="s">
        <v>5</v>
      </c>
      <c r="G10" s="14" t="s">
        <v>6</v>
      </c>
      <c r="H10" s="15" t="s">
        <v>7</v>
      </c>
      <c r="I10" s="15" t="s">
        <v>8</v>
      </c>
      <c r="J10" s="4" t="s">
        <v>151</v>
      </c>
      <c r="K10" s="4" t="s">
        <v>152</v>
      </c>
      <c r="L10" s="4" t="s">
        <v>188</v>
      </c>
      <c r="M10" s="4" t="s">
        <v>11</v>
      </c>
      <c r="N10" s="4" t="s">
        <v>12</v>
      </c>
    </row>
    <row r="11" spans="2:14" x14ac:dyDescent="0.25">
      <c r="B11" s="2" t="str">
        <f>_xlfn.TEXTJOIN("_",TRUE,"UC",A22,"MaxGrowth",B22)</f>
        <v>UC_SRV_MaxGrowth_Biomass</v>
      </c>
      <c r="C11" s="2" t="s">
        <v>150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29">
        <f>1+C22</f>
        <v>1.05</v>
      </c>
      <c r="K11" s="2">
        <v>1</v>
      </c>
      <c r="L11" s="16">
        <f>-D22</f>
        <v>-0.3</v>
      </c>
      <c r="M11" s="2">
        <v>5</v>
      </c>
      <c r="N11" s="2" t="str">
        <f>_xlfn.TEXTJOIN(" ",TRUE,A22, "maximum growth rate of",B22)</f>
        <v>SRV maximum growth rate of Biomass</v>
      </c>
    </row>
    <row r="12" spans="2:14" x14ac:dyDescent="0.25">
      <c r="B12" s="2" t="str">
        <f>_xlfn.TEXTJOIN("_",TRUE,"UC",A23,"MaxGrowth",B23)</f>
        <v>UC_SRV_MaxGrowth_Biogas</v>
      </c>
      <c r="C12" s="2" t="s">
        <v>150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29">
        <f>1+C23</f>
        <v>1.05</v>
      </c>
      <c r="K12" s="2">
        <v>1</v>
      </c>
      <c r="L12" s="16">
        <f>-D23</f>
        <v>-0.3</v>
      </c>
      <c r="M12" s="2">
        <v>5</v>
      </c>
      <c r="N12" s="2" t="str">
        <f>_xlfn.TEXTJOIN(" ",TRUE,A23, "maximum growth rate of",B23)</f>
        <v>SRV maximum growth rate of Biogas</v>
      </c>
    </row>
    <row r="13" spans="2:14" x14ac:dyDescent="0.25">
      <c r="B13" s="2" t="str">
        <f>_xlfn.TEXTJOIN("_",TRUE,"UC",A24,"MaxGrowth",B24)</f>
        <v>UC_SRV_MaxGrowth_AmbientHeat</v>
      </c>
      <c r="C13" s="2" t="s">
        <v>150</v>
      </c>
      <c r="D13" s="2"/>
      <c r="F13" s="2" t="s">
        <v>132</v>
      </c>
      <c r="G13" s="2" t="s">
        <v>148</v>
      </c>
      <c r="H13" s="2">
        <v>2021</v>
      </c>
      <c r="I13" s="2" t="s">
        <v>15</v>
      </c>
      <c r="J13" s="29">
        <f>1+C24</f>
        <v>1.05</v>
      </c>
      <c r="K13" s="2">
        <v>1</v>
      </c>
      <c r="L13" s="16">
        <f>-D24</f>
        <v>-0.3</v>
      </c>
      <c r="M13" s="2">
        <v>5</v>
      </c>
      <c r="N13" s="2" t="str">
        <f>_xlfn.TEXTJOIN(" ",TRUE,A24, "maximum growth rate of",B24)</f>
        <v>SRV maximum growth rate of AmbientHeat</v>
      </c>
    </row>
    <row r="14" spans="2:14" x14ac:dyDescent="0.25">
      <c r="B14" s="2" t="str">
        <f>_xlfn.TEXTJOIN("_",TRUE,"UC",A25,"MaxGrowth",B25)</f>
        <v>UC_SRV_MaxGrowth_DistrictHeat</v>
      </c>
      <c r="C14" s="2" t="s">
        <v>150</v>
      </c>
      <c r="D14" s="2"/>
      <c r="F14" s="2" t="s">
        <v>198</v>
      </c>
      <c r="G14" s="2" t="s">
        <v>148</v>
      </c>
      <c r="H14" s="2">
        <v>2021</v>
      </c>
      <c r="I14" s="2" t="s">
        <v>15</v>
      </c>
      <c r="J14" s="29">
        <f>1+C25</f>
        <v>1.05</v>
      </c>
      <c r="K14" s="2">
        <v>1</v>
      </c>
      <c r="L14" s="16">
        <f>-D25</f>
        <v>-0.3</v>
      </c>
      <c r="M14" s="2">
        <v>5</v>
      </c>
      <c r="N14" s="2" t="str">
        <f>_xlfn.TEXTJOIN(" ",TRUE,A25, "maximum growth rate of",B25)</f>
        <v>SRV maximum growth rate of DistrictHeat</v>
      </c>
    </row>
    <row r="15" spans="2:14" x14ac:dyDescent="0.25">
      <c r="B15" s="2"/>
      <c r="C15" s="2"/>
      <c r="D15" s="2"/>
      <c r="F15" s="2"/>
      <c r="G15" s="2"/>
      <c r="H15" s="2"/>
      <c r="I15" s="2"/>
      <c r="J15" s="29"/>
      <c r="K15" s="2"/>
      <c r="L15" s="16"/>
      <c r="M15" s="2"/>
      <c r="N15" s="2"/>
    </row>
    <row r="17" spans="1:4" x14ac:dyDescent="0.25">
      <c r="C17" t="s">
        <v>117</v>
      </c>
      <c r="D17" t="s">
        <v>119</v>
      </c>
    </row>
    <row r="18" spans="1:4" x14ac:dyDescent="0.25">
      <c r="A18" t="s">
        <v>130</v>
      </c>
      <c r="B18" t="s">
        <v>128</v>
      </c>
      <c r="C18" s="11">
        <v>0.05</v>
      </c>
      <c r="D18">
        <v>0.3</v>
      </c>
    </row>
    <row r="19" spans="1:4" x14ac:dyDescent="0.25">
      <c r="A19" t="s">
        <v>131</v>
      </c>
      <c r="B19" t="s">
        <v>128</v>
      </c>
      <c r="C19" s="11">
        <v>0.05</v>
      </c>
      <c r="D19">
        <v>0.3</v>
      </c>
    </row>
    <row r="20" spans="1:4" x14ac:dyDescent="0.25">
      <c r="C20" s="11"/>
    </row>
    <row r="21" spans="1:4" x14ac:dyDescent="0.25">
      <c r="C21" t="s">
        <v>117</v>
      </c>
      <c r="D21" t="s">
        <v>195</v>
      </c>
    </row>
    <row r="22" spans="1:4" x14ac:dyDescent="0.25">
      <c r="A22" t="s">
        <v>145</v>
      </c>
      <c r="B22" t="s">
        <v>143</v>
      </c>
      <c r="C22" s="11">
        <v>0.05</v>
      </c>
      <c r="D22">
        <v>0.3</v>
      </c>
    </row>
    <row r="23" spans="1:4" x14ac:dyDescent="0.25">
      <c r="A23" t="s">
        <v>145</v>
      </c>
      <c r="B23" t="s">
        <v>144</v>
      </c>
      <c r="C23" s="11">
        <v>0.05</v>
      </c>
      <c r="D23">
        <v>0.3</v>
      </c>
    </row>
    <row r="24" spans="1:4" x14ac:dyDescent="0.25">
      <c r="A24" t="s">
        <v>145</v>
      </c>
      <c r="B24" t="s">
        <v>196</v>
      </c>
      <c r="C24" s="11">
        <v>0.05</v>
      </c>
      <c r="D24">
        <v>0.3</v>
      </c>
    </row>
    <row r="25" spans="1:4" x14ac:dyDescent="0.25">
      <c r="A25" t="s">
        <v>145</v>
      </c>
      <c r="B25" t="s">
        <v>197</v>
      </c>
      <c r="C25" s="11">
        <v>0.05</v>
      </c>
      <c r="D25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SUP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2022-10-03T04:26:22Z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16425728797912</vt:r8>
  </property>
</Properties>
</file>