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365E8C69-DD82-4ED3-979D-0706F3AD5598}" xr6:coauthVersionLast="45" xr6:coauthVersionMax="47" xr10:uidLastSave="{00000000-0000-0000-0000-000000000000}"/>
  <bookViews>
    <workbookView xWindow="-60" yWindow="-16320" windowWidth="29040" windowHeight="15840" tabRatio="819" firstSheet="3" activeTab="6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4" i="61" l="1"/>
  <c r="F70" i="61"/>
  <c r="F56" i="61"/>
  <c r="F38" i="61"/>
  <c r="F12" i="61"/>
  <c r="F25" i="61"/>
  <c r="F10" i="61" l="1"/>
  <c r="B28" i="48" l="1"/>
  <c r="H76" i="48" l="1"/>
  <c r="H62" i="48"/>
  <c r="B76" i="48"/>
  <c r="B62" i="48"/>
  <c r="B50" i="48"/>
  <c r="B36" i="48"/>
  <c r="H50" i="48"/>
  <c r="B10" i="48"/>
  <c r="H36" i="48"/>
  <c r="H10" i="48"/>
  <c r="B22" i="48"/>
  <c r="H22" i="48"/>
  <c r="D22" i="48" s="1"/>
  <c r="L23" i="48"/>
  <c r="L22" i="48"/>
  <c r="L21" i="48"/>
  <c r="L20" i="48"/>
  <c r="L19" i="48"/>
  <c r="L18" i="48"/>
  <c r="B49" i="48" l="1"/>
  <c r="H135" i="48" l="1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<sst xmlns="http://schemas.openxmlformats.org/spreadsheetml/2006/main" count="2751" uniqueCount="302">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</sst>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43" customWidth="1"/>
    <col min="5" max="6" width="14.140625" style="43" customWidth="1"/>
    <col min="7" max="7" width="12.140625" style="43" customWidth="1"/>
    <col min="8" max="10" width="8.140625" style="43" customWidth="1"/>
    <col min="11" max="11" width="9.7109375" style="43" customWidth="1"/>
    <col min="12" max="12" width="8.140625" style="43" customWidth="1"/>
    <col min="13" max="13" width="10" style="43" customWidth="1"/>
    <col min="14" max="14" width="11.42578125" style="43" customWidth="1"/>
    <col min="15" max="15" width="13.42578125" style="43" customWidth="1"/>
    <col min="16" max="16384" width="8.85546875" style="43"/>
  </cols>
  <sheetData>
    <row r="1" spans="1:26" x14ac:dyDescent="0.2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2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2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2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2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2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2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2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2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2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2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2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2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2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25">
      <c r="A16" s="58" t="s">
        <v>277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2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2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25">
      <c r="A19" s="49" t="s">
        <v>278</v>
      </c>
      <c r="B19" s="57" t="s">
        <v>294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25">
      <c r="A20" s="49" t="s">
        <v>279</v>
      </c>
      <c r="B20" s="57" t="s">
        <v>289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25">
      <c r="A21" s="49" t="s">
        <v>280</v>
      </c>
      <c r="B21" s="52" t="s">
        <v>293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2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25">
      <c r="A23" s="49" t="s">
        <v>281</v>
      </c>
      <c r="B23" s="57" t="s">
        <v>290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25">
      <c r="A24" s="49"/>
      <c r="B24" s="57" t="s">
        <v>291</v>
      </c>
      <c r="C24" s="57"/>
      <c r="D24" s="57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25">
      <c r="A25" s="49"/>
      <c r="B25" s="57" t="s">
        <v>292</v>
      </c>
      <c r="C25" s="57"/>
      <c r="D25" s="5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25">
      <c r="A26" s="49" t="s">
        <v>282</v>
      </c>
      <c r="B26" s="57" t="s">
        <v>290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25">
      <c r="A27" s="49"/>
      <c r="B27" s="57" t="s">
        <v>292</v>
      </c>
      <c r="C27" s="57"/>
      <c r="D27" s="5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2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25">
      <c r="A29" s="49" t="s">
        <v>283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25">
      <c r="A30" s="49" t="s">
        <v>284</v>
      </c>
      <c r="B30" s="59" t="s">
        <v>285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25">
      <c r="A31" s="49" t="s">
        <v>286</v>
      </c>
      <c r="B31" s="57" t="s">
        <v>287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25">
      <c r="A32" s="55"/>
      <c r="B32" s="56" t="s">
        <v>288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2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2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2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2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2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2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2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2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opLeftCell="A105" zoomScaleNormal="100" workbookViewId="0">
      <selection activeCell="C141" sqref="C141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5" x14ac:dyDescent="0.2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5" x14ac:dyDescent="0.2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5" x14ac:dyDescent="0.2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5" x14ac:dyDescent="0.2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5" x14ac:dyDescent="0.2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5" x14ac:dyDescent="0.2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5" x14ac:dyDescent="0.2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5" x14ac:dyDescent="0.2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5" x14ac:dyDescent="0.2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5" x14ac:dyDescent="0.2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5" x14ac:dyDescent="0.2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5" x14ac:dyDescent="0.2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5" x14ac:dyDescent="0.2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5" x14ac:dyDescent="0.2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5" x14ac:dyDescent="0.2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5" x14ac:dyDescent="0.2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5" x14ac:dyDescent="0.2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">
      <c r="A45" s="29" t="s">
        <v>251</v>
      </c>
      <c r="B45" s="30"/>
      <c r="C45" s="30"/>
      <c r="D45" s="31"/>
      <c r="F45" s="30"/>
      <c r="G45" s="30"/>
      <c r="H45" s="30"/>
    </row>
    <row r="46" spans="1:9" ht="15" x14ac:dyDescent="0.25">
      <c r="A46" s="32" t="s">
        <v>1</v>
      </c>
      <c r="B46" s="32" t="str">
        <f>"R-SW*"&amp;F46&amp;"_"&amp;G46&amp;"*"</f>
        <v>R-SW*Apt_COA*</v>
      </c>
      <c r="C46" s="32" t="s">
        <v>296</v>
      </c>
      <c r="D46" s="32">
        <f t="shared" ref="D46:D56" si="8">AVERAGE(D6,D86)</f>
        <v>0.43569133982209951</v>
      </c>
      <c r="F46" s="32" t="s">
        <v>109</v>
      </c>
      <c r="G46" s="32" t="s">
        <v>82</v>
      </c>
      <c r="H46" s="32" t="str">
        <f t="shared" ref="H46:H49" si="9">"R-S*_"&amp;F46&amp;"_"&amp;G46&amp;"*"</f>
        <v>R-S*_Apt_COA*</v>
      </c>
    </row>
    <row r="47" spans="1:9" ht="15" x14ac:dyDescent="0.25">
      <c r="A47" s="33" t="s">
        <v>1</v>
      </c>
      <c r="B47" s="33" t="str">
        <f>"R-SW*"&amp;F47&amp;"_"&amp;G47&amp;"*"</f>
        <v>R-SW*Apt_BDL*</v>
      </c>
      <c r="C47" s="32" t="s">
        <v>296</v>
      </c>
      <c r="D47" s="33">
        <f t="shared" si="8"/>
        <v>4.2254222616694481E-2</v>
      </c>
      <c r="F47" s="33" t="s">
        <v>109</v>
      </c>
      <c r="G47" s="33" t="s">
        <v>191</v>
      </c>
      <c r="H47" s="33" t="str">
        <f t="shared" si="9"/>
        <v>R-S*_Apt_BDL*</v>
      </c>
    </row>
    <row r="48" spans="1:9" ht="15" x14ac:dyDescent="0.25">
      <c r="A48" s="32" t="s">
        <v>1</v>
      </c>
      <c r="B48" s="32" t="str">
        <f>"R-SW*"&amp;F48&amp;"_"&amp;G48&amp;"*"</f>
        <v>R-SW*Apt_ETH*</v>
      </c>
      <c r="C48" s="32" t="s">
        <v>296</v>
      </c>
      <c r="D48" s="32">
        <f t="shared" si="8"/>
        <v>4.5221363407621576E-2</v>
      </c>
      <c r="F48" s="32" t="s">
        <v>109</v>
      </c>
      <c r="G48" s="32" t="s">
        <v>190</v>
      </c>
      <c r="H48" s="32" t="str">
        <f t="shared" si="9"/>
        <v>R-S*_Apt_ETH*</v>
      </c>
    </row>
    <row r="49" spans="1:8" ht="15" x14ac:dyDescent="0.25">
      <c r="A49" s="33" t="s">
        <v>198</v>
      </c>
      <c r="B49" s="33" t="str">
        <f>"R-SW*"&amp;F49&amp;"_"&amp;G49&amp;"*"</f>
        <v>R-SW*Apt_LPG*</v>
      </c>
      <c r="C49" s="32" t="s">
        <v>296</v>
      </c>
      <c r="D49" s="33">
        <f t="shared" si="8"/>
        <v>9.0652735347130045E-2</v>
      </c>
      <c r="F49" s="33" t="s">
        <v>109</v>
      </c>
      <c r="G49" s="33" t="s">
        <v>192</v>
      </c>
      <c r="H49" s="33" t="str">
        <f t="shared" si="9"/>
        <v>R-S*_Apt_LPG*</v>
      </c>
    </row>
    <row r="50" spans="1:8" ht="15" x14ac:dyDescent="0.25">
      <c r="A50" s="32" t="s">
        <v>198</v>
      </c>
      <c r="B50" s="32" t="str">
        <f>"R-SW*"&amp;F50&amp;"_"&amp;G50&amp;"*"</f>
        <v>R-SW*Apt_ELC*</v>
      </c>
      <c r="C50" s="32" t="s">
        <v>296</v>
      </c>
      <c r="D50" s="32">
        <f t="shared" si="8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5" x14ac:dyDescent="0.25">
      <c r="A51" s="33" t="s">
        <v>198</v>
      </c>
      <c r="B51" s="33" t="str">
        <f t="shared" ref="B51:B56" si="10">"R-SW*"&amp;F51&amp;"_"&amp;G51&amp;"*"</f>
        <v>R-SW*Apt_KER*</v>
      </c>
      <c r="C51" s="32" t="s">
        <v>296</v>
      </c>
      <c r="D51" s="33">
        <f t="shared" si="8"/>
        <v>9.5574094033833407E-2</v>
      </c>
      <c r="F51" s="33" t="s">
        <v>109</v>
      </c>
      <c r="G51" s="33" t="s">
        <v>193</v>
      </c>
      <c r="H51" s="33" t="str">
        <f t="shared" ref="H51" si="11">"R-S*_"&amp;F51&amp;"_"&amp;G51&amp;"*"</f>
        <v>R-S*_Apt_KER*</v>
      </c>
    </row>
    <row r="52" spans="1:8" ht="15" x14ac:dyDescent="0.25">
      <c r="A52" s="32" t="s">
        <v>198</v>
      </c>
      <c r="B52" s="32" t="str">
        <f t="shared" si="10"/>
        <v>R-SW*Apt_GAS*</v>
      </c>
      <c r="C52" s="32" t="s">
        <v>296</v>
      </c>
      <c r="D52" s="32">
        <f t="shared" si="8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5" x14ac:dyDescent="0.25">
      <c r="A53" s="33" t="s">
        <v>1</v>
      </c>
      <c r="B53" s="33" t="str">
        <f t="shared" si="10"/>
        <v>R-SW*Apt_PEA*</v>
      </c>
      <c r="C53" s="32" t="s">
        <v>296</v>
      </c>
      <c r="D53" s="33">
        <f t="shared" si="8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5" x14ac:dyDescent="0.25">
      <c r="A54" s="32" t="s">
        <v>1</v>
      </c>
      <c r="B54" s="32" t="str">
        <f t="shared" si="10"/>
        <v>R-SW*Apt_SMF*</v>
      </c>
      <c r="C54" s="32" t="s">
        <v>296</v>
      </c>
      <c r="D54" s="32">
        <f t="shared" si="8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5" x14ac:dyDescent="0.25">
      <c r="A55" s="33" t="s">
        <v>198</v>
      </c>
      <c r="B55" s="33" t="str">
        <f t="shared" si="10"/>
        <v>R-SW*Apt_WOO*</v>
      </c>
      <c r="C55" s="32" t="s">
        <v>296</v>
      </c>
      <c r="D55" s="33">
        <f t="shared" si="8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5" x14ac:dyDescent="0.25">
      <c r="A56" s="32" t="s">
        <v>198</v>
      </c>
      <c r="B56" s="32" t="str">
        <f t="shared" si="10"/>
        <v>R-SW*Apt_HET*</v>
      </c>
      <c r="C56" s="32" t="s">
        <v>296</v>
      </c>
      <c r="D56" s="32">
        <f t="shared" si="8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5" x14ac:dyDescent="0.2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>"R-SW*"&amp;F58&amp;"_"&amp;G58&amp;"*"</f>
        <v>R-SW*Att_COA*</v>
      </c>
      <c r="C58" s="32" t="s">
        <v>298</v>
      </c>
      <c r="D58" s="32">
        <f t="shared" ref="D58:D63" si="12">AVERAGE(D18,D99)</f>
        <v>0.211103808258606</v>
      </c>
      <c r="F58" s="32" t="s">
        <v>105</v>
      </c>
      <c r="G58" s="32" t="s">
        <v>82</v>
      </c>
      <c r="H58" s="32" t="str">
        <f t="shared" ref="H58:H61" si="13">"R-S*_"&amp;F58&amp;"_"&amp;G58&amp;"*"</f>
        <v>R-S*_Att_COA*</v>
      </c>
    </row>
    <row r="59" spans="1:8" ht="15" x14ac:dyDescent="0.25">
      <c r="A59" s="33" t="s">
        <v>1</v>
      </c>
      <c r="B59" s="33" t="str">
        <f>"R-SW*"&amp;F59&amp;"_"&amp;G59&amp;"*"</f>
        <v>R-SW*Att_BDL*</v>
      </c>
      <c r="C59" s="32" t="s">
        <v>298</v>
      </c>
      <c r="D59" s="33">
        <f t="shared" si="12"/>
        <v>5.6789129779838646E-2</v>
      </c>
      <c r="F59" s="33" t="s">
        <v>105</v>
      </c>
      <c r="G59" s="33" t="s">
        <v>191</v>
      </c>
      <c r="H59" s="33" t="str">
        <f t="shared" si="13"/>
        <v>R-S*_Att_BDL*</v>
      </c>
    </row>
    <row r="60" spans="1:8" ht="15" x14ac:dyDescent="0.25">
      <c r="A60" s="32" t="s">
        <v>1</v>
      </c>
      <c r="B60" s="32" t="str">
        <f>"R-SW*"&amp;F60&amp;"_"&amp;G60&amp;"*"</f>
        <v>R-SW*Att_ETH*</v>
      </c>
      <c r="C60" s="32" t="s">
        <v>298</v>
      </c>
      <c r="D60" s="32">
        <f t="shared" si="12"/>
        <v>3.3606164383561649E-2</v>
      </c>
      <c r="F60" s="32" t="s">
        <v>105</v>
      </c>
      <c r="G60" s="32" t="s">
        <v>190</v>
      </c>
      <c r="H60" s="32" t="str">
        <f t="shared" si="13"/>
        <v>R-S*_Att_ETH*</v>
      </c>
    </row>
    <row r="61" spans="1:8" ht="15" x14ac:dyDescent="0.25">
      <c r="A61" s="33" t="s">
        <v>198</v>
      </c>
      <c r="B61" s="33" t="str">
        <f>"R-SW*"&amp;F61&amp;"_"&amp;G61&amp;"*"</f>
        <v>R-SW*Att_LPG*</v>
      </c>
      <c r="C61" s="32" t="s">
        <v>298</v>
      </c>
      <c r="D61" s="33">
        <f t="shared" si="12"/>
        <v>7.4808754437320241E-2</v>
      </c>
      <c r="F61" s="33" t="s">
        <v>105</v>
      </c>
      <c r="G61" s="33" t="s">
        <v>192</v>
      </c>
      <c r="H61" s="33" t="str">
        <f t="shared" si="13"/>
        <v>R-S*_Att_LPG*</v>
      </c>
    </row>
    <row r="62" spans="1:8" ht="15" x14ac:dyDescent="0.25">
      <c r="A62" s="32" t="s">
        <v>198</v>
      </c>
      <c r="B62" s="32" t="str">
        <f>"R-SW*"&amp;F62&amp;"_"&amp;G62&amp;"*"</f>
        <v>R-SW*Att_ELC*</v>
      </c>
      <c r="C62" s="32" t="s">
        <v>298</v>
      </c>
      <c r="D62" s="32">
        <f t="shared" si="12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5" x14ac:dyDescent="0.25">
      <c r="A63" s="33" t="s">
        <v>198</v>
      </c>
      <c r="B63" s="33" t="str">
        <f t="shared" ref="B63:B70" si="14">"R-SW*"&amp;F63&amp;"_"&amp;G63&amp;"*"</f>
        <v>R-SW*Att_KER*</v>
      </c>
      <c r="C63" s="32" t="s">
        <v>298</v>
      </c>
      <c r="D63" s="33">
        <f t="shared" si="12"/>
        <v>5.7341827023040151E-2</v>
      </c>
      <c r="F63" s="33" t="s">
        <v>105</v>
      </c>
      <c r="G63" s="33" t="s">
        <v>193</v>
      </c>
      <c r="H63" s="33" t="str">
        <f t="shared" ref="H63" si="15">"R-S*_"&amp;F63&amp;"_"&amp;G63&amp;"*"</f>
        <v>R-S*_Att_KER*</v>
      </c>
    </row>
    <row r="64" spans="1:8" ht="15" x14ac:dyDescent="0.25">
      <c r="A64" s="33" t="s">
        <v>198</v>
      </c>
      <c r="B64" s="33" t="s">
        <v>275</v>
      </c>
      <c r="C64" s="32" t="s">
        <v>298</v>
      </c>
      <c r="D64" s="33">
        <f>D63</f>
        <v>5.7341827023040151E-2</v>
      </c>
      <c r="F64" s="33"/>
      <c r="G64" s="33"/>
      <c r="H64" s="33"/>
    </row>
    <row r="65" spans="1:8" ht="15" x14ac:dyDescent="0.25">
      <c r="A65" s="32" t="s">
        <v>198</v>
      </c>
      <c r="B65" s="32" t="str">
        <f t="shared" si="14"/>
        <v>R-SW*Att_GAS*</v>
      </c>
      <c r="C65" s="32" t="s">
        <v>298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5" x14ac:dyDescent="0.25">
      <c r="A66" s="33" t="s">
        <v>1</v>
      </c>
      <c r="B66" s="33" t="str">
        <f t="shared" si="14"/>
        <v>R-SW*Att_PEA*</v>
      </c>
      <c r="C66" s="32" t="s">
        <v>298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5" x14ac:dyDescent="0.25">
      <c r="A67" s="32" t="s">
        <v>1</v>
      </c>
      <c r="B67" s="32" t="str">
        <f t="shared" si="14"/>
        <v>R-SW*Att_SMF*</v>
      </c>
      <c r="C67" s="32" t="s">
        <v>298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5" x14ac:dyDescent="0.25">
      <c r="A68" s="33" t="s">
        <v>198</v>
      </c>
      <c r="B68" s="33" t="str">
        <f t="shared" si="14"/>
        <v>R-SW*Att_WOO*</v>
      </c>
      <c r="C68" s="32" t="s">
        <v>298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5" x14ac:dyDescent="0.25">
      <c r="A69" s="33" t="s">
        <v>198</v>
      </c>
      <c r="B69" s="33" t="s">
        <v>271</v>
      </c>
      <c r="C69" s="32" t="s">
        <v>298</v>
      </c>
      <c r="D69" s="33">
        <f>D68</f>
        <v>9.3897937800385162E-2</v>
      </c>
      <c r="F69" s="33"/>
      <c r="G69" s="33"/>
      <c r="H69" s="33"/>
    </row>
    <row r="70" spans="1:8" ht="15" x14ac:dyDescent="0.25">
      <c r="A70" s="32" t="s">
        <v>198</v>
      </c>
      <c r="B70" s="32" t="str">
        <f t="shared" si="14"/>
        <v>R-SW*Att_HET*</v>
      </c>
      <c r="C70" s="32" t="s">
        <v>298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5" x14ac:dyDescent="0.2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5" x14ac:dyDescent="0.25">
      <c r="A72" s="32" t="s">
        <v>1</v>
      </c>
      <c r="B72" s="32" t="str">
        <f>"R-SW*"&amp;F72&amp;"_"&amp;G72&amp;"*"</f>
        <v>R-SW*Det_COA*</v>
      </c>
      <c r="C72" s="32" t="s">
        <v>300</v>
      </c>
      <c r="D72" s="32">
        <f t="shared" ref="D72:D77" si="16">AVERAGE(D32,D112)</f>
        <v>0.27265121677642429</v>
      </c>
      <c r="F72" s="32" t="s">
        <v>114</v>
      </c>
      <c r="G72" s="32" t="s">
        <v>82</v>
      </c>
      <c r="H72" s="32" t="str">
        <f t="shared" ref="H72:H76" si="17">"R-S*_"&amp;F72&amp;"_"&amp;G72&amp;"*"</f>
        <v>R-S*_Det_COA*</v>
      </c>
    </row>
    <row r="73" spans="1:8" ht="15" x14ac:dyDescent="0.25">
      <c r="A73" s="33" t="s">
        <v>1</v>
      </c>
      <c r="B73" s="33" t="str">
        <f>"R-SW*"&amp;F73&amp;"_"&amp;G73&amp;"*"</f>
        <v>R-SW*Det_BDL*</v>
      </c>
      <c r="C73" s="32" t="s">
        <v>300</v>
      </c>
      <c r="D73" s="33">
        <f t="shared" si="16"/>
        <v>2.1164383561643851E-2</v>
      </c>
      <c r="F73" s="33" t="s">
        <v>114</v>
      </c>
      <c r="G73" s="33" t="s">
        <v>191</v>
      </c>
      <c r="H73" s="33" t="str">
        <f t="shared" si="17"/>
        <v>R-S*_Det_BDL*</v>
      </c>
    </row>
    <row r="74" spans="1:8" ht="15" x14ac:dyDescent="0.25">
      <c r="A74" s="32" t="s">
        <v>1</v>
      </c>
      <c r="B74" s="32" t="str">
        <f>"R-SW*"&amp;F74&amp;"_"&amp;G74&amp;"*"</f>
        <v>R-SW*Det_ETH*</v>
      </c>
      <c r="C74" s="32" t="s">
        <v>300</v>
      </c>
      <c r="D74" s="32">
        <f t="shared" si="16"/>
        <v>2.3973672945205499E-2</v>
      </c>
      <c r="F74" s="32" t="s">
        <v>114</v>
      </c>
      <c r="G74" s="32" t="s">
        <v>190</v>
      </c>
      <c r="H74" s="32" t="str">
        <f t="shared" si="17"/>
        <v>R-S*_Det_ETH*</v>
      </c>
    </row>
    <row r="75" spans="1:8" ht="15" x14ac:dyDescent="0.25">
      <c r="A75" s="33" t="s">
        <v>198</v>
      </c>
      <c r="B75" s="33" t="str">
        <f>"R-SW*"&amp;F75&amp;"_"&amp;G75&amp;"*"</f>
        <v>R-SW*Det_LPG*</v>
      </c>
      <c r="C75" s="32" t="s">
        <v>300</v>
      </c>
      <c r="D75" s="33">
        <f t="shared" si="16"/>
        <v>6.9820820161344596E-2</v>
      </c>
      <c r="F75" s="33" t="s">
        <v>114</v>
      </c>
      <c r="G75" s="33" t="s">
        <v>192</v>
      </c>
      <c r="H75" s="33" t="str">
        <f t="shared" si="17"/>
        <v>R-S*_Det_LPG*</v>
      </c>
    </row>
    <row r="76" spans="1:8" ht="15" x14ac:dyDescent="0.25">
      <c r="A76" s="32" t="s">
        <v>198</v>
      </c>
      <c r="B76" s="32" t="str">
        <f>"R-SW*"&amp;F76&amp;"_"&amp;G76&amp;"*"</f>
        <v>R-SW*Det_ELC*</v>
      </c>
      <c r="C76" s="32" t="s">
        <v>300</v>
      </c>
      <c r="D76" s="32">
        <f t="shared" si="16"/>
        <v>6.9081677556345755E-2</v>
      </c>
      <c r="F76" s="32" t="s">
        <v>114</v>
      </c>
      <c r="G76" s="32" t="s">
        <v>83</v>
      </c>
      <c r="H76" s="32" t="str">
        <f t="shared" si="17"/>
        <v>R-S*_Det_ELC*</v>
      </c>
    </row>
    <row r="77" spans="1:8" ht="15" x14ac:dyDescent="0.25">
      <c r="A77" s="33" t="s">
        <v>198</v>
      </c>
      <c r="B77" s="33" t="str">
        <f t="shared" ref="B77:B84" si="18">"R-SW*"&amp;F77&amp;"_"&amp;G77&amp;"*"</f>
        <v>R-SW*Det_KER*</v>
      </c>
      <c r="C77" s="32" t="s">
        <v>300</v>
      </c>
      <c r="D77" s="33">
        <f t="shared" si="16"/>
        <v>5.1468333134737351E-2</v>
      </c>
      <c r="F77" s="33" t="s">
        <v>114</v>
      </c>
      <c r="G77" s="33" t="s">
        <v>193</v>
      </c>
      <c r="H77" s="33" t="str">
        <f t="shared" ref="H77" si="19">"R-S*_"&amp;F77&amp;"_"&amp;G77&amp;"*"</f>
        <v>R-S*_Det_KER*</v>
      </c>
    </row>
    <row r="78" spans="1:8" ht="15" x14ac:dyDescent="0.25">
      <c r="A78" s="33" t="s">
        <v>198</v>
      </c>
      <c r="B78" s="33" t="s">
        <v>276</v>
      </c>
      <c r="C78" s="32" t="s">
        <v>300</v>
      </c>
      <c r="D78" s="33">
        <f>D77</f>
        <v>5.1468333134737351E-2</v>
      </c>
      <c r="F78" s="33"/>
      <c r="G78" s="33"/>
      <c r="H78" s="33"/>
    </row>
    <row r="79" spans="1:8" ht="15" x14ac:dyDescent="0.25">
      <c r="A79" s="32" t="s">
        <v>198</v>
      </c>
      <c r="B79" s="32" t="str">
        <f t="shared" si="18"/>
        <v>R-SW*Det_GAS*</v>
      </c>
      <c r="C79" s="32" t="s">
        <v>300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5" x14ac:dyDescent="0.25">
      <c r="A80" s="33" t="s">
        <v>1</v>
      </c>
      <c r="B80" s="33" t="str">
        <f t="shared" si="18"/>
        <v>R-SW*Det_PEA*</v>
      </c>
      <c r="C80" s="32" t="s">
        <v>300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5" x14ac:dyDescent="0.25">
      <c r="A81" s="32" t="s">
        <v>1</v>
      </c>
      <c r="B81" s="32" t="str">
        <f t="shared" si="18"/>
        <v>R-SW*Det_SMF*</v>
      </c>
      <c r="C81" s="32" t="s">
        <v>300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5" x14ac:dyDescent="0.25">
      <c r="A82" s="33" t="s">
        <v>198</v>
      </c>
      <c r="B82" s="33" t="str">
        <f t="shared" si="18"/>
        <v>R-SW*Det_WOO*</v>
      </c>
      <c r="C82" s="32" t="s">
        <v>300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5" x14ac:dyDescent="0.25">
      <c r="A83" s="33" t="s">
        <v>198</v>
      </c>
      <c r="B83" s="33" t="s">
        <v>272</v>
      </c>
      <c r="C83" s="32" t="s">
        <v>300</v>
      </c>
      <c r="D83" s="33">
        <f>D82</f>
        <v>7.7073922910080403E-2</v>
      </c>
      <c r="F83" s="33"/>
      <c r="G83" s="33"/>
      <c r="H83" s="33"/>
    </row>
    <row r="84" spans="1:8" ht="15" x14ac:dyDescent="0.25">
      <c r="A84" s="32" t="s">
        <v>198</v>
      </c>
      <c r="B84" s="32" t="str">
        <f t="shared" si="18"/>
        <v>R-SW*Det_HET*</v>
      </c>
      <c r="C84" s="32" t="s">
        <v>300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5" x14ac:dyDescent="0.2">
      <c r="A85" s="29" t="s">
        <v>115</v>
      </c>
      <c r="B85" s="30"/>
      <c r="C85" s="30"/>
      <c r="D85" s="31"/>
      <c r="F85" s="30"/>
      <c r="G85" s="30"/>
      <c r="H85" s="30"/>
    </row>
    <row r="86" spans="1:8" ht="15" x14ac:dyDescent="0.25">
      <c r="A86" s="32" t="s">
        <v>1</v>
      </c>
      <c r="B86" s="32" t="str">
        <f t="shared" ref="B86:B96" si="20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1">"R-WH_"&amp;F86&amp;"_"&amp;G86&amp;"*"</f>
        <v>R-WH_Apt_COA*</v>
      </c>
    </row>
    <row r="87" spans="1:8" ht="15" x14ac:dyDescent="0.25">
      <c r="A87" s="33" t="s">
        <v>1</v>
      </c>
      <c r="B87" s="33" t="str">
        <f t="shared" si="20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1"/>
        <v>R-WH_Apt_BDL*</v>
      </c>
    </row>
    <row r="88" spans="1:8" ht="15" x14ac:dyDescent="0.25">
      <c r="A88" s="32" t="s">
        <v>1</v>
      </c>
      <c r="B88" s="32" t="str">
        <f t="shared" si="20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1"/>
        <v>R-WH_Apt_ETH*</v>
      </c>
    </row>
    <row r="89" spans="1:8" ht="15" x14ac:dyDescent="0.25">
      <c r="A89" s="33" t="s">
        <v>1</v>
      </c>
      <c r="B89" s="33" t="str">
        <f t="shared" si="20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1"/>
        <v>R-WH_Apt_LPG*</v>
      </c>
    </row>
    <row r="90" spans="1:8" ht="15" x14ac:dyDescent="0.25">
      <c r="A90" s="32" t="s">
        <v>244</v>
      </c>
      <c r="B90" s="32" t="str">
        <f t="shared" si="20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5" x14ac:dyDescent="0.25">
      <c r="A91" s="33" t="s">
        <v>1</v>
      </c>
      <c r="B91" s="33" t="str">
        <f t="shared" si="20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1"/>
        <v>R-WH_Apt_KER*</v>
      </c>
    </row>
    <row r="92" spans="1:8" ht="15" x14ac:dyDescent="0.25">
      <c r="A92" s="32" t="s">
        <v>1</v>
      </c>
      <c r="B92" s="32" t="str">
        <f t="shared" si="20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5" x14ac:dyDescent="0.25">
      <c r="A93" s="33" t="s">
        <v>1</v>
      </c>
      <c r="B93" s="33" t="str">
        <f t="shared" si="20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2">"R-WH_"&amp;F93&amp;"_"&amp;G93&amp;"*"</f>
        <v>R-WH_Apt_PEA*</v>
      </c>
    </row>
    <row r="94" spans="1:8" ht="15" x14ac:dyDescent="0.25">
      <c r="A94" s="32" t="s">
        <v>1</v>
      </c>
      <c r="B94" s="32" t="str">
        <f t="shared" si="20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2"/>
        <v>R-WH_Apt_SMF*</v>
      </c>
    </row>
    <row r="95" spans="1:8" ht="15" x14ac:dyDescent="0.25">
      <c r="A95" s="33" t="s">
        <v>1</v>
      </c>
      <c r="B95" s="33" t="str">
        <f t="shared" si="20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2"/>
        <v>R-WH_Apt_WOO*</v>
      </c>
    </row>
    <row r="96" spans="1:8" ht="15" x14ac:dyDescent="0.25">
      <c r="A96" s="32" t="s">
        <v>1</v>
      </c>
      <c r="B96" s="32" t="str">
        <f t="shared" si="20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2"/>
        <v>R-WH_Apt_HET*</v>
      </c>
    </row>
    <row r="97" spans="1:8" ht="15" x14ac:dyDescent="0.2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2"/>
        <v>R-WH_Apt_SOL*</v>
      </c>
    </row>
    <row r="98" spans="1:8" ht="15" x14ac:dyDescent="0.2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5" x14ac:dyDescent="0.25">
      <c r="A99" s="32" t="s">
        <v>1</v>
      </c>
      <c r="B99" s="32" t="str">
        <f t="shared" ref="B99:B109" si="23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4">"R-WH_"&amp;F99&amp;"_"&amp;G99&amp;"*"</f>
        <v>R-WH_Att_COA*</v>
      </c>
    </row>
    <row r="100" spans="1:8" ht="15" x14ac:dyDescent="0.25">
      <c r="A100" s="33" t="s">
        <v>1</v>
      </c>
      <c r="B100" s="33" t="str">
        <f t="shared" si="23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4"/>
        <v>R-WH_Att_BDL*</v>
      </c>
    </row>
    <row r="101" spans="1:8" ht="15" x14ac:dyDescent="0.25">
      <c r="A101" s="32" t="s">
        <v>1</v>
      </c>
      <c r="B101" s="32" t="str">
        <f t="shared" si="23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4"/>
        <v>R-WH_Att_ETH*</v>
      </c>
    </row>
    <row r="102" spans="1:8" ht="15" x14ac:dyDescent="0.25">
      <c r="A102" s="33" t="s">
        <v>1</v>
      </c>
      <c r="B102" s="33" t="str">
        <f t="shared" si="23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4"/>
        <v>R-WH_Att_LPG*</v>
      </c>
    </row>
    <row r="103" spans="1:8" ht="15" x14ac:dyDescent="0.25">
      <c r="A103" s="32" t="s">
        <v>244</v>
      </c>
      <c r="B103" s="32" t="str">
        <f t="shared" si="23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5" x14ac:dyDescent="0.25">
      <c r="A104" s="33" t="s">
        <v>1</v>
      </c>
      <c r="B104" s="33" t="str">
        <f t="shared" si="23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4"/>
        <v>R-WH_Att_KER*</v>
      </c>
    </row>
    <row r="105" spans="1:8" ht="15" x14ac:dyDescent="0.25">
      <c r="A105" s="32" t="s">
        <v>1</v>
      </c>
      <c r="B105" s="32" t="str">
        <f t="shared" si="23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5" x14ac:dyDescent="0.25">
      <c r="A106" s="33" t="s">
        <v>1</v>
      </c>
      <c r="B106" s="33" t="str">
        <f t="shared" si="23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5">"R-WH_"&amp;F106&amp;"_"&amp;G106&amp;"*"</f>
        <v>R-WH_Att_PEA*</v>
      </c>
    </row>
    <row r="107" spans="1:8" ht="15" x14ac:dyDescent="0.25">
      <c r="A107" s="32" t="s">
        <v>1</v>
      </c>
      <c r="B107" s="32" t="str">
        <f t="shared" si="23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5"/>
        <v>R-WH_Att_SMF*</v>
      </c>
    </row>
    <row r="108" spans="1:8" ht="15" x14ac:dyDescent="0.25">
      <c r="A108" s="33" t="s">
        <v>1</v>
      </c>
      <c r="B108" s="33" t="str">
        <f t="shared" si="23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5"/>
        <v>R-WH_Att_WOO*</v>
      </c>
    </row>
    <row r="109" spans="1:8" ht="15" x14ac:dyDescent="0.25">
      <c r="A109" s="32" t="s">
        <v>1</v>
      </c>
      <c r="B109" s="32" t="str">
        <f t="shared" si="23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5"/>
        <v>R-WH_Att_HET*</v>
      </c>
    </row>
    <row r="110" spans="1:8" ht="15" x14ac:dyDescent="0.2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5"/>
        <v>R-WH_Att_SOL*</v>
      </c>
    </row>
    <row r="111" spans="1:8" ht="15" x14ac:dyDescent="0.2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5" x14ac:dyDescent="0.25">
      <c r="A112" s="32" t="s">
        <v>1</v>
      </c>
      <c r="B112" s="32" t="str">
        <f t="shared" ref="B112:B122" si="26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27">"R-WH_"&amp;F112&amp;"_"&amp;G112&amp;"*"</f>
        <v>R-WH_Det_COA*</v>
      </c>
    </row>
    <row r="113" spans="1:8" ht="15" x14ac:dyDescent="0.25">
      <c r="A113" s="33" t="s">
        <v>1</v>
      </c>
      <c r="B113" s="33" t="str">
        <f t="shared" si="26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27"/>
        <v>R-WH_Det_BDL*</v>
      </c>
    </row>
    <row r="114" spans="1:8" ht="15" x14ac:dyDescent="0.25">
      <c r="A114" s="32" t="s">
        <v>1</v>
      </c>
      <c r="B114" s="32" t="str">
        <f t="shared" si="26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27"/>
        <v>R-WH_Det_ETH*</v>
      </c>
    </row>
    <row r="115" spans="1:8" ht="15" x14ac:dyDescent="0.25">
      <c r="A115" s="33" t="s">
        <v>1</v>
      </c>
      <c r="B115" s="33" t="str">
        <f t="shared" si="26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27"/>
        <v>R-WH_Det_LPG*</v>
      </c>
    </row>
    <row r="116" spans="1:8" ht="15" x14ac:dyDescent="0.25">
      <c r="A116" s="32" t="s">
        <v>244</v>
      </c>
      <c r="B116" s="32" t="str">
        <f t="shared" si="26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5" x14ac:dyDescent="0.25">
      <c r="A117" s="33" t="s">
        <v>1</v>
      </c>
      <c r="B117" s="33" t="str">
        <f t="shared" si="26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27"/>
        <v>R-WH_Det_KER*</v>
      </c>
    </row>
    <row r="118" spans="1:8" ht="15" x14ac:dyDescent="0.25">
      <c r="A118" s="32" t="s">
        <v>1</v>
      </c>
      <c r="B118" s="32" t="str">
        <f t="shared" si="26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5" x14ac:dyDescent="0.25">
      <c r="A119" s="33" t="s">
        <v>1</v>
      </c>
      <c r="B119" s="33" t="str">
        <f t="shared" si="26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28">"R-WH_"&amp;F119&amp;"_"&amp;G119&amp;"*"</f>
        <v>R-WH_Det_PEA*</v>
      </c>
    </row>
    <row r="120" spans="1:8" ht="15" x14ac:dyDescent="0.25">
      <c r="A120" s="32" t="s">
        <v>1</v>
      </c>
      <c r="B120" s="32" t="str">
        <f t="shared" si="26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28"/>
        <v>R-WH_Det_SMF*</v>
      </c>
    </row>
    <row r="121" spans="1:8" ht="15" x14ac:dyDescent="0.25">
      <c r="A121" s="33" t="s">
        <v>1</v>
      </c>
      <c r="B121" s="33" t="str">
        <f t="shared" si="26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28"/>
        <v>R-WH_Det_WOO*</v>
      </c>
    </row>
    <row r="122" spans="1:8" ht="15" x14ac:dyDescent="0.25">
      <c r="A122" s="32" t="s">
        <v>1</v>
      </c>
      <c r="B122" s="32" t="str">
        <f t="shared" si="26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28"/>
        <v>R-WH_Det_HET*</v>
      </c>
    </row>
    <row r="123" spans="1:8" ht="15" x14ac:dyDescent="0.2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28"/>
        <v>R-WH_Det_SOL*</v>
      </c>
    </row>
    <row r="124" spans="1:8" ht="15" x14ac:dyDescent="0.2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29">"R-SH_"&amp;F125&amp;"_"&amp;G125&amp;"*X1"</f>
        <v>R-SH_Apt_ELC*X1</v>
      </c>
    </row>
    <row r="126" spans="1:8" ht="15" x14ac:dyDescent="0.2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29"/>
        <v>R-SH_Att_ELC*X1</v>
      </c>
    </row>
    <row r="127" spans="1:8" ht="15" x14ac:dyDescent="0.2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29"/>
        <v>R-SH_Det_ELC*X1</v>
      </c>
    </row>
    <row r="128" spans="1:8" ht="15" x14ac:dyDescent="0.2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5" x14ac:dyDescent="0.2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0">"R-SH_"&amp;F129&amp;"_"&amp;G129&amp;"*X1"</f>
        <v>R-SH_Apt_ELC*X1</v>
      </c>
    </row>
    <row r="130" spans="1:8" ht="15" x14ac:dyDescent="0.2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0"/>
        <v>R-SH_Att_ELC*X1</v>
      </c>
    </row>
    <row r="131" spans="1:8" ht="15" x14ac:dyDescent="0.2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0"/>
        <v>R-SH_Det_ELC*X1</v>
      </c>
    </row>
    <row r="132" spans="1:8" ht="15" x14ac:dyDescent="0.2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5" x14ac:dyDescent="0.25">
      <c r="A133" s="32" t="s">
        <v>245</v>
      </c>
      <c r="B133" s="32" t="str">
        <f>"R-HC_"&amp;F133&amp;"_"&amp;G133&amp;"_HPN*"</f>
        <v>R-HC_Apt_ELC_HPN*</v>
      </c>
      <c r="C133" s="33" t="s">
        <v>295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1">"R-SH_"&amp;F133&amp;"_"&amp;G133&amp;"*X1"</f>
        <v>R-SH_Apt_ELC*X1</v>
      </c>
    </row>
    <row r="134" spans="1:8" ht="15" x14ac:dyDescent="0.25">
      <c r="A134" s="32" t="s">
        <v>245</v>
      </c>
      <c r="B134" s="32" t="str">
        <f>"R-HC_"&amp;F134&amp;"_"&amp;G134&amp;"_HPN*"</f>
        <v>R-HC_Att_ELC_HPN*</v>
      </c>
      <c r="C134" s="32" t="s">
        <v>297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1"/>
        <v>R-SH_Att_ELC*X1</v>
      </c>
    </row>
    <row r="135" spans="1:8" ht="15" x14ac:dyDescent="0.25">
      <c r="A135" s="38" t="s">
        <v>245</v>
      </c>
      <c r="B135" s="38" t="str">
        <f>"R-HC_"&amp;F135&amp;"_"&amp;G135&amp;"_HPN*"</f>
        <v>R-HC_Det_ELC_HPN*</v>
      </c>
      <c r="C135" s="33" t="s">
        <v>299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tabSelected="1" topLeftCell="A54" zoomScaleNormal="100" workbookViewId="0">
      <selection activeCell="F85" sqref="F85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"R-S*_"&amp;A12&amp;"_"&amp;B12&amp;",-*HPN*"</f>
        <v>R-S*_Apt_GAS,-*HPN*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">
        <v>301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"R-S*_"&amp;A25&amp;"_"&amp;B25&amp;",-*HPN*"</f>
        <v>R-S*_Att_GAS,-*HPN*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">
        <v>301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"R-S*_"&amp;A38&amp;"_"&amp;B38&amp;",-*HPN*"</f>
        <v>R-S*_Det_GAS,-*HPN*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">
        <v>301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>"R-WH_"&amp;A56&amp;"_"&amp;B56&amp;",-*HPN*"</f>
        <v>R-WH_Apt_GAS,-*HPN*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">
        <v>301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>"R-WH_"&amp;A70&amp;"_"&amp;B70&amp;",-*HPN*"</f>
        <v>R-WH_Att_GAS,-*HPN*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">
        <v>301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>"R-WH_"&amp;A84&amp;"_"&amp;B84&amp;",-*HPN*"</f>
        <v>R-WH_Det_GAS,-*HPN*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">
        <v>301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2022-03-31T16:51:47Z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679496407508850</vt:r8>
  </property>
</Properties>
</file>