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31787DA-7257-4492-BCCC-DA1C85D65242}" xr6:coauthVersionLast="45" xr6:coauthVersionMax="47" xr10:uidLastSave="{00000000-0000-0000-0000-000000000000}"/>
  <bookViews>
    <workbookView xWindow="16020" yWindow="-16320" windowWidth="29040" windowHeight="15840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8" i="32" l="1"/>
  <c r="T13" i="32"/>
  <c r="T13" i="31"/>
  <c r="T28" i="31"/>
  <c r="T28" i="28"/>
  <c r="T13" i="28"/>
  <c r="T7" i="33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<sst xmlns="http://schemas.openxmlformats.org/spreadsheetml/2006/main" count="4968" uniqueCount="485">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</sst>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6" t="s">
        <v>465</v>
      </c>
      <c r="B16" s="146"/>
      <c r="C16" s="146"/>
      <c r="D16" s="146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5" t="s">
        <v>7</v>
      </c>
      <c r="C19" s="145"/>
      <c r="D19" s="145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466</v>
      </c>
      <c r="B20" s="145" t="s">
        <v>476</v>
      </c>
      <c r="C20" s="145"/>
      <c r="D20" s="145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467</v>
      </c>
      <c r="B21" s="148" t="s">
        <v>480</v>
      </c>
      <c r="C21" s="148"/>
      <c r="D21" s="148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48"/>
      <c r="C22" s="148"/>
      <c r="D22" s="148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468</v>
      </c>
      <c r="B23" s="145" t="s">
        <v>477</v>
      </c>
      <c r="C23" s="145"/>
      <c r="D23" s="145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5" t="s">
        <v>478</v>
      </c>
      <c r="C24" s="145"/>
      <c r="D24" s="145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469</v>
      </c>
      <c r="B26" s="145" t="s">
        <v>477</v>
      </c>
      <c r="C26" s="145"/>
      <c r="D26" s="145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5" t="s">
        <v>479</v>
      </c>
      <c r="C27" s="145"/>
      <c r="D27" s="145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470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471</v>
      </c>
      <c r="B30" s="147" t="s">
        <v>472</v>
      </c>
      <c r="C30" s="145"/>
      <c r="D30" s="145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473</v>
      </c>
      <c r="B31" s="145" t="s">
        <v>474</v>
      </c>
      <c r="C31" s="145"/>
      <c r="D31" s="145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475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405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406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407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408</v>
      </c>
      <c r="B10" s="125" t="s">
        <v>409</v>
      </c>
    </row>
    <row r="11" spans="1:30" x14ac:dyDescent="0.2">
      <c r="A11" s="126" t="s">
        <v>410</v>
      </c>
      <c r="B11" s="126" t="s">
        <v>411</v>
      </c>
    </row>
    <row r="12" spans="1:30" x14ac:dyDescent="0.2">
      <c r="A12" s="127" t="s">
        <v>412</v>
      </c>
      <c r="B12" s="127" t="s">
        <v>413</v>
      </c>
    </row>
    <row r="13" spans="1:30" x14ac:dyDescent="0.2">
      <c r="A13" s="127" t="s">
        <v>414</v>
      </c>
      <c r="B13" s="127" t="s">
        <v>415</v>
      </c>
    </row>
    <row r="14" spans="1:30" x14ac:dyDescent="0.2">
      <c r="A14" s="127" t="s">
        <v>416</v>
      </c>
      <c r="B14" s="127" t="s">
        <v>417</v>
      </c>
    </row>
    <row r="15" spans="1:30" x14ac:dyDescent="0.2">
      <c r="A15" s="127" t="s">
        <v>418</v>
      </c>
      <c r="B15" s="127" t="s">
        <v>419</v>
      </c>
    </row>
    <row r="16" spans="1:30" x14ac:dyDescent="0.2">
      <c r="A16" s="127" t="s">
        <v>420</v>
      </c>
      <c r="B16" s="127" t="s">
        <v>421</v>
      </c>
    </row>
    <row r="17" spans="1:2" x14ac:dyDescent="0.2">
      <c r="A17" s="127" t="s">
        <v>422</v>
      </c>
      <c r="B17" s="127" t="s">
        <v>423</v>
      </c>
    </row>
    <row r="18" spans="1:2" x14ac:dyDescent="0.2">
      <c r="A18" s="127" t="s">
        <v>424</v>
      </c>
      <c r="B18" s="127" t="s">
        <v>425</v>
      </c>
    </row>
    <row r="19" spans="1:2" x14ac:dyDescent="0.2">
      <c r="A19" s="127" t="s">
        <v>426</v>
      </c>
      <c r="B19" s="127" t="s">
        <v>427</v>
      </c>
    </row>
    <row r="20" spans="1:2" x14ac:dyDescent="0.2">
      <c r="A20" s="127" t="s">
        <v>428</v>
      </c>
      <c r="B20" s="127" t="s">
        <v>429</v>
      </c>
    </row>
    <row r="21" spans="1:2" x14ac:dyDescent="0.2">
      <c r="A21" s="127" t="s">
        <v>430</v>
      </c>
      <c r="B21" s="127" t="s">
        <v>431</v>
      </c>
    </row>
    <row r="22" spans="1:2" x14ac:dyDescent="0.2">
      <c r="A22" s="127" t="s">
        <v>432</v>
      </c>
      <c r="B22" s="127" t="s">
        <v>433</v>
      </c>
    </row>
    <row r="23" spans="1:2" x14ac:dyDescent="0.2">
      <c r="A23" s="127" t="s">
        <v>434</v>
      </c>
      <c r="B23" s="127" t="s">
        <v>435</v>
      </c>
    </row>
    <row r="24" spans="1:2" x14ac:dyDescent="0.2">
      <c r="A24" s="127" t="s">
        <v>436</v>
      </c>
      <c r="B24" s="127" t="s">
        <v>437</v>
      </c>
    </row>
    <row r="25" spans="1:2" x14ac:dyDescent="0.2">
      <c r="A25" s="127" t="s">
        <v>438</v>
      </c>
      <c r="B25" s="127" t="s">
        <v>439</v>
      </c>
    </row>
    <row r="26" spans="1:2" x14ac:dyDescent="0.2">
      <c r="A26" s="127" t="s">
        <v>440</v>
      </c>
      <c r="B26" s="127" t="s">
        <v>441</v>
      </c>
    </row>
    <row r="27" spans="1:2" x14ac:dyDescent="0.2">
      <c r="A27" s="127" t="s">
        <v>442</v>
      </c>
      <c r="B27" s="127" t="s">
        <v>443</v>
      </c>
    </row>
    <row r="28" spans="1:2" x14ac:dyDescent="0.2">
      <c r="A28" s="127" t="s">
        <v>444</v>
      </c>
      <c r="B28" s="127" t="s">
        <v>445</v>
      </c>
    </row>
    <row r="29" spans="1:2" x14ac:dyDescent="0.2">
      <c r="A29" s="127" t="s">
        <v>446</v>
      </c>
      <c r="B29" s="127" t="s">
        <v>447</v>
      </c>
    </row>
    <row r="30" spans="1:2" x14ac:dyDescent="0.2">
      <c r="A30" s="127" t="s">
        <v>448</v>
      </c>
      <c r="B30" s="127" t="s">
        <v>449</v>
      </c>
    </row>
    <row r="31" spans="1:2" x14ac:dyDescent="0.2">
      <c r="A31" s="127" t="s">
        <v>450</v>
      </c>
      <c r="B31" s="127" t="s">
        <v>451</v>
      </c>
    </row>
    <row r="32" spans="1:2" x14ac:dyDescent="0.2">
      <c r="A32" s="127" t="s">
        <v>452</v>
      </c>
      <c r="B32" s="127" t="s">
        <v>453</v>
      </c>
    </row>
    <row r="33" spans="1:2" x14ac:dyDescent="0.2">
      <c r="A33" s="127" t="s">
        <v>454</v>
      </c>
      <c r="B33" s="127" t="s">
        <v>455</v>
      </c>
    </row>
    <row r="34" spans="1:2" x14ac:dyDescent="0.2">
      <c r="A34" s="127" t="s">
        <v>456</v>
      </c>
      <c r="B34" s="127" t="s">
        <v>457</v>
      </c>
    </row>
    <row r="35" spans="1:2" x14ac:dyDescent="0.2">
      <c r="A35" s="127" t="s">
        <v>458</v>
      </c>
      <c r="B35" s="127" t="s">
        <v>459</v>
      </c>
    </row>
    <row r="36" spans="1:2" x14ac:dyDescent="0.2">
      <c r="A36" s="127" t="s">
        <v>460</v>
      </c>
      <c r="B36" s="127" t="s">
        <v>461</v>
      </c>
    </row>
    <row r="37" spans="1:2" ht="15" x14ac:dyDescent="0.25">
      <c r="A37" s="128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8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404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15" sqref="Z1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49" t="s">
        <v>134</v>
      </c>
      <c r="T3" s="149"/>
      <c r="U3" s="149"/>
      <c r="V3" s="149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0" t="s">
        <v>38</v>
      </c>
      <c r="F4" s="151"/>
      <c r="G4" s="151"/>
      <c r="H4" s="151"/>
      <c r="I4" s="151"/>
      <c r="J4" s="151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0.45888353471209209</v>
      </c>
      <c r="P7" s="47">
        <f t="shared" ref="P7:P8" si="10">IF($D7=0,"",MIN($D7*(1+$S$4)^($P$5-$D$5),T7))</f>
        <v>0.45888353471209209</v>
      </c>
      <c r="Q7" s="47">
        <f t="shared" ref="Q7:Q8" si="11">IF($D7=0,"",MIN($D7*(1+$S$4)^($Q$5-$D$5),T7))</f>
        <v>0.45888353471209209</v>
      </c>
      <c r="S7" s="81">
        <v>0</v>
      </c>
      <c r="T7" s="153">
        <f>(G40*D7+S35*Z13+S37*Z14+S39*Z15)/SUM(S40:S41)</f>
        <v>0.45888353471209209</v>
      </c>
      <c r="Y7" s="152" t="s">
        <v>260</v>
      </c>
      <c r="Z7" s="152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2" t="s">
        <v>484</v>
      </c>
      <c r="Z12" s="152"/>
    </row>
    <row r="13" spans="1:26" ht="15.75" thickBot="1" x14ac:dyDescent="0.25">
      <c r="D13" s="20" t="s">
        <v>12</v>
      </c>
      <c r="Y13" s="76" t="s">
        <v>481</v>
      </c>
      <c r="Z13" s="83">
        <v>0.9</v>
      </c>
    </row>
    <row r="14" spans="1:26" ht="15.75" thickBot="1" x14ac:dyDescent="0.25">
      <c r="D14" s="20" t="s">
        <v>28</v>
      </c>
      <c r="Y14" s="76" t="s">
        <v>482</v>
      </c>
      <c r="Z14" s="83">
        <v>0.5</v>
      </c>
    </row>
    <row r="15" spans="1:26" ht="15.75" thickBot="1" x14ac:dyDescent="0.25">
      <c r="Y15" s="76" t="s">
        <v>483</v>
      </c>
      <c r="Z15" s="83">
        <v>0.1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-0.45888353471209209</v>
      </c>
      <c r="N21" s="34">
        <f t="shared" si="14"/>
        <v>-0.45888353471209209</v>
      </c>
      <c r="O21" s="34">
        <f t="shared" si="14"/>
        <v>-0.45888353471209209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 t="s">
        <v>265</v>
      </c>
    </row>
    <row r="30" spans="1:26" x14ac:dyDescent="0.2">
      <c r="D30" s="106" t="s">
        <v>394</v>
      </c>
    </row>
    <row r="32" spans="1:26" ht="15" x14ac:dyDescent="0.25">
      <c r="D32" s="101" t="s">
        <v>380</v>
      </c>
      <c r="E32" s="100" t="s">
        <v>381</v>
      </c>
      <c r="F32" s="100" t="s">
        <v>381</v>
      </c>
      <c r="G32" s="101" t="s">
        <v>382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383</v>
      </c>
      <c r="F33" s="101" t="s">
        <v>384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385</v>
      </c>
      <c r="E34" s="102" t="s">
        <v>386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387</v>
      </c>
      <c r="E35" s="102" t="s">
        <v>386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388</v>
      </c>
      <c r="E36" s="102" t="s">
        <v>389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390</v>
      </c>
      <c r="E37" s="102" t="s">
        <v>389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391</v>
      </c>
      <c r="E38" s="102" t="s">
        <v>392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393</v>
      </c>
      <c r="E39" s="102" t="s">
        <v>392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396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B1" zoomScale="70" zoomScaleNormal="70" workbookViewId="0">
      <selection activeCell="Z29" sqref="Z2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49" t="s">
        <v>134</v>
      </c>
      <c r="T3" s="149"/>
      <c r="U3" s="149"/>
      <c r="V3" s="149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0" t="s">
        <v>38</v>
      </c>
      <c r="F4" s="151"/>
      <c r="G4" s="151"/>
      <c r="H4" s="151"/>
      <c r="I4" s="151"/>
      <c r="J4" s="151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52" t="s">
        <v>260</v>
      </c>
      <c r="Z7" s="152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0.80548010000921155</v>
      </c>
      <c r="S13" s="81">
        <v>0</v>
      </c>
      <c r="T13" s="154">
        <f>(RSDCK_share!S34*D13+RSDCK_share!S35*RSDCK_share!Z13)/SUM(RSDCK_share!S34:S35)</f>
        <v>0.80548010000921155</v>
      </c>
      <c r="Y13" s="152" t="s">
        <v>398</v>
      </c>
      <c r="Z13" s="152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0" t="s">
        <v>38</v>
      </c>
      <c r="F19" s="151"/>
      <c r="G19" s="151"/>
      <c r="H19" s="151"/>
      <c r="I19" s="151"/>
      <c r="J19" s="51"/>
      <c r="K19" s="23"/>
      <c r="L19" s="151" t="s">
        <v>39</v>
      </c>
      <c r="M19" s="151"/>
      <c r="N19" s="151"/>
      <c r="O19" s="151"/>
      <c r="P19" s="151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0.79071181601964857</v>
      </c>
      <c r="S28" s="81">
        <v>0</v>
      </c>
      <c r="T28" s="154">
        <f>(RSDCK_share!S34*D28+RSDCK_share!S35*RSDCK_share!Z13)/SUM(RSDCK_share!S34:S35)</f>
        <v>0.79071181601964857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-6.8261714130050588E-3</v>
      </c>
      <c r="K73" s="115">
        <f t="shared" si="43"/>
        <v>-8.8740228369065758E-3</v>
      </c>
      <c r="L73" s="115">
        <f t="shared" si="43"/>
        <v>-3.294862561183555E-2</v>
      </c>
      <c r="M73" s="115">
        <f t="shared" si="43"/>
        <v>-0.12233594049295257</v>
      </c>
      <c r="N73" s="115">
        <f t="shared" si="43"/>
        <v>-0.5</v>
      </c>
      <c r="O73" s="115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UC-UP_R-WH_Apt_GAS_X0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-0.79071181601964857</v>
      </c>
      <c r="P74" s="24">
        <v>0</v>
      </c>
      <c r="Q74" s="24">
        <v>5</v>
      </c>
      <c r="R74" s="23" t="s">
        <v>192</v>
      </c>
      <c r="Y74" s="84"/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UC-UP_R-SH_Apt_GAS_X0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-0.80548010000921155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/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-5.839911015872823E-6</v>
      </c>
      <c r="K78" s="116">
        <f t="shared" si="47"/>
        <v>-7.5918843206346708E-6</v>
      </c>
      <c r="L78" s="116">
        <f t="shared" si="47"/>
        <v>-2.8188135050614096E-5</v>
      </c>
      <c r="M78" s="116">
        <f t="shared" si="47"/>
        <v>-1.046605722734766E-4</v>
      </c>
      <c r="N78" s="116">
        <f t="shared" si="47"/>
        <v>-1.9890703847157184E-2</v>
      </c>
      <c r="O78" s="116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-4.1893192366375957E-9</v>
      </c>
      <c r="K79" s="116">
        <f t="shared" si="47"/>
        <v>-5.4461150076288741E-9</v>
      </c>
      <c r="L79" s="116">
        <f t="shared" si="47"/>
        <v>-2.0221043795275482E-8</v>
      </c>
      <c r="M79" s="116">
        <f t="shared" si="47"/>
        <v>-7.5079320138792201E-8</v>
      </c>
      <c r="N79" s="116">
        <f t="shared" si="47"/>
        <v>-1.4268797594804257E-5</v>
      </c>
      <c r="O79" s="116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-1.9140905842942077E-2</v>
      </c>
      <c r="K80" s="115">
        <f t="shared" si="47"/>
        <v>-2.4883177595824701E-2</v>
      </c>
      <c r="L80" s="115">
        <f t="shared" si="47"/>
        <v>-9.2389496590865441E-2</v>
      </c>
      <c r="M80" s="115">
        <f t="shared" si="47"/>
        <v>-0.34303573357712203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-0.72948837500516017</v>
      </c>
      <c r="K81" s="115">
        <f t="shared" si="49"/>
        <v>-0.9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-6.3775432783778993E-2</v>
      </c>
      <c r="K82" s="115">
        <f t="shared" si="49"/>
        <v>-8.290806261891269E-2</v>
      </c>
      <c r="L82" s="115">
        <f t="shared" si="49"/>
        <v>-0.30783183293963962</v>
      </c>
      <c r="M82" s="115">
        <f t="shared" si="49"/>
        <v>-0.9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-1.0315337575114139E-2</v>
      </c>
      <c r="K83" s="115">
        <f t="shared" si="50"/>
        <v>-1.3409938847648382E-2</v>
      </c>
      <c r="L83" s="115">
        <f t="shared" si="50"/>
        <v>-4.9790164245599122E-2</v>
      </c>
      <c r="M83" s="115">
        <f t="shared" si="50"/>
        <v>-0.18486739453241235</v>
      </c>
      <c r="N83" s="115">
        <f t="shared" si="50"/>
        <v>-0.9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-2.257636049171789E-3</v>
      </c>
      <c r="K84" s="115">
        <f t="shared" si="51"/>
        <v>-0.35</v>
      </c>
      <c r="L84" s="115">
        <f t="shared" si="51"/>
        <v>-1.0897178000866838E-2</v>
      </c>
      <c r="M84" s="115">
        <f t="shared" si="51"/>
        <v>-4.0460459114758512E-2</v>
      </c>
      <c r="N84" s="115">
        <f t="shared" si="51"/>
        <v>-0.9</v>
      </c>
      <c r="O84" s="115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-4.23879070647674E-3</v>
      </c>
      <c r="K85" s="115">
        <f t="shared" si="51"/>
        <v>-5.5104279184197621E-3</v>
      </c>
      <c r="L85" s="115">
        <f t="shared" si="51"/>
        <v>-2.0459833131138295E-2</v>
      </c>
      <c r="M85" s="115">
        <f t="shared" si="51"/>
        <v>-7.5965928227597304E-2</v>
      </c>
      <c r="N85" s="115">
        <f t="shared" si="51"/>
        <v>-0.5</v>
      </c>
      <c r="O85" s="115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zoomScale="60" zoomScaleNormal="60" workbookViewId="0">
      <selection activeCell="X26" sqref="X26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49" t="s">
        <v>134</v>
      </c>
      <c r="T3" s="149"/>
      <c r="U3" s="149"/>
      <c r="V3" s="149"/>
      <c r="Z3" s="149" t="s">
        <v>401</v>
      </c>
      <c r="AA3" s="149"/>
      <c r="AB3" s="149"/>
      <c r="AC3" s="149"/>
      <c r="AD3" s="149"/>
      <c r="AE3" s="149"/>
      <c r="AF3" s="149"/>
      <c r="AG3" s="149"/>
      <c r="AH3" s="149"/>
      <c r="AI3" s="149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0" t="s">
        <v>38</v>
      </c>
      <c r="F4" s="151"/>
      <c r="G4" s="151"/>
      <c r="H4" s="151"/>
      <c r="I4" s="151"/>
      <c r="J4" s="151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2" t="s">
        <v>260</v>
      </c>
      <c r="Z7" s="152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2" t="s">
        <v>398</v>
      </c>
      <c r="Z12" s="152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0.45992694260240374</v>
      </c>
      <c r="M13" s="47">
        <f t="shared" si="7"/>
        <v>0.45992694260240374</v>
      </c>
      <c r="N13" s="47">
        <f t="shared" si="8"/>
        <v>0.45992694260240374</v>
      </c>
      <c r="O13" s="47">
        <f t="shared" si="9"/>
        <v>0.45992694260240374</v>
      </c>
      <c r="P13" s="47">
        <f t="shared" si="10"/>
        <v>0.45992694260240374</v>
      </c>
      <c r="Q13" s="47">
        <f t="shared" si="11"/>
        <v>0.45992694260240374</v>
      </c>
      <c r="S13" s="81">
        <v>0</v>
      </c>
      <c r="T13" s="154">
        <f>(RSDCK_share!S36*D13+RSDCK_share!S37*RSDCK_share!Z14)/SUM(RSDCK_share!S36:S37)</f>
        <v>0.45992694260240374</v>
      </c>
      <c r="Y13" s="76" t="s">
        <v>397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2" t="s">
        <v>399</v>
      </c>
      <c r="Z15" s="152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0" t="s">
        <v>38</v>
      </c>
      <c r="F19" s="151"/>
      <c r="G19" s="151"/>
      <c r="H19" s="151"/>
      <c r="I19" s="151"/>
      <c r="J19" s="51"/>
      <c r="K19" s="23"/>
      <c r="L19" s="151" t="s">
        <v>39</v>
      </c>
      <c r="M19" s="151"/>
      <c r="N19" s="151"/>
      <c r="O19" s="151"/>
      <c r="P19" s="151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0.4526712194333366</v>
      </c>
      <c r="M28" s="47">
        <f t="shared" si="19"/>
        <v>0.4526712194333366</v>
      </c>
      <c r="N28" s="47">
        <f t="shared" si="20"/>
        <v>0.4526712194333366</v>
      </c>
      <c r="O28" s="47">
        <f t="shared" si="21"/>
        <v>0.4526712194333366</v>
      </c>
      <c r="P28" s="47">
        <f t="shared" si="22"/>
        <v>0.4526712194333366</v>
      </c>
      <c r="Q28" s="47">
        <f t="shared" si="23"/>
        <v>0.4526712194333366</v>
      </c>
      <c r="S28" s="81">
        <v>0</v>
      </c>
      <c r="T28" s="154">
        <f>(RSDCK_share!S36*D28+RSDCK_share!S37*RSDCK_share!Z14)/SUM(RSDCK_share!S36:S37)</f>
        <v>0.4526712194333366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UC-UP_R-WH_Att_GAS_X0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-0.4526712194333366</v>
      </c>
      <c r="K65" s="34">
        <f t="shared" si="39"/>
        <v>-0.4526712194333366</v>
      </c>
      <c r="L65" s="34">
        <f t="shared" si="39"/>
        <v>-0.4526712194333366</v>
      </c>
      <c r="M65" s="34">
        <f t="shared" si="39"/>
        <v>-0.4526712194333366</v>
      </c>
      <c r="N65" s="34">
        <f t="shared" si="39"/>
        <v>-0.4526712194333366</v>
      </c>
      <c r="O65" s="34">
        <f t="shared" si="39"/>
        <v>-0.4526712194333366</v>
      </c>
      <c r="P65" s="24">
        <v>0</v>
      </c>
      <c r="Q65" s="24">
        <v>5</v>
      </c>
      <c r="R65" s="23" t="s">
        <v>251</v>
      </c>
      <c r="Z65" s="84"/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UC-UP_R-SH_Att_GAS_X0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-0.45992694260240374</v>
      </c>
      <c r="K66" s="34">
        <f t="shared" si="40"/>
        <v>-0.45992694260240374</v>
      </c>
      <c r="L66" s="34">
        <f t="shared" si="40"/>
        <v>-0.45992694260240374</v>
      </c>
      <c r="M66" s="34">
        <f t="shared" si="40"/>
        <v>-0.45992694260240374</v>
      </c>
      <c r="N66" s="34">
        <f t="shared" si="40"/>
        <v>-0.45992694260240374</v>
      </c>
      <c r="O66" s="34">
        <f t="shared" si="40"/>
        <v>-0.45992694260240374</v>
      </c>
      <c r="P66" s="24">
        <v>0</v>
      </c>
      <c r="Q66" s="24">
        <v>5</v>
      </c>
      <c r="R66" s="23" t="s">
        <v>245</v>
      </c>
      <c r="Z66" s="84"/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abSelected="1" topLeftCell="A40" zoomScale="60" zoomScaleNormal="60" workbookViewId="0">
      <selection activeCell="AE78" sqref="AE7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49" t="s">
        <v>134</v>
      </c>
      <c r="T3" s="149"/>
      <c r="U3" s="149"/>
      <c r="V3" s="149"/>
      <c r="Z3" s="149" t="s">
        <v>401</v>
      </c>
      <c r="AA3" s="149"/>
      <c r="AB3" s="149"/>
      <c r="AC3" s="149"/>
      <c r="AD3" s="149"/>
      <c r="AE3" s="149"/>
      <c r="AF3" s="149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0" t="s">
        <v>38</v>
      </c>
      <c r="F4" s="151"/>
      <c r="G4" s="151"/>
      <c r="H4" s="151"/>
      <c r="I4" s="151"/>
      <c r="J4" s="151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2" t="s">
        <v>260</v>
      </c>
      <c r="Z7" s="152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2" t="s">
        <v>398</v>
      </c>
      <c r="Z12" s="152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0.10433835321253068</v>
      </c>
      <c r="M13" s="47">
        <f t="shared" si="7"/>
        <v>0.10433835321253068</v>
      </c>
      <c r="N13" s="47">
        <f t="shared" si="8"/>
        <v>0.10433835321253068</v>
      </c>
      <c r="O13" s="47">
        <f t="shared" si="9"/>
        <v>0.10433835321253068</v>
      </c>
      <c r="P13" s="47">
        <f t="shared" si="10"/>
        <v>0.10433835321253068</v>
      </c>
      <c r="Q13" s="47">
        <f t="shared" si="12"/>
        <v>0.10433835321253068</v>
      </c>
      <c r="S13" s="81">
        <v>0</v>
      </c>
      <c r="T13" s="154">
        <f>(RSDCK_share!S38*D13+RSDCK_share!S39*RSDCK_share!Z15)/SUM(RSDCK_share!S38:S39)</f>
        <v>0.10433835321253068</v>
      </c>
      <c r="Y13" s="76" t="s">
        <v>397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2" t="s">
        <v>399</v>
      </c>
      <c r="Z15" s="152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1" t="s">
        <v>38</v>
      </c>
      <c r="F19" s="151"/>
      <c r="G19" s="151"/>
      <c r="H19" s="151"/>
      <c r="I19" s="151"/>
      <c r="J19" s="51"/>
      <c r="K19" s="23"/>
      <c r="L19" s="151" t="s">
        <v>39</v>
      </c>
      <c r="M19" s="151"/>
      <c r="N19" s="151"/>
      <c r="O19" s="151"/>
      <c r="P19" s="151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0.11085088948584147</v>
      </c>
      <c r="M28" s="47">
        <f t="shared" si="20"/>
        <v>0.11085088948584147</v>
      </c>
      <c r="N28" s="47">
        <f t="shared" si="21"/>
        <v>0.11085088948584147</v>
      </c>
      <c r="O28" s="47">
        <f t="shared" si="22"/>
        <v>0.11085088948584147</v>
      </c>
      <c r="P28" s="47">
        <f t="shared" si="23"/>
        <v>0.11085088948584147</v>
      </c>
      <c r="Q28" s="47">
        <f t="shared" si="24"/>
        <v>0.11085088948584147</v>
      </c>
      <c r="S28" s="81">
        <v>0</v>
      </c>
      <c r="T28" s="154">
        <f>(RSDCK_share!S38*D28+RSDCK_share!S39*RSDCK_share!Z15)/SUM(RSDCK_share!S38:S39)</f>
        <v>0.11085088948584147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UC-UP_R-WH_Det_GAS_X0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-0.11085088948584147</v>
      </c>
      <c r="K77" s="34">
        <f t="shared" si="45"/>
        <v>-0.11085088948584147</v>
      </c>
      <c r="L77" s="34">
        <f t="shared" si="45"/>
        <v>-0.11085088948584147</v>
      </c>
      <c r="M77" s="34">
        <f t="shared" si="45"/>
        <v>-0.11085088948584147</v>
      </c>
      <c r="N77" s="34">
        <f t="shared" si="45"/>
        <v>-0.11085088948584147</v>
      </c>
      <c r="O77" s="34">
        <f t="shared" si="45"/>
        <v>-0.11085088948584147</v>
      </c>
      <c r="P77" s="24">
        <v>0</v>
      </c>
      <c r="Q77" s="24">
        <v>5</v>
      </c>
      <c r="R77" s="23" t="s">
        <v>355</v>
      </c>
      <c r="Z77" s="84"/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UC-UP_R-SH_Det_GAS_X0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-0.10433835321253068</v>
      </c>
      <c r="K78" s="34">
        <f t="shared" si="46"/>
        <v>-0.10433835321253068</v>
      </c>
      <c r="L78" s="34">
        <f t="shared" si="46"/>
        <v>-0.10433835321253068</v>
      </c>
      <c r="M78" s="34">
        <f t="shared" si="46"/>
        <v>-0.10433835321253068</v>
      </c>
      <c r="N78" s="34">
        <f t="shared" si="46"/>
        <v>-0.10433835321253068</v>
      </c>
      <c r="O78" s="34">
        <f t="shared" si="46"/>
        <v>-0.10433835321253068</v>
      </c>
      <c r="P78" s="24">
        <v>0</v>
      </c>
      <c r="Q78" s="24">
        <v>5</v>
      </c>
      <c r="R78" s="23" t="s">
        <v>356</v>
      </c>
      <c r="Z78" s="84"/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-0.11325375386503572</v>
      </c>
      <c r="K79" s="115">
        <f t="shared" si="47"/>
        <v>-0.14722988002454646</v>
      </c>
      <c r="L79" s="115">
        <f t="shared" si="47"/>
        <v>-0.3799309669011276</v>
      </c>
      <c r="M79" s="115">
        <f t="shared" si="47"/>
        <v>-0.3799309669011276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4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4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2021-11-18T15:21:07Z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701320827007293</vt:r8>
  </property>
</Properties>
</file>