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82AECD3-2F96-4390-8CE7-FD1D0215A59A}" xr6:coauthVersionLast="47" xr6:coauthVersionMax="47" xr10:uidLastSave="{00000000-0000-0000-0000-000000000000}"/>
  <bookViews>
    <workbookView xWindow="-120" yWindow="-120" windowWidth="29040" windowHeight="15720" activeTab="2" xr2:uid="{39DC52AD-7AD8-48BE-9D85-AA1C40791A2D}"/>
  </bookViews>
  <sheets>
    <sheet name="Cover" sheetId="6" r:id="rId1"/>
    <sheet name="Regions" sheetId="2" r:id="rId2"/>
    <sheet name="PWR" sheetId="4" r:id="rId3"/>
    <sheet name="TRA" sheetId="1" r:id="rId4"/>
    <sheet name="SRV" sheetId="5" r:id="rId5"/>
  </sheets>
  <definedNames>
    <definedName name="__123Graph_AEUMILKPN" localSheetId="0" hidden="1">#REF!</definedName>
    <definedName name="__123Graph_AEUMILKPN" localSheetId="2" hidden="1">#REF!</definedName>
    <definedName name="__123Graph_AEUMILKPN" localSheetId="4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localSheetId="4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4" l="1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K7" i="4"/>
  <c r="K8" i="4"/>
  <c r="K6" i="4"/>
  <c r="B8" i="4"/>
  <c r="B6" i="4"/>
  <c r="B7" i="4"/>
  <c r="L6" i="5"/>
  <c r="L7" i="5"/>
  <c r="J7" i="5"/>
  <c r="J6" i="5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<sst xmlns="http://schemas.openxmlformats.org/spreadsheetml/2006/main" count="349" uniqueCount="192">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</sst>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167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168</v>
      </c>
      <c r="B19" s="45" t="s">
        <v>179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169</v>
      </c>
      <c r="B20" s="45" t="s">
        <v>182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170</v>
      </c>
      <c r="B21" s="40" t="s">
        <v>183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171</v>
      </c>
      <c r="B23" s="45" t="s">
        <v>184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180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181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172</v>
      </c>
      <c r="B26" s="45" t="s">
        <v>181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173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174</v>
      </c>
      <c r="B30" s="47" t="s">
        <v>175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176</v>
      </c>
      <c r="B31" s="45" t="s">
        <v>177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178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5"/>
  <sheetViews>
    <sheetView tabSelected="1" zoomScaleNormal="100" workbookViewId="0">
      <selection activeCell="D29" sqref="D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>-D14</f>
        <v>-0.4</v>
      </c>
      <c r="J6" s="2">
        <v>5</v>
      </c>
      <c r="K6" s="2" t="str">
        <f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>-D15</f>
        <v>-0.4</v>
      </c>
      <c r="J7" s="2">
        <v>5</v>
      </c>
      <c r="K7" s="2" t="str">
        <f>_xlfn.TEXTJOIN(" ",TRUE,A15, "maximum growth rate of",B15)</f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>-D16</f>
        <v>-0.1</v>
      </c>
      <c r="J8" s="2">
        <v>5</v>
      </c>
      <c r="K8" s="2" t="str">
        <f>_xlfn.TEXTJOIN(" ",TRUE,A16, "maximum growth rate of",B16)</f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149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>-D17</f>
        <v>-0.5</v>
      </c>
      <c r="J9" s="2">
        <v>5</v>
      </c>
      <c r="K9" s="2" t="str">
        <f>_xlfn.TEXTJOIN(" ",TRUE,A17, "maximum growth rate of",B17)</f>
        <v>PWR maximum growth rate of H2GT</v>
      </c>
    </row>
    <row r="10" spans="1:14" x14ac:dyDescent="0.25">
      <c r="B10" s="2" t="str">
        <f t="shared" ref="B10:B11" si="2">_xlfn.TEXTJOIN("_",TRUE,"UC",A18,"MaxGrowth",B18)</f>
        <v>UC_PWR_MaxGrowth_PV</v>
      </c>
      <c r="C10" s="2" t="s">
        <v>13</v>
      </c>
      <c r="D10" s="2" t="s">
        <v>164</v>
      </c>
      <c r="E10">
        <v>2018</v>
      </c>
      <c r="F10" s="2" t="s">
        <v>15</v>
      </c>
      <c r="G10" s="26">
        <f t="shared" ref="G10:J11" si="3">1+$C18</f>
        <v>1.2</v>
      </c>
      <c r="H10" s="2">
        <v>1</v>
      </c>
      <c r="I10" s="16">
        <f>-D18</f>
        <v>-0.5</v>
      </c>
      <c r="J10" s="2">
        <v>5</v>
      </c>
      <c r="K10" s="2" t="str">
        <f>_xlfn.TEXTJOIN(" ",TRUE,A18, "maximum growth rate of",B18)</f>
        <v>PWR maximum growth rate of PV</v>
      </c>
    </row>
    <row r="11" spans="1:14" x14ac:dyDescent="0.25">
      <c r="B11" s="2" t="str">
        <f t="shared" si="2"/>
        <v>UC_PWR_MaxGrowth_CSP</v>
      </c>
      <c r="C11" s="2" t="s">
        <v>13</v>
      </c>
      <c r="D11" s="2" t="s">
        <v>165</v>
      </c>
      <c r="E11">
        <v>2018</v>
      </c>
      <c r="F11" s="2" t="s">
        <v>15</v>
      </c>
      <c r="G11" s="26">
        <f t="shared" si="3"/>
        <v>1.2</v>
      </c>
      <c r="H11" s="2">
        <v>1</v>
      </c>
      <c r="I11" s="16">
        <f>-D19</f>
        <v>-0.5</v>
      </c>
      <c r="J11" s="2">
        <v>5</v>
      </c>
      <c r="K11" s="2" t="str">
        <f>_xlfn.TEXTJOIN(" ",TRUE,A19, "maximum growth rate of",B19)</f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129</v>
      </c>
      <c r="B14" t="s">
        <v>124</v>
      </c>
      <c r="C14" s="11">
        <v>0.2</v>
      </c>
      <c r="D14">
        <v>0.4</v>
      </c>
    </row>
    <row r="15" spans="1:14" x14ac:dyDescent="0.25">
      <c r="A15" t="s">
        <v>129</v>
      </c>
      <c r="B15" t="s">
        <v>125</v>
      </c>
      <c r="C15" s="11">
        <v>0.2</v>
      </c>
      <c r="D15">
        <v>0.4</v>
      </c>
    </row>
    <row r="16" spans="1:14" x14ac:dyDescent="0.25">
      <c r="A16" t="s">
        <v>129</v>
      </c>
      <c r="B16" t="s">
        <v>126</v>
      </c>
      <c r="C16" s="11">
        <v>0.2</v>
      </c>
      <c r="D16">
        <v>0.1</v>
      </c>
    </row>
    <row r="17" spans="1:11" x14ac:dyDescent="0.25">
      <c r="A17" t="s">
        <v>129</v>
      </c>
      <c r="B17" t="s">
        <v>166</v>
      </c>
      <c r="C17" s="11">
        <v>0.2</v>
      </c>
      <c r="D17">
        <v>0.5</v>
      </c>
    </row>
    <row r="18" spans="1:11" x14ac:dyDescent="0.25">
      <c r="A18" t="s">
        <v>129</v>
      </c>
      <c r="B18" t="s">
        <v>162</v>
      </c>
      <c r="C18" s="11">
        <v>0.2</v>
      </c>
      <c r="D18">
        <v>0.5</v>
      </c>
    </row>
    <row r="19" spans="1:11" x14ac:dyDescent="0.25">
      <c r="A19" t="s">
        <v>129</v>
      </c>
      <c r="B19" t="s">
        <v>163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187</v>
      </c>
      <c r="H23" s="4" t="s">
        <v>188</v>
      </c>
      <c r="I23" s="4" t="s">
        <v>11</v>
      </c>
      <c r="J23" s="4" t="s">
        <v>12</v>
      </c>
    </row>
    <row r="24" spans="1:11" x14ac:dyDescent="0.25">
      <c r="B24" s="2" t="s">
        <v>185</v>
      </c>
      <c r="C24" s="2"/>
      <c r="D24" s="2" t="s">
        <v>160</v>
      </c>
      <c r="E24" s="2">
        <v>2023</v>
      </c>
      <c r="F24" s="2" t="s">
        <v>191</v>
      </c>
      <c r="G24" s="26">
        <f>1+$C28</f>
        <v>1</v>
      </c>
      <c r="H24" s="16">
        <v>0.5</v>
      </c>
      <c r="I24" s="2">
        <v>3</v>
      </c>
      <c r="J24" s="2" t="s">
        <v>189</v>
      </c>
    </row>
    <row r="25" spans="1:11" x14ac:dyDescent="0.25">
      <c r="B25" s="2" t="s">
        <v>186</v>
      </c>
      <c r="C25" s="2"/>
      <c r="D25" s="2" t="s">
        <v>161</v>
      </c>
      <c r="E25">
        <v>2026</v>
      </c>
      <c r="F25" s="2" t="s">
        <v>191</v>
      </c>
      <c r="G25" s="26">
        <f>1+$C29</f>
        <v>1</v>
      </c>
      <c r="H25" s="16">
        <v>1</v>
      </c>
      <c r="I25" s="2">
        <v>3</v>
      </c>
      <c r="J25" s="2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153</v>
      </c>
      <c r="J28" t="s">
        <v>136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153</v>
      </c>
      <c r="J29" t="s">
        <v>154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153</v>
      </c>
      <c r="J30" t="s">
        <v>137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138</v>
      </c>
      <c r="J31" t="s">
        <v>135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138</v>
      </c>
      <c r="J32" t="s">
        <v>136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138</v>
      </c>
      <c r="J33" t="s">
        <v>154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138</v>
      </c>
      <c r="J34" t="s">
        <v>137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139</v>
      </c>
      <c r="J35" t="s">
        <v>135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139</v>
      </c>
      <c r="J36" t="s">
        <v>154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139</v>
      </c>
      <c r="J37" t="s">
        <v>155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139</v>
      </c>
      <c r="J38" t="s">
        <v>140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139</v>
      </c>
      <c r="J39" t="s">
        <v>137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1">
        <v>0.5</v>
      </c>
      <c r="L40" s="11">
        <v>0.15</v>
      </c>
    </row>
    <row r="41" spans="1:16" x14ac:dyDescent="0.25">
      <c r="I41" t="s">
        <v>141</v>
      </c>
      <c r="J41" t="s">
        <v>154</v>
      </c>
      <c r="K41" s="11">
        <v>0.5</v>
      </c>
      <c r="L41" s="11">
        <v>0.15</v>
      </c>
    </row>
    <row r="42" spans="1:16" x14ac:dyDescent="0.25">
      <c r="I42" t="s">
        <v>141</v>
      </c>
      <c r="J42" t="s">
        <v>155</v>
      </c>
      <c r="K42" s="11">
        <v>0.5</v>
      </c>
      <c r="L42" s="11">
        <v>0.15</v>
      </c>
    </row>
    <row r="43" spans="1:16" x14ac:dyDescent="0.25">
      <c r="I43" t="s">
        <v>141</v>
      </c>
      <c r="J43" t="s">
        <v>140</v>
      </c>
      <c r="K43" s="11">
        <v>0.5</v>
      </c>
      <c r="L43" s="11">
        <v>0.15</v>
      </c>
    </row>
    <row r="44" spans="1:16" x14ac:dyDescent="0.25">
      <c r="I44" t="s">
        <v>141</v>
      </c>
      <c r="J44" t="s">
        <v>137</v>
      </c>
      <c r="K44" s="11">
        <v>0.5</v>
      </c>
      <c r="L44" s="11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29">
        <f>1+C15</f>
        <v>1.05</v>
      </c>
      <c r="K6" s="2">
        <v>1</v>
      </c>
      <c r="L6" s="16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29"/>
      <c r="K8" s="2"/>
      <c r="L8" s="16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5" t="s">
        <v>7</v>
      </c>
      <c r="I10" s="15" t="s">
        <v>8</v>
      </c>
      <c r="J10" s="4" t="s">
        <v>151</v>
      </c>
      <c r="K10" s="4" t="s">
        <v>152</v>
      </c>
      <c r="L10" s="4" t="s">
        <v>43</v>
      </c>
      <c r="M10" s="4" t="s">
        <v>11</v>
      </c>
      <c r="N10" s="4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29">
        <f>1+C17</f>
        <v>1.05</v>
      </c>
      <c r="K11" s="2">
        <v>1</v>
      </c>
      <c r="L11" s="16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29">
        <f>1+C18</f>
        <v>1.05</v>
      </c>
      <c r="K12" s="2">
        <v>1</v>
      </c>
      <c r="L12" s="16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1">
        <v>0.05</v>
      </c>
      <c r="D15">
        <v>0.3</v>
      </c>
    </row>
    <row r="16" spans="1:14" x14ac:dyDescent="0.25">
      <c r="A16" t="s">
        <v>131</v>
      </c>
      <c r="B16" t="s">
        <v>128</v>
      </c>
      <c r="C16" s="11">
        <v>0.05</v>
      </c>
      <c r="D16">
        <v>0.3</v>
      </c>
    </row>
    <row r="17" spans="1:4" x14ac:dyDescent="0.25">
      <c r="A17" t="s">
        <v>145</v>
      </c>
      <c r="B17" t="s">
        <v>143</v>
      </c>
      <c r="C17" s="11">
        <v>0.05</v>
      </c>
      <c r="D17">
        <v>0.3</v>
      </c>
    </row>
    <row r="18" spans="1:4" x14ac:dyDescent="0.25">
      <c r="A18" t="s">
        <v>145</v>
      </c>
      <c r="B18" t="s">
        <v>144</v>
      </c>
      <c r="C18" s="11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2022-09-23T20:51:52Z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279561340808868</vt:r8>
  </property>
</Properties>
</file>