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68263B1-F117-4CC7-8AF3-77769B36F549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5" i="22" l="1"/>
  <c r="J30" i="22" l="1"/>
  <c r="J29" i="22"/>
  <c r="J28" i="22"/>
  <c r="J27" i="22"/>
  <c r="J26" i="22"/>
  <c r="J25" i="22"/>
  <c r="J21" i="22"/>
  <c r="J20" i="22"/>
  <c r="J19" i="22"/>
  <c r="J18" i="22"/>
  <c r="J17" i="22"/>
  <c r="J16" i="22"/>
  <c r="J11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J12" i="22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<sst xmlns="http://schemas.openxmlformats.org/spreadsheetml/2006/main" count="2056" uniqueCount="325">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</sst>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167" fontId="12" fillId="18" borderId="21" xfId="0" applyNumberFormat="1" applyFont="1" applyFill="1" applyBorder="1" applyAlignment="1">
      <alignment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5" t="s">
        <v>253</v>
      </c>
      <c r="B16" s="95"/>
      <c r="C16" s="95"/>
      <c r="D16" s="95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4" t="s">
        <v>101</v>
      </c>
      <c r="C19" s="94"/>
      <c r="D19" s="94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4" t="s">
        <v>266</v>
      </c>
      <c r="C20" s="94"/>
      <c r="D20" s="94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4" t="s">
        <v>265</v>
      </c>
      <c r="C23" s="94"/>
      <c r="D23" s="94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4" t="s">
        <v>265</v>
      </c>
      <c r="C26" s="94"/>
      <c r="D26" s="94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6" t="s">
        <v>261</v>
      </c>
      <c r="C30" s="94"/>
      <c r="D30" s="94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4" t="s">
        <v>263</v>
      </c>
      <c r="C31" s="94"/>
      <c r="D31" s="94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P32" sqref="P3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99" t="s">
        <v>277</v>
      </c>
      <c r="Q5" s="99"/>
      <c r="R5" s="99"/>
      <c r="S5" s="44"/>
      <c r="T5" s="99" t="s">
        <v>278</v>
      </c>
      <c r="U5" s="99"/>
      <c r="V5" s="99"/>
      <c r="W5" s="99"/>
      <c r="X5" s="99"/>
      <c r="Y5" s="44"/>
      <c r="Z5" s="99" t="s">
        <v>279</v>
      </c>
      <c r="AA5" s="99"/>
      <c r="AB5" s="99"/>
      <c r="AC5" s="44"/>
      <c r="AD5" s="99" t="s">
        <v>280</v>
      </c>
      <c r="AE5" s="99"/>
      <c r="AF5" s="99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>-(T34)</f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>-(T35)</f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>-(T36)</f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>-(T37)</f>
        <v>-9.1492186931267622E-2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>-(T38)</f>
        <v>-3.6630747396996691E-2</v>
      </c>
      <c r="K12" s="27"/>
      <c r="L12" s="27"/>
      <c r="P12" s="100" t="s">
        <v>296</v>
      </c>
      <c r="Q12" s="100"/>
      <c r="R12" s="100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92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101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>-(AA34)</f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>-(AA35)</f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>-(AA36)</f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>-(AA37)</f>
        <v>-3.2210497290905374E-2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>-(AA38)</f>
        <v>-3.054309712927282E-2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96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>-(AH34)</f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>-(AH35)</f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>-(AH36)</f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7" t="s">
        <v>281</v>
      </c>
      <c r="U28" s="98"/>
      <c r="V28" s="98"/>
      <c r="W28" s="98"/>
      <c r="X28" s="98"/>
      <c r="Y28" s="44"/>
      <c r="Z28" s="44"/>
      <c r="AA28" s="97" t="s">
        <v>282</v>
      </c>
      <c r="AB28" s="98"/>
      <c r="AC28" s="98"/>
      <c r="AD28" s="98"/>
      <c r="AE28" s="98"/>
      <c r="AF28" s="44"/>
      <c r="AG28" s="44"/>
      <c r="AH28" s="97" t="s">
        <v>283</v>
      </c>
      <c r="AI28" s="98"/>
      <c r="AJ28" s="98"/>
      <c r="AK28" s="98"/>
      <c r="AL28" s="98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>-(AH37)</f>
        <v>-7.3325429420576533E-3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>-(AH38)</f>
        <v>-3.2086171243230267E-3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0">_xlfn.NORM.DIST(2,Z7,AD7,TRUE)</f>
        <v>0.99986614214614677</v>
      </c>
      <c r="U30" s="88">
        <f t="shared" ref="U30:U38" si="1">_xlfn.NORM.DIST(2.3,Z7,AD7,TRUE)</f>
        <v>0.99999895018069218</v>
      </c>
      <c r="V30" s="88">
        <f t="shared" ref="V30:V38" si="2">_xlfn.NORM.DIST(2.5,Z7,AD7,TRUE)</f>
        <v>0.99999997827100517</v>
      </c>
      <c r="W30" s="88">
        <f t="shared" ref="W30:W38" si="3">_xlfn.NORM.DIST(2.7,Z7,AD7,TRUE)</f>
        <v>0.99999999973303144</v>
      </c>
      <c r="X30" s="88">
        <f t="shared" ref="X30:X38" si="4">1-_xlfn.NORM.DIST(2.7,Z7,AD7,TRUE)</f>
        <v>2.6696855837116118E-10</v>
      </c>
      <c r="Y30" s="44"/>
      <c r="Z30" s="66" t="s">
        <v>287</v>
      </c>
      <c r="AA30" s="88">
        <f t="shared" ref="AA30:AA38" si="5">_xlfn.NORM.DIST(2,AA7,AE7,TRUE)</f>
        <v>0.99358230344905218</v>
      </c>
      <c r="AB30" s="88">
        <f t="shared" ref="AB30:AB38" si="6">_xlfn.NORM.DIST(2.3,AA7,AE7,TRUE)</f>
        <v>0.99961797061500135</v>
      </c>
      <c r="AC30" s="88">
        <f t="shared" ref="AC30:AC38" si="7">_xlfn.NORM.DIST(2.5,AA7,AE7,TRUE)</f>
        <v>0.99996097211163748</v>
      </c>
      <c r="AD30" s="88">
        <f t="shared" ref="AD30:AD38" si="8">_xlfn.NORM.DIST(2.7,AA7,AE7,TRUE)</f>
        <v>0.99999712102252392</v>
      </c>
      <c r="AE30" s="88">
        <f t="shared" ref="AE30:AE38" si="9">1-_xlfn.NORM.DIST(2.7,AA7,AE7,TRUE)</f>
        <v>2.8789774760840103E-6</v>
      </c>
      <c r="AF30" s="44"/>
      <c r="AG30" s="66" t="s">
        <v>287</v>
      </c>
      <c r="AH30" s="44">
        <f t="shared" ref="AH30:AH38" si="10">_xlfn.NORM.DIST(2,AB7,AF7,TRUE)</f>
        <v>0.99867076285153633</v>
      </c>
      <c r="AI30" s="44">
        <f t="shared" ref="AI30:AI38" si="11">_xlfn.NORM.DIST(2.3,AB7,AF7,TRUE)</f>
        <v>0.99999490602709384</v>
      </c>
      <c r="AJ30" s="44">
        <f t="shared" ref="AJ30:AJ38" si="12">_xlfn.NORM.DIST(2.5,AB7,AF7,TRUE)</f>
        <v>0.99999995653338158</v>
      </c>
      <c r="AK30" s="44">
        <f t="shared" ref="AK30:AK38" si="13">_xlfn.NORM.DIST(2.7,AB7,AF7,TRUE)</f>
        <v>0.99999999984236743</v>
      </c>
      <c r="AL30" s="44">
        <f t="shared" ref="AL30:AL38" si="14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97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0"/>
        <v>0.96885301500182108</v>
      </c>
      <c r="U31" s="88">
        <f t="shared" si="1"/>
        <v>0.99736560266376562</v>
      </c>
      <c r="V31" s="88">
        <f t="shared" si="2"/>
        <v>0.99967208422117826</v>
      </c>
      <c r="W31" s="88">
        <f t="shared" si="3"/>
        <v>0.99997147495584515</v>
      </c>
      <c r="X31" s="88">
        <f t="shared" si="4"/>
        <v>2.8525044154847912E-5</v>
      </c>
      <c r="Y31" s="44"/>
      <c r="Z31" s="71" t="s">
        <v>289</v>
      </c>
      <c r="AA31" s="88">
        <f t="shared" si="5"/>
        <v>0.7694627396275191</v>
      </c>
      <c r="AB31" s="88">
        <f t="shared" si="6"/>
        <v>0.92091247414921895</v>
      </c>
      <c r="AC31" s="88">
        <f t="shared" si="7"/>
        <v>0.96860489728090593</v>
      </c>
      <c r="AD31" s="88">
        <f t="shared" si="8"/>
        <v>0.98955903282288238</v>
      </c>
      <c r="AE31" s="88">
        <f t="shared" si="9"/>
        <v>1.0440967177117622E-2</v>
      </c>
      <c r="AF31" s="44"/>
      <c r="AG31" s="71" t="s">
        <v>289</v>
      </c>
      <c r="AH31" s="44">
        <f t="shared" si="10"/>
        <v>0.6130931526036395</v>
      </c>
      <c r="AI31" s="44">
        <f t="shared" si="11"/>
        <v>0.87842619586393023</v>
      </c>
      <c r="AJ31" s="44">
        <f t="shared" si="12"/>
        <v>0.9602560960127382</v>
      </c>
      <c r="AK31" s="44">
        <f t="shared" si="13"/>
        <v>0.99036267162555125</v>
      </c>
      <c r="AL31" s="44">
        <f t="shared" si="14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0"/>
        <v>0.93969745300565943</v>
      </c>
      <c r="U32" s="88">
        <f t="shared" si="1"/>
        <v>0.99622594121059427</v>
      </c>
      <c r="V32" s="88">
        <f t="shared" si="2"/>
        <v>0.99968448066910742</v>
      </c>
      <c r="W32" s="88">
        <f t="shared" si="3"/>
        <v>0.99998437626199244</v>
      </c>
      <c r="X32" s="88">
        <f t="shared" si="4"/>
        <v>1.5623738007564114E-5</v>
      </c>
      <c r="Z32" s="76" t="s">
        <v>291</v>
      </c>
      <c r="AA32" s="88">
        <f t="shared" si="5"/>
        <v>0.63358245624321075</v>
      </c>
      <c r="AB32" s="88">
        <f t="shared" si="6"/>
        <v>0.84081469035187228</v>
      </c>
      <c r="AC32" s="88">
        <f t="shared" si="7"/>
        <v>0.92442034414706997</v>
      </c>
      <c r="AD32" s="88">
        <f t="shared" si="8"/>
        <v>0.9694716992391359</v>
      </c>
      <c r="AE32" s="88">
        <f t="shared" si="9"/>
        <v>3.0528300760864102E-2</v>
      </c>
      <c r="AG32" s="76" t="s">
        <v>291</v>
      </c>
      <c r="AH32" s="44">
        <f t="shared" si="10"/>
        <v>0.34194299028735675</v>
      </c>
      <c r="AI32" s="44">
        <f t="shared" si="11"/>
        <v>0.71567219724569331</v>
      </c>
      <c r="AJ32" s="44">
        <f t="shared" si="12"/>
        <v>0.88905130905570107</v>
      </c>
      <c r="AK32" s="44">
        <f t="shared" si="13"/>
        <v>0.9694633335110785</v>
      </c>
      <c r="AL32" s="44">
        <f t="shared" si="14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0"/>
        <v>0.76682617615099935</v>
      </c>
      <c r="U33" s="88">
        <f t="shared" si="1"/>
        <v>0.95418880111755022</v>
      </c>
      <c r="V33" s="88">
        <f t="shared" si="2"/>
        <v>0.98998748585906793</v>
      </c>
      <c r="W33" s="88">
        <f t="shared" si="3"/>
        <v>0.99848587792694921</v>
      </c>
      <c r="X33" s="88">
        <f t="shared" si="4"/>
        <v>1.5141220730507943E-3</v>
      </c>
      <c r="Y33" s="44"/>
      <c r="Z33" s="71" t="s">
        <v>293</v>
      </c>
      <c r="AA33" s="88">
        <f t="shared" si="5"/>
        <v>0.48602123970467664</v>
      </c>
      <c r="AB33" s="88">
        <f t="shared" si="6"/>
        <v>0.74725860659793841</v>
      </c>
      <c r="AC33" s="88">
        <f t="shared" si="7"/>
        <v>0.87143015426775872</v>
      </c>
      <c r="AD33" s="88">
        <f t="shared" si="8"/>
        <v>0.94525252109261237</v>
      </c>
      <c r="AE33" s="88">
        <f t="shared" si="9"/>
        <v>5.4747478907387626E-2</v>
      </c>
      <c r="AF33" s="44"/>
      <c r="AG33" s="71" t="s">
        <v>293</v>
      </c>
      <c r="AH33" s="44">
        <f t="shared" si="10"/>
        <v>0.14983014442834014</v>
      </c>
      <c r="AI33" s="44">
        <f t="shared" si="11"/>
        <v>0.49056643348839696</v>
      </c>
      <c r="AJ33" s="44">
        <f t="shared" si="12"/>
        <v>0.74280813134921952</v>
      </c>
      <c r="AK33" s="44">
        <f t="shared" si="13"/>
        <v>0.90786182982277952</v>
      </c>
      <c r="AL33" s="44">
        <f t="shared" si="14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0"/>
        <v>0.5138907043261417</v>
      </c>
      <c r="U34" s="88">
        <f t="shared" si="1"/>
        <v>0.70275414783970647</v>
      </c>
      <c r="V34" s="88">
        <f t="shared" si="2"/>
        <v>0.80620969874302539</v>
      </c>
      <c r="W34" s="88">
        <f t="shared" si="3"/>
        <v>0.88409087605518322</v>
      </c>
      <c r="X34" s="88">
        <f t="shared" si="4"/>
        <v>0.11590912394481678</v>
      </c>
      <c r="Y34" s="44"/>
      <c r="Z34" s="76" t="s">
        <v>295</v>
      </c>
      <c r="AA34" s="88">
        <f t="shared" si="5"/>
        <v>0.25380085256173046</v>
      </c>
      <c r="AB34" s="88">
        <f t="shared" si="6"/>
        <v>0.48042786872418958</v>
      </c>
      <c r="AC34" s="88">
        <f t="shared" si="7"/>
        <v>0.64054584703308814</v>
      </c>
      <c r="AD34" s="88">
        <f t="shared" si="8"/>
        <v>0.77902845692514355</v>
      </c>
      <c r="AE34" s="88">
        <f t="shared" si="9"/>
        <v>0.22097154307485645</v>
      </c>
      <c r="AF34" s="44"/>
      <c r="AG34" s="76" t="s">
        <v>295</v>
      </c>
      <c r="AH34" s="44">
        <f t="shared" si="10"/>
        <v>6.6011404930960929E-2</v>
      </c>
      <c r="AI34" s="44">
        <f t="shared" si="11"/>
        <v>0.22200714259760385</v>
      </c>
      <c r="AJ34" s="44">
        <f t="shared" si="12"/>
        <v>0.39296290098211079</v>
      </c>
      <c r="AK34" s="44">
        <f t="shared" si="13"/>
        <v>0.58792955212905773</v>
      </c>
      <c r="AL34" s="44">
        <f t="shared" si="14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0"/>
        <v>0.37584533679027893</v>
      </c>
      <c r="U35" s="88">
        <f t="shared" si="1"/>
        <v>0.51506861469064869</v>
      </c>
      <c r="V35" s="88">
        <f t="shared" si="2"/>
        <v>0.60792230376456446</v>
      </c>
      <c r="W35" s="88">
        <f t="shared" si="3"/>
        <v>0.69498667602271957</v>
      </c>
      <c r="X35" s="88">
        <f t="shared" si="4"/>
        <v>0.30501332397728043</v>
      </c>
      <c r="Y35" s="44"/>
      <c r="Z35" s="71" t="s">
        <v>297</v>
      </c>
      <c r="AA35" s="88">
        <f t="shared" si="5"/>
        <v>8.9754023843298891E-2</v>
      </c>
      <c r="AB35" s="88">
        <f t="shared" si="6"/>
        <v>0.19240027281705166</v>
      </c>
      <c r="AC35" s="88">
        <f t="shared" si="7"/>
        <v>0.28991681177663592</v>
      </c>
      <c r="AD35" s="88">
        <f t="shared" si="8"/>
        <v>0.40587448754231226</v>
      </c>
      <c r="AE35" s="88">
        <f t="shared" si="9"/>
        <v>0.59412551245768774</v>
      </c>
      <c r="AF35" s="44"/>
      <c r="AG35" s="71" t="s">
        <v>297</v>
      </c>
      <c r="AH35" s="44">
        <f t="shared" si="10"/>
        <v>5.6979596817344061E-2</v>
      </c>
      <c r="AI35" s="44">
        <f t="shared" si="11"/>
        <v>0.12698439253107691</v>
      </c>
      <c r="AJ35" s="44">
        <f t="shared" si="12"/>
        <v>0.19835620119859471</v>
      </c>
      <c r="AK35" s="44">
        <f t="shared" si="13"/>
        <v>0.28970312941742804</v>
      </c>
      <c r="AL35" s="44">
        <f t="shared" si="14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0"/>
        <v>0.16552806134367962</v>
      </c>
      <c r="U36" s="88">
        <f t="shared" si="1"/>
        <v>0.29053559209062707</v>
      </c>
      <c r="V36" s="88">
        <f t="shared" si="2"/>
        <v>0.39292301197938029</v>
      </c>
      <c r="W36" s="88">
        <f t="shared" si="3"/>
        <v>0.50335241668180219</v>
      </c>
      <c r="X36" s="88">
        <f t="shared" si="4"/>
        <v>0.49664758331819781</v>
      </c>
      <c r="Z36" s="76" t="s">
        <v>301</v>
      </c>
      <c r="AA36" s="88">
        <f t="shared" si="5"/>
        <v>5.0511604601422351E-2</v>
      </c>
      <c r="AB36" s="88">
        <f t="shared" si="6"/>
        <v>9.4333345509310967E-2</v>
      </c>
      <c r="AC36" s="88">
        <f t="shared" si="7"/>
        <v>0.13618656405660809</v>
      </c>
      <c r="AD36" s="88">
        <f t="shared" si="8"/>
        <v>0.18924169383003042</v>
      </c>
      <c r="AE36" s="88">
        <f t="shared" si="9"/>
        <v>0.81075830616996958</v>
      </c>
      <c r="AG36" s="76" t="s">
        <v>301</v>
      </c>
      <c r="AH36" s="44">
        <f t="shared" si="10"/>
        <v>2.8856450394145666E-2</v>
      </c>
      <c r="AI36" s="44">
        <f t="shared" si="11"/>
        <v>5.7199757058308189E-2</v>
      </c>
      <c r="AJ36" s="44">
        <f t="shared" si="12"/>
        <v>8.5976160021217857E-2</v>
      </c>
      <c r="AK36" s="44">
        <f t="shared" si="13"/>
        <v>0.12441589797637952</v>
      </c>
      <c r="AL36" s="44">
        <f t="shared" si="14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0"/>
        <v>9.1492186931267622E-2</v>
      </c>
      <c r="U37" s="88">
        <f t="shared" si="1"/>
        <v>0.15300882371326033</v>
      </c>
      <c r="V37" s="88">
        <f t="shared" si="2"/>
        <v>0.20660004501142309</v>
      </c>
      <c r="W37" s="88">
        <f t="shared" si="3"/>
        <v>0.26995921510986137</v>
      </c>
      <c r="X37" s="88">
        <f t="shared" si="4"/>
        <v>0.73004078489013868</v>
      </c>
      <c r="Y37" s="44"/>
      <c r="Z37" s="71" t="s">
        <v>302</v>
      </c>
      <c r="AA37" s="88">
        <f t="shared" si="5"/>
        <v>3.2210497290905374E-2</v>
      </c>
      <c r="AB37" s="88">
        <f t="shared" si="6"/>
        <v>5.6332486553475364E-2</v>
      </c>
      <c r="AC37" s="88">
        <f t="shared" si="7"/>
        <v>7.9115975834815E-2</v>
      </c>
      <c r="AD37" s="88">
        <f t="shared" si="8"/>
        <v>0.10827424567922854</v>
      </c>
      <c r="AE37" s="88">
        <f t="shared" si="9"/>
        <v>0.8917257543207715</v>
      </c>
      <c r="AF37" s="44"/>
      <c r="AG37" s="71" t="s">
        <v>302</v>
      </c>
      <c r="AH37" s="44">
        <f t="shared" si="10"/>
        <v>7.3325429420576533E-3</v>
      </c>
      <c r="AI37" s="44">
        <f t="shared" si="11"/>
        <v>1.5850994164039133E-2</v>
      </c>
      <c r="AJ37" s="44">
        <f t="shared" si="12"/>
        <v>2.5396980814932565E-2</v>
      </c>
      <c r="AK37" s="44">
        <f t="shared" si="13"/>
        <v>3.9349548301286723E-2</v>
      </c>
      <c r="AL37" s="44">
        <f t="shared" si="14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0"/>
        <v>3.6630747396996691E-2</v>
      </c>
      <c r="U38" s="88">
        <f t="shared" si="1"/>
        <v>5.4970533940220757E-2</v>
      </c>
      <c r="V38" s="88">
        <f t="shared" si="2"/>
        <v>7.0785662206478708E-2</v>
      </c>
      <c r="W38" s="88">
        <f t="shared" si="3"/>
        <v>8.9883749084018569E-2</v>
      </c>
      <c r="X38" s="88">
        <f t="shared" si="4"/>
        <v>0.91011625091598147</v>
      </c>
      <c r="Y38" s="44"/>
      <c r="Z38" s="82" t="s">
        <v>303</v>
      </c>
      <c r="AA38" s="88">
        <f t="shared" si="5"/>
        <v>3.054309712927282E-2</v>
      </c>
      <c r="AB38" s="88">
        <f t="shared" si="6"/>
        <v>4.54767509141593E-2</v>
      </c>
      <c r="AC38" s="88">
        <f t="shared" si="7"/>
        <v>5.8354873920238394E-2</v>
      </c>
      <c r="AD38" s="88">
        <f t="shared" si="8"/>
        <v>7.3937218528355567E-2</v>
      </c>
      <c r="AE38" s="88">
        <f t="shared" si="9"/>
        <v>0.92606278147164445</v>
      </c>
      <c r="AF38" s="44"/>
      <c r="AG38" s="82" t="s">
        <v>303</v>
      </c>
      <c r="AH38" s="44">
        <f t="shared" si="10"/>
        <v>3.2086171243230267E-3</v>
      </c>
      <c r="AI38" s="44">
        <f t="shared" si="11"/>
        <v>5.8437278169573741E-3</v>
      </c>
      <c r="AJ38" s="44">
        <f t="shared" si="12"/>
        <v>8.5326893308700167E-3</v>
      </c>
      <c r="AK38" s="44">
        <f t="shared" si="13"/>
        <v>1.2251506395051929E-2</v>
      </c>
      <c r="AL38" s="44">
        <f t="shared" si="14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99" t="s">
        <v>307</v>
      </c>
      <c r="T42" s="99"/>
      <c r="U42" s="99"/>
      <c r="V42" s="99"/>
      <c r="W42" s="44"/>
      <c r="X42" s="99" t="s">
        <v>308</v>
      </c>
      <c r="Y42" s="99"/>
      <c r="Z42" s="99"/>
      <c r="AA42" s="99"/>
      <c r="AB42" s="44"/>
      <c r="AC42" s="99" t="s">
        <v>309</v>
      </c>
      <c r="AD42" s="99"/>
      <c r="AE42" s="99"/>
      <c r="AF42" s="99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5">U7*T30</f>
        <v>9417.6380632201017</v>
      </c>
      <c r="U44" s="68">
        <f t="shared" ref="U44:U52" si="16">V7*AA30</f>
        <v>15372.778652981828</v>
      </c>
      <c r="V44" s="68">
        <f t="shared" ref="V44:V52" si="17">W7*AH30</f>
        <v>20351.618204054608</v>
      </c>
      <c r="W44" s="44"/>
      <c r="X44" s="66" t="s">
        <v>287</v>
      </c>
      <c r="Y44" s="68">
        <f t="shared" ref="Y44:Y52" si="18">U7*U30</f>
        <v>9418.8889686648563</v>
      </c>
      <c r="Z44" s="68">
        <f t="shared" ref="Z44:Z52" si="19">V7*AB30</f>
        <v>15466.162940366092</v>
      </c>
      <c r="AA44" s="68">
        <f t="shared" ref="AA44:AA52" si="20">W7*AI30</f>
        <v>20378.602528978172</v>
      </c>
      <c r="AB44" s="44"/>
      <c r="AC44" s="66" t="s">
        <v>287</v>
      </c>
      <c r="AD44" s="68">
        <f t="shared" ref="AD44:AD52" si="21">U7*V30</f>
        <v>9418.898652143529</v>
      </c>
      <c r="AE44" s="68">
        <f t="shared" ref="AE44:AE52" si="22">V7*AC30</f>
        <v>15471.469884810578</v>
      </c>
      <c r="AF44" s="68">
        <f t="shared" ref="AF44:AF52" si="23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5"/>
        <v>7226.9569082675025</v>
      </c>
      <c r="U45" s="73">
        <f t="shared" si="16"/>
        <v>7338.965095745436</v>
      </c>
      <c r="V45" s="73">
        <f t="shared" si="17"/>
        <v>5783.8602283503142</v>
      </c>
      <c r="W45" s="44"/>
      <c r="X45" s="71" t="s">
        <v>289</v>
      </c>
      <c r="Y45" s="73">
        <f t="shared" si="18"/>
        <v>7439.6406066050522</v>
      </c>
      <c r="Z45" s="73">
        <f t="shared" si="19"/>
        <v>8783.4591019824566</v>
      </c>
      <c r="AA45" s="73">
        <f t="shared" si="20"/>
        <v>8286.9859436891857</v>
      </c>
      <c r="AB45" s="44"/>
      <c r="AC45" s="71" t="s">
        <v>289</v>
      </c>
      <c r="AD45" s="73">
        <f t="shared" si="21"/>
        <v>7456.845324521013</v>
      </c>
      <c r="AE45" s="73">
        <f t="shared" si="22"/>
        <v>9238.3388650550733</v>
      </c>
      <c r="AF45" s="73">
        <f t="shared" si="23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5"/>
        <v>13195.088262110432</v>
      </c>
      <c r="U46" s="78">
        <f t="shared" si="16"/>
        <v>11116.263088697284</v>
      </c>
      <c r="V46" s="78">
        <f t="shared" si="17"/>
        <v>6869.9592457318131</v>
      </c>
      <c r="W46" s="44"/>
      <c r="X46" s="76" t="s">
        <v>291</v>
      </c>
      <c r="Y46" s="78">
        <f t="shared" si="18"/>
        <v>13988.85266873088</v>
      </c>
      <c r="Z46" s="78">
        <f t="shared" si="19"/>
        <v>14752.17189916172</v>
      </c>
      <c r="AA46" s="78">
        <f t="shared" si="20"/>
        <v>14378.533755727773</v>
      </c>
      <c r="AB46" s="44"/>
      <c r="AC46" s="76" t="s">
        <v>291</v>
      </c>
      <c r="AD46" s="78">
        <f t="shared" si="21"/>
        <v>14037.41695212561</v>
      </c>
      <c r="AE46" s="78">
        <f t="shared" si="22"/>
        <v>16219.040866463431</v>
      </c>
      <c r="AF46" s="78">
        <f t="shared" si="23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5"/>
        <v>15278.613097799687</v>
      </c>
      <c r="U47" s="73">
        <f t="shared" si="16"/>
        <v>24188.71802303115</v>
      </c>
      <c r="V47" s="73">
        <f t="shared" si="17"/>
        <v>8010.8499729257437</v>
      </c>
      <c r="W47" s="44"/>
      <c r="X47" s="71" t="s">
        <v>293</v>
      </c>
      <c r="Y47" s="73">
        <f t="shared" si="18"/>
        <v>19011.716041964675</v>
      </c>
      <c r="Z47" s="73">
        <f t="shared" si="19"/>
        <v>37190.201268289908</v>
      </c>
      <c r="AA47" s="73">
        <f t="shared" si="20"/>
        <v>26228.727973417597</v>
      </c>
      <c r="AB47" s="44"/>
      <c r="AC47" s="71" t="s">
        <v>293</v>
      </c>
      <c r="AD47" s="73">
        <f t="shared" si="21"/>
        <v>19724.986233549855</v>
      </c>
      <c r="AE47" s="73">
        <f t="shared" si="22"/>
        <v>43370.07635953842</v>
      </c>
      <c r="AF47" s="73">
        <f t="shared" si="23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5"/>
        <v>30270.630926141846</v>
      </c>
      <c r="U48" s="78">
        <f t="shared" si="16"/>
        <v>71610.298224913975</v>
      </c>
      <c r="V48" s="78">
        <f t="shared" si="17"/>
        <v>16589.915893594109</v>
      </c>
      <c r="W48" s="44"/>
      <c r="X48" s="76" t="s">
        <v>295</v>
      </c>
      <c r="Y48" s="78">
        <f t="shared" si="18"/>
        <v>41395.59494263638</v>
      </c>
      <c r="Z48" s="78">
        <f t="shared" si="19"/>
        <v>135553.45700240019</v>
      </c>
      <c r="AA48" s="78">
        <f t="shared" si="20"/>
        <v>55794.598332264082</v>
      </c>
      <c r="AB48" s="44"/>
      <c r="AC48" s="76" t="s">
        <v>295</v>
      </c>
      <c r="AD48" s="78">
        <f t="shared" si="21"/>
        <v>47489.623833004342</v>
      </c>
      <c r="AE48" s="78">
        <f t="shared" si="22"/>
        <v>180730.98915856858</v>
      </c>
      <c r="AF48" s="78">
        <f t="shared" si="23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5"/>
        <v>16439.227593093379</v>
      </c>
      <c r="U49" s="73">
        <f t="shared" si="16"/>
        <v>16840.280240037471</v>
      </c>
      <c r="V49" s="73">
        <f t="shared" si="17"/>
        <v>9496.663557138043</v>
      </c>
      <c r="W49" s="44"/>
      <c r="X49" s="71" t="s">
        <v>297</v>
      </c>
      <c r="Y49" s="73">
        <f t="shared" si="18"/>
        <v>22528.762110686101</v>
      </c>
      <c r="Z49" s="73">
        <f t="shared" si="19"/>
        <v>36099.49029311091</v>
      </c>
      <c r="AA49" s="73">
        <f t="shared" si="20"/>
        <v>21164.20824704953</v>
      </c>
      <c r="AB49" s="44"/>
      <c r="AC49" s="71" t="s">
        <v>297</v>
      </c>
      <c r="AD49" s="73">
        <f t="shared" si="21"/>
        <v>26590.121340469981</v>
      </c>
      <c r="AE49" s="73">
        <f t="shared" si="22"/>
        <v>54396.228130570431</v>
      </c>
      <c r="AF49" s="73">
        <f t="shared" si="23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5"/>
        <v>4265.3066374795972</v>
      </c>
      <c r="U50" s="78">
        <f t="shared" si="16"/>
        <v>5122.8311719375915</v>
      </c>
      <c r="V50" s="78">
        <f t="shared" si="17"/>
        <v>2348.819777782865</v>
      </c>
      <c r="W50" s="44"/>
      <c r="X50" s="76" t="s">
        <v>301</v>
      </c>
      <c r="Y50" s="78">
        <f t="shared" si="18"/>
        <v>7486.4852479318533</v>
      </c>
      <c r="Z50" s="78">
        <f t="shared" si="19"/>
        <v>9567.1837539417502</v>
      </c>
      <c r="AA50" s="78">
        <f t="shared" si="20"/>
        <v>4655.871350351058</v>
      </c>
      <c r="AB50" s="44"/>
      <c r="AC50" s="76" t="s">
        <v>301</v>
      </c>
      <c r="AD50" s="78">
        <f t="shared" si="21"/>
        <v>10124.791635989994</v>
      </c>
      <c r="AE50" s="78">
        <f t="shared" si="22"/>
        <v>13811.89097145851</v>
      </c>
      <c r="AF50" s="78">
        <f t="shared" si="23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5"/>
        <v>1128.2060059559165</v>
      </c>
      <c r="U51" s="73">
        <f t="shared" si="16"/>
        <v>1614.512718252895</v>
      </c>
      <c r="V51" s="73">
        <f t="shared" si="17"/>
        <v>317.06653161471883</v>
      </c>
      <c r="W51" s="44"/>
      <c r="X51" s="71" t="s">
        <v>302</v>
      </c>
      <c r="Y51" s="73">
        <f t="shared" si="18"/>
        <v>1886.7783104499745</v>
      </c>
      <c r="Z51" s="73">
        <f t="shared" si="19"/>
        <v>2823.5986290430769</v>
      </c>
      <c r="AA51" s="73">
        <f t="shared" si="20"/>
        <v>685.4129299959742</v>
      </c>
      <c r="AB51" s="44"/>
      <c r="AC51" s="71" t="s">
        <v>302</v>
      </c>
      <c r="AD51" s="73">
        <f t="shared" si="21"/>
        <v>2547.6209437178968</v>
      </c>
      <c r="AE51" s="73">
        <f t="shared" si="22"/>
        <v>3965.5938264064957</v>
      </c>
      <c r="AF51" s="73">
        <f t="shared" si="23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5"/>
        <v>557.19660693455216</v>
      </c>
      <c r="U52" s="83">
        <f t="shared" si="16"/>
        <v>1609.8250753795896</v>
      </c>
      <c r="V52" s="83">
        <f t="shared" si="17"/>
        <v>251.66959576095758</v>
      </c>
      <c r="W52" s="44"/>
      <c r="X52" s="82" t="s">
        <v>303</v>
      </c>
      <c r="Y52" s="83">
        <f t="shared" si="18"/>
        <v>836.16625838715231</v>
      </c>
      <c r="Z52" s="83">
        <f t="shared" si="19"/>
        <v>2396.928302933643</v>
      </c>
      <c r="AA52" s="83">
        <f t="shared" si="20"/>
        <v>458.35590861936208</v>
      </c>
      <c r="AB52" s="44"/>
      <c r="AC52" s="82" t="s">
        <v>303</v>
      </c>
      <c r="AD52" s="83">
        <f t="shared" si="21"/>
        <v>1076.7328980106768</v>
      </c>
      <c r="AE52" s="83">
        <f t="shared" si="22"/>
        <v>3075.6913390220689</v>
      </c>
      <c r="AF52" s="83">
        <f t="shared" si="23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4">SUM(U44:U52)</f>
        <v>154814.47229097722</v>
      </c>
      <c r="V53" s="86">
        <f t="shared" si="24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5">SUM(Z44:Z52)</f>
        <v>262632.65319122979</v>
      </c>
      <c r="AA53" s="86">
        <f t="shared" si="25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6">SUM(AE44:AE52)</f>
        <v>340279.31940189365</v>
      </c>
      <c r="AF53" s="86">
        <f t="shared" si="26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27">SUM(U44:U50)</f>
        <v>151590.13449734473</v>
      </c>
      <c r="V56" s="90">
        <f t="shared" si="27"/>
        <v>69451.686879577494</v>
      </c>
      <c r="W56" s="44"/>
      <c r="X56" s="44"/>
      <c r="Y56" s="90">
        <f>SUM(Y44:Y50)</f>
        <v>121269.9405872198</v>
      </c>
      <c r="Z56" s="90">
        <f t="shared" ref="Z56:AA56" si="28">SUM(Z44:Z50)</f>
        <v>257412.12625925304</v>
      </c>
      <c r="AA56" s="90">
        <f t="shared" si="28"/>
        <v>150887.52813147739</v>
      </c>
      <c r="AB56" s="44"/>
      <c r="AC56" s="44"/>
      <c r="AD56" s="90">
        <f>SUM(AD44:AD50)</f>
        <v>134842.68397180433</v>
      </c>
      <c r="AE56" s="90">
        <f t="shared" ref="AE56:AF56" si="29">SUM(AE44:AE50)</f>
        <v>333238.03423646506</v>
      </c>
      <c r="AF56" s="90">
        <f t="shared" si="29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2022-01-07T10:28:06Z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634395778179168</vt:r8>
  </property>
</Properties>
</file>