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A9AD1B7-A131-41BE-805F-6F8E1DF7B698}" xr6:coauthVersionLast="45" xr6:coauthVersionMax="47" xr10:uidLastSave="{00000000-0000-0000-0000-000000000000}"/>
  <bookViews>
    <workbookView xWindow="-120" yWindow="-120" windowWidth="29040" windowHeight="15840" firstSheet="3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35" l="1"/>
  <c r="H10" i="35"/>
  <c r="I10" i="35"/>
  <c r="F10" i="35"/>
  <c r="I9" i="35"/>
  <c r="H9" i="35"/>
  <c r="G9" i="35"/>
  <c r="F9" i="35"/>
  <c r="I8" i="35"/>
  <c r="H8" i="35"/>
  <c r="G8" i="35"/>
  <c r="F8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7" i="35"/>
  <c r="H7" i="35"/>
  <c r="G7" i="35"/>
  <c r="F7" i="35"/>
  <c r="I6" i="35"/>
  <c r="H6" i="35"/>
  <c r="G6" i="35"/>
  <c r="F6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<sst xmlns="http://schemas.openxmlformats.org/spreadsheetml/2006/main" count="4964" uniqueCount="500">
  <si>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</si>
  <si>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</si>
  <si>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</si>
  <si>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</si>
  <si>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</si>
  <si>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</si>
  <si>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</si>
  <si>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</si>
  <si>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</si>
  <si>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</si>
  <si>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</si>
  <si>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</si>
  <si>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</si>
  <si>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</si>
  <si>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</si>
  <si>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</si>
  <si>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</si>
  <si>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</si>
  <si>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</si>
  <si>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</si>
  <si>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</si>
  <si>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</si>
  <si>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</si>
  <si>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</si>
  <si>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</si>
  <si>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</si>
  <si>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</si>
  <si>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</si>
  <si>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</si>
  <si>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</si>
  <si>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</si>
  <si>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</si>
  <si>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</si>
  <si>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</si>
  <si>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</si>
  <si>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</si>
  <si>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</si>
  <si>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</si>
  <si>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</si>
  <si>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</si>
  <si>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</si>
  <si>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</si>
  <si>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</si>
  <si>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</si>
  <si>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</si>
  <si>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</si>
  <si>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</si>
  <si>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</si>
  <si>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</si>
  <si>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</si>
  <si>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</si>
  <si>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</si>
  <si>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</si>
  <si>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</si>
  <si>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</si>
  <si>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</si>
  <si>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</si>
  <si>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</si>
  <si>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</si>
  <si>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</si>
  <si>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</si>
  <si>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</si>
  <si>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</si>
  <si>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</si>
  <si>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</si>
  <si>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</si>
  <si>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</si>
  <si>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</si>
  <si>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</si>
  <si>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</si>
  <si>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</si>
  <si>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</si>
  <si>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</si>
  <si>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</si>
  <si>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</si>
  <si>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</si>
  <si>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</si>
  <si>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</si>
  <si>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</si>
  <si>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</si>
  <si>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</si>
  <si>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</si>
  <si>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</si>
  <si>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</si>
  <si>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</si>
  <si>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</si>
  <si>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</si>
  <si>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</si>
  <si>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</si>
  <si>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</si>
  <si>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</si>
  <si>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</si>
  <si>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</si>
  <si>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</si>
  <si>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</si>
  <si>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</si>
  <si>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</si>
  <si>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</si>
  <si>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</si>
  <si>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</si>
  <si>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</si>
  <si>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</si>
  <si>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</si>
  <si>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</si>
  <si>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</si>
  <si>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</si>
  <si>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</si>
  <si>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</si>
  <si>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</si>
  <si>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</si>
  <si>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</si>
  <si>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</si>
  <si>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</si>
  <si>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</si>
  <si>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</si>
  <si>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</si>
  <si>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</si>
  <si>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</si>
  <si>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</si>
  <si>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</si>
  <si>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</si>
  <si>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</si>
  <si>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</si>
  <si>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</si>
  <si>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</si>
  <si>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</si>
  <si>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</si>
  <si>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</si>
  <si>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</si>
  <si>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</si>
  <si>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</si>
  <si>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</si>
  <si>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</si>
  <si>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</si>
  <si>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</si>
  <si>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</si>
  <si>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</si>
  <si>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</si>
  <si>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</si>
  <si>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</si>
  <si>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</si>
  <si>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</si>
  <si>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</si>
  <si>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</si>
  <si>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</si>
  <si>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</si>
  <si>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</si>
  <si>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</si>
  <si>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</si>
  <si>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</si>
  <si>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</si>
  <si>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</si>
  <si>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</si>
  <si>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</si>
  <si>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</si>
  <si>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</si>
  <si>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</si>
  <si>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</si>
  <si>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</si>
  <si>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</si>
  <si>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</si>
  <si>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</si>
  <si>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</si>
  <si>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</si>
  <si>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</si>
  <si>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</si>
  <si>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</si>
  <si>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</si>
  <si>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</si>
  <si>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</si>
  <si>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</si>
  <si>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</si>
  <si>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</si>
  <si>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</si>
  <si>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</si>
  <si>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</si>
  <si>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</si>
  <si>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</si>
  <si>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</si>
  <si>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</si>
  <si>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</si>
  <si>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</si>
  <si>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</si>
  <si>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</si>
  <si>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</si>
  <si>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</si>
  <si>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</si>
  <si>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</si>
  <si>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</si>
  <si>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</si>
  <si>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</si>
  <si>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</si>
  <si>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</si>
  <si>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</si>
  <si>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</si>
  <si>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</si>
  <si>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</si>
  <si>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</si>
  <si>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</si>
  <si>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</si>
  <si>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</si>
  <si>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</si>
  <si>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</si>
  <si>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</si>
  <si>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</si>
  <si>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</si>
  <si>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</si>
  <si>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</si>
  <si>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</si>
  <si>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</si>
  <si>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</si>
  <si>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</si>
  <si>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</si>
  <si>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</si>
  <si>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</si>
  <si>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</si>
  <si>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</si>
  <si>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</si>
  <si>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</si>
  <si>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</si>
  <si>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</si>
  <si>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</si>
  <si>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</si>
  <si>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</si>
  <si>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</si>
  <si>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</si>
  <si>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</si>
  <si>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</si>
  <si>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</si>
  <si>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</si>
  <si>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</si>
  <si>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</si>
  <si>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</si>
  <si>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</si>
  <si>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</si>
  <si>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</si>
  <si>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</si>
  <si>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</si>
  <si>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</si>
  <si>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</si>
  <si>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</si>
  <si>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</si>
  <si>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</si>
  <si>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</si>
  <si>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</si>
  <si>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</si>
  <si>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</si>
  <si>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</si>
  <si>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</si>
  <si>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</si>
  <si>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</si>
  <si>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</si>
  <si>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</si>
  <si>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</si>
  <si>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</si>
  <si>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</si>
  <si>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</si>
  <si>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</si>
  <si>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</si>
  <si>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</si>
  <si>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</si>
  <si>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</si>
  <si>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</si>
  <si>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</si>
  <si>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</si>
  <si>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</si>
  <si>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</si>
  <si>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</si>
  <si>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</si>
  <si>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</si>
  <si>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</si>
  <si>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</si>
  <si>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</si>
  <si>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</si>
  <si>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</si>
  <si>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</si>
  <si>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</si>
  <si>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</si>
  <si>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</si>
  <si>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</si>
  <si>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</si>
  <si>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</si>
  <si>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</si>
  <si>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</si>
  <si>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</si>
  <si>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</si>
  <si>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</si>
  <si>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</si>
  <si>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</si>
  <si>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</si>
  <si>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</si>
  <si>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</si>
  <si>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</si>
  <si>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</si>
  <si>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</si>
  <si>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</si>
  <si>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</si>
  <si>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</si>
  <si>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</si>
  <si>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</si>
  <si>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</si>
  <si>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</si>
  <si>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</si>
  <si>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</si>
  <si>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</si>
  <si>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</si>
  <si>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</si>
  <si>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</si>
  <si>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</si>
  <si>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</si>
  <si>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</si>
  <si>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</si>
  <si>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</si>
  <si>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</si>
  <si>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</si>
  <si>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</si>
  <si>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</si>
  <si>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</si>
  <si>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</si>
  <si>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</si>
  <si>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</si>
  <si>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</si>
  <si>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</si>
  <si>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</si>
  <si>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</si>
  <si>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</si>
  <si>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</si>
  <si>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</si>
  <si>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</si>
  <si>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</si>
  <si>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</si>
  <si>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</si>
  <si>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</si>
  <si>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</si>
  <si>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</si>
  <si>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</si>
  <si>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</si>
  <si>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</si>
  <si>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</si>
  <si>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</si>
  <si>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</si>
  <si>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</si>
  <si>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</si>
  <si>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</si>
  <si>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</si>
  <si>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</si>
  <si>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</si>
  <si>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</si>
  <si>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</si>
  <si>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</si>
  <si>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</si>
  <si>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</si>
  <si>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</si>
  <si>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</si>
  <si>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</si>
  <si>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</si>
  <si>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</si>
  <si>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</si>
  <si>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</si>
  <si>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</si>
  <si>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</si>
  <si>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</si>
  <si>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</si>
  <si>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</si>
  <si>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</si>
  <si>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</si>
  <si>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</si>
  <si>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</si>
  <si>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</si>
  <si>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</si>
  <si>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</si>
  <si>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</si>
  <si>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</si>
  <si>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</si>
  <si>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</si>
  <si>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</si>
  <si>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</si>
  <si>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</si>
  <si>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</si>
  <si>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</si>
  <si>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</si>
  <si>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</si>
  <si>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</si>
  <si>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</si>
  <si>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</si>
  <si>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</si>
  <si>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</si>
  <si>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</si>
  <si>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</si>
  <si>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</si>
  <si>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</si>
  <si>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</si>
  <si>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</si>
  <si>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</si>
  <si>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</si>
  <si>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</si>
  <si>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</si>
  <si>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</si>
  <si>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</si>
  <si>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</si>
  <si>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</si>
  <si>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</si>
  <si>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</si>
  <si>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</si>
  <si>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</si>
  <si>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</si>
  <si>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</si>
  <si>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</si>
  <si>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</si>
  <si>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</si>
  <si>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</si>
  <si>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</si>
  <si>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</si>
  <si>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</si>
  <si>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</si>
  <si>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</si>
  <si>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</si>
  <si>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</si>
  <si>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</si>
  <si>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</si>
  <si>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</si>
  <si>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</si>
  <si>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</si>
  <si>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</si>
  <si>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</si>
  <si>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</si>
  <si>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</si>
  <si>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</si>
  <si>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</si>
  <si>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</si>
  <si>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</si>
  <si>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</si>
  <si>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</si>
  <si>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</si>
  <si>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</si>
  <si>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</si>
  <si>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</si>
  <si>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</si>
  <si>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</si>
  <si>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</si>
  <si>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</si>
  <si>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</si>
  <si>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</si>
  <si>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</si>
  <si>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</si>
  <si>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</si>
  <si>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</si>
  <si>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</si>
  <si>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</si>
  <si>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</si>
  <si>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</si>
  <si>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</si>
  <si>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</si>
  <si>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</si>
  <si>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</si>
  <si>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</si>
  <si>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</si>
  <si>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</si>
  <si>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</si>
  <si>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</si>
  <si>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</si>
  <si>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</si>
  <si>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</si>
  <si>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</si>
  <si>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</si>
  <si>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</si>
  <si>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</si>
  <si>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</si>
  <si>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</si>
  <si>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</si>
  <si>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</si>
  <si>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</si>
  <si>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</si>
  <si>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</si>
  <si>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</si>
  <si>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</si>
  <si>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</si>
  <si>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</si>
  <si>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</si>
  <si>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</si>
  <si>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</si>
  <si>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</si>
  <si>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</si>
  <si>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</si>
  <si>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</si>
  <si>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</si>
  <si>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R-SH_Apt_ELC_HPN2*</t>
  </si>
  <si>
    <t>R-SW_Apt_ELC_HPN1*</t>
  </si>
  <si>
    <t>R-SH_Apt_ELC_HPN3*</t>
  </si>
  <si>
    <t>R-HC_Apt_ELC_HPN2*</t>
  </si>
  <si>
    <t>R-SH_Att_ELC_HPN2*</t>
  </si>
  <si>
    <t>R-SW_Att_ELC_HPN1*</t>
  </si>
  <si>
    <t>R-SW_Att_ELC_HPN2*</t>
  </si>
  <si>
    <t>R-SH_Att_ELC_HPN3*</t>
  </si>
  <si>
    <t>R-HC_Att_ELC_HPN2*</t>
  </si>
  <si>
    <t>R-SH_Det_ELC_HPN2*</t>
  </si>
  <si>
    <t>R-SW_Det_ELC_HPN1*</t>
  </si>
  <si>
    <t>R-SW_Det_ELC_HPN2*</t>
  </si>
  <si>
    <t>R-SH_Det_ELC_HPN3*</t>
  </si>
  <si>
    <t>R-HC_Det_ELC_HPN2*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</si>
</sst>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4" borderId="0" xfId="0" applyFont="1" applyFill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0" t="s">
        <v>457</v>
      </c>
      <c r="B16" s="150"/>
      <c r="C16" s="150"/>
      <c r="D16" s="150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9" t="s">
        <v>7</v>
      </c>
      <c r="C19" s="149"/>
      <c r="D19" s="149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9" t="s">
        <v>468</v>
      </c>
      <c r="C20" s="149"/>
      <c r="D20" s="149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2" t="s">
        <v>472</v>
      </c>
      <c r="C21" s="152"/>
      <c r="D21" s="152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2"/>
      <c r="C22" s="152"/>
      <c r="D22" s="152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9" t="s">
        <v>469</v>
      </c>
      <c r="C23" s="149"/>
      <c r="D23" s="14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9" t="s">
        <v>470</v>
      </c>
      <c r="C24" s="149"/>
      <c r="D24" s="14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9" t="s">
        <v>469</v>
      </c>
      <c r="C26" s="149"/>
      <c r="D26" s="14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9" t="s">
        <v>471</v>
      </c>
      <c r="C27" s="149"/>
      <c r="D27" s="14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1" t="s">
        <v>464</v>
      </c>
      <c r="C30" s="149"/>
      <c r="D30" s="149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9" t="s">
        <v>466</v>
      </c>
      <c r="C31" s="149"/>
      <c r="D31" s="149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topLeftCell="A11" zoomScale="90" zoomScaleNormal="145" workbookViewId="0">
      <selection activeCell="B49" sqref="B49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483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483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486</v>
      </c>
      <c r="C8" s="148" t="s">
        <v>319</v>
      </c>
      <c r="D8" s="148" t="s">
        <v>316</v>
      </c>
      <c r="E8" s="24" t="s">
        <v>483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487</v>
      </c>
      <c r="C9" s="148" t="s">
        <v>319</v>
      </c>
      <c r="D9" s="148" t="s">
        <v>316</v>
      </c>
      <c r="E9" s="24" t="s">
        <v>483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148">
        <v>5</v>
      </c>
    </row>
    <row r="10" spans="2:20" x14ac:dyDescent="0.2">
      <c r="B10" s="24" t="s">
        <v>487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Heat'!$B10,COP!$G$2:$G$500,'Ambient Heat'!F$4,COP!$D$2:$D$500,"RSDSH*")))</f>
        <v>0.67428790394686389</v>
      </c>
      <c r="G10" s="99">
        <f>MAX(0,1-(1/AVERAGEIFS(COP!$L$2:$L$500,COP!$C$2:$C$500,'Ambient Heat'!$B10,COP!$G$2:$G$500,'Ambient Heat'!G$4,COP!$D$2:$D$500,"RSDSH*")))</f>
        <v>0.70389809449714913</v>
      </c>
      <c r="H10" s="99">
        <f>MAX(0,1-(1/AVERAGEIFS(COP!$L$2:$L$500,COP!$C$2:$C$500,'Ambient Heat'!$B10,COP!$G$2:$G$500,'Ambient Heat'!H$4,COP!$D$2:$D$500,"RSDSH*")))</f>
        <v>0.73590911130826742</v>
      </c>
      <c r="I10" s="99">
        <f>MAX(0,1-(1/AVERAGEIFS(COP!$L$2:$L$500,COP!$C$2:$C$500,'Ambient Heat'!$B10,COP!$G$2:$G$500,'Ambient Heat'!I$4,COP!$D$2:$D$500,"RSDSH*")))</f>
        <v>0.7557159279601473</v>
      </c>
      <c r="J10" s="24">
        <v>5</v>
      </c>
    </row>
    <row r="11" spans="2:20" x14ac:dyDescent="0.2">
      <c r="B11" s="24" t="s">
        <v>488</v>
      </c>
      <c r="C11" s="24" t="s">
        <v>319</v>
      </c>
      <c r="D11" s="24" t="s">
        <v>316</v>
      </c>
      <c r="E11" s="24" t="s">
        <v>483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489</v>
      </c>
      <c r="C12" s="24" t="s">
        <v>319</v>
      </c>
      <c r="D12" s="24" t="s">
        <v>316</v>
      </c>
      <c r="E12" s="24" t="s">
        <v>483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483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483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131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484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484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490</v>
      </c>
      <c r="C24" s="24" t="s">
        <v>319</v>
      </c>
      <c r="D24" s="24" t="s">
        <v>316</v>
      </c>
      <c r="E24" s="24" t="s">
        <v>484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491</v>
      </c>
      <c r="C25" s="24" t="s">
        <v>319</v>
      </c>
      <c r="D25" s="24" t="s">
        <v>316</v>
      </c>
      <c r="E25" s="24" t="s">
        <v>484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491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492</v>
      </c>
      <c r="C27" s="24" t="s">
        <v>319</v>
      </c>
      <c r="D27" s="24" t="s">
        <v>316</v>
      </c>
      <c r="E27" s="24" t="s">
        <v>484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492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493</v>
      </c>
      <c r="C29" s="24" t="s">
        <v>319</v>
      </c>
      <c r="D29" s="24" t="s">
        <v>316</v>
      </c>
      <c r="E29" s="24" t="s">
        <v>484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494</v>
      </c>
      <c r="C30" s="24" t="s">
        <v>319</v>
      </c>
      <c r="D30" s="24" t="s">
        <v>316</v>
      </c>
      <c r="E30" s="24" t="s">
        <v>484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484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484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484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485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485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495</v>
      </c>
      <c r="C42" s="24" t="s">
        <v>319</v>
      </c>
      <c r="D42" s="24" t="s">
        <v>316</v>
      </c>
      <c r="E42" s="24" t="s">
        <v>485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496</v>
      </c>
      <c r="C43" s="24" t="s">
        <v>319</v>
      </c>
      <c r="D43" s="24" t="s">
        <v>316</v>
      </c>
      <c r="E43" s="24" t="s">
        <v>485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496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497</v>
      </c>
      <c r="C45" s="24" t="s">
        <v>319</v>
      </c>
      <c r="D45" s="24" t="s">
        <v>316</v>
      </c>
      <c r="E45" s="24" t="s">
        <v>485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497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498</v>
      </c>
      <c r="C47" s="24" t="s">
        <v>319</v>
      </c>
      <c r="D47" s="24" t="s">
        <v>316</v>
      </c>
      <c r="E47" s="24" t="s">
        <v>485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499</v>
      </c>
      <c r="C48" s="24" t="s">
        <v>319</v>
      </c>
      <c r="D48" s="24" t="s">
        <v>316</v>
      </c>
      <c r="E48" s="24" t="s">
        <v>485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485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485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485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6" t="s">
        <v>254</v>
      </c>
      <c r="Z7" s="156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476</v>
      </c>
      <c r="Z12" s="156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126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6" t="s">
        <v>254</v>
      </c>
      <c r="Z7" s="156"/>
    </row>
    <row r="8" spans="1:26" ht="15.75" thickBot="1" x14ac:dyDescent="0.25">
      <c r="A8" s="49" t="s">
        <v>50</v>
      </c>
      <c r="B8" s="49" t="s">
        <v>127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5">
        <f>(RSDCK_share!S34*D13*2+RSDCK_share!S35*RSDCK_share!Z13)/SUM(RSDCK_share!S34:S35)</f>
        <v>0.87876122315992222</v>
      </c>
      <c r="Y13" s="156" t="s">
        <v>390</v>
      </c>
      <c r="Z13" s="156"/>
    </row>
    <row r="14" spans="1:26" ht="15.75" thickBot="1" x14ac:dyDescent="0.25">
      <c r="A14" s="49" t="s">
        <v>55</v>
      </c>
      <c r="B14" s="49" t="s">
        <v>120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61</v>
      </c>
      <c r="B22" s="49" t="s">
        <v>126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65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5">
        <f>(RSDCK_share!S34*D28*2+RSDCK_share!S35*RSDCK_share!Z13)/SUM(RSDCK_share!S34:S35)</f>
        <v>0.84922465518079626</v>
      </c>
    </row>
    <row r="29" spans="1:22" ht="15.75" thickBot="1" x14ac:dyDescent="0.25">
      <c r="A29" s="49" t="s">
        <v>67</v>
      </c>
      <c r="B29" s="49" t="s">
        <v>120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>
        <f t="shared" ref="J46:O49" si="25">IF(E6="","",-E6)</f>
        <v>-1.7020361028698625E-2</v>
      </c>
      <c r="K46" s="32">
        <f t="shared" si="25"/>
        <v>-1.3616288822958903E-2</v>
      </c>
      <c r="L46" s="32">
        <f t="shared" si="25"/>
        <v>-4.4617855215071753E-3</v>
      </c>
      <c r="M46" s="32">
        <f t="shared" si="25"/>
        <v>-1.4620378796874722E-3</v>
      </c>
      <c r="N46" s="32">
        <f t="shared" si="25"/>
        <v>-1.6856149120414882E-5</v>
      </c>
      <c r="O46" s="32">
        <f t="shared" si="25"/>
        <v>-1.9433816805786151E-7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>
        <f t="shared" si="25"/>
        <v>-3.5937913943832758E-6</v>
      </c>
      <c r="K47" s="32">
        <f t="shared" si="25"/>
        <v>-2.8750331155066209E-6</v>
      </c>
      <c r="L47" s="32">
        <f t="shared" si="25"/>
        <v>-9.4209085128921009E-7</v>
      </c>
      <c r="M47" s="32">
        <f t="shared" si="25"/>
        <v>-3.0870433015044855E-7</v>
      </c>
      <c r="N47" s="32">
        <f t="shared" si="25"/>
        <v>-3.5591186079570473E-9</v>
      </c>
      <c r="O47" s="32">
        <f t="shared" si="25"/>
        <v>-4.1033843805600751E-11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>
        <f t="shared" si="25"/>
        <v>-2.5780426071615973E-9</v>
      </c>
      <c r="K48" s="32">
        <f t="shared" si="25"/>
        <v>-2.0624340857292782E-9</v>
      </c>
      <c r="L48" s="32">
        <f t="shared" si="25"/>
        <v>-6.7581840121177023E-10</v>
      </c>
      <c r="M48" s="32">
        <f t="shared" si="25"/>
        <v>-2.21452173709073E-10</v>
      </c>
      <c r="N48" s="32">
        <f t="shared" si="25"/>
        <v>-2.5531697331112183E-12</v>
      </c>
      <c r="O48" s="32">
        <f t="shared" si="25"/>
        <v>-2.9436042902152544E-14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>
        <f t="shared" si="25"/>
        <v>-1.1779018980272046E-2</v>
      </c>
      <c r="K49" s="32">
        <f t="shared" si="25"/>
        <v>-9.4232151842176381E-3</v>
      </c>
      <c r="L49" s="32">
        <f t="shared" si="25"/>
        <v>-3.0877991515644377E-3</v>
      </c>
      <c r="M49" s="32">
        <f t="shared" si="25"/>
        <v>-1.0118100259846356E-3</v>
      </c>
      <c r="N49" s="32">
        <f t="shared" si="25"/>
        <v>-1.1665375375345014E-5</v>
      </c>
      <c r="O49" s="32">
        <f t="shared" si="25"/>
        <v>-1.3449262129546467E-7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>
        <f t="shared" ref="J73:O73" si="43">IF(L13="","",-L13)</f>
        <v>-0.23978489885242851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>
        <f t="shared" si="43"/>
        <v>-0.87876122315992222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>
        <f t="shared" ref="J74:O74" si="45">MAX(IF(L10+L11="","",-L10-L11),-$T$10)</f>
        <v>-0.24574990473254199</v>
      </c>
      <c r="K74" s="115">
        <f t="shared" si="45"/>
        <v>-0.24574990473254199</v>
      </c>
      <c r="L74" s="115">
        <f t="shared" si="45"/>
        <v>-0.24574990473254199</v>
      </c>
      <c r="M74" s="115">
        <f t="shared" si="45"/>
        <v>-0.24574990473254199</v>
      </c>
      <c r="N74" s="115">
        <f t="shared" si="45"/>
        <v>-0.24574990473254199</v>
      </c>
      <c r="O74" s="115">
        <f t="shared" si="45"/>
        <v>-0.24574990473254199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>
        <f t="shared" ref="J75:O78" si="46">IF(L6="","",-L6)</f>
        <v>-2.2339223850166946E-2</v>
      </c>
      <c r="K75" s="115">
        <f t="shared" si="46"/>
        <v>-2.2339223850166946E-2</v>
      </c>
      <c r="L75" s="115">
        <f t="shared" si="46"/>
        <v>-2.2339223850166946E-2</v>
      </c>
      <c r="M75" s="115">
        <f t="shared" si="46"/>
        <v>-2.2339223850166946E-2</v>
      </c>
      <c r="N75" s="115">
        <f t="shared" si="46"/>
        <v>-2.2339223850166946E-2</v>
      </c>
      <c r="O75" s="115">
        <f t="shared" si="46"/>
        <v>-2.2339223850166946E-2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>
        <f t="shared" si="46"/>
        <v>-5.3906870915749132E-6</v>
      </c>
      <c r="K76" s="116">
        <f t="shared" si="46"/>
        <v>-6.4688245098898959E-6</v>
      </c>
      <c r="L76" s="116">
        <f t="shared" si="46"/>
        <v>-1.6096505404449224E-5</v>
      </c>
      <c r="M76" s="116">
        <f t="shared" si="46"/>
        <v>-4.0053256327999087E-5</v>
      </c>
      <c r="N76" s="116">
        <f t="shared" si="46"/>
        <v>-1.5355457167752649E-3</v>
      </c>
      <c r="O76" s="116">
        <f t="shared" si="46"/>
        <v>-5.8869137355470905E-2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>
        <f t="shared" si="46"/>
        <v>-3.8670639107423958E-9</v>
      </c>
      <c r="K77" s="116">
        <f t="shared" si="46"/>
        <v>-4.6404766928908743E-9</v>
      </c>
      <c r="L77" s="116">
        <f t="shared" si="46"/>
        <v>-1.1546990964454221E-8</v>
      </c>
      <c r="M77" s="116">
        <f t="shared" si="46"/>
        <v>-2.8732608556670722E-8</v>
      </c>
      <c r="N77" s="116">
        <f t="shared" si="46"/>
        <v>-1.1015392516321815E-6</v>
      </c>
      <c r="O77" s="116">
        <f t="shared" si="46"/>
        <v>-4.2230371130179879E-5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>
        <f t="shared" si="46"/>
        <v>-1.7668528470408069E-2</v>
      </c>
      <c r="K78" s="115">
        <f t="shared" si="46"/>
        <v>-2.1202234164489683E-2</v>
      </c>
      <c r="L78" s="115">
        <f t="shared" si="46"/>
        <v>-5.2757943316182963E-2</v>
      </c>
      <c r="M78" s="115">
        <f t="shared" si="46"/>
        <v>-0.13127864551252438</v>
      </c>
      <c r="N78" s="115">
        <f t="shared" si="46"/>
        <v>-0.9</v>
      </c>
      <c r="O78" s="115">
        <f t="shared" si="46"/>
        <v>-0.9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>
        <f t="shared" ref="J79:O80" si="47">IF(L11="","",-L11)</f>
        <v>-0.6733738846201478</v>
      </c>
      <c r="K79" s="115">
        <f t="shared" si="47"/>
        <v>-0.80804866154417732</v>
      </c>
      <c r="L79" s="115">
        <f t="shared" si="47"/>
        <v>-0.9</v>
      </c>
      <c r="M79" s="115">
        <f t="shared" si="47"/>
        <v>-0.9</v>
      </c>
      <c r="N79" s="115">
        <f t="shared" si="47"/>
        <v>-0.9</v>
      </c>
      <c r="O79" s="115">
        <f t="shared" si="47"/>
        <v>-0.9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>
        <f t="shared" si="47"/>
        <v>-5.8869630261949829E-2</v>
      </c>
      <c r="K80" s="115">
        <f t="shared" si="47"/>
        <v>-7.06435563143398E-2</v>
      </c>
      <c r="L80" s="115">
        <f t="shared" si="47"/>
        <v>-0.175783774048098</v>
      </c>
      <c r="M80" s="115">
        <f t="shared" si="47"/>
        <v>-0.43740628063936315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>
        <f t="shared" ref="J81:O81" si="48">IF(L14="","",-L14)</f>
        <v>-9.5218500693361272E-3</v>
      </c>
      <c r="K81" s="115">
        <f t="shared" si="48"/>
        <v>-1.1426220083203353E-2</v>
      </c>
      <c r="L81" s="115">
        <f t="shared" si="48"/>
        <v>-2.8432091957436564E-2</v>
      </c>
      <c r="M81" s="115">
        <f t="shared" si="48"/>
        <v>-7.0748143059528548E-2</v>
      </c>
      <c r="N81" s="115">
        <f t="shared" si="48"/>
        <v>-0.9</v>
      </c>
      <c r="O81" s="115">
        <f t="shared" si="48"/>
        <v>-0.9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>
        <f t="shared" ref="J82:O84" si="49">IF(L16="","",-L16)</f>
        <v>-2.0839717376970358E-3</v>
      </c>
      <c r="K82" s="115">
        <f t="shared" si="49"/>
        <v>-0.35</v>
      </c>
      <c r="L82" s="115">
        <f t="shared" si="49"/>
        <v>-6.2227062652155454E-3</v>
      </c>
      <c r="M82" s="115">
        <f t="shared" si="49"/>
        <v>-1.5484084453861145E-2</v>
      </c>
      <c r="N82" s="115">
        <f t="shared" si="49"/>
        <v>-0.59362263498890733</v>
      </c>
      <c r="O82" s="115">
        <f t="shared" si="49"/>
        <v>-0.9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>
        <f t="shared" si="49"/>
        <v>-3.9127298829016053E-3</v>
      </c>
      <c r="K83" s="115">
        <f t="shared" si="49"/>
        <v>-4.6952758594819262E-3</v>
      </c>
      <c r="L83" s="115">
        <f t="shared" si="49"/>
        <v>-1.1683348826666067E-2</v>
      </c>
      <c r="M83" s="115">
        <f t="shared" si="49"/>
        <v>-2.9071910552369705E-2</v>
      </c>
      <c r="N83" s="115">
        <f t="shared" si="49"/>
        <v>-0.5</v>
      </c>
      <c r="O83" s="115">
        <f t="shared" si="49"/>
        <v>-0.5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49"/>
        <v/>
      </c>
      <c r="K84" s="59" t="str">
        <f t="shared" si="49"/>
        <v/>
      </c>
      <c r="L84" s="59" t="str">
        <f t="shared" si="49"/>
        <v/>
      </c>
      <c r="M84" s="59" t="str">
        <f t="shared" si="49"/>
        <v/>
      </c>
      <c r="N84" s="59" t="str">
        <f t="shared" si="49"/>
        <v/>
      </c>
      <c r="O84" s="59" t="str">
        <f t="shared" si="49"/>
        <v/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>
        <f t="shared" ref="J85:O88" si="53">IF(L21="","",-L21)</f>
        <v>-8.1099907796624161E-4</v>
      </c>
      <c r="K85" s="34">
        <f t="shared" si="53"/>
        <v>-8.1099907796624161E-4</v>
      </c>
      <c r="L85" s="34">
        <f t="shared" si="53"/>
        <v>-8.1099907796624161E-4</v>
      </c>
      <c r="M85" s="34">
        <f t="shared" si="53"/>
        <v>-8.1099907796624161E-4</v>
      </c>
      <c r="N85" s="34">
        <f t="shared" si="53"/>
        <v>-8.1099907796624161E-4</v>
      </c>
      <c r="O85" s="34">
        <f t="shared" si="53"/>
        <v>-8.1099907796624161E-4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>
        <f t="shared" si="53"/>
        <v>-9.8491357168965207E-6</v>
      </c>
      <c r="K86" s="80">
        <f t="shared" si="53"/>
        <v>-1.1818962860275825E-5</v>
      </c>
      <c r="L86" s="80">
        <f t="shared" si="53"/>
        <v>-2.9409361664481538E-5</v>
      </c>
      <c r="M86" s="80">
        <f t="shared" si="53"/>
        <v>-7.3179902816962694E-5</v>
      </c>
      <c r="N86" s="80">
        <f t="shared" si="53"/>
        <v>-2.8055418367086567E-3</v>
      </c>
      <c r="O86" s="80">
        <f t="shared" si="53"/>
        <v>-0.10755774050711253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>
        <f t="shared" si="53"/>
        <v>-8.8997266727740414E-6</v>
      </c>
      <c r="K87" s="80">
        <f t="shared" si="53"/>
        <v>-1.067967200732885E-5</v>
      </c>
      <c r="L87" s="80">
        <f t="shared" si="53"/>
        <v>-2.6574441449276521E-5</v>
      </c>
      <c r="M87" s="80">
        <f t="shared" si="53"/>
        <v>-6.6125714147063745E-5</v>
      </c>
      <c r="N87" s="80">
        <f t="shared" si="53"/>
        <v>-2.5351011736903088E-3</v>
      </c>
      <c r="O87" s="80">
        <f t="shared" si="53"/>
        <v>-9.7189694565005397E-2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>
        <f t="shared" si="53"/>
        <v>-7.5359569094105763E-3</v>
      </c>
      <c r="K88" s="34">
        <f t="shared" si="53"/>
        <v>-9.0431482912926905E-3</v>
      </c>
      <c r="L88" s="34">
        <f t="shared" si="53"/>
        <v>-2.2502246756189427E-2</v>
      </c>
      <c r="M88" s="34">
        <f t="shared" si="53"/>
        <v>-5.5992790648361268E-2</v>
      </c>
      <c r="N88" s="34">
        <f t="shared" si="53"/>
        <v>-0.9</v>
      </c>
      <c r="O88" s="34">
        <f t="shared" si="53"/>
        <v>-0.9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>
        <f t="shared" ref="J89:O89" si="54">MAX(IF(L25+L26="","",-L25-L26),-$T$25)</f>
        <v>-0.15337105755952035</v>
      </c>
      <c r="K89" s="89">
        <f t="shared" si="54"/>
        <v>-0.15337105755952035</v>
      </c>
      <c r="L89" s="89">
        <f t="shared" si="54"/>
        <v>-0.15337105755952035</v>
      </c>
      <c r="M89" s="89">
        <f t="shared" si="54"/>
        <v>-0.15337105755952035</v>
      </c>
      <c r="N89" s="89">
        <f t="shared" si="54"/>
        <v>-0.15337105755952035</v>
      </c>
      <c r="O89" s="89">
        <f t="shared" si="54"/>
        <v>-0.15337105755952035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>
        <f t="shared" ref="J90:O91" si="55">IF(L26="","",-L26)</f>
        <v>-0.9</v>
      </c>
      <c r="K90" s="34">
        <f t="shared" si="55"/>
        <v>-0.9</v>
      </c>
      <c r="L90" s="34">
        <f t="shared" si="55"/>
        <v>-0.9</v>
      </c>
      <c r="M90" s="34">
        <f t="shared" si="55"/>
        <v>-0.9</v>
      </c>
      <c r="N90" s="34">
        <f t="shared" si="55"/>
        <v>-0.9</v>
      </c>
      <c r="O90" s="34">
        <f t="shared" si="55"/>
        <v>-0.9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>
        <f t="shared" si="55"/>
        <v>-1.3301053716430306E-2</v>
      </c>
      <c r="K91" s="34">
        <f t="shared" si="55"/>
        <v>-1.5961264459716368E-2</v>
      </c>
      <c r="L91" s="34">
        <f t="shared" si="55"/>
        <v>-3.9716733580401432E-2</v>
      </c>
      <c r="M91" s="34">
        <f t="shared" si="55"/>
        <v>-9.8827942502784469E-2</v>
      </c>
      <c r="N91" s="34">
        <f t="shared" si="55"/>
        <v>-0.9</v>
      </c>
      <c r="O91" s="34">
        <f t="shared" si="55"/>
        <v>-0.9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>
        <f t="shared" ref="J92:O92" si="56">IF(L29="","",-L29)</f>
        <v>-8.9728239802216623E-4</v>
      </c>
      <c r="K92" s="34">
        <f t="shared" si="56"/>
        <v>-1.0767388776265995E-3</v>
      </c>
      <c r="L92" s="34">
        <f t="shared" si="56"/>
        <v>-2.6792708839758197E-3</v>
      </c>
      <c r="M92" s="34">
        <f t="shared" si="56"/>
        <v>-6.6668833260147111E-3</v>
      </c>
      <c r="N92" s="34">
        <f t="shared" si="56"/>
        <v>-0.25559230569590341</v>
      </c>
      <c r="O92" s="34">
        <f t="shared" si="56"/>
        <v>-0.9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>
        <f t="shared" ref="J93:O93" si="57">IF(L33="","",-L33)</f>
        <v>-6.3010813043123609E-3</v>
      </c>
      <c r="K93" s="115">
        <f t="shared" si="57"/>
        <v>-7.5612975651748338E-3</v>
      </c>
      <c r="L93" s="115">
        <f t="shared" si="57"/>
        <v>-1.881492795737584E-2</v>
      </c>
      <c r="M93" s="115">
        <f t="shared" si="57"/>
        <v>-4.6817561534897446E-2</v>
      </c>
      <c r="N93" s="115">
        <f t="shared" si="57"/>
        <v>-0.25</v>
      </c>
      <c r="O93" s="115">
        <f t="shared" si="57"/>
        <v>-0.25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>
        <f t="shared" ref="J94:O94" si="58">IF(L28="","",-L28)</f>
        <v>-0.12256736404668087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>
        <f t="shared" si="58"/>
        <v>-0.84922465518079626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>
        <f t="shared" ref="J95:O96" si="59">IF(L31="","",-L31)</f>
        <v>-6.7061089769450389E-4</v>
      </c>
      <c r="K95" s="34">
        <f t="shared" si="59"/>
        <v>-8.0473307723340464E-4</v>
      </c>
      <c r="L95" s="34">
        <f t="shared" si="59"/>
        <v>-2.0024334107414253E-3</v>
      </c>
      <c r="M95" s="34">
        <f t="shared" si="59"/>
        <v>-4.9826951046161028E-3</v>
      </c>
      <c r="N95" s="34">
        <f t="shared" si="59"/>
        <v>-0.19102457146641091</v>
      </c>
      <c r="O95" s="34">
        <f t="shared" si="59"/>
        <v>-0.9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>
        <f t="shared" si="59"/>
        <v>-9.1078677908650648E-4</v>
      </c>
      <c r="K96" s="34">
        <f t="shared" si="59"/>
        <v>-1.0929441349038077E-3</v>
      </c>
      <c r="L96" s="34">
        <f t="shared" si="59"/>
        <v>-2.7195947497638427E-3</v>
      </c>
      <c r="M96" s="34">
        <f t="shared" si="59"/>
        <v>-6.767222007732364E-3</v>
      </c>
      <c r="N96" s="34">
        <f t="shared" si="59"/>
        <v>-0.25943904993254402</v>
      </c>
      <c r="O96" s="34">
        <f t="shared" si="59"/>
        <v>-0.5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72</v>
      </c>
      <c r="B7" s="49" t="s">
        <v>126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5" ht="15.75" thickBot="1" x14ac:dyDescent="0.25">
      <c r="A8" s="49" t="s">
        <v>73</v>
      </c>
      <c r="B8" s="49" t="s">
        <v>127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6" t="s">
        <v>390</v>
      </c>
      <c r="Z12" s="156"/>
    </row>
    <row r="13" spans="1:35" ht="15.75" thickBot="1" x14ac:dyDescent="0.25">
      <c r="A13" s="49" t="s">
        <v>478</v>
      </c>
      <c r="B13" s="49" t="s">
        <v>119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5">
        <f>(RSDCK_share!S36*D13+RSDCK_share!S37*RSDCK_share!Z14)/SUM(RSDCK_share!S36:S37)</f>
        <v>0.51771712903297762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6" t="s">
        <v>391</v>
      </c>
      <c r="Z15" s="156"/>
    </row>
    <row r="16" spans="1:35" ht="15.75" thickBot="1" x14ac:dyDescent="0.25">
      <c r="A16" s="49" t="s">
        <v>80</v>
      </c>
      <c r="B16" s="49" t="s">
        <v>122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84</v>
      </c>
      <c r="B22" s="49" t="s">
        <v>126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88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SUMIF(SharesElab!$B$2:$B$79,Att_RSD_share!$A28,SharesElab!C$2:C$79)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 t="shared" si="18"/>
        <v>0.13370985168728819</v>
      </c>
      <c r="M28" s="47">
        <f t="shared" si="19"/>
        <v>0.16045182202474584</v>
      </c>
      <c r="N28" s="47">
        <f t="shared" si="20"/>
        <v>0.39377335118441076</v>
      </c>
      <c r="O28" s="47">
        <f t="shared" si="21"/>
        <v>0.39377335118441076</v>
      </c>
      <c r="P28" s="47">
        <f t="shared" si="22"/>
        <v>0.39377335118441076</v>
      </c>
      <c r="Q28" s="47">
        <f t="shared" si="23"/>
        <v>0.39377335118441076</v>
      </c>
      <c r="S28" s="81">
        <v>0</v>
      </c>
      <c r="T28" s="145">
        <f>(RSDCK_share!S36*D28+RSDCK_share!S37*RSDCK_share!Z14)/SUM(RSDCK_share!S36:S37)</f>
        <v>0.39377335118441076</v>
      </c>
    </row>
    <row r="29" spans="1:22" ht="15.75" thickBot="1" x14ac:dyDescent="0.25">
      <c r="A29" s="49" t="s">
        <v>90</v>
      </c>
      <c r="B29" s="49" t="s">
        <v>120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0.72355230973106954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-0.13370985168728819</v>
      </c>
      <c r="K65" s="34">
        <f t="shared" si="39"/>
        <v>-0.16045182202474584</v>
      </c>
      <c r="L65" s="34">
        <f t="shared" si="39"/>
        <v>-0.39377335118441076</v>
      </c>
      <c r="M65" s="34">
        <f t="shared" si="39"/>
        <v>-0.39377335118441076</v>
      </c>
      <c r="N65" s="34">
        <f t="shared" si="39"/>
        <v>-0.39377335118441076</v>
      </c>
      <c r="O65" s="34">
        <f t="shared" si="39"/>
        <v>-0.39377335118441076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6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95</v>
      </c>
      <c r="B7" s="49" t="s">
        <v>126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2" ht="15.75" thickBot="1" x14ac:dyDescent="0.25">
      <c r="A8" s="49" t="s">
        <v>96</v>
      </c>
      <c r="B8" s="49" t="s">
        <v>127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6" t="s">
        <v>390</v>
      </c>
      <c r="Z12" s="156"/>
    </row>
    <row r="13" spans="1:32" ht="15.75" thickBot="1" x14ac:dyDescent="0.25">
      <c r="A13" s="49" t="s">
        <v>479</v>
      </c>
      <c r="B13" s="49" t="s">
        <v>119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5">
        <f>(RSDCK_share!S38*D13*2+RSDCK_share!S39*RSDCK_share!Z15)/SUM(RSDCK_share!S38:S39)</f>
        <v>0.18452567559914534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6" t="s">
        <v>391</v>
      </c>
      <c r="Z15" s="156"/>
    </row>
    <row r="16" spans="1:32" ht="15.75" thickBot="1" x14ac:dyDescent="0.25">
      <c r="A16" s="49" t="s">
        <v>103</v>
      </c>
      <c r="B16" s="49" t="s">
        <v>122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107</v>
      </c>
      <c r="B22" s="49" t="s">
        <v>126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111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5">
        <f>(RSDCK_share!S38*D28*2+RSDCK_share!S39*RSDCK_share!Z15)/SUM(RSDCK_share!S38:S39)</f>
        <v>0.19755074814576692</v>
      </c>
    </row>
    <row r="29" spans="1:22" ht="15.75" thickBot="1" x14ac:dyDescent="0.25">
      <c r="A29" s="49" t="s">
        <v>113</v>
      </c>
      <c r="B29" s="49" t="s">
        <v>120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>
        <f t="shared" ref="J76:O76" si="44">IF(L13="","",-L13)</f>
        <v>-0.13007008020315242</v>
      </c>
      <c r="K76" s="34">
        <f t="shared" si="44"/>
        <v>-0.15608409624378292</v>
      </c>
      <c r="L76" s="34">
        <f t="shared" si="44"/>
        <v>-0.18452567559914534</v>
      </c>
      <c r="M76" s="34">
        <f t="shared" si="44"/>
        <v>-0.18452567559914534</v>
      </c>
      <c r="N76" s="34">
        <f t="shared" si="44"/>
        <v>-0.18452567559914534</v>
      </c>
      <c r="O76" s="34">
        <f t="shared" si="44"/>
        <v>-0.18452567559914534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>
        <f t="shared" ref="J77:O77" si="45">MAX(IF(IF(L10="",0,L10)+IF(L11="",0,L11)=0,"",IF(L10="",0,-L10)+IF(L11="",0,-L11)),-$T$10)</f>
        <v>-0.10454192664464834</v>
      </c>
      <c r="K77" s="115">
        <f t="shared" si="45"/>
        <v>-0.12545031197357803</v>
      </c>
      <c r="L77" s="115">
        <f t="shared" si="45"/>
        <v>-0.31216052029009367</v>
      </c>
      <c r="M77" s="115">
        <f t="shared" si="45"/>
        <v>-0.3799309669011276</v>
      </c>
      <c r="N77" s="115">
        <f t="shared" si="45"/>
        <v>-0.3799309669011276</v>
      </c>
      <c r="O77" s="115">
        <f t="shared" si="45"/>
        <v>-0.3799309669011276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>
        <f t="shared" ref="J78:O81" si="46">IF(L6="","",-L6)</f>
        <v>-7.4952272163122793E-2</v>
      </c>
      <c r="K78" s="34">
        <f t="shared" si="46"/>
        <v>-7.4952272163122793E-2</v>
      </c>
      <c r="L78" s="34">
        <f t="shared" si="46"/>
        <v>-7.4952272163122793E-2</v>
      </c>
      <c r="M78" s="34">
        <f t="shared" si="46"/>
        <v>-7.4952272163122793E-2</v>
      </c>
      <c r="N78" s="34">
        <f t="shared" si="46"/>
        <v>-7.4952272163122793E-2</v>
      </c>
      <c r="O78" s="34">
        <f t="shared" si="46"/>
        <v>-7.4952272163122793E-2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str">
        <f t="shared" si="46"/>
        <v/>
      </c>
      <c r="K80" s="34" t="str">
        <f t="shared" si="46"/>
        <v/>
      </c>
      <c r="L80" s="34" t="str">
        <f t="shared" si="46"/>
        <v/>
      </c>
      <c r="M80" s="34" t="str">
        <f t="shared" si="46"/>
        <v/>
      </c>
      <c r="N80" s="34" t="str">
        <f t="shared" si="46"/>
        <v/>
      </c>
      <c r="O80" s="34" t="str">
        <f t="shared" si="46"/>
        <v/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>
        <f t="shared" si="46"/>
        <v>-3.3095404995983187E-2</v>
      </c>
      <c r="K81" s="34">
        <f t="shared" si="46"/>
        <v>-3.9714485995179821E-2</v>
      </c>
      <c r="L81" s="34">
        <f t="shared" si="46"/>
        <v>-9.8822349791525849E-2</v>
      </c>
      <c r="M81" s="34">
        <f t="shared" si="46"/>
        <v>-0.24590162943324956</v>
      </c>
      <c r="N81" s="34">
        <f t="shared" si="46"/>
        <v>-0.9</v>
      </c>
      <c r="O81" s="34">
        <f t="shared" si="46"/>
        <v>-0.9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>
        <f t="shared" ref="J82:O83" si="50">IF(L11="","",-L11)</f>
        <v>-5.8950210616513038E-2</v>
      </c>
      <c r="K82" s="34">
        <f t="shared" si="50"/>
        <v>-7.0740252739815643E-2</v>
      </c>
      <c r="L82" s="34">
        <f t="shared" si="50"/>
        <v>-0.17602438569753806</v>
      </c>
      <c r="M82" s="34">
        <f t="shared" si="50"/>
        <v>-0.43800499941889781</v>
      </c>
      <c r="N82" s="34">
        <f t="shared" si="50"/>
        <v>-0.9</v>
      </c>
      <c r="O82" s="34">
        <f t="shared" si="50"/>
        <v>-0.9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>
        <f t="shared" si="50"/>
        <v>-0.72546818111028688</v>
      </c>
      <c r="K83" s="34">
        <f t="shared" si="50"/>
        <v>-0.87056181733234417</v>
      </c>
      <c r="L83" s="34">
        <f t="shared" si="50"/>
        <v>-0.9</v>
      </c>
      <c r="M83" s="34">
        <f t="shared" si="50"/>
        <v>-0.9</v>
      </c>
      <c r="N83" s="34">
        <f t="shared" si="50"/>
        <v>-0.9</v>
      </c>
      <c r="O83" s="34">
        <f t="shared" si="50"/>
        <v>-0.9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>
        <f t="shared" ref="J84:O88" si="51">IF(L14="","",-L14)</f>
        <v>-0.10091322229166214</v>
      </c>
      <c r="K84" s="34">
        <f t="shared" si="51"/>
        <v>-0.12109586674999456</v>
      </c>
      <c r="L84" s="34">
        <f t="shared" si="51"/>
        <v>-0.30132526715134644</v>
      </c>
      <c r="M84" s="34">
        <f t="shared" si="51"/>
        <v>-0.74979368875803831</v>
      </c>
      <c r="N84" s="34">
        <f t="shared" si="51"/>
        <v>-0.9</v>
      </c>
      <c r="O84" s="34">
        <f t="shared" si="51"/>
        <v>-0.9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>
        <f t="shared" si="51"/>
        <v>-0.12733555578209987</v>
      </c>
      <c r="K85" s="34">
        <f t="shared" si="51"/>
        <v>-0.15280266693851988</v>
      </c>
      <c r="L85" s="34">
        <f t="shared" si="51"/>
        <v>-0.38022193219645772</v>
      </c>
      <c r="M85" s="34">
        <f t="shared" si="51"/>
        <v>-0.9</v>
      </c>
      <c r="N85" s="34">
        <f t="shared" si="51"/>
        <v>-0.9</v>
      </c>
      <c r="O85" s="34">
        <f t="shared" si="51"/>
        <v>-0.9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>
        <f t="shared" si="51"/>
        <v>-1.8016057800664089E-2</v>
      </c>
      <c r="K86" s="34">
        <f t="shared" si="51"/>
        <v>-2.1619269360796906E-2</v>
      </c>
      <c r="L86" s="34">
        <f t="shared" si="51"/>
        <v>-5.3795660335858156E-2</v>
      </c>
      <c r="M86" s="34">
        <f t="shared" si="51"/>
        <v>-0.13386081752692255</v>
      </c>
      <c r="N86" s="34">
        <f t="shared" si="51"/>
        <v>-0.9</v>
      </c>
      <c r="O86" s="34">
        <f t="shared" si="51"/>
        <v>-0.9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>
        <f t="shared" si="51"/>
        <v>-3.0434980896904434E-3</v>
      </c>
      <c r="K87" s="34">
        <f t="shared" si="51"/>
        <v>-3.652197707628532E-3</v>
      </c>
      <c r="L87" s="34">
        <f t="shared" si="51"/>
        <v>-9.0878365998462284E-3</v>
      </c>
      <c r="M87" s="34">
        <f t="shared" si="51"/>
        <v>-2.2613445568129362E-2</v>
      </c>
      <c r="N87" s="34">
        <f t="shared" si="51"/>
        <v>-0.86694522910482974</v>
      </c>
      <c r="O87" s="34">
        <f t="shared" si="51"/>
        <v>-0.9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>
        <f t="shared" ref="J89:O89" si="52">IF(L33="","",-L33)</f>
        <v>-2.8722248268963316E-2</v>
      </c>
      <c r="K89" s="34">
        <f t="shared" si="52"/>
        <v>-3.446669792275598E-2</v>
      </c>
      <c r="L89" s="34">
        <f t="shared" si="52"/>
        <v>-8.576417377515215E-2</v>
      </c>
      <c r="M89" s="34">
        <f t="shared" si="52"/>
        <v>-0.21340870888818658</v>
      </c>
      <c r="N89" s="34">
        <f t="shared" si="52"/>
        <v>-0.5</v>
      </c>
      <c r="O89" s="34">
        <f t="shared" si="52"/>
        <v>-0.5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>
        <f t="shared" ref="J90:O90" si="53">IF(L28="","",-L28)</f>
        <v>-0.14518682136861499</v>
      </c>
      <c r="K90" s="34">
        <f t="shared" si="53"/>
        <v>-0.17422418564233799</v>
      </c>
      <c r="L90" s="34">
        <f t="shared" si="53"/>
        <v>-0.19755074814576692</v>
      </c>
      <c r="M90" s="34">
        <f t="shared" si="53"/>
        <v>-0.19755074814576692</v>
      </c>
      <c r="N90" s="34">
        <f t="shared" si="53"/>
        <v>-0.19755074814576692</v>
      </c>
      <c r="O90" s="34">
        <f t="shared" si="53"/>
        <v>-0.19755074814576692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>
        <f t="shared" ref="J91:J97" si="55">IF(L21="","",-L21)</f>
        <v>-1.1341500416058267E-2</v>
      </c>
      <c r="K91" s="34">
        <f t="shared" ref="K91:K97" si="56">IF(M21="","",-M21)</f>
        <v>-1.1341500416058267E-2</v>
      </c>
      <c r="L91" s="34">
        <f t="shared" ref="L91:L97" si="57">IF(N21="","",-N21)</f>
        <v>-1.1341500416058267E-2</v>
      </c>
      <c r="M91" s="34">
        <f t="shared" ref="M91:M97" si="58">IF(O21="","",-O21)</f>
        <v>-1.1341500416058267E-2</v>
      </c>
      <c r="N91" s="34">
        <f t="shared" ref="N91:N97" si="59">IF(P21="","",-P21)</f>
        <v>-1.1341500416058267E-2</v>
      </c>
      <c r="O91" s="34">
        <f t="shared" ref="O91:O97" si="60">IF(Q21="","",-Q21)</f>
        <v>-1.1341500416058267E-2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>
        <f t="shared" si="55"/>
        <v>-6.3548908496235188E-6</v>
      </c>
      <c r="K92" s="80">
        <f t="shared" si="56"/>
        <v>-7.6258690195482222E-6</v>
      </c>
      <c r="L92" s="80">
        <f t="shared" si="57"/>
        <v>-1.8975602398722231E-5</v>
      </c>
      <c r="M92" s="80">
        <f t="shared" si="58"/>
        <v>-4.7217370960788494E-5</v>
      </c>
      <c r="N92" s="80">
        <f t="shared" si="59"/>
        <v>-1.8102006773802204E-3</v>
      </c>
      <c r="O92" s="80">
        <f t="shared" si="60"/>
        <v>-6.9398749352416064E-2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>
        <f t="shared" si="55"/>
        <v>-7.1984177752030967E-6</v>
      </c>
      <c r="K93" s="80">
        <f t="shared" si="56"/>
        <v>-8.638101330243715E-6</v>
      </c>
      <c r="L93" s="80">
        <f t="shared" si="57"/>
        <v>-2.149436030207204E-5</v>
      </c>
      <c r="M93" s="80">
        <f t="shared" si="58"/>
        <v>-5.3484846626851895E-5</v>
      </c>
      <c r="N93" s="80">
        <f t="shared" si="59"/>
        <v>-2.0504806520021397E-3</v>
      </c>
      <c r="O93" s="80">
        <f t="shared" si="60"/>
        <v>-7.8610506889334145E-2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>
        <f t="shared" si="55"/>
        <v>-2.8190898350212077E-2</v>
      </c>
      <c r="K94" s="34">
        <f t="shared" si="56"/>
        <v>-3.3829078020254491E-2</v>
      </c>
      <c r="L94" s="34">
        <f t="shared" si="57"/>
        <v>-8.4177571419359651E-2</v>
      </c>
      <c r="M94" s="34">
        <f t="shared" si="58"/>
        <v>-0.20946073451422098</v>
      </c>
      <c r="N94" s="34">
        <f t="shared" si="59"/>
        <v>-0.9</v>
      </c>
      <c r="O94" s="34">
        <f t="shared" si="60"/>
        <v>-0.9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>
        <f>MAX(IF(L25+L26="","",-L25-L26),-$T$25)</f>
        <v>-0.21386830300959409</v>
      </c>
      <c r="K95" s="89">
        <f t="shared" ref="K95:O95" si="62">MAX(IF(M25+M26="","",-M25-M26),-$T$25)</f>
        <v>-0.25664196361151292</v>
      </c>
      <c r="L95" s="89">
        <f t="shared" si="62"/>
        <v>-0.35211377259603155</v>
      </c>
      <c r="M95" s="89">
        <f t="shared" si="62"/>
        <v>-0.35211377259603155</v>
      </c>
      <c r="N95" s="89">
        <f t="shared" si="62"/>
        <v>-0.35211377259603155</v>
      </c>
      <c r="O95" s="89">
        <f t="shared" si="62"/>
        <v>-0.35211377259603155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>
        <f t="shared" si="55"/>
        <v>-0.1716146502980703</v>
      </c>
      <c r="K96" s="34">
        <f t="shared" si="56"/>
        <v>-0.20593758035768436</v>
      </c>
      <c r="L96" s="34">
        <f t="shared" si="57"/>
        <v>-0.51243859995563312</v>
      </c>
      <c r="M96" s="34">
        <f t="shared" si="58"/>
        <v>-0.9</v>
      </c>
      <c r="N96" s="34">
        <f t="shared" si="59"/>
        <v>-0.9</v>
      </c>
      <c r="O96" s="34">
        <f t="shared" si="60"/>
        <v>-0.9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>
        <f t="shared" si="55"/>
        <v>-0.73623657655171704</v>
      </c>
      <c r="K97" s="34">
        <f t="shared" si="56"/>
        <v>-0.88348389186206044</v>
      </c>
      <c r="L97" s="34">
        <f t="shared" si="57"/>
        <v>-0.9</v>
      </c>
      <c r="M97" s="34">
        <f t="shared" si="58"/>
        <v>-0.9</v>
      </c>
      <c r="N97" s="34">
        <f t="shared" si="59"/>
        <v>-0.9</v>
      </c>
      <c r="O97" s="34">
        <f t="shared" si="60"/>
        <v>-0.9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>
        <f t="shared" ref="J98:O101" si="63">IF(L29="","",-L29)</f>
        <v>-2.7188849867256462E-2</v>
      </c>
      <c r="K98" s="34">
        <f t="shared" si="63"/>
        <v>-3.2626619840707756E-2</v>
      </c>
      <c r="L98" s="34">
        <f t="shared" si="63"/>
        <v>-8.1185470682029914E-2</v>
      </c>
      <c r="M98" s="34">
        <f t="shared" si="63"/>
        <v>-0.20201543040750866</v>
      </c>
      <c r="N98" s="34">
        <f t="shared" si="63"/>
        <v>-0.9</v>
      </c>
      <c r="O98" s="34">
        <f t="shared" si="63"/>
        <v>-0.9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>
        <f t="shared" si="63"/>
        <v>-3.4655781421625453E-2</v>
      </c>
      <c r="K99" s="34">
        <f t="shared" si="63"/>
        <v>-4.1586937705950545E-2</v>
      </c>
      <c r="L99" s="34">
        <f t="shared" si="63"/>
        <v>-0.10348160883247086</v>
      </c>
      <c r="M99" s="34">
        <f t="shared" si="63"/>
        <v>-0.25749535689001385</v>
      </c>
      <c r="N99" s="34">
        <f t="shared" si="63"/>
        <v>-0.9</v>
      </c>
      <c r="O99" s="34">
        <f t="shared" si="63"/>
        <v>-0.9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>
        <f t="shared" si="63"/>
        <v>-7.6805299109019304E-3</v>
      </c>
      <c r="K100" s="34">
        <f t="shared" si="63"/>
        <v>-9.2166358930823172E-3</v>
      </c>
      <c r="L100" s="34">
        <f t="shared" si="63"/>
        <v>-2.293393942547459E-2</v>
      </c>
      <c r="M100" s="34">
        <f t="shared" si="63"/>
        <v>-5.7066980151196919E-2</v>
      </c>
      <c r="N100" s="34">
        <f t="shared" si="63"/>
        <v>-0.9</v>
      </c>
      <c r="O100" s="34">
        <f t="shared" si="63"/>
        <v>-0.9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-7.2784930841659367E-5</v>
      </c>
      <c r="K101" s="59">
        <f t="shared" si="63"/>
        <v>-8.7341917009991246E-5</v>
      </c>
      <c r="L101" s="59">
        <f t="shared" si="63"/>
        <v>-2.173346389343014E-4</v>
      </c>
      <c r="M101" s="59">
        <f t="shared" si="63"/>
        <v>-5.4079812875300077E-4</v>
      </c>
      <c r="N101" s="59">
        <f t="shared" si="63"/>
        <v>-2.0732902300037118E-2</v>
      </c>
      <c r="O101" s="59">
        <f t="shared" si="63"/>
        <v>-0.1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146" t="s">
        <v>477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59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58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55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56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72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71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76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73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s="147" t="s">
        <v>478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82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81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77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74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78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79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95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94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99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96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s="147" t="s">
        <v>479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105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104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100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97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101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102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61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60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65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62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s="147" t="s">
        <v>480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70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66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63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67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68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130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84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83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88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85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s="147" t="s">
        <v>481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93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89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86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90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91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213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107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106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111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108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s="147" t="s">
        <v>482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116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112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109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113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114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214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477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478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479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480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481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482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2022-02-03T17:31:58Z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127143502235412</vt:r8>
  </property>
</Properties>
</file>