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B752EBB2-7BBC-4AD1-8330-D1AEEE3D35E1}" xr6:coauthVersionLast="45" xr6:coauthVersionMax="47" xr10:uidLastSave="{00000000-0000-0000-0000-000000000000}"/>
  <bookViews>
    <workbookView xWindow="-120" yWindow="-1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boilers'!$A$7:$I$12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G13" i="1"/>
  <c r="G12" i="1"/>
  <c r="G11" i="1"/>
  <c r="G10" i="1"/>
  <c r="G9" i="1"/>
  <c r="G8" i="1"/>
  <c r="F13" i="1"/>
  <c r="F12" i="1"/>
  <c r="F11" i="1"/>
  <c r="F10" i="1"/>
  <c r="F9" i="1"/>
  <c r="D26" i="1"/>
  <c r="E26" i="1"/>
  <c r="F26" i="1"/>
  <c r="G26" i="1"/>
  <c r="H26" i="1"/>
  <c r="C26" i="1"/>
  <c r="F8" i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<sst xmlns="http://schemas.openxmlformats.org/spreadsheetml/2006/main" count="134" uniqueCount="119">
  <si>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</si>
  <si>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</si>
  <si>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</si>
  <si>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</si>
  <si>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</si>
  <si>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</si>
  <si>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</si>
  <si>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</si>
  <si>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</si>
  <si>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</si>
  <si>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</si>
  <si>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</si>
  <si>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</si>
  <si>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</si>
  <si>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</si>
  <si>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</si>
  <si>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</si>
  <si>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</si>
  <si>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</si>
  <si>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</si>
  <si>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</si>
  <si>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</si>
  <si>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</si>
  <si>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</si>
  <si>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</si>
  <si>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</si>
  <si>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</si>
  <si>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</si>
  <si>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</si>
  <si>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</si>
  <si>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</si>
  <si>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</si>
  <si>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</si>
  <si>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</si>
  <si>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</si>
  <si>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</si>
  <si>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</si>
  <si>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</si>
  <si>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</si>
  <si>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</si>
  <si>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</si>
  <si>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</si>
  <si>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</si>
  <si>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</si>
  <si>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</si>
  <si>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</si>
  <si>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</si>
  <si>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</si>
  <si>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</si>
  <si>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</si>
  <si>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</si>
  <si>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</si>
  <si>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</si>
  <si>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</si>
  <si>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</si>
  <si>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</si>
  <si>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</si>
  <si>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</si>
  <si>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</si>
  <si>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</si>
  <si>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</si>
  <si>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</si>
  <si>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</si>
  <si>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</si>
  <si>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</si>
  <si>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</si>
  <si>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</si>
  <si>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</si>
  <si>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</si>
  <si>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</si>
  <si>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</si>
  <si>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</si>
  <si>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</si>
  <si>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</si>
  <si>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</si>
  <si>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</si>
  <si>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</si>
  <si>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</si>
  <si>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</si>
  <si>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</si>
  <si>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</si>
  <si>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</si>
  <si>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</si>
  <si>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</si>
  <si>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</si>
  <si>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</si>
  <si>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</si>
  <si>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</si>
  <si>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</si>
  <si>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</si>
  <si>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</si>
  <si>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</si>
  <si>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</si>
  <si>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</si>
  <si>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</si>
  <si>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</si>
  <si>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</si>
  <si>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</si>
  <si>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</si>
  <si>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UC_RSD_DeepRetrofitCap-Apt</t>
  </si>
  <si>
    <t>Maximum number of deep retrofitted dwellings in RSD Apt</t>
  </si>
  <si>
    <t>R-RTFT-Apt_Deep</t>
  </si>
  <si>
    <t>UC_RSD_ShallowRetrofitCap-Apt</t>
  </si>
  <si>
    <t>R-RTFT-Apt_Shallow</t>
  </si>
  <si>
    <t>UC_RSD_DeepRetrofitCap-Att</t>
  </si>
  <si>
    <t>Maximum number of deep retrofitted dwellings in RSD Att</t>
  </si>
  <si>
    <t>R-RTFT-Att_Deep</t>
  </si>
  <si>
    <t>UC_RSD_ShallowRetrofitCap-Att</t>
  </si>
  <si>
    <t>R-RTFT-Att_Shallow</t>
  </si>
  <si>
    <t>UC_RSD_DeepRetrofitCap-Det</t>
  </si>
  <si>
    <t>Maximum number of deep retrofitted dwellings in RSD Det</t>
  </si>
  <si>
    <t>R-RTFT-Det_Deep</t>
  </si>
  <si>
    <t>UC_RSD_ShallowRetrofitCap-Det</t>
  </si>
  <si>
    <t>R-RTFT-Det_Shallow</t>
  </si>
  <si>
    <t>Max % retrofit by 2070:</t>
  </si>
  <si>
    <t>Max % retrofit by 2030:</t>
  </si>
  <si>
    <t>Max % retrofit by 2018:</t>
  </si>
  <si>
    <t>Description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</si>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</sst>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12" xfId="0" applyNumberFormat="1" applyBorder="1"/>
    <xf numFmtId="3" fontId="0" fillId="0" borderId="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7" xfId="0" applyNumberFormat="1" applyBorder="1"/>
    <xf numFmtId="3" fontId="0" fillId="0" borderId="15" xfId="0" applyNumberFormat="1" applyBorder="1"/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" fontId="3" fillId="0" borderId="16" xfId="0" applyNumberFormat="1" applyFont="1" applyBorder="1" applyAlignment="1">
      <alignment horizontal="left" vertic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10" fillId="7" borderId="0" xfId="1" applyFont="1" applyFill="1" applyAlignment="1">
      <alignment vertical="center"/>
    </xf>
    <xf numFmtId="0" fontId="1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6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164" fontId="14" fillId="6" borderId="0" xfId="1" applyNumberFormat="1" applyFont="1" applyFill="1" applyAlignment="1">
      <alignment horizontal="left" vertical="center"/>
    </xf>
    <xf numFmtId="0" fontId="16" fillId="7" borderId="0" xfId="1" applyFont="1" applyFill="1" applyAlignment="1">
      <alignment vertical="center"/>
    </xf>
    <xf numFmtId="0" fontId="17" fillId="6" borderId="0" xfId="1" applyFont="1" applyFill="1" applyAlignment="1">
      <alignment vertical="center"/>
    </xf>
    <xf numFmtId="0" fontId="11" fillId="6" borderId="0" xfId="3" applyFill="1" applyAlignment="1">
      <alignment vertical="center"/>
    </xf>
    <xf numFmtId="9" fontId="3" fillId="5" borderId="17" xfId="0" applyNumberFormat="1" applyFont="1" applyFill="1" applyBorder="1" applyAlignment="1">
      <alignment horizontal="left" vertical="center"/>
    </xf>
    <xf numFmtId="9" fontId="3" fillId="5" borderId="10" xfId="0" applyNumberFormat="1" applyFont="1" applyFill="1" applyBorder="1" applyAlignment="1">
      <alignment horizontal="left" vertical="center"/>
    </xf>
    <xf numFmtId="9" fontId="3" fillId="5" borderId="0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0" fillId="0" borderId="12" xfId="0" applyBorder="1"/>
    <xf numFmtId="9" fontId="3" fillId="5" borderId="13" xfId="0" applyNumberFormat="1" applyFont="1" applyFill="1" applyBorder="1" applyAlignment="1">
      <alignment horizontal="left" vertical="center"/>
    </xf>
    <xf numFmtId="0" fontId="0" fillId="0" borderId="14" xfId="0" applyBorder="1"/>
    <xf numFmtId="9" fontId="3" fillId="5" borderId="12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3" fontId="18" fillId="9" borderId="9" xfId="0" applyNumberFormat="1" applyFont="1" applyFill="1" applyBorder="1" applyAlignment="1">
      <alignment horizontal="left" vertical="center"/>
    </xf>
    <xf numFmtId="3" fontId="18" fillId="9" borderId="10" xfId="0" applyNumberFormat="1" applyFont="1" applyFill="1" applyBorder="1" applyAlignment="1">
      <alignment horizontal="left" vertical="center"/>
    </xf>
    <xf numFmtId="0" fontId="14" fillId="6" borderId="0" xfId="1" applyFont="1" applyFill="1" applyAlignment="1">
      <alignment vertical="center"/>
    </xf>
    <xf numFmtId="0" fontId="10" fillId="6" borderId="0" xfId="1" applyFont="1" applyFill="1" applyAlignment="1">
      <alignment horizontal="center" vertical="center"/>
    </xf>
    <xf numFmtId="0" fontId="11" fillId="6" borderId="0" xfId="3" applyFill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26" customWidth="1"/>
    <col min="5" max="6" width="14.140625" style="26" customWidth="1"/>
    <col min="7" max="7" width="12.140625" style="26" customWidth="1"/>
    <col min="8" max="10" width="8.140625" style="26" customWidth="1"/>
    <col min="11" max="11" width="9.7109375" style="26" customWidth="1"/>
    <col min="12" max="12" width="8.140625" style="26" customWidth="1"/>
    <col min="13" max="13" width="10" style="26" customWidth="1"/>
    <col min="14" max="14" width="11.42578125" style="26" customWidth="1"/>
    <col min="15" max="15" width="13.42578125" style="26" customWidth="1"/>
    <col min="16" max="16384" width="8.85546875" style="26"/>
  </cols>
  <sheetData>
    <row r="1" spans="1:26" x14ac:dyDescent="0.25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4"/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24"/>
      <c r="B4" s="24"/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4"/>
      <c r="B5" s="24"/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24"/>
      <c r="B6" s="24"/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24"/>
      <c r="B8" s="24"/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24"/>
      <c r="B9" s="24"/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02.75" customHeight="1" x14ac:dyDescent="0.25">
      <c r="A16" s="52" t="s">
        <v>81</v>
      </c>
      <c r="B16" s="52"/>
      <c r="C16" s="52"/>
      <c r="D16" s="52"/>
      <c r="E16" s="27"/>
      <c r="F16" s="27"/>
      <c r="G16" s="28"/>
      <c r="H16" s="28"/>
      <c r="I16" s="28"/>
      <c r="J16" s="28"/>
      <c r="K16" s="28"/>
      <c r="L16" s="28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7.25" customHeight="1" x14ac:dyDescent="0.25">
      <c r="A17" s="29"/>
      <c r="B17" s="29"/>
      <c r="C17" s="29"/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7.25" customHeight="1" x14ac:dyDescent="0.25">
      <c r="A19" s="32" t="s">
        <v>82</v>
      </c>
      <c r="B19" s="51" t="s">
        <v>93</v>
      </c>
      <c r="C19" s="51"/>
      <c r="D19" s="51"/>
      <c r="E19" s="33"/>
      <c r="F19" s="33"/>
      <c r="G19" s="34"/>
      <c r="H19" s="34"/>
      <c r="I19" s="34"/>
      <c r="J19" s="34"/>
      <c r="K19" s="34"/>
      <c r="L19" s="3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7.25" customHeight="1" x14ac:dyDescent="0.25">
      <c r="A20" s="32" t="s">
        <v>83</v>
      </c>
      <c r="B20" s="51" t="s">
        <v>94</v>
      </c>
      <c r="C20" s="51"/>
      <c r="D20" s="51"/>
      <c r="E20" s="33"/>
      <c r="F20" s="33"/>
      <c r="G20" s="34"/>
      <c r="H20" s="34"/>
      <c r="I20" s="34"/>
      <c r="J20" s="34"/>
      <c r="K20" s="34"/>
      <c r="L20" s="3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7.25" customHeight="1" x14ac:dyDescent="0.25">
      <c r="A21" s="32" t="s">
        <v>84</v>
      </c>
      <c r="B21" s="35" t="s">
        <v>95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7.25" customHeight="1" x14ac:dyDescent="0.25">
      <c r="A23" s="32" t="s">
        <v>85</v>
      </c>
      <c r="B23" s="51" t="s">
        <v>96</v>
      </c>
      <c r="C23" s="51"/>
      <c r="D23" s="51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7.25" customHeight="1" x14ac:dyDescent="0.25">
      <c r="A24" s="32"/>
      <c r="B24" s="51" t="s">
        <v>97</v>
      </c>
      <c r="C24" s="51"/>
      <c r="D24" s="5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7.25" customHeight="1" x14ac:dyDescent="0.25">
      <c r="A25" s="32"/>
      <c r="B25" s="35"/>
      <c r="C25" s="35"/>
      <c r="D25" s="3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7.25" customHeight="1" x14ac:dyDescent="0.25">
      <c r="A26" s="32" t="s">
        <v>86</v>
      </c>
      <c r="B26" s="51" t="s">
        <v>96</v>
      </c>
      <c r="C26" s="51"/>
      <c r="D26" s="5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7.25" customHeight="1" x14ac:dyDescent="0.25">
      <c r="A27" s="32"/>
      <c r="B27" s="51" t="s">
        <v>98</v>
      </c>
      <c r="C27" s="51"/>
      <c r="D27" s="5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7.25" customHeight="1" x14ac:dyDescent="0.25">
      <c r="A28" s="32"/>
      <c r="B28" s="35"/>
      <c r="C28" s="35"/>
      <c r="D28" s="3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7.25" customHeight="1" x14ac:dyDescent="0.25">
      <c r="A29" s="32" t="s">
        <v>87</v>
      </c>
      <c r="B29" s="36">
        <v>1</v>
      </c>
      <c r="C29" s="35"/>
      <c r="D29" s="3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7.25" customHeight="1" x14ac:dyDescent="0.25">
      <c r="A30" s="32" t="s">
        <v>88</v>
      </c>
      <c r="B30" s="53" t="s">
        <v>89</v>
      </c>
      <c r="C30" s="51"/>
      <c r="D30" s="51"/>
      <c r="E30" s="37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7.25" customHeight="1" x14ac:dyDescent="0.25">
      <c r="A31" s="32" t="s">
        <v>90</v>
      </c>
      <c r="B31" s="51" t="s">
        <v>91</v>
      </c>
      <c r="C31" s="51"/>
      <c r="D31" s="51"/>
      <c r="E31" s="37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7.25" customHeight="1" x14ac:dyDescent="0.25">
      <c r="A32" s="38"/>
      <c r="B32" s="39" t="s">
        <v>92</v>
      </c>
      <c r="C32" s="38"/>
      <c r="D32" s="38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4"/>
      <c r="C33" s="2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4"/>
      <c r="C36" s="24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4"/>
      <c r="C37" s="24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4"/>
      <c r="C38" s="24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4"/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4"/>
      <c r="C40" s="24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4"/>
      <c r="C41" s="24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4"/>
      <c r="C42" s="24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70</v>
      </c>
      <c r="C5" s="12" t="s">
        <v>69</v>
      </c>
      <c r="D5" s="12" t="s">
        <v>68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 x14ac:dyDescent="0.2">
      <c r="A6" s="6" t="s">
        <v>67</v>
      </c>
      <c r="C6" s="11" t="str">
        <f>C5</f>
        <v>IE</v>
      </c>
      <c r="D6" s="11" t="str">
        <f t="shared" ref="D6:AD6" si="0">"*"&amp;D5</f>
        <v>*National</v>
      </c>
      <c r="E6" s="11" t="str">
        <f t="shared" si="0"/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 x14ac:dyDescent="0.2">
      <c r="A7" s="6" t="s">
        <v>66</v>
      </c>
      <c r="C7" s="11" t="str">
        <f>"*"&amp;C5</f>
        <v>*IE</v>
      </c>
      <c r="D7" s="11" t="str">
        <f t="shared" ref="D7:AD7" si="1">D5</f>
        <v>National</v>
      </c>
      <c r="E7" s="11" t="str">
        <f t="shared" si="1"/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0" t="s">
        <v>65</v>
      </c>
      <c r="B10" s="10" t="s">
        <v>64</v>
      </c>
    </row>
    <row r="11" spans="1:30" x14ac:dyDescent="0.2">
      <c r="A11" s="9" t="s">
        <v>63</v>
      </c>
      <c r="B11" s="9" t="s">
        <v>62</v>
      </c>
    </row>
    <row r="12" spans="1:30" x14ac:dyDescent="0.2">
      <c r="A12" s="8" t="s">
        <v>61</v>
      </c>
      <c r="B12" s="8" t="s">
        <v>60</v>
      </c>
    </row>
    <row r="13" spans="1:30" x14ac:dyDescent="0.2">
      <c r="A13" s="8" t="s">
        <v>59</v>
      </c>
      <c r="B13" s="8" t="s">
        <v>58</v>
      </c>
    </row>
    <row r="14" spans="1:30" x14ac:dyDescent="0.2">
      <c r="A14" s="8" t="s">
        <v>57</v>
      </c>
      <c r="B14" s="8" t="s">
        <v>56</v>
      </c>
    </row>
    <row r="15" spans="1:30" x14ac:dyDescent="0.2">
      <c r="A15" s="8" t="s">
        <v>55</v>
      </c>
      <c r="B15" s="8" t="s">
        <v>54</v>
      </c>
    </row>
    <row r="16" spans="1:30" x14ac:dyDescent="0.2">
      <c r="A16" s="8" t="s">
        <v>53</v>
      </c>
      <c r="B16" s="8" t="s">
        <v>52</v>
      </c>
    </row>
    <row r="17" spans="1:2" x14ac:dyDescent="0.2">
      <c r="A17" s="8" t="s">
        <v>51</v>
      </c>
      <c r="B17" s="8" t="s">
        <v>50</v>
      </c>
    </row>
    <row r="18" spans="1:2" x14ac:dyDescent="0.2">
      <c r="A18" s="8" t="s">
        <v>49</v>
      </c>
      <c r="B18" s="8" t="s">
        <v>48</v>
      </c>
    </row>
    <row r="19" spans="1:2" x14ac:dyDescent="0.2">
      <c r="A19" s="8" t="s">
        <v>47</v>
      </c>
      <c r="B19" s="8" t="s">
        <v>46</v>
      </c>
    </row>
    <row r="20" spans="1:2" x14ac:dyDescent="0.2">
      <c r="A20" s="8" t="s">
        <v>45</v>
      </c>
      <c r="B20" s="8" t="s">
        <v>44</v>
      </c>
    </row>
    <row r="21" spans="1:2" x14ac:dyDescent="0.2">
      <c r="A21" s="8" t="s">
        <v>43</v>
      </c>
      <c r="B21" s="8" t="s">
        <v>42</v>
      </c>
    </row>
    <row r="22" spans="1:2" x14ac:dyDescent="0.2">
      <c r="A22" s="8" t="s">
        <v>41</v>
      </c>
      <c r="B22" s="8" t="s">
        <v>40</v>
      </c>
    </row>
    <row r="23" spans="1:2" x14ac:dyDescent="0.2">
      <c r="A23" s="8" t="s">
        <v>39</v>
      </c>
      <c r="B23" s="8" t="s">
        <v>38</v>
      </c>
    </row>
    <row r="24" spans="1:2" x14ac:dyDescent="0.2">
      <c r="A24" s="8" t="s">
        <v>37</v>
      </c>
      <c r="B24" s="8" t="s">
        <v>36</v>
      </c>
    </row>
    <row r="25" spans="1:2" x14ac:dyDescent="0.2">
      <c r="A25" s="8" t="s">
        <v>35</v>
      </c>
      <c r="B25" s="8" t="s">
        <v>34</v>
      </c>
    </row>
    <row r="26" spans="1:2" x14ac:dyDescent="0.2">
      <c r="A26" s="8" t="s">
        <v>33</v>
      </c>
      <c r="B26" s="8" t="s">
        <v>32</v>
      </c>
    </row>
    <row r="27" spans="1:2" x14ac:dyDescent="0.2">
      <c r="A27" s="8" t="s">
        <v>31</v>
      </c>
      <c r="B27" s="8" t="s">
        <v>30</v>
      </c>
    </row>
    <row r="28" spans="1:2" x14ac:dyDescent="0.2">
      <c r="A28" s="8" t="s">
        <v>29</v>
      </c>
      <c r="B28" s="8" t="s">
        <v>28</v>
      </c>
    </row>
    <row r="29" spans="1:2" x14ac:dyDescent="0.2">
      <c r="A29" s="8" t="s">
        <v>27</v>
      </c>
      <c r="B29" s="8" t="s">
        <v>26</v>
      </c>
    </row>
    <row r="30" spans="1:2" x14ac:dyDescent="0.2">
      <c r="A30" s="8" t="s">
        <v>25</v>
      </c>
      <c r="B30" s="8" t="s">
        <v>24</v>
      </c>
    </row>
    <row r="31" spans="1:2" x14ac:dyDescent="0.2">
      <c r="A31" s="8" t="s">
        <v>23</v>
      </c>
      <c r="B31" s="8" t="s">
        <v>22</v>
      </c>
    </row>
    <row r="32" spans="1:2" x14ac:dyDescent="0.2">
      <c r="A32" s="8" t="s">
        <v>21</v>
      </c>
      <c r="B32" s="8" t="s">
        <v>20</v>
      </c>
    </row>
    <row r="33" spans="1:2" x14ac:dyDescent="0.2">
      <c r="A33" s="8" t="s">
        <v>19</v>
      </c>
      <c r="B33" s="8" t="s">
        <v>18</v>
      </c>
    </row>
    <row r="34" spans="1:2" x14ac:dyDescent="0.2">
      <c r="A34" s="8" t="s">
        <v>17</v>
      </c>
      <c r="B34" s="8" t="s">
        <v>16</v>
      </c>
    </row>
    <row r="35" spans="1:2" x14ac:dyDescent="0.2">
      <c r="A35" s="8" t="s">
        <v>15</v>
      </c>
      <c r="B35" s="8" t="s">
        <v>14</v>
      </c>
    </row>
    <row r="36" spans="1:2" x14ac:dyDescent="0.2">
      <c r="A36" s="8" t="s">
        <v>13</v>
      </c>
      <c r="B36" s="8" t="s">
        <v>12</v>
      </c>
    </row>
    <row r="37" spans="1:2" ht="15" x14ac:dyDescent="0.25">
      <c r="A37" s="7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P29"/>
  <sheetViews>
    <sheetView tabSelected="1" zoomScale="120" zoomScaleNormal="120" workbookViewId="0">
      <selection activeCell="D6" sqref="D6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85546875" style="2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4"/>
    <col min="8" max="8" width="9.140625" style="2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5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D4" s="1" t="s">
        <v>72</v>
      </c>
      <c r="G4" s="2"/>
    </row>
    <row r="5" spans="1:11" ht="15" x14ac:dyDescent="0.2">
      <c r="A5" s="1" t="s">
        <v>0</v>
      </c>
      <c r="G5" s="2"/>
    </row>
    <row r="6" spans="1:11" x14ac:dyDescent="0.2">
      <c r="G6" s="2"/>
    </row>
    <row r="7" spans="1:11" ht="30.75" thickBot="1" x14ac:dyDescent="0.25">
      <c r="A7" s="4" t="s">
        <v>1</v>
      </c>
      <c r="B7" s="4" t="s">
        <v>5</v>
      </c>
      <c r="C7" s="4" t="s">
        <v>9</v>
      </c>
      <c r="D7" s="4" t="s">
        <v>2</v>
      </c>
      <c r="E7" s="4" t="s">
        <v>3</v>
      </c>
      <c r="F7" s="4">
        <v>2018</v>
      </c>
      <c r="G7" s="4">
        <v>2030</v>
      </c>
      <c r="H7" s="4">
        <v>2070</v>
      </c>
      <c r="I7" s="4" t="s">
        <v>4</v>
      </c>
      <c r="K7" s="3" t="s">
        <v>10</v>
      </c>
    </row>
    <row r="8" spans="1:11" x14ac:dyDescent="0.2">
      <c r="A8" s="2" t="s">
        <v>99</v>
      </c>
      <c r="B8" s="2" t="s">
        <v>100</v>
      </c>
      <c r="C8" s="2" t="s">
        <v>101</v>
      </c>
      <c r="D8" s="2" t="s">
        <v>71</v>
      </c>
      <c r="E8" s="2">
        <v>1</v>
      </c>
      <c r="F8" s="13">
        <f>($H$24*F$17)/1000</f>
        <v>8.0870999999999995</v>
      </c>
      <c r="G8" s="13">
        <f>(H24*G$16)/1000</f>
        <v>48.522599999999997</v>
      </c>
      <c r="H8" s="13">
        <f>(H24*H$15)/1000</f>
        <v>76.827449999999999</v>
      </c>
      <c r="I8" s="2">
        <v>5</v>
      </c>
      <c r="K8" s="2" t="s">
        <v>7</v>
      </c>
    </row>
    <row r="9" spans="1:11" x14ac:dyDescent="0.2">
      <c r="A9" s="2" t="s">
        <v>102</v>
      </c>
      <c r="B9" s="2" t="s">
        <v>100</v>
      </c>
      <c r="C9" s="2" t="s">
        <v>103</v>
      </c>
      <c r="D9" s="2" t="s">
        <v>71</v>
      </c>
      <c r="E9" s="2">
        <v>1</v>
      </c>
      <c r="F9" s="13">
        <f>(H23*F$17)/1000</f>
        <v>4.9085000000000001</v>
      </c>
      <c r="G9" s="13">
        <f>(H23*G$16)/1000</f>
        <v>29.451000000000001</v>
      </c>
      <c r="H9" s="13">
        <f>(H23*H$15)/1000</f>
        <v>46.630749999999999</v>
      </c>
      <c r="I9" s="2">
        <v>5</v>
      </c>
      <c r="K9" s="2" t="s">
        <v>7</v>
      </c>
    </row>
    <row r="10" spans="1:11" x14ac:dyDescent="0.2">
      <c r="A10" s="2" t="s">
        <v>104</v>
      </c>
      <c r="B10" s="2" t="s">
        <v>105</v>
      </c>
      <c r="C10" s="2" t="s">
        <v>106</v>
      </c>
      <c r="D10" s="2" t="s">
        <v>71</v>
      </c>
      <c r="E10" s="2">
        <v>1</v>
      </c>
      <c r="F10" s="13">
        <f>(F24*F$17)/1000</f>
        <v>32.655100000000004</v>
      </c>
      <c r="G10" s="13">
        <f>(F24*G$16)/1000</f>
        <v>195.9306</v>
      </c>
      <c r="H10" s="13">
        <f>(F24*H$15)/1000</f>
        <v>310.22345000000001</v>
      </c>
      <c r="I10" s="2">
        <v>5</v>
      </c>
      <c r="K10" s="2" t="s">
        <v>6</v>
      </c>
    </row>
    <row r="11" spans="1:11" x14ac:dyDescent="0.2">
      <c r="A11" s="2" t="s">
        <v>107</v>
      </c>
      <c r="B11" s="2" t="s">
        <v>105</v>
      </c>
      <c r="C11" s="2" t="s">
        <v>108</v>
      </c>
      <c r="D11" s="2" t="s">
        <v>71</v>
      </c>
      <c r="E11" s="2">
        <v>1</v>
      </c>
      <c r="F11" s="13">
        <f>(F23*F$17)/1000</f>
        <v>23.511700000000001</v>
      </c>
      <c r="G11" s="13">
        <f>(F23*G$16)/1000</f>
        <v>141.07019999999997</v>
      </c>
      <c r="H11" s="13">
        <f>(F23*H$15)/1000</f>
        <v>223.36114999999998</v>
      </c>
      <c r="I11" s="2">
        <v>5</v>
      </c>
      <c r="K11" s="2" t="s">
        <v>6</v>
      </c>
    </row>
    <row r="12" spans="1:11" x14ac:dyDescent="0.2">
      <c r="A12" s="2" t="s">
        <v>109</v>
      </c>
      <c r="B12" s="2" t="s">
        <v>110</v>
      </c>
      <c r="C12" s="21" t="s">
        <v>111</v>
      </c>
      <c r="D12" s="21" t="s">
        <v>71</v>
      </c>
      <c r="E12" s="21">
        <v>1</v>
      </c>
      <c r="F12" s="13">
        <f>(G24*F$17)/1000</f>
        <v>30.810500000000001</v>
      </c>
      <c r="G12" s="13">
        <f>(G24*G$16)/1000</f>
        <v>184.863</v>
      </c>
      <c r="H12" s="13">
        <f>(G24*H$15)/1000</f>
        <v>292.69974999999999</v>
      </c>
      <c r="I12" s="2">
        <v>5</v>
      </c>
      <c r="J12" s="21"/>
      <c r="K12" s="21" t="s">
        <v>8</v>
      </c>
    </row>
    <row r="13" spans="1:11" ht="13.5" thickBot="1" x14ac:dyDescent="0.25">
      <c r="A13" s="2" t="s">
        <v>112</v>
      </c>
      <c r="B13" s="2" t="s">
        <v>110</v>
      </c>
      <c r="C13" s="22" t="s">
        <v>113</v>
      </c>
      <c r="D13" s="22" t="s">
        <v>71</v>
      </c>
      <c r="E13" s="22">
        <v>1</v>
      </c>
      <c r="F13" s="23">
        <f>(G23*F$17)/1000</f>
        <v>20.942400000000003</v>
      </c>
      <c r="G13" s="23">
        <f>(G23*G$16)/1000</f>
        <v>125.6544</v>
      </c>
      <c r="H13" s="23">
        <f>(G23*H$15)/1000</f>
        <v>198.9528</v>
      </c>
      <c r="I13" s="22">
        <v>5</v>
      </c>
      <c r="J13" s="21"/>
      <c r="K13" s="21" t="s">
        <v>8</v>
      </c>
    </row>
    <row r="14" spans="1:11" ht="14.25" thickTop="1" thickBot="1" x14ac:dyDescent="0.25"/>
    <row r="15" spans="1:11" ht="20.100000000000001" customHeight="1" thickBot="1" x14ac:dyDescent="0.25">
      <c r="C15" s="57" t="s">
        <v>114</v>
      </c>
      <c r="D15" s="58"/>
      <c r="E15" s="59"/>
      <c r="G15" s="2"/>
      <c r="H15" s="40">
        <v>0.95</v>
      </c>
    </row>
    <row r="16" spans="1:11" ht="20.100000000000001" customHeight="1" thickBot="1" x14ac:dyDescent="0.25">
      <c r="C16" s="60" t="s">
        <v>115</v>
      </c>
      <c r="D16" s="61"/>
      <c r="E16" s="62"/>
      <c r="G16" s="40">
        <v>0.6</v>
      </c>
    </row>
    <row r="17" spans="2:16" ht="20.100000000000001" customHeight="1" thickBot="1" x14ac:dyDescent="0.25">
      <c r="C17" s="63" t="s">
        <v>116</v>
      </c>
      <c r="D17" s="64"/>
      <c r="E17" s="65"/>
      <c r="F17" s="41">
        <v>0.1</v>
      </c>
      <c r="G17" s="2"/>
    </row>
    <row r="19" spans="2:16" ht="13.5" thickBo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6" ht="15" x14ac:dyDescent="0.2">
      <c r="B20" s="43" t="s">
        <v>117</v>
      </c>
      <c r="C20" s="54">
        <v>2018</v>
      </c>
      <c r="D20" s="55"/>
      <c r="E20" s="56"/>
      <c r="F20" s="55">
        <v>2070</v>
      </c>
      <c r="G20" s="55"/>
      <c r="H20" s="56"/>
    </row>
    <row r="21" spans="2:16" x14ac:dyDescent="0.2">
      <c r="B21" s="44"/>
      <c r="C21" s="47" t="s">
        <v>75</v>
      </c>
      <c r="D21" s="42" t="s">
        <v>76</v>
      </c>
      <c r="E21" s="45" t="s">
        <v>77</v>
      </c>
      <c r="F21" s="42" t="s">
        <v>75</v>
      </c>
      <c r="G21" s="42" t="s">
        <v>76</v>
      </c>
      <c r="H21" s="45" t="s">
        <v>77</v>
      </c>
    </row>
    <row r="22" spans="2:16" x14ac:dyDescent="0.2">
      <c r="B22" s="44" t="s">
        <v>78</v>
      </c>
      <c r="C22" s="15">
        <v>92324</v>
      </c>
      <c r="D22" s="16">
        <v>103370</v>
      </c>
      <c r="E22" s="17">
        <v>50845</v>
      </c>
      <c r="F22" s="16">
        <v>76933</v>
      </c>
      <c r="G22" s="16">
        <v>86138</v>
      </c>
      <c r="H22" s="17">
        <v>42369</v>
      </c>
      <c r="K22" s="21"/>
      <c r="L22" s="21"/>
      <c r="M22" s="21"/>
      <c r="N22" s="21"/>
      <c r="O22" s="21"/>
      <c r="P22" s="21"/>
    </row>
    <row r="23" spans="2:16" x14ac:dyDescent="0.2">
      <c r="B23" s="44" t="s">
        <v>79</v>
      </c>
      <c r="C23" s="15">
        <v>282152</v>
      </c>
      <c r="D23" s="16">
        <v>251319</v>
      </c>
      <c r="E23" s="17">
        <v>58905</v>
      </c>
      <c r="F23" s="16">
        <v>235117</v>
      </c>
      <c r="G23" s="16">
        <v>209424</v>
      </c>
      <c r="H23" s="17">
        <v>49085</v>
      </c>
      <c r="K23" s="21"/>
      <c r="L23" s="21"/>
      <c r="M23" s="21"/>
      <c r="N23" s="21"/>
      <c r="O23" s="21"/>
      <c r="P23" s="21"/>
    </row>
    <row r="24" spans="2:16" ht="13.5" thickBot="1" x14ac:dyDescent="0.25">
      <c r="B24" s="46" t="s">
        <v>80</v>
      </c>
      <c r="C24" s="18">
        <v>391876</v>
      </c>
      <c r="D24" s="19">
        <v>369741</v>
      </c>
      <c r="E24" s="20">
        <v>97050</v>
      </c>
      <c r="F24" s="19">
        <v>326551</v>
      </c>
      <c r="G24" s="19">
        <v>308105</v>
      </c>
      <c r="H24" s="20">
        <v>80871</v>
      </c>
      <c r="I24" s="6"/>
      <c r="J24" s="6"/>
      <c r="K24" s="21"/>
      <c r="L24" s="21"/>
      <c r="M24" s="21"/>
      <c r="N24" s="21"/>
      <c r="O24" s="21"/>
      <c r="P24" s="21"/>
    </row>
    <row r="25" spans="2:16" ht="13.5" thickBot="1" x14ac:dyDescent="0.25">
      <c r="G25" s="2"/>
    </row>
    <row r="26" spans="2:16" ht="13.5" thickBot="1" x14ac:dyDescent="0.25">
      <c r="B26" s="48" t="s">
        <v>118</v>
      </c>
      <c r="C26" s="49">
        <f>SUM(C22:C24)</f>
        <v>766352</v>
      </c>
      <c r="D26" s="49">
        <f t="shared" ref="D26:H26" si="0">SUM(D22:D24)</f>
        <v>724430</v>
      </c>
      <c r="E26" s="49">
        <f t="shared" si="0"/>
        <v>206800</v>
      </c>
      <c r="F26" s="49">
        <f t="shared" si="0"/>
        <v>638601</v>
      </c>
      <c r="G26" s="49">
        <f t="shared" si="0"/>
        <v>603667</v>
      </c>
      <c r="H26" s="50">
        <f t="shared" si="0"/>
        <v>172325</v>
      </c>
    </row>
    <row r="27" spans="2:16" x14ac:dyDescent="0.2">
      <c r="G27" s="2"/>
    </row>
    <row r="28" spans="2:16" x14ac:dyDescent="0.2">
      <c r="G28" s="2"/>
    </row>
    <row r="29" spans="2:16" x14ac:dyDescent="0.2">
      <c r="B29"/>
      <c r="C29"/>
      <c r="D29"/>
      <c r="E29"/>
    </row>
  </sheetData>
  <mergeCells count="5">
    <mergeCell ref="C20:E20"/>
    <mergeCell ref="F20:H20"/>
    <mergeCell ref="C15:E15"/>
    <mergeCell ref="C16:E16"/>
    <mergeCell ref="C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2021-12-10T16:52:05Z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262157618999481</vt:r8>
  </property>
</Properties>
</file>