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defaultThemeVersion="124226"/>
  <mc:AlternateContent xmlns:mc="http://schemas.openxmlformats.org/markup-compatibility/2006">
    <mc:Choice Requires="x15">
      <x15ac:absPath xmlns:x15ac="http://schemas.microsoft.com/office/spreadsheetml/2010/11/ac" url="C:\Users\135bb\Desktop\"/>
    </mc:Choice>
  </mc:AlternateContent>
  <xr:revisionPtr revIDLastSave="0" documentId="13_ncr:1_{4D948B60-8425-445B-9C2B-F136A89FB274}" xr6:coauthVersionLast="47" xr6:coauthVersionMax="47" xr10:uidLastSave="{00000000-0000-0000-0000-000000000000}"/>
  <bookViews>
    <workbookView xWindow="-120" yWindow="60" windowWidth="29400" windowHeight="15750" xr2:uid="{00000000-000D-0000-FFFF-FFFF00000000}"/>
  </bookViews>
  <sheets>
    <sheet name="그래픽 카드 가성비 비교표" sheetId="1" r:id="rId1"/>
  </sheets>
  <calcPr calcId="181029"/>
</workbook>
</file>

<file path=xl/calcChain.xml><?xml version="1.0" encoding="utf-8"?>
<calcChain xmlns="http://schemas.openxmlformats.org/spreadsheetml/2006/main">
  <c r="W57" i="1" l="1"/>
  <c r="W41" i="1"/>
  <c r="W52" i="1"/>
  <c r="W50" i="1"/>
  <c r="W47" i="1"/>
  <c r="W34" i="1"/>
  <c r="W31" i="1"/>
  <c r="W27" i="1"/>
  <c r="W21" i="1"/>
  <c r="W18" i="1"/>
  <c r="W15" i="1"/>
  <c r="W4" i="1"/>
  <c r="W6" i="1"/>
  <c r="W8" i="1"/>
  <c r="W10" i="1"/>
  <c r="W11" i="1"/>
  <c r="U41" i="1"/>
  <c r="V41" i="1" s="1"/>
  <c r="S41" i="1"/>
  <c r="T41" i="1" s="1"/>
  <c r="R41" i="1"/>
  <c r="Q41" i="1"/>
  <c r="O41" i="1"/>
  <c r="P41" i="1" s="1"/>
  <c r="O63" i="1"/>
  <c r="W39" i="1"/>
  <c r="U39" i="1"/>
  <c r="S39" i="1"/>
  <c r="Q39" i="1"/>
  <c r="O39" i="1"/>
  <c r="X41" i="1" l="1"/>
  <c r="W87" i="1"/>
  <c r="W79" i="1"/>
  <c r="W76" i="1"/>
  <c r="W65" i="1"/>
  <c r="W63" i="1"/>
  <c r="W61" i="1"/>
  <c r="W59" i="1"/>
  <c r="W68" i="1"/>
  <c r="U65" i="1"/>
  <c r="S65" i="1"/>
  <c r="Q65" i="1"/>
  <c r="O65" i="1"/>
  <c r="W36" i="1"/>
  <c r="W38" i="1"/>
  <c r="W45" i="1"/>
  <c r="W49" i="1"/>
  <c r="U11" i="1"/>
  <c r="U34" i="1"/>
  <c r="S34" i="1"/>
  <c r="Q34" i="1"/>
  <c r="O34" i="1"/>
  <c r="U31" i="1"/>
  <c r="S31" i="1"/>
  <c r="Q31" i="1"/>
  <c r="O31" i="1"/>
  <c r="O27" i="1"/>
  <c r="O18" i="1"/>
  <c r="Q18" i="1"/>
  <c r="S18" i="1"/>
  <c r="U18" i="1"/>
  <c r="X39" i="1" l="1"/>
  <c r="X65" i="1"/>
  <c r="X79" i="1"/>
  <c r="X34" i="1"/>
  <c r="X76" i="1"/>
  <c r="X87" i="1"/>
  <c r="X68" i="1"/>
  <c r="X57" i="1"/>
  <c r="X63" i="1"/>
  <c r="X59" i="1"/>
  <c r="X61" i="1"/>
  <c r="O15" i="1"/>
  <c r="Q15" i="1"/>
  <c r="S15" i="1"/>
  <c r="U15" i="1"/>
  <c r="O90" i="1" l="1"/>
  <c r="Q90" i="1"/>
  <c r="S90" i="1"/>
  <c r="U90" i="1"/>
  <c r="O57" i="1"/>
  <c r="Q57" i="1"/>
  <c r="S57" i="1"/>
  <c r="U57" i="1"/>
  <c r="O68" i="1"/>
  <c r="Q68" i="1"/>
  <c r="S68" i="1"/>
  <c r="U68" i="1"/>
  <c r="O11" i="1"/>
  <c r="Q11" i="1"/>
  <c r="S11" i="1"/>
  <c r="O10" i="1" l="1"/>
  <c r="Q10" i="1"/>
  <c r="S10" i="1"/>
  <c r="U10" i="1"/>
  <c r="U6" i="1" l="1"/>
  <c r="S6" i="1"/>
  <c r="Q6" i="1"/>
  <c r="O6" i="1"/>
  <c r="U4" i="1"/>
  <c r="S4" i="1"/>
  <c r="Q4" i="1"/>
  <c r="O4" i="1"/>
  <c r="O47" i="1" l="1"/>
  <c r="Q47" i="1"/>
  <c r="S47" i="1"/>
  <c r="U47" i="1"/>
  <c r="O99" i="1" l="1"/>
  <c r="O103" i="1"/>
  <c r="O21" i="1"/>
  <c r="Q21" i="1"/>
  <c r="S21" i="1"/>
  <c r="U21" i="1"/>
  <c r="O97" i="1" l="1"/>
  <c r="O79" i="1"/>
  <c r="Q79" i="1"/>
  <c r="S79" i="1"/>
  <c r="U79" i="1"/>
  <c r="U52" i="1" l="1"/>
  <c r="S52" i="1"/>
  <c r="Q52" i="1"/>
  <c r="O52" i="1"/>
  <c r="U63" i="1" l="1"/>
  <c r="S63" i="1"/>
  <c r="Q63" i="1"/>
  <c r="U91" i="1"/>
  <c r="S91" i="1"/>
  <c r="Q91" i="1"/>
  <c r="O91" i="1"/>
  <c r="U87" i="1"/>
  <c r="S87" i="1"/>
  <c r="Q87" i="1"/>
  <c r="O87" i="1"/>
  <c r="Q76" i="1"/>
  <c r="U8" i="1" l="1"/>
  <c r="U27" i="1"/>
  <c r="U36" i="1"/>
  <c r="U38" i="1"/>
  <c r="U45" i="1"/>
  <c r="U49" i="1"/>
  <c r="U50" i="1"/>
  <c r="U59" i="1"/>
  <c r="U61" i="1"/>
  <c r="U76" i="1"/>
  <c r="U93" i="1"/>
  <c r="S8" i="1"/>
  <c r="S27" i="1"/>
  <c r="S36" i="1"/>
  <c r="S38" i="1"/>
  <c r="S45" i="1"/>
  <c r="S49" i="1"/>
  <c r="S50" i="1"/>
  <c r="S59" i="1"/>
  <c r="S61" i="1"/>
  <c r="S76" i="1"/>
  <c r="S93" i="1"/>
  <c r="Q8" i="1"/>
  <c r="Q27" i="1"/>
  <c r="Q36" i="1"/>
  <c r="Q38" i="1"/>
  <c r="Q45" i="1"/>
  <c r="Q49" i="1"/>
  <c r="Q50" i="1"/>
  <c r="Q59" i="1"/>
  <c r="Q61" i="1"/>
  <c r="Q93" i="1"/>
  <c r="R65" i="1" s="1"/>
  <c r="O8" i="1"/>
  <c r="O36" i="1"/>
  <c r="O38" i="1"/>
  <c r="O45" i="1"/>
  <c r="O49" i="1"/>
  <c r="O50" i="1"/>
  <c r="O59" i="1"/>
  <c r="O61" i="1"/>
  <c r="O76" i="1"/>
  <c r="O93" i="1"/>
  <c r="O107" i="1"/>
  <c r="T39" i="1" l="1"/>
  <c r="R39" i="1"/>
  <c r="P39" i="1"/>
  <c r="V39" i="1"/>
  <c r="T65" i="1"/>
  <c r="V65" i="1"/>
  <c r="P65" i="1"/>
  <c r="T34" i="1"/>
  <c r="R34" i="1"/>
  <c r="P34" i="1"/>
  <c r="V34" i="1"/>
  <c r="X10" i="1"/>
  <c r="X27" i="1"/>
  <c r="X47" i="1"/>
  <c r="X45" i="1"/>
  <c r="X52" i="1"/>
  <c r="X38" i="1"/>
  <c r="X49" i="1"/>
  <c r="X4" i="1"/>
  <c r="X18" i="1"/>
  <c r="X6" i="1"/>
  <c r="X8" i="1"/>
  <c r="X36" i="1"/>
  <c r="X50" i="1"/>
  <c r="X11" i="1"/>
  <c r="X15" i="1"/>
  <c r="X21" i="1"/>
  <c r="X31" i="1"/>
  <c r="T31" i="1"/>
  <c r="V31" i="1"/>
  <c r="R31" i="1"/>
  <c r="P31" i="1"/>
  <c r="R18" i="1"/>
  <c r="P57" i="1"/>
  <c r="P18" i="1"/>
  <c r="T18" i="1"/>
  <c r="V18" i="1"/>
  <c r="R15" i="1"/>
  <c r="R90" i="1"/>
  <c r="R57" i="1"/>
  <c r="T15" i="1"/>
  <c r="T90" i="1"/>
  <c r="T68" i="1"/>
  <c r="T57" i="1"/>
  <c r="P15" i="1"/>
  <c r="P90" i="1"/>
  <c r="V15" i="1"/>
  <c r="V90" i="1"/>
  <c r="V57" i="1"/>
  <c r="R68" i="1"/>
  <c r="P68" i="1"/>
  <c r="V68" i="1"/>
  <c r="T11" i="1"/>
  <c r="T10" i="1"/>
  <c r="R11" i="1"/>
  <c r="R10" i="1"/>
  <c r="P11" i="1"/>
  <c r="P10" i="1"/>
  <c r="V11" i="1"/>
  <c r="V10" i="1"/>
  <c r="P8" i="1"/>
  <c r="P6" i="1"/>
  <c r="P4" i="1"/>
  <c r="T4" i="1"/>
  <c r="T6" i="1"/>
  <c r="V4" i="1"/>
  <c r="V6" i="1"/>
  <c r="R4" i="1"/>
  <c r="R6" i="1"/>
  <c r="R47" i="1"/>
  <c r="P47" i="1"/>
  <c r="T47" i="1"/>
  <c r="V47" i="1"/>
  <c r="P45" i="1"/>
  <c r="T49" i="1"/>
  <c r="R93" i="1"/>
  <c r="R38" i="1"/>
  <c r="P76" i="1"/>
  <c r="P87" i="1"/>
  <c r="R63" i="1"/>
  <c r="T91" i="1"/>
  <c r="V91" i="1"/>
  <c r="T8" i="1"/>
  <c r="V61" i="1"/>
  <c r="V27" i="1"/>
  <c r="T45" i="1"/>
  <c r="V93" i="1"/>
  <c r="V59" i="1"/>
  <c r="R91" i="1"/>
  <c r="T76" i="1"/>
  <c r="V50" i="1"/>
  <c r="R87" i="1"/>
  <c r="P36" i="1"/>
  <c r="T38" i="1"/>
  <c r="V49" i="1"/>
  <c r="P63" i="1"/>
  <c r="V21" i="1"/>
  <c r="V79" i="1"/>
  <c r="V52" i="1"/>
  <c r="R61" i="1"/>
  <c r="R27" i="1"/>
  <c r="V8" i="1"/>
  <c r="P107" i="1"/>
  <c r="R59" i="1"/>
  <c r="T36" i="1"/>
  <c r="V45" i="1"/>
  <c r="V87" i="1"/>
  <c r="P38" i="1"/>
  <c r="P27" i="1"/>
  <c r="V76" i="1"/>
  <c r="V63" i="1"/>
  <c r="P103" i="1"/>
  <c r="P21" i="1"/>
  <c r="P99" i="1"/>
  <c r="P79" i="1"/>
  <c r="P97" i="1"/>
  <c r="P52" i="1"/>
  <c r="R21" i="1"/>
  <c r="R79" i="1"/>
  <c r="R52" i="1"/>
  <c r="T21" i="1"/>
  <c r="T79" i="1"/>
  <c r="T52" i="1"/>
  <c r="P61" i="1"/>
  <c r="R49" i="1"/>
  <c r="V38" i="1"/>
  <c r="T63" i="1"/>
  <c r="R50" i="1"/>
  <c r="P50" i="1"/>
  <c r="R8" i="1"/>
  <c r="T61" i="1"/>
  <c r="T27" i="1"/>
  <c r="P91" i="1"/>
  <c r="P93" i="1"/>
  <c r="T93" i="1"/>
  <c r="T59" i="1"/>
  <c r="V36" i="1"/>
  <c r="R76" i="1"/>
  <c r="R36" i="1"/>
  <c r="P59" i="1"/>
  <c r="P49" i="1"/>
  <c r="R45" i="1"/>
  <c r="T50" i="1"/>
  <c r="T87" i="1"/>
</calcChain>
</file>

<file path=xl/sharedStrings.xml><?xml version="1.0" encoding="utf-8"?>
<sst xmlns="http://schemas.openxmlformats.org/spreadsheetml/2006/main" count="294" uniqueCount="222">
  <si>
    <t>FHD</t>
  </si>
  <si>
    <t>QHD</t>
  </si>
  <si>
    <t>4K UHD</t>
  </si>
  <si>
    <t>파스</t>
  </si>
  <si>
    <t>타스</t>
  </si>
  <si>
    <t>GPGPU</t>
  </si>
  <si>
    <t>FHD 상옵</t>
  </si>
  <si>
    <t>QHD 상옵</t>
  </si>
  <si>
    <t>UHD 중옵</t>
  </si>
  <si>
    <t>전월 (3종 평균)</t>
  </si>
  <si>
    <t>당월 (3종 평균)</t>
  </si>
  <si>
    <t>1%성능비용</t>
  </si>
  <si>
    <t>순위</t>
  </si>
  <si>
    <t>지포스 RTX 3090 Ti</t>
  </si>
  <si>
    <t>라데온 RX 6800 XT</t>
  </si>
  <si>
    <t>라데온 RX 6750 XT</t>
  </si>
  <si>
    <t xml:space="preserve">지포스 RTX 2080 Ti </t>
  </si>
  <si>
    <t>라데온 RX 6700 XT</t>
  </si>
  <si>
    <t xml:space="preserve">지포스 RTX 2080 </t>
  </si>
  <si>
    <t>라데온 RX 6600 XT</t>
  </si>
  <si>
    <t>지포스 GTX 1080 Ti</t>
  </si>
  <si>
    <t xml:space="preserve">지포스 RTX 2070 </t>
  </si>
  <si>
    <t>라데온 RX 6500 XT</t>
  </si>
  <si>
    <t>울트라</t>
  </si>
  <si>
    <t>매우높음</t>
  </si>
  <si>
    <t>중상옵</t>
  </si>
  <si>
    <t>최고</t>
  </si>
  <si>
    <t>높음</t>
  </si>
  <si>
    <t>최상급</t>
  </si>
  <si>
    <t>가장높음</t>
  </si>
  <si>
    <t>블렌더
점수</t>
    <phoneticPr fontId="1" type="noConversion"/>
  </si>
  <si>
    <t>7~11종 게임 평균
프레임 레이트 (FPS)</t>
    <phoneticPr fontId="1" type="noConversion"/>
  </si>
  <si>
    <t>FHD
게이밍 가성비</t>
    <phoneticPr fontId="1" type="noConversion"/>
  </si>
  <si>
    <t>QHD
게이밍 가성비</t>
    <phoneticPr fontId="1" type="noConversion"/>
  </si>
  <si>
    <t>4K UHD
게이밍 가성비</t>
    <phoneticPr fontId="1" type="noConversion"/>
  </si>
  <si>
    <t>3종 해상도
종합 가성비</t>
    <phoneticPr fontId="1" type="noConversion"/>
  </si>
  <si>
    <t>PUBG</t>
    <phoneticPr fontId="1" type="noConversion"/>
  </si>
  <si>
    <t>레식
시즈</t>
    <phoneticPr fontId="1" type="noConversion"/>
  </si>
  <si>
    <t>몬헌
월드</t>
    <phoneticPr fontId="1" type="noConversion"/>
  </si>
  <si>
    <t>배필5</t>
    <phoneticPr fontId="1" type="noConversion"/>
  </si>
  <si>
    <t>삼탈워</t>
    <phoneticPr fontId="1" type="noConversion"/>
  </si>
  <si>
    <t>콜옵
워존</t>
    <phoneticPr fontId="1" type="noConversion"/>
  </si>
  <si>
    <t>레데리2</t>
    <phoneticPr fontId="1" type="noConversion"/>
  </si>
  <si>
    <t>게임 그래픽 옵션</t>
    <phoneticPr fontId="1" type="noConversion"/>
  </si>
  <si>
    <t>플래그쉽 및 하이엔드 라인↑</t>
    <phoneticPr fontId="1" type="noConversion"/>
  </si>
  <si>
    <t>퍼포먼스 라인↑</t>
    <phoneticPr fontId="1" type="noConversion"/>
  </si>
  <si>
    <t>엔트리 라인↑</t>
    <phoneticPr fontId="1" type="noConversion"/>
  </si>
  <si>
    <t>로우엔드 라인↑</t>
    <phoneticPr fontId="1" type="noConversion"/>
  </si>
  <si>
    <t>어크
오딧</t>
    <phoneticPr fontId="1" type="noConversion"/>
  </si>
  <si>
    <t>옵치</t>
    <phoneticPr fontId="1" type="noConversion"/>
  </si>
  <si>
    <t>포호4</t>
    <phoneticPr fontId="1" type="noConversion"/>
  </si>
  <si>
    <t>↑i3-10100급 성능 이상 권장</t>
    <phoneticPr fontId="1" type="noConversion"/>
  </si>
  <si>
    <t>↑i3-9100급 성능 이상 권장</t>
    <phoneticPr fontId="1" type="noConversion"/>
  </si>
  <si>
    <t>특이 사항</t>
    <phoneticPr fontId="1" type="noConversion"/>
  </si>
  <si>
    <t>품절</t>
    <phoneticPr fontId="1" type="noConversion"/>
  </si>
  <si>
    <t>품절</t>
    <phoneticPr fontId="1" type="noConversion"/>
  </si>
  <si>
    <t>단종</t>
    <phoneticPr fontId="1" type="noConversion"/>
  </si>
  <si>
    <t>단종</t>
    <phoneticPr fontId="1" type="noConversion"/>
  </si>
  <si>
    <t>단종</t>
    <phoneticPr fontId="1" type="noConversion"/>
  </si>
  <si>
    <t>단종</t>
    <phoneticPr fontId="1" type="noConversion"/>
  </si>
  <si>
    <t>단종</t>
    <phoneticPr fontId="1" type="noConversion"/>
  </si>
  <si>
    <t>해상도</t>
    <phoneticPr fontId="1" type="noConversion"/>
  </si>
  <si>
    <t>FHD</t>
    <phoneticPr fontId="1" type="noConversion"/>
  </si>
  <si>
    <t>QHD</t>
    <phoneticPr fontId="1" type="noConversion"/>
  </si>
  <si>
    <t>4K UHD</t>
    <phoneticPr fontId="1" type="noConversion"/>
  </si>
  <si>
    <t>지포스 RTX 3070 Ti</t>
    <phoneticPr fontId="1" type="noConversion"/>
  </si>
  <si>
    <t>지포스 GTX 1660 SUPER</t>
    <phoneticPr fontId="1" type="noConversion"/>
  </si>
  <si>
    <t>아크 A380</t>
    <phoneticPr fontId="1" type="noConversion"/>
  </si>
  <si>
    <r>
      <t xml:space="preserve">그래픽 카드 라인별
게임 프레임 레이트 (FPS)
</t>
    </r>
    <r>
      <rPr>
        <b/>
        <sz val="8"/>
        <color theme="1"/>
        <rFont val="맑은 고딕"/>
        <family val="3"/>
        <charset val="129"/>
        <scheme val="minor"/>
      </rPr>
      <t>(퀘이사존 벤치마크 기준)</t>
    </r>
    <phoneticPr fontId="1" type="noConversion"/>
  </si>
  <si>
    <t>게임 평균 상대 성능</t>
    <phoneticPr fontId="1" type="noConversion"/>
  </si>
  <si>
    <r>
      <t xml:space="preserve">그래픽 카드 상품명
</t>
    </r>
    <r>
      <rPr>
        <b/>
        <sz val="8"/>
        <color theme="1"/>
        <rFont val="맑은 고딕"/>
        <family val="3"/>
        <charset val="129"/>
        <scheme val="minor"/>
      </rPr>
      <t>(NVIDIA, AMD, 인텔 통합)</t>
    </r>
    <phoneticPr fontId="1" type="noConversion"/>
  </si>
  <si>
    <r>
      <t xml:space="preserve">지포스 RTX 3080 </t>
    </r>
    <r>
      <rPr>
        <b/>
        <sz val="8"/>
        <color theme="1"/>
        <rFont val="맑은 고딕"/>
        <family val="3"/>
        <charset val="129"/>
        <scheme val="minor"/>
      </rPr>
      <t>12GB</t>
    </r>
    <phoneticPr fontId="1" type="noConversion"/>
  </si>
  <si>
    <r>
      <t xml:space="preserve">지포스 RTX 3080 </t>
    </r>
    <r>
      <rPr>
        <b/>
        <sz val="8"/>
        <color theme="1"/>
        <rFont val="맑은 고딕"/>
        <family val="3"/>
        <charset val="129"/>
        <scheme val="minor"/>
      </rPr>
      <t>10GB</t>
    </r>
    <phoneticPr fontId="1" type="noConversion"/>
  </si>
  <si>
    <r>
      <t xml:space="preserve">지포스 RTX 4060 Ti </t>
    </r>
    <r>
      <rPr>
        <b/>
        <sz val="8"/>
        <color theme="1"/>
        <rFont val="맑은 고딕"/>
        <family val="3"/>
        <charset val="129"/>
        <scheme val="minor"/>
      </rPr>
      <t>16GB</t>
    </r>
    <phoneticPr fontId="1" type="noConversion"/>
  </si>
  <si>
    <r>
      <t xml:space="preserve">지포스 RTX 3060 Ti </t>
    </r>
    <r>
      <rPr>
        <b/>
        <sz val="8"/>
        <color theme="1"/>
        <rFont val="맑은 고딕"/>
        <family val="3"/>
        <charset val="129"/>
        <scheme val="minor"/>
      </rPr>
      <t>GDDR6X</t>
    </r>
    <phoneticPr fontId="1" type="noConversion"/>
  </si>
  <si>
    <r>
      <t xml:space="preserve">지포스 RTX 3060 Ti </t>
    </r>
    <r>
      <rPr>
        <b/>
        <sz val="8"/>
        <color theme="1"/>
        <rFont val="맑은 고딕"/>
        <family val="3"/>
        <charset val="129"/>
        <scheme val="minor"/>
      </rPr>
      <t>GDDR6</t>
    </r>
    <phoneticPr fontId="1" type="noConversion"/>
  </si>
  <si>
    <r>
      <t xml:space="preserve">지포스 RTX 2060 </t>
    </r>
    <r>
      <rPr>
        <b/>
        <sz val="8"/>
        <color theme="1"/>
        <rFont val="맑은 고딕"/>
        <family val="3"/>
        <charset val="129"/>
        <scheme val="minor"/>
      </rPr>
      <t>12GB</t>
    </r>
    <phoneticPr fontId="1" type="noConversion"/>
  </si>
  <si>
    <r>
      <t xml:space="preserve">지포스 RTX 3060 </t>
    </r>
    <r>
      <rPr>
        <b/>
        <sz val="8"/>
        <color theme="1"/>
        <rFont val="맑은 고딕"/>
        <family val="3"/>
        <charset val="129"/>
        <scheme val="minor"/>
      </rPr>
      <t>8GB</t>
    </r>
    <phoneticPr fontId="1" type="noConversion"/>
  </si>
  <si>
    <r>
      <t xml:space="preserve">지포스 RTX 2060 </t>
    </r>
    <r>
      <rPr>
        <b/>
        <sz val="8"/>
        <color theme="1"/>
        <rFont val="맑은 고딕"/>
        <family val="3"/>
        <charset val="129"/>
        <scheme val="minor"/>
      </rPr>
      <t>6GB</t>
    </r>
    <phoneticPr fontId="1" type="noConversion"/>
  </si>
  <si>
    <r>
      <t xml:space="preserve">라데온 RX 5500 XT </t>
    </r>
    <r>
      <rPr>
        <b/>
        <sz val="8"/>
        <color theme="1"/>
        <rFont val="맑은 고딕"/>
        <family val="3"/>
        <charset val="129"/>
        <scheme val="minor"/>
      </rPr>
      <t>8GB</t>
    </r>
    <phoneticPr fontId="1" type="noConversion"/>
  </si>
  <si>
    <r>
      <t xml:space="preserve">라데온 RX 5500 XT </t>
    </r>
    <r>
      <rPr>
        <b/>
        <sz val="8"/>
        <color theme="1"/>
        <rFont val="맑은 고딕"/>
        <family val="3"/>
        <charset val="129"/>
        <scheme val="minor"/>
      </rPr>
      <t>4GB</t>
    </r>
    <phoneticPr fontId="1" type="noConversion"/>
  </si>
  <si>
    <r>
      <t xml:space="preserve">지포스 GTX 1650 </t>
    </r>
    <r>
      <rPr>
        <b/>
        <sz val="8"/>
        <color theme="1"/>
        <rFont val="맑은 고딕"/>
        <family val="3"/>
        <charset val="129"/>
        <scheme val="minor"/>
      </rPr>
      <t>GDDR6</t>
    </r>
    <phoneticPr fontId="1" type="noConversion"/>
  </si>
  <si>
    <r>
      <t xml:space="preserve">지포스 GTX 1650 </t>
    </r>
    <r>
      <rPr>
        <b/>
        <sz val="8"/>
        <color theme="1"/>
        <rFont val="맑은 고딕"/>
        <family val="3"/>
        <charset val="129"/>
        <scheme val="minor"/>
      </rPr>
      <t>GDDR5</t>
    </r>
    <phoneticPr fontId="1" type="noConversion"/>
  </si>
  <si>
    <r>
      <t xml:space="preserve">라데온 RX 550 </t>
    </r>
    <r>
      <rPr>
        <b/>
        <sz val="8"/>
        <color theme="1"/>
        <rFont val="맑은 고딕"/>
        <family val="3"/>
        <charset val="129"/>
        <scheme val="minor"/>
      </rPr>
      <t>2GB</t>
    </r>
    <phoneticPr fontId="1" type="noConversion"/>
  </si>
  <si>
    <r>
      <t xml:space="preserve">지포스 GT 1030 </t>
    </r>
    <r>
      <rPr>
        <b/>
        <sz val="8"/>
        <color theme="1"/>
        <rFont val="맑은 고딕"/>
        <family val="3"/>
        <charset val="129"/>
        <scheme val="minor"/>
      </rPr>
      <t>DDR4</t>
    </r>
    <phoneticPr fontId="1" type="noConversion"/>
  </si>
  <si>
    <r>
      <t xml:space="preserve">지포스 RTX 3080 </t>
    </r>
    <r>
      <rPr>
        <b/>
        <sz val="8"/>
        <color theme="1"/>
        <rFont val="맑은 고딕"/>
        <family val="3"/>
        <charset val="129"/>
        <scheme val="minor"/>
      </rPr>
      <t>10GB</t>
    </r>
    <phoneticPr fontId="1" type="noConversion"/>
  </si>
  <si>
    <r>
      <t xml:space="preserve">지포스 RTX 3060 Ti </t>
    </r>
    <r>
      <rPr>
        <b/>
        <sz val="8"/>
        <color theme="1"/>
        <rFont val="맑은 고딕"/>
        <family val="3"/>
        <charset val="129"/>
        <scheme val="minor"/>
      </rPr>
      <t>GDDR6</t>
    </r>
    <phoneticPr fontId="1" type="noConversion"/>
  </si>
  <si>
    <r>
      <t xml:space="preserve">지포스 RTX 3060 </t>
    </r>
    <r>
      <rPr>
        <b/>
        <sz val="8"/>
        <color theme="1"/>
        <rFont val="맑은 고딕"/>
        <family val="3"/>
        <charset val="129"/>
        <scheme val="minor"/>
      </rPr>
      <t>12GB</t>
    </r>
    <phoneticPr fontId="1" type="noConversion"/>
  </si>
  <si>
    <r>
      <t xml:space="preserve">지포스 RTX 2060 </t>
    </r>
    <r>
      <rPr>
        <b/>
        <sz val="8"/>
        <color theme="1"/>
        <rFont val="맑은 고딕"/>
        <family val="3"/>
        <charset val="129"/>
        <scheme val="minor"/>
      </rPr>
      <t>6GB</t>
    </r>
    <phoneticPr fontId="1" type="noConversion"/>
  </si>
  <si>
    <t>메엑</t>
    <phoneticPr fontId="1" type="noConversion"/>
  </si>
  <si>
    <t>지포스 RTX 4080 SUPER</t>
    <phoneticPr fontId="1" type="noConversion"/>
  </si>
  <si>
    <r>
      <t xml:space="preserve">지포스 RTX 4070 </t>
    </r>
    <r>
      <rPr>
        <b/>
        <sz val="8"/>
        <color theme="1"/>
        <rFont val="맑은 고딕"/>
        <family val="3"/>
        <charset val="129"/>
        <scheme val="minor"/>
      </rPr>
      <t>GDDR6</t>
    </r>
    <phoneticPr fontId="1" type="noConversion"/>
  </si>
  <si>
    <r>
      <t xml:space="preserve">지포스 RTX 4070 </t>
    </r>
    <r>
      <rPr>
        <b/>
        <sz val="8"/>
        <color theme="1"/>
        <rFont val="맑은 고딕"/>
        <family val="3"/>
        <charset val="129"/>
        <scheme val="minor"/>
      </rPr>
      <t>GDDR6X</t>
    </r>
    <phoneticPr fontId="1" type="noConversion"/>
  </si>
  <si>
    <r>
      <t xml:space="preserve">지포스 RTX 3050 </t>
    </r>
    <r>
      <rPr>
        <b/>
        <sz val="8"/>
        <color theme="1"/>
        <rFont val="맑은 고딕"/>
        <family val="3"/>
        <charset val="129"/>
        <scheme val="minor"/>
      </rPr>
      <t>6GB</t>
    </r>
    <phoneticPr fontId="1" type="noConversion"/>
  </si>
  <si>
    <r>
      <t xml:space="preserve">지포스 RTX 3050 </t>
    </r>
    <r>
      <rPr>
        <b/>
        <sz val="8"/>
        <color theme="1"/>
        <rFont val="맑은 고딕"/>
        <family val="3"/>
        <charset val="129"/>
        <scheme val="minor"/>
      </rPr>
      <t>8GB</t>
    </r>
    <phoneticPr fontId="1" type="noConversion"/>
  </si>
  <si>
    <t>라데온 RX 7600 XT</t>
    <phoneticPr fontId="1" type="noConversion"/>
  </si>
  <si>
    <t>라데온 RX 590</t>
    <phoneticPr fontId="1" type="noConversion"/>
  </si>
  <si>
    <t>단종</t>
    <phoneticPr fontId="1" type="noConversion"/>
  </si>
  <si>
    <t>단종</t>
    <phoneticPr fontId="1" type="noConversion"/>
  </si>
  <si>
    <t>단종</t>
    <phoneticPr fontId="1" type="noConversion"/>
  </si>
  <si>
    <t>2종</t>
    <phoneticPr fontId="1" type="noConversion"/>
  </si>
  <si>
    <t>품절(직전)</t>
    <phoneticPr fontId="1" type="noConversion"/>
  </si>
  <si>
    <t>품절</t>
    <phoneticPr fontId="1" type="noConversion"/>
  </si>
  <si>
    <t>단종</t>
    <phoneticPr fontId="1" type="noConversion"/>
  </si>
  <si>
    <t>SAPPHIRE</t>
    <phoneticPr fontId="1" type="noConversion"/>
  </si>
  <si>
    <r>
      <t xml:space="preserve">지포스 GT 1030 </t>
    </r>
    <r>
      <rPr>
        <b/>
        <sz val="8"/>
        <color theme="1"/>
        <rFont val="맑은 고딕"/>
        <family val="3"/>
        <charset val="129"/>
        <scheme val="minor"/>
      </rPr>
      <t>GDDR5</t>
    </r>
    <phoneticPr fontId="1" type="noConversion"/>
  </si>
  <si>
    <t>스노</t>
    <phoneticPr fontId="1" type="noConversion"/>
  </si>
  <si>
    <t>3DMARK
그래픽스 점수</t>
    <phoneticPr fontId="1" type="noConversion"/>
  </si>
  <si>
    <r>
      <t xml:space="preserve">아크 A770 </t>
    </r>
    <r>
      <rPr>
        <b/>
        <sz val="8"/>
        <color theme="1"/>
        <rFont val="맑은 고딕"/>
        <family val="3"/>
        <charset val="129"/>
        <scheme val="minor"/>
      </rPr>
      <t>8GB</t>
    </r>
    <phoneticPr fontId="1" type="noConversion"/>
  </si>
  <si>
    <t>지포스 GTX 1080</t>
    <phoneticPr fontId="1" type="noConversion"/>
  </si>
  <si>
    <t>지포스 GTX 1070 Ti</t>
    <phoneticPr fontId="1" type="noConversion"/>
  </si>
  <si>
    <r>
      <t xml:space="preserve">지포스 GTX 1060 </t>
    </r>
    <r>
      <rPr>
        <b/>
        <sz val="8"/>
        <color theme="1"/>
        <rFont val="맑은 고딕"/>
        <family val="3"/>
        <charset val="129"/>
        <scheme val="minor"/>
      </rPr>
      <t>6GB</t>
    </r>
    <phoneticPr fontId="1" type="noConversion"/>
  </si>
  <si>
    <r>
      <t xml:space="preserve">지포스 GTX 1060 </t>
    </r>
    <r>
      <rPr>
        <b/>
        <sz val="8"/>
        <color theme="1"/>
        <rFont val="맑은 고딕"/>
        <family val="3"/>
        <charset val="129"/>
        <scheme val="minor"/>
      </rPr>
      <t>3GB</t>
    </r>
    <phoneticPr fontId="1" type="noConversion"/>
  </si>
  <si>
    <t>지포스 GTX 1050 Ti</t>
    <phoneticPr fontId="1" type="noConversion"/>
  </si>
  <si>
    <t>지포스 GTX 1050</t>
    <phoneticPr fontId="1" type="noConversion"/>
  </si>
  <si>
    <t>지포스 GTX 1630</t>
    <phoneticPr fontId="1" type="noConversion"/>
  </si>
  <si>
    <t>라데온 RX 480</t>
    <phoneticPr fontId="1" type="noConversion"/>
  </si>
  <si>
    <t>라데온 RX 470</t>
    <phoneticPr fontId="1" type="noConversion"/>
  </si>
  <si>
    <t>라데온 RX VEGA 56</t>
    <phoneticPr fontId="1" type="noConversion"/>
  </si>
  <si>
    <t>단종</t>
    <phoneticPr fontId="1" type="noConversion"/>
  </si>
  <si>
    <t>단종</t>
    <phoneticPr fontId="1" type="noConversion"/>
  </si>
  <si>
    <t>↑i5-12400, 라이젠5 5600급 성능 이상 권장</t>
    <phoneticPr fontId="1" type="noConversion"/>
  </si>
  <si>
    <t>하위 메인스트림 라인↑</t>
    <phoneticPr fontId="1" type="noConversion"/>
  </si>
  <si>
    <t>상위 메인스트림 라인↑</t>
    <phoneticPr fontId="1" type="noConversion"/>
  </si>
  <si>
    <t>↑i3-12100급 성능 이상 권장</t>
    <phoneticPr fontId="1" type="noConversion"/>
  </si>
  <si>
    <r>
      <t xml:space="preserve">라데온 780M </t>
    </r>
    <r>
      <rPr>
        <b/>
        <sz val="8"/>
        <color theme="1"/>
        <rFont val="맑은 고딕"/>
        <family val="3"/>
        <charset val="129"/>
        <scheme val="minor"/>
      </rPr>
      <t>(8700G iGPU)</t>
    </r>
    <phoneticPr fontId="1" type="noConversion"/>
  </si>
  <si>
    <r>
      <t xml:space="preserve">라데온 그래픽스 </t>
    </r>
    <r>
      <rPr>
        <b/>
        <sz val="8"/>
        <color theme="1"/>
        <rFont val="맑은 고딕"/>
        <family val="3"/>
        <charset val="129"/>
        <scheme val="minor"/>
      </rPr>
      <t>(9700X iGPU)</t>
    </r>
    <phoneticPr fontId="1" type="noConversion"/>
  </si>
  <si>
    <r>
      <t xml:space="preserve">라데온 RX 580 </t>
    </r>
    <r>
      <rPr>
        <b/>
        <sz val="8"/>
        <color theme="1"/>
        <rFont val="맑은 고딕"/>
        <family val="3"/>
        <charset val="129"/>
        <scheme val="minor"/>
      </rPr>
      <t>2048SP (= RX 570)</t>
    </r>
    <phoneticPr fontId="1" type="noConversion"/>
  </si>
  <si>
    <r>
      <t xml:space="preserve">다나와 최저가
</t>
    </r>
    <r>
      <rPr>
        <b/>
        <sz val="8"/>
        <color theme="1"/>
        <rFont val="맑은 고딕"/>
        <family val="3"/>
        <charset val="129"/>
        <scheme val="minor"/>
      </rPr>
      <t>(특정 쇼핑몰의 특가, 현영 미발행 가격은 제외)</t>
    </r>
    <phoneticPr fontId="1" type="noConversion"/>
  </si>
  <si>
    <t>품절</t>
    <phoneticPr fontId="1" type="noConversion"/>
  </si>
  <si>
    <t>3종</t>
    <phoneticPr fontId="1" type="noConversion"/>
  </si>
  <si>
    <t>CPU 내장형 그래픽스</t>
    <phoneticPr fontId="1" type="noConversion"/>
  </si>
  <si>
    <t>APU 내장형 그래픽스</t>
    <phoneticPr fontId="1" type="noConversion"/>
  </si>
  <si>
    <t>2종</t>
    <phoneticPr fontId="1" type="noConversion"/>
  </si>
  <si>
    <t>단종</t>
    <phoneticPr fontId="1" type="noConversion"/>
  </si>
  <si>
    <r>
      <t xml:space="preserve">그래픽스 </t>
    </r>
    <r>
      <rPr>
        <b/>
        <sz val="8"/>
        <color theme="1"/>
        <rFont val="맑은 고딕"/>
        <family val="3"/>
        <charset val="129"/>
        <scheme val="minor"/>
      </rPr>
      <t>(285K iGPU)</t>
    </r>
    <phoneticPr fontId="1" type="noConversion"/>
  </si>
  <si>
    <r>
      <t xml:space="preserve">UHD 그래픽스 770 </t>
    </r>
    <r>
      <rPr>
        <b/>
        <sz val="8"/>
        <color theme="1"/>
        <rFont val="맑은 고딕"/>
        <family val="3"/>
        <charset val="129"/>
        <scheme val="minor"/>
      </rPr>
      <t>(14700 iGPU)</t>
    </r>
    <phoneticPr fontId="1" type="noConversion"/>
  </si>
  <si>
    <t>3종</t>
    <phoneticPr fontId="1" type="noConversion"/>
  </si>
  <si>
    <t>SPARKLE</t>
    <phoneticPr fontId="1" type="noConversion"/>
  </si>
  <si>
    <t>지포스 RTX 4090</t>
    <phoneticPr fontId="1" type="noConversion"/>
  </si>
  <si>
    <t>지포스 RTX 4070 Ti</t>
    <phoneticPr fontId="1" type="noConversion"/>
  </si>
  <si>
    <t xml:space="preserve">라데온 RX 6900 XT </t>
    <phoneticPr fontId="1" type="noConversion"/>
  </si>
  <si>
    <t>라데온 RX 6950 XT</t>
    <phoneticPr fontId="1" type="noConversion"/>
  </si>
  <si>
    <t xml:space="preserve">지포스 RTX 3090 </t>
    <phoneticPr fontId="1" type="noConversion"/>
  </si>
  <si>
    <t>라데온 RX 7900 GRE</t>
    <phoneticPr fontId="1" type="noConversion"/>
  </si>
  <si>
    <t>라데온 RX 7700 XT</t>
    <phoneticPr fontId="1" type="noConversion"/>
  </si>
  <si>
    <t xml:space="preserve">지포스 RTX 3070 Ti </t>
    <phoneticPr fontId="1" type="noConversion"/>
  </si>
  <si>
    <t xml:space="preserve">지포스 RTX 3070 </t>
    <phoneticPr fontId="1" type="noConversion"/>
  </si>
  <si>
    <t>라데온 RX 6700</t>
    <phoneticPr fontId="1" type="noConversion"/>
  </si>
  <si>
    <t>지포스 RTX 4060</t>
    <phoneticPr fontId="1" type="noConversion"/>
  </si>
  <si>
    <t>라데온 RX 7600</t>
    <phoneticPr fontId="1" type="noConversion"/>
  </si>
  <si>
    <t>라데온 RX 6650 XT</t>
    <phoneticPr fontId="1" type="noConversion"/>
  </si>
  <si>
    <t>라데온 RX 580</t>
    <phoneticPr fontId="1" type="noConversion"/>
  </si>
  <si>
    <t>지포스 RTX 5090</t>
    <phoneticPr fontId="1" type="noConversion"/>
  </si>
  <si>
    <t>지포스 RTX 5080</t>
    <phoneticPr fontId="1" type="noConversion"/>
  </si>
  <si>
    <t>라데온 RX 7900 XTX</t>
    <phoneticPr fontId="1" type="noConversion"/>
  </si>
  <si>
    <t>라데온 RX 7900 XT</t>
    <phoneticPr fontId="1" type="noConversion"/>
  </si>
  <si>
    <t xml:space="preserve">지포스 RTX 3080 Ti </t>
    <phoneticPr fontId="1" type="noConversion"/>
  </si>
  <si>
    <t>라데온 RX 7800 XT</t>
    <phoneticPr fontId="1" type="noConversion"/>
  </si>
  <si>
    <t>라데온 RX 6800</t>
    <phoneticPr fontId="1" type="noConversion"/>
  </si>
  <si>
    <r>
      <t xml:space="preserve">지포스 RTX 4060 Ti </t>
    </r>
    <r>
      <rPr>
        <b/>
        <sz val="8"/>
        <color theme="1"/>
        <rFont val="맑은 고딕"/>
        <family val="3"/>
        <charset val="129"/>
        <scheme val="minor"/>
      </rPr>
      <t>8GB</t>
    </r>
    <phoneticPr fontId="1" type="noConversion"/>
  </si>
  <si>
    <t>아크 B580</t>
    <phoneticPr fontId="1" type="noConversion"/>
  </si>
  <si>
    <r>
      <t xml:space="preserve">아크 A770 </t>
    </r>
    <r>
      <rPr>
        <b/>
        <sz val="8"/>
        <color theme="1"/>
        <rFont val="맑은 고딕"/>
        <family val="3"/>
        <charset val="129"/>
        <scheme val="minor"/>
      </rPr>
      <t>16GB</t>
    </r>
    <phoneticPr fontId="1" type="noConversion"/>
  </si>
  <si>
    <t>아크 A750</t>
    <phoneticPr fontId="1" type="noConversion"/>
  </si>
  <si>
    <t>라데온 RX 6600</t>
    <phoneticPr fontId="1" type="noConversion"/>
  </si>
  <si>
    <t>아크 A580</t>
    <phoneticPr fontId="1" type="noConversion"/>
  </si>
  <si>
    <t>지포스 GTX 1660 Ti</t>
    <phoneticPr fontId="1" type="noConversion"/>
  </si>
  <si>
    <t>지포스 GTX 1070</t>
    <phoneticPr fontId="1" type="noConversion"/>
  </si>
  <si>
    <t>지포스 GTX 1660</t>
    <phoneticPr fontId="1" type="noConversion"/>
  </si>
  <si>
    <t>라데온 RX 6400</t>
    <phoneticPr fontId="1" type="noConversion"/>
  </si>
  <si>
    <t>아크 A310</t>
    <phoneticPr fontId="1" type="noConversion"/>
  </si>
  <si>
    <t>↑라이젠7 7800X3D급 성능 이상 권장</t>
    <phoneticPr fontId="1" type="noConversion"/>
  </si>
  <si>
    <t>TAGER</t>
    <phoneticPr fontId="1" type="noConversion"/>
  </si>
  <si>
    <t>액슬</t>
    <phoneticPr fontId="1" type="noConversion"/>
  </si>
  <si>
    <t>AFOX</t>
    <phoneticPr fontId="1" type="noConversion"/>
  </si>
  <si>
    <t xml:space="preserve">단종 </t>
    <phoneticPr fontId="1" type="noConversion"/>
  </si>
  <si>
    <t>지포스 RTX 4080</t>
  </si>
  <si>
    <t>단종</t>
  </si>
  <si>
    <t>지포스 RTX 5070 Ti</t>
    <phoneticPr fontId="1" type="noConversion"/>
  </si>
  <si>
    <t>라데온 RX 9070 XT</t>
    <phoneticPr fontId="1" type="noConversion"/>
  </si>
  <si>
    <t>품절</t>
    <phoneticPr fontId="1" type="noConversion"/>
  </si>
  <si>
    <t xml:space="preserve"> GIGABYTE</t>
    <phoneticPr fontId="1" type="noConversion"/>
  </si>
  <si>
    <t>5종</t>
    <phoneticPr fontId="1" type="noConversion"/>
  </si>
  <si>
    <t>아크 B570</t>
    <phoneticPr fontId="1" type="noConversion"/>
  </si>
  <si>
    <t>LE</t>
    <phoneticPr fontId="1" type="noConversion"/>
  </si>
  <si>
    <t>3종</t>
    <phoneticPr fontId="1" type="noConversion"/>
  </si>
  <si>
    <t>▷▶ 로우엔드 라인 ◀◁
호구왔능가? 라인
5500GT
또는 8600G
정도로 대처하자</t>
    <phoneticPr fontId="1" type="noConversion"/>
  </si>
  <si>
    <t>지포스 RTX 5070</t>
    <phoneticPr fontId="1" type="noConversion"/>
  </si>
  <si>
    <r>
      <t xml:space="preserve">지포스 RTX 5060 Ti </t>
    </r>
    <r>
      <rPr>
        <b/>
        <sz val="8"/>
        <color theme="1"/>
        <rFont val="맑은 고딕"/>
        <family val="3"/>
        <charset val="129"/>
        <scheme val="minor"/>
      </rPr>
      <t>16GB</t>
    </r>
    <phoneticPr fontId="1" type="noConversion"/>
  </si>
  <si>
    <t>1종</t>
    <phoneticPr fontId="1" type="noConversion"/>
  </si>
  <si>
    <r>
      <t xml:space="preserve">지포스 RTX 4070 Ti </t>
    </r>
    <r>
      <rPr>
        <b/>
        <sz val="12"/>
        <color theme="1"/>
        <rFont val="맑은 고딕"/>
        <family val="3"/>
        <charset val="129"/>
        <scheme val="minor"/>
      </rPr>
      <t>SUPER</t>
    </r>
  </si>
  <si>
    <r>
      <t xml:space="preserve">지포스 RTX 2080 </t>
    </r>
    <r>
      <rPr>
        <b/>
        <sz val="12"/>
        <color theme="1"/>
        <rFont val="맑은 고딕"/>
        <family val="3"/>
        <charset val="129"/>
        <scheme val="minor"/>
      </rPr>
      <t xml:space="preserve">SUPER </t>
    </r>
    <phoneticPr fontId="1" type="noConversion"/>
  </si>
  <si>
    <r>
      <t xml:space="preserve">지포스 GTX 1650 </t>
    </r>
    <r>
      <rPr>
        <b/>
        <sz val="12"/>
        <color theme="1"/>
        <rFont val="맑은 고딕"/>
        <family val="3"/>
        <charset val="129"/>
        <scheme val="minor"/>
      </rPr>
      <t>SUPER</t>
    </r>
  </si>
  <si>
    <r>
      <t>지포스 RTX 2070</t>
    </r>
    <r>
      <rPr>
        <b/>
        <sz val="12"/>
        <color theme="1"/>
        <rFont val="맑은 고딕"/>
        <family val="3"/>
        <charset val="129"/>
        <scheme val="minor"/>
      </rPr>
      <t xml:space="preserve"> SUPER </t>
    </r>
  </si>
  <si>
    <t>7800X3D + 16X2 + 850W + B850 반본체</t>
    <phoneticPr fontId="1" type="noConversion"/>
  </si>
  <si>
    <t>9800X3D + 16X2 + 850W + B850 반본체</t>
    <phoneticPr fontId="1" type="noConversion"/>
  </si>
  <si>
    <t>9800X3D + 16X2 + 1200W + B850 반본체</t>
    <phoneticPr fontId="1" type="noConversion"/>
  </si>
  <si>
    <t>9600X + 16X2 + 700W + B650 반본체</t>
    <phoneticPr fontId="1" type="noConversion"/>
  </si>
  <si>
    <t>13400F + 16X2 + 600W + B760 반본체</t>
    <phoneticPr fontId="1" type="noConversion"/>
  </si>
  <si>
    <r>
      <t xml:space="preserve">지포스 RTX 2060 </t>
    </r>
    <r>
      <rPr>
        <b/>
        <sz val="12"/>
        <color theme="1"/>
        <rFont val="맑은 고딕"/>
        <family val="3"/>
        <charset val="129"/>
        <scheme val="minor"/>
      </rPr>
      <t xml:space="preserve">SUPER </t>
    </r>
    <phoneticPr fontId="1" type="noConversion"/>
  </si>
  <si>
    <r>
      <t xml:space="preserve">지포스 GTX 1660 </t>
    </r>
    <r>
      <rPr>
        <b/>
        <sz val="12"/>
        <color theme="1"/>
        <rFont val="맑은 고딕"/>
        <family val="3"/>
        <charset val="129"/>
        <scheme val="minor"/>
      </rPr>
      <t>SUPER</t>
    </r>
    <phoneticPr fontId="1" type="noConversion"/>
  </si>
  <si>
    <t>5600 + 16X2 + 500W + A520 반본체</t>
    <phoneticPr fontId="1" type="noConversion"/>
  </si>
  <si>
    <t>▷▶ 엔트리 라인 ◀◁
내장 그래픽보다 쪼금 나은
수준의 그래픽카드 들로
요즘 출시하는 게임 즐기는게
불가능하거나 불편한편
그냥 안사는게 맞고
화면 표시기가 필요하면
RX 580 단일 추천!!
(얘도 완본체 기준으로 보면
가성비가 구리지만.. 싼 가격에
화면 표시기 + 아주 간단한
게임은 돌아감)</t>
    <phoneticPr fontId="1" type="noConversion"/>
  </si>
  <si>
    <r>
      <t xml:space="preserve">지포스 RTX 5060 Ti </t>
    </r>
    <r>
      <rPr>
        <b/>
        <sz val="8"/>
        <color theme="1"/>
        <rFont val="맑은 고딕"/>
        <family val="3"/>
        <charset val="129"/>
        <scheme val="minor"/>
      </rPr>
      <t>8GB</t>
    </r>
    <phoneticPr fontId="1" type="noConversion"/>
  </si>
  <si>
    <t>단종</t>
    <phoneticPr fontId="1" type="noConversion"/>
  </si>
  <si>
    <t>라데온 RX 9070</t>
    <phoneticPr fontId="1" type="noConversion"/>
  </si>
  <si>
    <r>
      <t xml:space="preserve">지포스 RTX 4070 </t>
    </r>
    <r>
      <rPr>
        <b/>
        <sz val="12"/>
        <color theme="1"/>
        <rFont val="맑은 고딕"/>
        <family val="3"/>
        <charset val="129"/>
        <scheme val="minor"/>
      </rPr>
      <t>SUPER</t>
    </r>
    <phoneticPr fontId="1" type="noConversion"/>
  </si>
  <si>
    <t>소량</t>
    <phoneticPr fontId="1" type="noConversion"/>
  </si>
  <si>
    <t>↑i5-14600K, 라이젠5 9600급 성능 이상 권장</t>
    <phoneticPr fontId="1" type="noConversion"/>
  </si>
  <si>
    <t>14600KF + 16X2 + 750W + B760 반본체</t>
    <phoneticPr fontId="1" type="noConversion"/>
  </si>
  <si>
    <r>
      <rPr>
        <b/>
        <sz val="14"/>
        <color rgb="FFC00000"/>
        <rFont val="맑은 고딕"/>
        <family val="3"/>
        <charset val="129"/>
        <scheme val="minor"/>
      </rPr>
      <t>본체 기준</t>
    </r>
    <r>
      <rPr>
        <b/>
        <sz val="11"/>
        <color rgb="FFC00000"/>
        <rFont val="맑은 고딕"/>
        <family val="3"/>
        <charset val="129"/>
        <scheme val="minor"/>
      </rPr>
      <t xml:space="preserve">
종합 가성비</t>
    </r>
    <phoneticPr fontId="1" type="noConversion"/>
  </si>
  <si>
    <t>4종</t>
    <phoneticPr fontId="1" type="noConversion"/>
  </si>
  <si>
    <t>소량</t>
    <phoneticPr fontId="1" type="noConversion"/>
  </si>
  <si>
    <t xml:space="preserve"> </t>
    <phoneticPr fontId="1" type="noConversion"/>
  </si>
  <si>
    <r>
      <t xml:space="preserve">▷▶ 하이엔드, 플레그쉽 ◀◁
 QHD144 또는 4K 입문용
</t>
    </r>
    <r>
      <rPr>
        <b/>
        <sz val="11"/>
        <color rgb="FF0070C0"/>
        <rFont val="맑은 고딕"/>
        <family val="3"/>
        <charset val="129"/>
        <scheme val="minor"/>
      </rPr>
      <t>콘솔게임 기반 : 9070XT</t>
    </r>
    <r>
      <rPr>
        <b/>
        <sz val="11"/>
        <color theme="1"/>
        <rFont val="맑은 고딕"/>
        <family val="3"/>
        <charset val="129"/>
        <scheme val="minor"/>
      </rPr>
      <t xml:space="preserve">
</t>
    </r>
    <r>
      <rPr>
        <b/>
        <sz val="11"/>
        <color rgb="FFC00000"/>
        <rFont val="맑은 고딕"/>
        <family val="3"/>
        <charset val="129"/>
        <scheme val="minor"/>
      </rPr>
      <t>다양한 게임, 또는 작압: 5070TI</t>
    </r>
    <r>
      <rPr>
        <b/>
        <sz val="11"/>
        <color theme="1"/>
        <rFont val="맑은 고딕"/>
        <family val="3"/>
        <charset val="129"/>
        <scheme val="minor"/>
      </rPr>
      <t xml:space="preserve">
7900XTX는 가성비는 1위이나
격차가 적고 전력소비가 높아
우선 추천은 어려움
(</t>
    </r>
    <r>
      <rPr>
        <b/>
        <sz val="11"/>
        <color rgb="FF00B050"/>
        <rFont val="맑은 고딕"/>
        <family val="3"/>
        <charset val="129"/>
        <scheme val="minor"/>
      </rPr>
      <t>더 나은 성능은 5080</t>
    </r>
    <r>
      <rPr>
        <b/>
        <sz val="11"/>
        <color theme="1"/>
        <rFont val="맑은 고딕"/>
        <family val="3"/>
        <charset val="129"/>
        <scheme val="minor"/>
      </rPr>
      <t>, 5090)</t>
    </r>
    <phoneticPr fontId="1" type="noConversion"/>
  </si>
  <si>
    <t>지포스 RTX 5060</t>
    <phoneticPr fontId="1" type="noConversion"/>
  </si>
  <si>
    <r>
      <t xml:space="preserve">라데온 760M </t>
    </r>
    <r>
      <rPr>
        <b/>
        <sz val="8"/>
        <color rgb="FFC00000"/>
        <rFont val="맑은 고딕"/>
        <family val="3"/>
        <charset val="129"/>
        <scheme val="minor"/>
      </rPr>
      <t>(8600G iGPU)</t>
    </r>
  </si>
  <si>
    <r>
      <t>▷▶ 퍼포먼스 라인 ◀◁
9070은 가격 변경이 없는 반면
5070의 가격이 비율적으로 보면
꽤나 내림! (출시가 99만원)
저번 달에 말씀 드린것 처럼
큰 폭의 하락은 5090급에
밖에 없었음…
퍼포먼스 급에서는</t>
    </r>
    <r>
      <rPr>
        <b/>
        <sz val="11"/>
        <color rgb="FFC00000"/>
        <rFont val="맑은 고딕"/>
        <family val="3"/>
        <charset val="129"/>
        <scheme val="minor"/>
      </rPr>
      <t xml:space="preserve"> 5070이
가장 추천</t>
    </r>
    <r>
      <rPr>
        <b/>
        <sz val="11"/>
        <color theme="1"/>
        <rFont val="맑은 고딕"/>
        <family val="3"/>
        <charset val="129"/>
        <scheme val="minor"/>
      </rPr>
      <t xml:space="preserve"> 목록에 들어가며
(가성비가 5070 = </t>
    </r>
    <r>
      <rPr>
        <b/>
        <sz val="11"/>
        <color rgb="FF0070C0"/>
        <rFont val="맑은 고딕"/>
        <family val="3"/>
        <charset val="129"/>
        <scheme val="minor"/>
      </rPr>
      <t>9070</t>
    </r>
    <r>
      <rPr>
        <b/>
        <sz val="11"/>
        <color theme="1"/>
        <rFont val="맑은 고딕"/>
        <family val="3"/>
        <charset val="129"/>
        <scheme val="minor"/>
      </rPr>
      <t xml:space="preserve">, 
아무래도 유저 선호도가 높은
엔비디아 제품을 우선 추천)
예산이 조금 부족하다면
</t>
    </r>
    <r>
      <rPr>
        <b/>
        <sz val="11"/>
        <color rgb="FF00B050"/>
        <rFont val="맑은 고딕"/>
        <family val="3"/>
        <charset val="129"/>
        <scheme val="minor"/>
      </rPr>
      <t>7800XT를 2순위</t>
    </r>
    <r>
      <rPr>
        <b/>
        <sz val="11"/>
        <color theme="1"/>
        <rFont val="맑은 고딕"/>
        <family val="3"/>
        <charset val="129"/>
        <scheme val="minor"/>
      </rPr>
      <t xml:space="preserve"> 정도로
추천해볼수 있다
5060TI는 16G든 8G든 
가성비가 없는걸 볼수있다</t>
    </r>
    <phoneticPr fontId="1" type="noConversion"/>
  </si>
  <si>
    <t xml:space="preserve">7500F + 16X2 + 600 + B650 반본체 </t>
    <phoneticPr fontId="1" type="noConversion"/>
  </si>
  <si>
    <r>
      <t xml:space="preserve">▷▶ 상위 메인스트림 라인 ◀◁
4060TI나 3070 재고 등을
살바에는 5060TI 8G가 가성비가
더 좋다.. (다만 이놈도 5070보다
가성비가 구려서.. 애매함)
5060도 출시되어 메인스트림에서
3위의 가성비를 보여준다
아크는 아무래도 게이밍으로
쓰기엔 드라이버가 아쉬워 3순위
</t>
    </r>
    <r>
      <rPr>
        <b/>
        <sz val="11"/>
        <color rgb="FFC00000"/>
        <rFont val="맑은 고딕"/>
        <family val="3"/>
        <charset val="129"/>
        <scheme val="minor"/>
      </rPr>
      <t>추천1: 7600</t>
    </r>
    <r>
      <rPr>
        <b/>
        <sz val="11"/>
        <color theme="1"/>
        <rFont val="맑은 고딕"/>
        <family val="3"/>
        <charset val="129"/>
        <scheme val="minor"/>
      </rPr>
      <t xml:space="preserve">
</t>
    </r>
    <r>
      <rPr>
        <b/>
        <sz val="11"/>
        <color rgb="FF0070C0"/>
        <rFont val="맑은 고딕"/>
        <family val="3"/>
        <charset val="129"/>
        <scheme val="minor"/>
      </rPr>
      <t>추천2: 5600</t>
    </r>
    <r>
      <rPr>
        <b/>
        <sz val="11"/>
        <color theme="1"/>
        <rFont val="맑은 고딕"/>
        <family val="3"/>
        <charset val="129"/>
        <scheme val="minor"/>
      </rPr>
      <t xml:space="preserve">
정도로 고르시면 됩니다
(하지만 9060XT가 출동하면
어떨까?)
(2위는 6650XT인데 이거 살바에
7600 사죠)</t>
    </r>
  </si>
  <si>
    <t>▷▶ 하위 메인스트림 라인 ◀◁
구매 고려안하는게 좋은
메인스트림 하위 라인…
꼭 가겠다면.. 6600 단일만 보시고
영상편집 전용으로 사겠다면
아크 A750도 말리지는 않음
(구매를 말리는 이유가 CPU 보드
메모리 케이스 파워 등등의 고정비용
윗급과 똑같이 들어가는 터라
73에 RX6600 PC살래?
80에 RX7600 PC살래?
양자 택일인데.. 성능 격차가30%</t>
    <phoneticPr fontId="1" type="noConversion"/>
  </si>
  <si>
    <t>2025년 5월 29일 기준
그래픽 카드 가성비 비교표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</si>
</sst>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
    <numFmt numFmtId="177" formatCode="#,###&quot;원&quot;"/>
    <numFmt numFmtId="178" formatCode="#,###"/>
  </numFmts>
  <fonts count="17" x14ac:knownFonts="1">
    <font>
      <sz val="11"/>
      <color theme="1"/>
      <name val="맑은 고딕"/>
      <family val="2"/>
      <charset val="129"/>
      <scheme val="minor"/>
    </font>
    <font>
      <sz val="8"/>
      <name val="맑은 고딕"/>
      <family val="2"/>
      <charset val="129"/>
      <scheme val="minor"/>
    </font>
    <font>
      <sz val="14"/>
      <color theme="1"/>
      <name val="맑은 고딕"/>
      <family val="2"/>
      <charset val="129"/>
      <scheme val="minor"/>
    </font>
    <font>
      <sz val="14"/>
      <color theme="1"/>
      <name val="맑은 고딕"/>
      <family val="3"/>
      <charset val="129"/>
      <scheme val="minor"/>
    </font>
    <font>
      <b/>
      <sz val="14"/>
      <color theme="1"/>
      <name val="맑은 고딕"/>
      <family val="3"/>
      <charset val="129"/>
      <scheme val="minor"/>
    </font>
    <font>
      <b/>
      <sz val="11"/>
      <color theme="1"/>
      <name val="맑은 고딕"/>
      <family val="3"/>
      <charset val="129"/>
      <scheme val="minor"/>
    </font>
    <font>
      <b/>
      <sz val="8"/>
      <color theme="1"/>
      <name val="맑은 고딕"/>
      <family val="3"/>
      <charset val="129"/>
      <scheme val="minor"/>
    </font>
    <font>
      <sz val="11"/>
      <color theme="1"/>
      <name val="맑은 고딕"/>
      <family val="3"/>
      <charset val="129"/>
      <scheme val="minor"/>
    </font>
    <font>
      <sz val="8"/>
      <color theme="1"/>
      <name val="맑은 고딕"/>
      <family val="3"/>
      <charset val="129"/>
      <scheme val="minor"/>
    </font>
    <font>
      <b/>
      <sz val="14"/>
      <name val="맑은 고딕"/>
      <family val="3"/>
      <charset val="129"/>
      <scheme val="minor"/>
    </font>
    <font>
      <b/>
      <sz val="11"/>
      <color rgb="FF0070C0"/>
      <name val="맑은 고딕"/>
      <family val="3"/>
      <charset val="129"/>
      <scheme val="minor"/>
    </font>
    <font>
      <b/>
      <sz val="11"/>
      <color rgb="FFC00000"/>
      <name val="맑은 고딕"/>
      <family val="3"/>
      <charset val="129"/>
      <scheme val="minor"/>
    </font>
    <font>
      <b/>
      <sz val="11"/>
      <color rgb="FF00B050"/>
      <name val="맑은 고딕"/>
      <family val="3"/>
      <charset val="129"/>
      <scheme val="minor"/>
    </font>
    <font>
      <sz val="11"/>
      <color theme="1"/>
      <name val="맑은 고딕"/>
      <family val="2"/>
      <charset val="129"/>
      <scheme val="minor"/>
    </font>
    <font>
      <b/>
      <sz val="12"/>
      <color theme="1"/>
      <name val="맑은 고딕"/>
      <family val="3"/>
      <charset val="129"/>
      <scheme val="minor"/>
    </font>
    <font>
      <b/>
      <sz val="8"/>
      <color rgb="FFC00000"/>
      <name val="맑은 고딕"/>
      <family val="3"/>
      <charset val="129"/>
      <scheme val="minor"/>
    </font>
    <font>
      <b/>
      <sz val="14"/>
      <color rgb="FFC00000"/>
      <name val="맑은 고딕"/>
      <family val="3"/>
      <charset val="129"/>
      <scheme val="minor"/>
    </font>
  </fonts>
  <fills count="14">
    <fill>
      <patternFill patternType="none"/>
    </fill>
    <fill>
      <patternFill patternType="gray125"/>
    </fill>
    <fill>
      <patternFill patternType="solid">
        <fgColor rgb="FFFFFFCC"/>
        <bgColor indexed="64"/>
      </patternFill>
    </fill>
    <fill>
      <patternFill patternType="solid">
        <fgColor rgb="FF99FF99"/>
        <bgColor indexed="64"/>
      </patternFill>
    </fill>
    <fill>
      <patternFill patternType="solid">
        <fgColor rgb="FFCCFFCC"/>
        <bgColor indexed="64"/>
      </patternFill>
    </fill>
    <fill>
      <patternFill patternType="solid">
        <fgColor theme="0"/>
        <bgColor indexed="64"/>
      </patternFill>
    </fill>
    <fill>
      <patternFill patternType="solid">
        <fgColor rgb="FFFFFFCC"/>
      </patternFill>
    </fill>
    <fill>
      <patternFill patternType="solid">
        <fgColor rgb="FFDDDDDD"/>
        <bgColor indexed="64"/>
      </patternFill>
    </fill>
    <fill>
      <patternFill patternType="solid">
        <fgColor rgb="FFC0C0C0"/>
        <bgColor indexed="64"/>
      </patternFill>
    </fill>
    <fill>
      <patternFill patternType="solid">
        <fgColor rgb="FFCCECFF"/>
        <bgColor indexed="64"/>
      </patternFill>
    </fill>
    <fill>
      <patternFill patternType="solid">
        <fgColor rgb="FF99CCFF"/>
        <bgColor indexed="64"/>
      </patternFill>
    </fill>
    <fill>
      <patternFill patternType="solid">
        <fgColor rgb="FFFFCCCC"/>
        <bgColor indexed="64"/>
      </patternFill>
    </fill>
    <fill>
      <patternFill patternType="solid">
        <fgColor rgb="FFFF9999"/>
        <bgColor indexed="64"/>
      </patternFill>
    </fill>
    <fill>
      <patternFill patternType="solid">
        <fgColor rgb="FFB2B2B2"/>
        <bgColor indexed="64"/>
      </patternFill>
    </fill>
  </fills>
  <borders count="53">
    <border>
      <left/>
      <right/>
      <top/>
      <bottom/>
      <diagonal/>
    </border>
    <border>
      <left style="medium">
        <color auto="1"/>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top/>
      <bottom style="thin">
        <color auto="1"/>
      </bottom>
      <diagonal/>
    </border>
    <border>
      <left style="medium">
        <color auto="1"/>
      </left>
      <right/>
      <top style="thin">
        <color auto="1"/>
      </top>
      <bottom style="thin">
        <color auto="1"/>
      </bottom>
      <diagonal/>
    </border>
    <border>
      <left style="medium">
        <color auto="1"/>
      </left>
      <right/>
      <top style="thin">
        <color auto="1"/>
      </top>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bottom style="thin">
        <color auto="1"/>
      </bottom>
      <diagonal/>
    </border>
    <border>
      <left/>
      <right style="thin">
        <color auto="1"/>
      </right>
      <top style="thin">
        <color auto="1"/>
      </top>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right/>
      <top style="medium">
        <color auto="1"/>
      </top>
      <bottom/>
      <diagonal/>
    </border>
    <border>
      <left/>
      <right style="thin">
        <color auto="1"/>
      </right>
      <top style="medium">
        <color auto="1"/>
      </top>
      <bottom/>
      <diagonal/>
    </border>
    <border>
      <left style="medium">
        <color auto="1"/>
      </left>
      <right style="thin">
        <color auto="1"/>
      </right>
      <top/>
      <bottom style="thin">
        <color auto="1"/>
      </bottom>
      <diagonal/>
    </border>
    <border>
      <left style="thin">
        <color auto="1"/>
      </left>
      <right/>
      <top style="thin">
        <color auto="1"/>
      </top>
      <bottom style="medium">
        <color auto="1"/>
      </bottom>
      <diagonal/>
    </border>
    <border>
      <left style="thin">
        <color auto="1"/>
      </left>
      <right/>
      <top style="medium">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style="medium">
        <color auto="1"/>
      </right>
      <top/>
      <bottom/>
      <diagonal/>
    </border>
    <border>
      <left style="thin">
        <color rgb="FFB2B2B2"/>
      </left>
      <right style="thin">
        <color rgb="FFB2B2B2"/>
      </right>
      <top style="thin">
        <color rgb="FFB2B2B2"/>
      </top>
      <bottom style="thin">
        <color rgb="FFB2B2B2"/>
      </bottom>
      <diagonal/>
    </border>
    <border>
      <left style="thin">
        <color auto="1"/>
      </left>
      <right/>
      <top/>
      <bottom/>
      <diagonal/>
    </border>
    <border>
      <left style="thin">
        <color auto="1"/>
      </left>
      <right style="medium">
        <color auto="1"/>
      </right>
      <top style="thin">
        <color auto="1"/>
      </top>
      <bottom/>
      <diagonal/>
    </border>
    <border>
      <left/>
      <right style="medium">
        <color auto="1"/>
      </right>
      <top/>
      <bottom style="thin">
        <color auto="1"/>
      </bottom>
      <diagonal/>
    </border>
  </borders>
  <cellStyleXfs count="2">
    <xf numFmtId="0" fontId="0" fillId="0" borderId="0">
      <alignment vertical="center"/>
    </xf>
    <xf numFmtId="0" fontId="13" fillId="6" borderId="49" applyNumberFormat="0" applyFont="0" applyAlignment="0" applyProtection="0">
      <alignment vertical="center"/>
    </xf>
  </cellStyleXfs>
  <cellXfs count="181">
    <xf numFmtId="0" fontId="0" fillId="0" borderId="0" xfId="0">
      <alignment vertical="center"/>
    </xf>
    <xf numFmtId="176" fontId="3" fillId="0" borderId="3" xfId="0" applyNumberFormat="1" applyFont="1" applyBorder="1">
      <alignment vertical="center"/>
    </xf>
    <xf numFmtId="0" fontId="2" fillId="0" borderId="3" xfId="0" applyFont="1" applyBorder="1">
      <alignment vertical="center"/>
    </xf>
    <xf numFmtId="177" fontId="3" fillId="0" borderId="3" xfId="0" applyNumberFormat="1" applyFont="1" applyBorder="1">
      <alignment vertical="center"/>
    </xf>
    <xf numFmtId="176" fontId="3" fillId="0" borderId="6" xfId="0" applyNumberFormat="1" applyFont="1" applyBorder="1">
      <alignment vertical="center"/>
    </xf>
    <xf numFmtId="0" fontId="2" fillId="0" borderId="6" xfId="0" applyFont="1" applyBorder="1">
      <alignment vertical="center"/>
    </xf>
    <xf numFmtId="177" fontId="3" fillId="0" borderId="6" xfId="0" applyNumberFormat="1" applyFont="1" applyBorder="1">
      <alignment vertical="center"/>
    </xf>
    <xf numFmtId="0" fontId="4" fillId="0" borderId="7" xfId="0" applyFont="1" applyBorder="1">
      <alignment vertical="center"/>
    </xf>
    <xf numFmtId="0" fontId="4" fillId="0" borderId="26" xfId="0" applyFont="1" applyBorder="1">
      <alignment vertical="center"/>
    </xf>
    <xf numFmtId="0" fontId="4" fillId="0" borderId="19" xfId="0" applyFont="1" applyBorder="1">
      <alignment vertical="center"/>
    </xf>
    <xf numFmtId="176" fontId="3" fillId="0" borderId="5" xfId="0" applyNumberFormat="1" applyFont="1" applyBorder="1">
      <alignment vertical="center"/>
    </xf>
    <xf numFmtId="0" fontId="6" fillId="2" borderId="17" xfId="0" applyFont="1" applyFill="1" applyBorder="1" applyAlignment="1">
      <alignment horizontal="center" vertical="center"/>
    </xf>
    <xf numFmtId="0" fontId="6" fillId="2" borderId="9" xfId="0" applyFont="1" applyFill="1" applyBorder="1" applyAlignment="1">
      <alignment horizontal="center" vertical="center"/>
    </xf>
    <xf numFmtId="0" fontId="6" fillId="2" borderId="10" xfId="0" applyFont="1" applyFill="1" applyBorder="1" applyAlignment="1">
      <alignment horizontal="center" vertical="center"/>
    </xf>
    <xf numFmtId="176" fontId="5" fillId="2" borderId="21" xfId="0" applyNumberFormat="1" applyFont="1" applyFill="1" applyBorder="1">
      <alignment vertical="center"/>
    </xf>
    <xf numFmtId="176" fontId="0" fillId="2" borderId="21" xfId="0" applyNumberFormat="1" applyFill="1" applyBorder="1">
      <alignment vertical="center"/>
    </xf>
    <xf numFmtId="3" fontId="0" fillId="2" borderId="21" xfId="0" applyNumberFormat="1" applyFill="1" applyBorder="1">
      <alignment vertical="center"/>
    </xf>
    <xf numFmtId="0" fontId="0" fillId="2" borderId="21" xfId="0" applyFill="1" applyBorder="1">
      <alignment vertical="center"/>
    </xf>
    <xf numFmtId="177" fontId="0" fillId="2" borderId="21" xfId="0" applyNumberFormat="1" applyFill="1" applyBorder="1">
      <alignment vertical="center"/>
    </xf>
    <xf numFmtId="177" fontId="2" fillId="2" borderId="21" xfId="0" applyNumberFormat="1" applyFont="1" applyFill="1" applyBorder="1">
      <alignment vertical="center"/>
    </xf>
    <xf numFmtId="0" fontId="4" fillId="2" borderId="21" xfId="0" applyFont="1" applyFill="1" applyBorder="1">
      <alignment vertical="center"/>
    </xf>
    <xf numFmtId="177" fontId="3" fillId="2" borderId="21" xfId="0" applyNumberFormat="1" applyFont="1" applyFill="1" applyBorder="1">
      <alignment vertical="center"/>
    </xf>
    <xf numFmtId="0" fontId="4" fillId="2" borderId="22" xfId="0" applyFont="1" applyFill="1" applyBorder="1">
      <alignment vertical="center"/>
    </xf>
    <xf numFmtId="176" fontId="5" fillId="2" borderId="24" xfId="0" applyNumberFormat="1" applyFont="1" applyFill="1" applyBorder="1">
      <alignment vertical="center"/>
    </xf>
    <xf numFmtId="176" fontId="0" fillId="2" borderId="24" xfId="0" applyNumberFormat="1" applyFill="1" applyBorder="1">
      <alignment vertical="center"/>
    </xf>
    <xf numFmtId="3" fontId="0" fillId="2" borderId="24" xfId="0" applyNumberFormat="1" applyFill="1" applyBorder="1">
      <alignment vertical="center"/>
    </xf>
    <xf numFmtId="0" fontId="0" fillId="2" borderId="24" xfId="0" applyFill="1" applyBorder="1">
      <alignment vertical="center"/>
    </xf>
    <xf numFmtId="177" fontId="2" fillId="2" borderId="24" xfId="0" applyNumberFormat="1" applyFont="1" applyFill="1" applyBorder="1">
      <alignment vertical="center"/>
    </xf>
    <xf numFmtId="0" fontId="4" fillId="2" borderId="24" xfId="0" applyFont="1" applyFill="1" applyBorder="1">
      <alignment vertical="center"/>
    </xf>
    <xf numFmtId="177" fontId="3" fillId="2" borderId="24" xfId="0" applyNumberFormat="1" applyFont="1" applyFill="1" applyBorder="1">
      <alignment vertical="center"/>
    </xf>
    <xf numFmtId="0" fontId="4" fillId="2" borderId="25" xfId="0" applyFont="1" applyFill="1" applyBorder="1">
      <alignment vertical="center"/>
    </xf>
    <xf numFmtId="0" fontId="6" fillId="2" borderId="20" xfId="0" applyFont="1" applyFill="1" applyBorder="1" applyAlignment="1">
      <alignment horizontal="center" vertical="center"/>
    </xf>
    <xf numFmtId="0" fontId="7" fillId="0" borderId="15" xfId="0" applyFont="1" applyBorder="1">
      <alignment vertical="center"/>
    </xf>
    <xf numFmtId="0" fontId="7" fillId="0" borderId="16" xfId="0" applyFont="1" applyBorder="1">
      <alignment vertical="center"/>
    </xf>
    <xf numFmtId="0" fontId="7" fillId="0" borderId="17" xfId="0" applyFont="1" applyBorder="1">
      <alignment vertical="center"/>
    </xf>
    <xf numFmtId="0" fontId="7" fillId="0" borderId="31" xfId="0" applyFont="1" applyBorder="1">
      <alignment vertical="center"/>
    </xf>
    <xf numFmtId="0" fontId="7" fillId="0" borderId="15" xfId="0" applyFont="1" applyBorder="1" applyAlignment="1">
      <alignment horizontal="right" vertical="center"/>
    </xf>
    <xf numFmtId="0" fontId="7" fillId="0" borderId="16" xfId="0" applyFont="1" applyBorder="1" applyAlignment="1">
      <alignment horizontal="right" vertical="center"/>
    </xf>
    <xf numFmtId="0" fontId="7" fillId="0" borderId="17" xfId="0" applyFont="1" applyBorder="1" applyAlignment="1">
      <alignment horizontal="right" vertical="center"/>
    </xf>
    <xf numFmtId="0" fontId="7" fillId="0" borderId="31" xfId="0" applyFont="1" applyBorder="1" applyAlignment="1">
      <alignment horizontal="right" vertical="center"/>
    </xf>
    <xf numFmtId="176" fontId="3" fillId="0" borderId="2" xfId="0" applyNumberFormat="1" applyFont="1" applyBorder="1">
      <alignment vertical="center"/>
    </xf>
    <xf numFmtId="176" fontId="3" fillId="0" borderId="4" xfId="0" applyNumberFormat="1" applyFont="1" applyBorder="1">
      <alignment vertical="center"/>
    </xf>
    <xf numFmtId="176" fontId="3" fillId="0" borderId="7" xfId="0" applyNumberFormat="1" applyFont="1" applyBorder="1">
      <alignment vertical="center"/>
    </xf>
    <xf numFmtId="0" fontId="6" fillId="2" borderId="8" xfId="0" applyFont="1" applyFill="1" applyBorder="1" applyAlignment="1">
      <alignment horizontal="center" vertical="center"/>
    </xf>
    <xf numFmtId="0" fontId="2" fillId="0" borderId="2" xfId="0" applyFont="1" applyBorder="1">
      <alignment vertical="center"/>
    </xf>
    <xf numFmtId="0" fontId="3" fillId="0" borderId="4" xfId="0" applyFont="1" applyBorder="1">
      <alignment vertical="center"/>
    </xf>
    <xf numFmtId="0" fontId="2" fillId="0" borderId="5" xfId="0" applyFont="1" applyBorder="1">
      <alignment vertical="center"/>
    </xf>
    <xf numFmtId="0" fontId="3" fillId="0" borderId="7" xfId="0" applyFont="1" applyBorder="1">
      <alignment vertical="center"/>
    </xf>
    <xf numFmtId="177" fontId="3" fillId="0" borderId="2" xfId="0" applyNumberFormat="1" applyFont="1" applyBorder="1">
      <alignment vertical="center"/>
    </xf>
    <xf numFmtId="177" fontId="3" fillId="0" borderId="5" xfId="0" applyNumberFormat="1" applyFont="1" applyBorder="1">
      <alignment vertical="center"/>
    </xf>
    <xf numFmtId="177" fontId="2" fillId="0" borderId="5" xfId="0" applyNumberFormat="1" applyFont="1" applyBorder="1">
      <alignment vertical="center"/>
    </xf>
    <xf numFmtId="0" fontId="7" fillId="0" borderId="3" xfId="0" applyFont="1" applyBorder="1">
      <alignment vertical="center"/>
    </xf>
    <xf numFmtId="0" fontId="7" fillId="0" borderId="4" xfId="0" applyFont="1" applyBorder="1">
      <alignment vertical="center"/>
    </xf>
    <xf numFmtId="0" fontId="7" fillId="0" borderId="6" xfId="0" applyFont="1" applyBorder="1">
      <alignment vertical="center"/>
    </xf>
    <xf numFmtId="0" fontId="7" fillId="0" borderId="7" xfId="0" applyFont="1" applyBorder="1">
      <alignment vertical="center"/>
    </xf>
    <xf numFmtId="0" fontId="7" fillId="0" borderId="9" xfId="0" applyFont="1" applyBorder="1">
      <alignment vertical="center"/>
    </xf>
    <xf numFmtId="0" fontId="7" fillId="0" borderId="10" xfId="0" applyFont="1" applyBorder="1">
      <alignment vertical="center"/>
    </xf>
    <xf numFmtId="0" fontId="7" fillId="0" borderId="32" xfId="0" applyFont="1" applyBorder="1">
      <alignment vertical="center"/>
    </xf>
    <xf numFmtId="0" fontId="7" fillId="0" borderId="33" xfId="0" applyFont="1" applyBorder="1">
      <alignment vertical="center"/>
    </xf>
    <xf numFmtId="0" fontId="6" fillId="2" borderId="13" xfId="0" applyFont="1" applyFill="1" applyBorder="1" applyAlignment="1">
      <alignment horizontal="right" vertical="center"/>
    </xf>
    <xf numFmtId="0" fontId="6" fillId="2" borderId="21" xfId="0" applyFont="1" applyFill="1" applyBorder="1">
      <alignment vertical="center"/>
    </xf>
    <xf numFmtId="0" fontId="6" fillId="2" borderId="23" xfId="0" applyFont="1" applyFill="1" applyBorder="1" applyAlignment="1">
      <alignment horizontal="right" vertical="center"/>
    </xf>
    <xf numFmtId="0" fontId="6" fillId="2" borderId="24" xfId="0" applyFont="1" applyFill="1" applyBorder="1">
      <alignment vertical="center"/>
    </xf>
    <xf numFmtId="177" fontId="8" fillId="0" borderId="4" xfId="0" applyNumberFormat="1" applyFont="1" applyBorder="1" applyAlignment="1">
      <alignment horizontal="right" vertical="center"/>
    </xf>
    <xf numFmtId="177" fontId="8" fillId="0" borderId="7" xfId="0" applyNumberFormat="1" applyFont="1" applyBorder="1" applyAlignment="1">
      <alignment horizontal="right" vertical="center"/>
    </xf>
    <xf numFmtId="177" fontId="8" fillId="2" borderId="21" xfId="0" applyNumberFormat="1" applyFont="1" applyFill="1" applyBorder="1" applyAlignment="1">
      <alignment horizontal="right" vertical="center"/>
    </xf>
    <xf numFmtId="0" fontId="8" fillId="2" borderId="24" xfId="0" applyFont="1" applyFill="1" applyBorder="1" applyAlignment="1">
      <alignment horizontal="right" vertical="center"/>
    </xf>
    <xf numFmtId="176" fontId="3" fillId="0" borderId="43" xfId="0" applyNumberFormat="1" applyFont="1" applyBorder="1">
      <alignment vertical="center"/>
    </xf>
    <xf numFmtId="176" fontId="3" fillId="0" borderId="32" xfId="0" applyNumberFormat="1" applyFont="1" applyBorder="1">
      <alignment vertical="center"/>
    </xf>
    <xf numFmtId="176" fontId="3" fillId="0" borderId="33" xfId="0" applyNumberFormat="1" applyFont="1" applyBorder="1">
      <alignment vertical="center"/>
    </xf>
    <xf numFmtId="0" fontId="2" fillId="0" borderId="43" xfId="0" applyFont="1" applyBorder="1">
      <alignment vertical="center"/>
    </xf>
    <xf numFmtId="0" fontId="2" fillId="0" borderId="32" xfId="0" applyFont="1" applyBorder="1">
      <alignment vertical="center"/>
    </xf>
    <xf numFmtId="0" fontId="3" fillId="0" borderId="33" xfId="0" applyFont="1" applyBorder="1">
      <alignment vertical="center"/>
    </xf>
    <xf numFmtId="177" fontId="3" fillId="0" borderId="43" xfId="0" applyNumberFormat="1" applyFont="1" applyBorder="1">
      <alignment vertical="center"/>
    </xf>
    <xf numFmtId="177" fontId="3" fillId="0" borderId="32" xfId="0" applyNumberFormat="1" applyFont="1" applyBorder="1">
      <alignment vertical="center"/>
    </xf>
    <xf numFmtId="177" fontId="8" fillId="0" borderId="33" xfId="0" applyNumberFormat="1" applyFont="1" applyBorder="1" applyAlignment="1">
      <alignment horizontal="right" vertical="center"/>
    </xf>
    <xf numFmtId="178" fontId="2" fillId="0" borderId="15" xfId="0" applyNumberFormat="1" applyFont="1" applyBorder="1">
      <alignment vertical="center"/>
    </xf>
    <xf numFmtId="178" fontId="3" fillId="0" borderId="3" xfId="0" applyNumberFormat="1" applyFont="1" applyBorder="1">
      <alignment vertical="center"/>
    </xf>
    <xf numFmtId="178" fontId="2" fillId="0" borderId="4" xfId="0" applyNumberFormat="1" applyFont="1" applyBorder="1">
      <alignment vertical="center"/>
    </xf>
    <xf numFmtId="178" fontId="2" fillId="0" borderId="31" xfId="0" applyNumberFormat="1" applyFont="1" applyBorder="1">
      <alignment vertical="center"/>
    </xf>
    <xf numFmtId="178" fontId="3" fillId="0" borderId="32" xfId="0" applyNumberFormat="1" applyFont="1" applyBorder="1">
      <alignment vertical="center"/>
    </xf>
    <xf numFmtId="178" fontId="2" fillId="0" borderId="33" xfId="0" applyNumberFormat="1" applyFont="1" applyBorder="1">
      <alignment vertical="center"/>
    </xf>
    <xf numFmtId="178" fontId="2" fillId="0" borderId="16" xfId="0" applyNumberFormat="1" applyFont="1" applyBorder="1">
      <alignment vertical="center"/>
    </xf>
    <xf numFmtId="178" fontId="3" fillId="0" borderId="6" xfId="0" applyNumberFormat="1" applyFont="1" applyBorder="1">
      <alignment vertical="center"/>
    </xf>
    <xf numFmtId="178" fontId="2" fillId="0" borderId="7" xfId="0" applyNumberFormat="1" applyFont="1" applyBorder="1">
      <alignment vertical="center"/>
    </xf>
    <xf numFmtId="0" fontId="6" fillId="2" borderId="44" xfId="0" applyFont="1" applyFill="1" applyBorder="1" applyAlignment="1">
      <alignment horizontal="center" vertical="center"/>
    </xf>
    <xf numFmtId="178" fontId="3" fillId="0" borderId="45" xfId="0" applyNumberFormat="1" applyFont="1" applyBorder="1">
      <alignment vertical="center"/>
    </xf>
    <xf numFmtId="178" fontId="3" fillId="0" borderId="46" xfId="0" applyNumberFormat="1" applyFont="1" applyBorder="1">
      <alignment vertical="center"/>
    </xf>
    <xf numFmtId="178" fontId="3" fillId="0" borderId="47" xfId="0" applyNumberFormat="1" applyFont="1" applyBorder="1">
      <alignment vertical="center"/>
    </xf>
    <xf numFmtId="0" fontId="5" fillId="0" borderId="1" xfId="0" applyFont="1" applyBorder="1" applyAlignment="1">
      <alignment vertical="center" wrapText="1"/>
    </xf>
    <xf numFmtId="0" fontId="5" fillId="0" borderId="0" xfId="0" applyFont="1" applyAlignment="1">
      <alignment vertical="center" wrapText="1"/>
    </xf>
    <xf numFmtId="0" fontId="4" fillId="0" borderId="13" xfId="0" applyFont="1" applyBorder="1">
      <alignment vertical="center"/>
    </xf>
    <xf numFmtId="178" fontId="2" fillId="0" borderId="5" xfId="0" applyNumberFormat="1" applyFont="1" applyBorder="1">
      <alignment vertical="center"/>
    </xf>
    <xf numFmtId="0" fontId="0" fillId="0" borderId="6" xfId="0" applyBorder="1">
      <alignment vertical="center"/>
    </xf>
    <xf numFmtId="0" fontId="5" fillId="0" borderId="1" xfId="0" applyFont="1" applyBorder="1" applyAlignment="1">
      <alignment horizontal="center" vertical="center" wrapText="1"/>
    </xf>
    <xf numFmtId="0" fontId="5" fillId="0" borderId="0" xfId="0" applyFont="1" applyAlignment="1">
      <alignment horizontal="center" vertical="center" wrapText="1"/>
    </xf>
    <xf numFmtId="0" fontId="5" fillId="0" borderId="21" xfId="0" applyFont="1" applyBorder="1" applyAlignment="1">
      <alignment vertical="center" wrapText="1"/>
    </xf>
    <xf numFmtId="0" fontId="4" fillId="3" borderId="19" xfId="0" applyFont="1" applyFill="1" applyBorder="1">
      <alignment vertical="center"/>
    </xf>
    <xf numFmtId="0" fontId="4" fillId="4" borderId="19" xfId="0" applyFont="1" applyFill="1" applyBorder="1">
      <alignment vertical="center"/>
    </xf>
    <xf numFmtId="177" fontId="8" fillId="0" borderId="33" xfId="0" applyNumberFormat="1" applyFont="1" applyBorder="1" applyAlignment="1">
      <alignment horizontal="right" vertical="center" wrapText="1"/>
    </xf>
    <xf numFmtId="0" fontId="4" fillId="5" borderId="19" xfId="0" applyFont="1" applyFill="1" applyBorder="1">
      <alignment vertical="center"/>
    </xf>
    <xf numFmtId="0" fontId="9" fillId="0" borderId="26" xfId="0" applyFont="1" applyBorder="1">
      <alignment vertical="center"/>
    </xf>
    <xf numFmtId="177" fontId="2" fillId="0" borderId="2" xfId="0" applyNumberFormat="1" applyFont="1" applyBorder="1">
      <alignment vertical="center"/>
    </xf>
    <xf numFmtId="0" fontId="4" fillId="0" borderId="4" xfId="0" applyFont="1" applyBorder="1">
      <alignment vertical="center"/>
    </xf>
    <xf numFmtId="177" fontId="2" fillId="0" borderId="39" xfId="0" applyNumberFormat="1" applyFont="1" applyBorder="1">
      <alignment vertical="center"/>
    </xf>
    <xf numFmtId="0" fontId="4" fillId="0" borderId="33" xfId="0" applyFont="1" applyBorder="1">
      <alignment vertical="center"/>
    </xf>
    <xf numFmtId="0" fontId="4" fillId="0" borderId="48" xfId="0" applyFont="1" applyBorder="1">
      <alignment vertical="center"/>
    </xf>
    <xf numFmtId="0" fontId="4" fillId="4" borderId="26" xfId="0" applyFont="1" applyFill="1" applyBorder="1">
      <alignment vertical="center"/>
    </xf>
    <xf numFmtId="0" fontId="4" fillId="0" borderId="45" xfId="0" applyFont="1" applyBorder="1">
      <alignment vertical="center"/>
    </xf>
    <xf numFmtId="0" fontId="4" fillId="0" borderId="50" xfId="0" applyFont="1" applyBorder="1">
      <alignment vertical="center"/>
    </xf>
    <xf numFmtId="0" fontId="4" fillId="0" borderId="47" xfId="0" applyFont="1" applyBorder="1">
      <alignment vertical="center"/>
    </xf>
    <xf numFmtId="177" fontId="2" fillId="6" borderId="49" xfId="1" applyNumberFormat="1" applyFont="1">
      <alignment vertical="center"/>
    </xf>
    <xf numFmtId="177" fontId="2" fillId="11" borderId="5" xfId="0" applyNumberFormat="1" applyFont="1" applyFill="1" applyBorder="1">
      <alignment vertical="center"/>
    </xf>
    <xf numFmtId="0" fontId="4" fillId="12" borderId="7" xfId="0" applyFont="1" applyFill="1" applyBorder="1">
      <alignment vertical="center"/>
    </xf>
    <xf numFmtId="0" fontId="4" fillId="10" borderId="7" xfId="0" applyFont="1" applyFill="1" applyBorder="1">
      <alignment vertical="center"/>
    </xf>
    <xf numFmtId="177" fontId="2" fillId="9" borderId="5" xfId="0" applyNumberFormat="1" applyFont="1" applyFill="1" applyBorder="1">
      <alignment vertical="center"/>
    </xf>
    <xf numFmtId="0" fontId="4" fillId="3" borderId="7" xfId="0" applyFont="1" applyFill="1" applyBorder="1">
      <alignment vertical="center"/>
    </xf>
    <xf numFmtId="177" fontId="2" fillId="4" borderId="5" xfId="0" applyNumberFormat="1" applyFont="1" applyFill="1" applyBorder="1">
      <alignment vertical="center"/>
    </xf>
    <xf numFmtId="177" fontId="2" fillId="5" borderId="5" xfId="0" applyNumberFormat="1" applyFont="1" applyFill="1" applyBorder="1">
      <alignment vertical="center"/>
    </xf>
    <xf numFmtId="0" fontId="4" fillId="5" borderId="7" xfId="0" applyFont="1" applyFill="1" applyBorder="1">
      <alignment vertical="center"/>
    </xf>
    <xf numFmtId="177" fontId="2" fillId="7" borderId="5" xfId="0" applyNumberFormat="1" applyFont="1" applyFill="1" applyBorder="1">
      <alignment vertical="center"/>
    </xf>
    <xf numFmtId="0" fontId="4" fillId="13" borderId="7" xfId="0" applyFont="1" applyFill="1" applyBorder="1">
      <alignment vertical="center"/>
    </xf>
    <xf numFmtId="177" fontId="3" fillId="2" borderId="30" xfId="0" applyNumberFormat="1" applyFont="1" applyFill="1" applyBorder="1">
      <alignment vertical="center"/>
    </xf>
    <xf numFmtId="0" fontId="4" fillId="2" borderId="52" xfId="0" applyFont="1" applyFill="1" applyBorder="1">
      <alignment vertical="center"/>
    </xf>
    <xf numFmtId="177" fontId="2" fillId="5" borderId="8" xfId="0" applyNumberFormat="1" applyFont="1" applyFill="1" applyBorder="1">
      <alignment vertical="center"/>
    </xf>
    <xf numFmtId="0" fontId="4" fillId="10" borderId="10" xfId="0" applyFont="1" applyFill="1" applyBorder="1">
      <alignment vertical="center"/>
    </xf>
    <xf numFmtId="0" fontId="4" fillId="8" borderId="7" xfId="0" applyFont="1" applyFill="1" applyBorder="1">
      <alignment vertical="center"/>
    </xf>
    <xf numFmtId="0" fontId="15" fillId="2" borderId="27" xfId="0" applyFont="1" applyFill="1" applyBorder="1" applyAlignment="1">
      <alignment horizontal="center" vertical="center"/>
    </xf>
    <xf numFmtId="0" fontId="15" fillId="2" borderId="51" xfId="0" applyFont="1" applyFill="1" applyBorder="1" applyAlignment="1">
      <alignment horizontal="center" vertical="center"/>
    </xf>
    <xf numFmtId="0" fontId="4" fillId="13" borderId="4" xfId="0" applyFont="1" applyFill="1" applyBorder="1">
      <alignment vertical="center"/>
    </xf>
    <xf numFmtId="0" fontId="4" fillId="0" borderId="11" xfId="0" applyFont="1" applyBorder="1" applyAlignment="1">
      <alignment horizontal="left" vertical="center"/>
    </xf>
    <xf numFmtId="0" fontId="4" fillId="0" borderId="36" xfId="0" applyFont="1" applyBorder="1" applyAlignment="1">
      <alignment horizontal="left" vertical="center"/>
    </xf>
    <xf numFmtId="0" fontId="4" fillId="0" borderId="37" xfId="0" applyFont="1" applyBorder="1" applyAlignment="1">
      <alignment horizontal="left" vertical="center"/>
    </xf>
    <xf numFmtId="0" fontId="5" fillId="2" borderId="34"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8" xfId="0" applyFont="1" applyFill="1" applyBorder="1" applyAlignment="1">
      <alignment horizontal="center" vertical="center" wrapText="1"/>
    </xf>
    <xf numFmtId="0" fontId="5" fillId="2" borderId="39" xfId="0" applyFont="1" applyFill="1" applyBorder="1" applyAlignment="1">
      <alignment horizontal="center" vertical="center" wrapText="1"/>
    </xf>
    <xf numFmtId="0" fontId="5" fillId="2" borderId="40"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19"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5" fillId="0" borderId="14" xfId="0" applyFont="1" applyBorder="1" applyAlignment="1">
      <alignment horizontal="center" vertical="center" wrapText="1"/>
    </xf>
    <xf numFmtId="0" fontId="5" fillId="0" borderId="28"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Alignment="1">
      <alignment horizontal="center" vertical="center" wrapText="1"/>
    </xf>
    <xf numFmtId="0" fontId="5" fillId="0" borderId="29"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31" xfId="0" applyFont="1" applyBorder="1" applyAlignment="1">
      <alignment horizontal="center" vertical="center" wrapText="1"/>
    </xf>
    <xf numFmtId="0" fontId="5" fillId="2" borderId="34" xfId="0" applyFont="1" applyFill="1" applyBorder="1" applyAlignment="1">
      <alignment horizontal="center" vertical="center" wrapText="1"/>
    </xf>
    <xf numFmtId="0" fontId="5" fillId="2" borderId="35"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18" xfId="0" applyFont="1" applyFill="1" applyBorder="1" applyAlignment="1">
      <alignment horizontal="center" vertical="center" wrapText="1"/>
    </xf>
    <xf numFmtId="0" fontId="4" fillId="2" borderId="19" xfId="0" applyFont="1" applyFill="1" applyBorder="1" applyAlignment="1">
      <alignment horizontal="center" vertical="center"/>
    </xf>
    <xf numFmtId="0" fontId="4" fillId="2" borderId="20"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41" xfId="0" applyFont="1" applyFill="1" applyBorder="1" applyAlignment="1">
      <alignment horizontal="center" vertical="center" wrapText="1"/>
    </xf>
    <xf numFmtId="0" fontId="5" fillId="2" borderId="42" xfId="0" applyFont="1" applyFill="1" applyBorder="1" applyAlignment="1">
      <alignment horizontal="center" vertical="center" wrapText="1"/>
    </xf>
    <xf numFmtId="0" fontId="5" fillId="2" borderId="30" xfId="0" applyFont="1" applyFill="1" applyBorder="1" applyAlignment="1">
      <alignment horizontal="center" vertical="center" wrapText="1"/>
    </xf>
    <xf numFmtId="0" fontId="5" fillId="2" borderId="31" xfId="0" applyFont="1" applyFill="1" applyBorder="1" applyAlignment="1">
      <alignment horizontal="center" vertical="center" wrapText="1"/>
    </xf>
    <xf numFmtId="0" fontId="4" fillId="0" borderId="0" xfId="0" applyFont="1" applyAlignment="1">
      <alignment horizontal="center" vertical="center" wrapText="1"/>
    </xf>
    <xf numFmtId="0" fontId="4" fillId="2" borderId="2" xfId="0" applyFont="1" applyFill="1" applyBorder="1" applyAlignment="1">
      <alignment horizontal="center" vertical="center" wrapText="1"/>
    </xf>
    <xf numFmtId="0" fontId="11" fillId="2" borderId="15"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2" borderId="16"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5" fillId="0" borderId="0" xfId="0" applyFont="1" applyBorder="1" applyAlignment="1">
      <alignment horizontal="center" vertical="center" wrapText="1"/>
    </xf>
  </cellXfs>
  <cellStyles count="2">
    <cellStyle name="메모" xfId="1" builtinId="10"/>
    <cellStyle name="표준" xfId="0" builtinId="0"/>
  </cellStyles>
  <dxfs count="212">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C0C0C0"/>
        </patternFill>
      </fill>
    </dxf>
    <dxf>
      <fill>
        <patternFill>
          <bgColor rgb="FF99FF99"/>
        </patternFill>
      </fill>
    </dxf>
    <dxf>
      <fill>
        <patternFill>
          <bgColor rgb="FFFF9999"/>
        </patternFill>
      </fill>
    </dxf>
    <dxf>
      <fill>
        <patternFill>
          <bgColor rgb="FF99CCFF"/>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DDDDDD"/>
        </patternFill>
      </fill>
    </dxf>
    <dxf>
      <fill>
        <patternFill>
          <bgColor rgb="FFCCECFF"/>
        </patternFill>
      </fill>
    </dxf>
    <dxf>
      <fill>
        <patternFill>
          <bgColor rgb="FFCCFFCC"/>
        </patternFill>
      </fill>
    </dxf>
    <dxf>
      <fill>
        <patternFill>
          <bgColor rgb="FFFFCCCC"/>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ont>
        <color rgb="FFC00000"/>
      </font>
    </dxf>
    <dxf>
      <font>
        <color rgb="FF0070C0"/>
      </font>
    </dxf>
    <dxf>
      <font>
        <color auto="1"/>
      </font>
    </dxf>
    <dxf>
      <font>
        <color auto="1"/>
      </font>
    </dxf>
  </dxfs>
  <tableStyles count="0" defaultTableStyle="TableStyleMedium2" defaultPivotStyle="PivotStyleLight16"/>
  <colors>
    <mruColors>
      <color rgb="FF99FF99"/>
      <color rgb="FFCCFFCC"/>
      <color rgb="FFFF9999"/>
      <color rgb="FFFFCCCC"/>
      <color rgb="FF99CCFF"/>
      <color rgb="FFCCECFF"/>
      <color rgb="FFB2B2B2"/>
      <color rgb="FFDDDDDD"/>
      <color rgb="FFC0C0C0"/>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33"/>
  <sheetViews>
    <sheetView tabSelected="1" zoomScaleNormal="100" workbookViewId="0">
      <pane xSplit="1" ySplit="3" topLeftCell="B4" activePane="bottomRight" state="frozen"/>
      <selection pane="topRight" activeCell="B1" sqref="B1"/>
      <selection pane="bottomLeft" activeCell="A4" sqref="A4"/>
      <selection pane="bottomRight" activeCell="A31" sqref="A31:XFD31"/>
    </sheetView>
  </sheetViews>
  <sheetFormatPr defaultRowHeight="16.5" x14ac:dyDescent="0.3"/>
  <cols>
    <col min="1" max="1" width="29.125" customWidth="1"/>
    <col min="2" max="4" width="8.375" customWidth="1"/>
    <col min="5" max="5" width="8.875" customWidth="1"/>
    <col min="6" max="6" width="7.625" customWidth="1"/>
    <col min="7" max="7" width="7.75" customWidth="1"/>
    <col min="8" max="8" width="6.5" customWidth="1"/>
    <col min="9" max="11" width="6" customWidth="1"/>
    <col min="12" max="13" width="13" customWidth="1"/>
    <col min="14" max="14" width="4.875" customWidth="1"/>
    <col min="15" max="15" width="10" customWidth="1"/>
    <col min="16" max="16" width="3.875" customWidth="1"/>
    <col min="17" max="17" width="10" customWidth="1"/>
    <col min="18" max="18" width="3.875" customWidth="1"/>
    <col min="19" max="19" width="10" customWidth="1"/>
    <col min="20" max="20" width="3.875" customWidth="1"/>
    <col min="21" max="21" width="10" customWidth="1"/>
    <col min="22" max="22" width="3.875" customWidth="1"/>
    <col min="23" max="23" width="10" customWidth="1"/>
    <col min="24" max="24" width="3.875" customWidth="1"/>
    <col min="25" max="28" width="7.875" customWidth="1"/>
  </cols>
  <sheetData>
    <row r="1" spans="1:28" ht="20.25" customHeight="1" x14ac:dyDescent="0.3">
      <c r="A1" s="163" t="s">
        <v>70</v>
      </c>
      <c r="B1" s="157" t="s">
        <v>69</v>
      </c>
      <c r="C1" s="158"/>
      <c r="D1" s="159"/>
      <c r="E1" s="170" t="s">
        <v>107</v>
      </c>
      <c r="F1" s="170"/>
      <c r="G1" s="171"/>
      <c r="H1" s="155" t="s">
        <v>30</v>
      </c>
      <c r="I1" s="166" t="s">
        <v>31</v>
      </c>
      <c r="J1" s="167"/>
      <c r="K1" s="155"/>
      <c r="L1" s="175" t="s">
        <v>128</v>
      </c>
      <c r="M1" s="158"/>
      <c r="N1" s="159"/>
      <c r="O1" s="166" t="s">
        <v>32</v>
      </c>
      <c r="P1" s="155"/>
      <c r="Q1" s="166" t="s">
        <v>33</v>
      </c>
      <c r="R1" s="155"/>
      <c r="S1" s="166" t="s">
        <v>34</v>
      </c>
      <c r="T1" s="155"/>
      <c r="U1" s="141" t="s">
        <v>35</v>
      </c>
      <c r="V1" s="155"/>
      <c r="W1" s="176" t="s">
        <v>210</v>
      </c>
      <c r="X1" s="177"/>
      <c r="Y1" s="174" t="s">
        <v>221</v>
      </c>
      <c r="Z1" s="174"/>
      <c r="AA1" s="174"/>
      <c r="AB1" s="174"/>
    </row>
    <row r="2" spans="1:28" ht="20.25" customHeight="1" x14ac:dyDescent="0.3">
      <c r="A2" s="164"/>
      <c r="B2" s="160"/>
      <c r="C2" s="161"/>
      <c r="D2" s="162"/>
      <c r="E2" s="172"/>
      <c r="F2" s="172"/>
      <c r="G2" s="173"/>
      <c r="H2" s="156"/>
      <c r="I2" s="168"/>
      <c r="J2" s="169"/>
      <c r="K2" s="156"/>
      <c r="L2" s="160"/>
      <c r="M2" s="161"/>
      <c r="N2" s="162"/>
      <c r="O2" s="168"/>
      <c r="P2" s="156"/>
      <c r="Q2" s="168"/>
      <c r="R2" s="156"/>
      <c r="S2" s="168"/>
      <c r="T2" s="156"/>
      <c r="U2" s="142"/>
      <c r="V2" s="156"/>
      <c r="W2" s="178"/>
      <c r="X2" s="179"/>
      <c r="Y2" s="174"/>
      <c r="Z2" s="174"/>
      <c r="AA2" s="174"/>
      <c r="AB2" s="174"/>
    </row>
    <row r="3" spans="1:28" ht="17.25" thickBot="1" x14ac:dyDescent="0.35">
      <c r="A3" s="165"/>
      <c r="B3" s="43" t="s">
        <v>0</v>
      </c>
      <c r="C3" s="12" t="s">
        <v>1</v>
      </c>
      <c r="D3" s="13" t="s">
        <v>2</v>
      </c>
      <c r="E3" s="11" t="s">
        <v>3</v>
      </c>
      <c r="F3" s="12" t="s">
        <v>4</v>
      </c>
      <c r="G3" s="85" t="s">
        <v>106</v>
      </c>
      <c r="H3" s="13" t="s">
        <v>5</v>
      </c>
      <c r="I3" s="43" t="s">
        <v>6</v>
      </c>
      <c r="J3" s="12" t="s">
        <v>7</v>
      </c>
      <c r="K3" s="13" t="s">
        <v>8</v>
      </c>
      <c r="L3" s="43" t="s">
        <v>9</v>
      </c>
      <c r="M3" s="12" t="s">
        <v>10</v>
      </c>
      <c r="N3" s="13" t="s">
        <v>53</v>
      </c>
      <c r="O3" s="43" t="s">
        <v>11</v>
      </c>
      <c r="P3" s="13" t="s">
        <v>12</v>
      </c>
      <c r="Q3" s="43" t="s">
        <v>11</v>
      </c>
      <c r="R3" s="13" t="s">
        <v>12</v>
      </c>
      <c r="S3" s="43" t="s">
        <v>11</v>
      </c>
      <c r="T3" s="13" t="s">
        <v>12</v>
      </c>
      <c r="U3" s="11" t="s">
        <v>11</v>
      </c>
      <c r="V3" s="13" t="s">
        <v>12</v>
      </c>
      <c r="W3" s="127" t="s">
        <v>213</v>
      </c>
      <c r="X3" s="128" t="s">
        <v>12</v>
      </c>
      <c r="Y3" s="174"/>
      <c r="Z3" s="174"/>
      <c r="AA3" s="174"/>
      <c r="AB3" s="174"/>
    </row>
    <row r="4" spans="1:28" ht="20.25" customHeight="1" x14ac:dyDescent="0.3">
      <c r="A4" s="101" t="s">
        <v>153</v>
      </c>
      <c r="B4" s="40">
        <v>2.23</v>
      </c>
      <c r="C4" s="1">
        <v>2.6551999999999998</v>
      </c>
      <c r="D4" s="41">
        <v>3.1516000000000002</v>
      </c>
      <c r="E4" s="76">
        <v>108521</v>
      </c>
      <c r="F4" s="77">
        <v>47903</v>
      </c>
      <c r="G4" s="86">
        <v>14162</v>
      </c>
      <c r="H4" s="78"/>
      <c r="I4" s="44"/>
      <c r="J4" s="2"/>
      <c r="K4" s="45">
        <v>256</v>
      </c>
      <c r="L4" s="48">
        <v>4601873</v>
      </c>
      <c r="M4" s="3">
        <v>4397300</v>
      </c>
      <c r="N4" s="63"/>
      <c r="O4" s="102">
        <f>(M4/B4)/100</f>
        <v>19718.83408071749</v>
      </c>
      <c r="P4" s="103">
        <f>RANK(O4,$O$4:$O$108,1)</f>
        <v>35</v>
      </c>
      <c r="Q4" s="102">
        <f>(M4/C4)/100</f>
        <v>16561.08767701115</v>
      </c>
      <c r="R4" s="103">
        <f>RANK(Q4,$Q$4:$Q$108,1)</f>
        <v>31</v>
      </c>
      <c r="S4" s="102">
        <f>(M4/D4)/100</f>
        <v>13952.59550704404</v>
      </c>
      <c r="T4" s="103">
        <f>RANK(S4,$S$4:$S$108,1)</f>
        <v>31</v>
      </c>
      <c r="U4" s="102">
        <f>(M4/((B4+C4+D4)/3))/100</f>
        <v>16414.36890304599</v>
      </c>
      <c r="V4" s="108">
        <f>RANK(U4,$U$4:$U$108,1)</f>
        <v>31</v>
      </c>
      <c r="W4" s="102">
        <f>((M4+W114)/((C4+D4)/2))/100</f>
        <v>21758.283391885376</v>
      </c>
      <c r="X4" s="129">
        <f>RANK(W4,$W$4:$W$108,1)</f>
        <v>25</v>
      </c>
      <c r="Y4" s="143" t="s">
        <v>214</v>
      </c>
      <c r="Z4" s="144"/>
      <c r="AA4" s="144"/>
      <c r="AB4" s="145"/>
    </row>
    <row r="5" spans="1:28" ht="20.25" x14ac:dyDescent="0.3">
      <c r="A5" s="101" t="s">
        <v>139</v>
      </c>
      <c r="B5" s="67">
        <v>2.0019999999999998</v>
      </c>
      <c r="C5" s="68">
        <v>2.2159</v>
      </c>
      <c r="D5" s="69">
        <v>2.3914</v>
      </c>
      <c r="E5" s="79">
        <v>83979</v>
      </c>
      <c r="F5" s="80">
        <v>37080</v>
      </c>
      <c r="G5" s="87">
        <v>9232</v>
      </c>
      <c r="H5" s="81">
        <v>7386</v>
      </c>
      <c r="I5" s="70"/>
      <c r="J5" s="71">
        <v>230.1</v>
      </c>
      <c r="K5" s="72">
        <v>197</v>
      </c>
      <c r="L5" s="73"/>
      <c r="M5" s="74"/>
      <c r="N5" s="75" t="s">
        <v>56</v>
      </c>
      <c r="O5" s="104"/>
      <c r="P5" s="105"/>
      <c r="Q5" s="104"/>
      <c r="R5" s="105"/>
      <c r="S5" s="104"/>
      <c r="T5" s="106"/>
      <c r="U5" s="104"/>
      <c r="V5" s="109"/>
      <c r="W5" s="50"/>
      <c r="X5" s="7"/>
      <c r="Y5" s="146"/>
      <c r="Z5" s="147"/>
      <c r="AA5" s="147"/>
      <c r="AB5" s="148"/>
    </row>
    <row r="6" spans="1:28" ht="20.25" x14ac:dyDescent="0.3">
      <c r="A6" s="101" t="s">
        <v>154</v>
      </c>
      <c r="B6" s="67">
        <v>1.7453000000000001</v>
      </c>
      <c r="C6" s="68">
        <v>1.9165000000000001</v>
      </c>
      <c r="D6" s="69">
        <v>2.0817999999999999</v>
      </c>
      <c r="E6" s="79">
        <v>79222</v>
      </c>
      <c r="F6" s="80">
        <v>32785</v>
      </c>
      <c r="G6" s="87">
        <v>8444</v>
      </c>
      <c r="H6" s="81"/>
      <c r="I6" s="70"/>
      <c r="J6" s="71"/>
      <c r="K6" s="72"/>
      <c r="L6" s="73">
        <v>1826423</v>
      </c>
      <c r="M6" s="74">
        <v>1823257</v>
      </c>
      <c r="N6" s="75"/>
      <c r="O6" s="50">
        <f>(M6/B6)/100</f>
        <v>10446.668194579728</v>
      </c>
      <c r="P6" s="7">
        <f>RANK(O6,$O$4:$O$108,1)</f>
        <v>32</v>
      </c>
      <c r="Q6" s="50">
        <f>(M6/C6)/100</f>
        <v>9513.4724758674656</v>
      </c>
      <c r="R6" s="7">
        <f>RANK(Q6,$Q$5:$Q$108,1)</f>
        <v>29</v>
      </c>
      <c r="S6" s="50">
        <f>(M6/D6)/100</f>
        <v>8758.0795465462579</v>
      </c>
      <c r="T6" s="7">
        <f>RANK(S6,$S$5:$S$108,1)</f>
        <v>28</v>
      </c>
      <c r="U6" s="50">
        <f>(M6/((B6+C6+D6)/3))/100</f>
        <v>9523.2450031339213</v>
      </c>
      <c r="V6" s="110">
        <f>RANK(U6,$U$5:$U$108,1)</f>
        <v>29</v>
      </c>
      <c r="W6" s="50">
        <f>((M6+W113)/((C6+D6)/2))/100</f>
        <v>18224.030212840458</v>
      </c>
      <c r="X6" s="7">
        <f>RANK(W6,$W$4:$W$108,1)</f>
        <v>21</v>
      </c>
      <c r="Y6" s="146"/>
      <c r="Z6" s="147"/>
      <c r="AA6" s="147"/>
      <c r="AB6" s="148"/>
    </row>
    <row r="7" spans="1:28" ht="20.25" x14ac:dyDescent="0.3">
      <c r="A7" s="8" t="s">
        <v>90</v>
      </c>
      <c r="B7" s="67">
        <v>1.6802999999999999</v>
      </c>
      <c r="C7" s="68">
        <v>1.7943</v>
      </c>
      <c r="D7" s="69">
        <v>1.8574999999999999</v>
      </c>
      <c r="E7" s="79">
        <v>69499</v>
      </c>
      <c r="F7" s="80">
        <v>29024</v>
      </c>
      <c r="G7" s="87">
        <v>6735</v>
      </c>
      <c r="H7" s="81">
        <v>5322</v>
      </c>
      <c r="I7" s="70"/>
      <c r="J7" s="71"/>
      <c r="K7" s="72"/>
      <c r="L7" s="73"/>
      <c r="M7" s="74"/>
      <c r="N7" s="99" t="s">
        <v>175</v>
      </c>
      <c r="O7" s="50"/>
      <c r="P7" s="7"/>
      <c r="Q7" s="50"/>
      <c r="R7" s="7"/>
      <c r="S7" s="50"/>
      <c r="T7" s="7"/>
      <c r="U7" s="50"/>
      <c r="V7" s="110"/>
      <c r="W7" s="50"/>
      <c r="X7" s="7"/>
      <c r="Y7" s="146"/>
      <c r="Z7" s="147"/>
      <c r="AA7" s="147"/>
      <c r="AB7" s="148"/>
    </row>
    <row r="8" spans="1:28" ht="20.25" x14ac:dyDescent="0.3">
      <c r="A8" s="9" t="s">
        <v>155</v>
      </c>
      <c r="B8" s="10">
        <v>1.6114999999999999</v>
      </c>
      <c r="C8" s="4">
        <v>1.7314000000000001</v>
      </c>
      <c r="D8" s="42">
        <v>1.8281000000000001</v>
      </c>
      <c r="E8" s="82">
        <v>78155</v>
      </c>
      <c r="F8" s="83">
        <v>29415</v>
      </c>
      <c r="G8" s="88">
        <v>6623</v>
      </c>
      <c r="H8" s="84">
        <v>3609</v>
      </c>
      <c r="I8" s="46"/>
      <c r="J8" s="5"/>
      <c r="K8" s="47"/>
      <c r="L8" s="49">
        <v>1296140</v>
      </c>
      <c r="M8" s="6">
        <v>1316337</v>
      </c>
      <c r="N8" s="64"/>
      <c r="O8" s="50">
        <f>(M8/B8)/100</f>
        <v>8168.3959044368603</v>
      </c>
      <c r="P8" s="7">
        <f>RANK(O8,$O$4:$O$108,1)</f>
        <v>25</v>
      </c>
      <c r="Q8" s="50">
        <f>(M8/C8)/100</f>
        <v>7602.7318932655653</v>
      </c>
      <c r="R8" s="7">
        <f>RANK(Q8,$Q$5:$Q$108,1)</f>
        <v>24</v>
      </c>
      <c r="S8" s="50">
        <f>(M8/D8)/100</f>
        <v>7200.5743668289479</v>
      </c>
      <c r="T8" s="7">
        <f>RANK(S8,$S$5:$S$108,1)</f>
        <v>19</v>
      </c>
      <c r="U8" s="50">
        <f>(M8/((B8+C8+D8)/3))/100</f>
        <v>7636.8420034809515</v>
      </c>
      <c r="V8" s="110">
        <f>RANK(U8,$U$5:$U$108,1)</f>
        <v>22</v>
      </c>
      <c r="W8" s="118">
        <f>((M8+W112)/((C8+D8)/2))/100</f>
        <v>16105.278831296531</v>
      </c>
      <c r="X8" s="113">
        <f>RANK(W8,$W$4:$W$108,1)</f>
        <v>8</v>
      </c>
      <c r="Y8" s="146"/>
      <c r="Z8" s="147"/>
      <c r="AA8" s="147"/>
      <c r="AB8" s="148"/>
    </row>
    <row r="9" spans="1:28" ht="20.25" x14ac:dyDescent="0.3">
      <c r="A9" s="9" t="s">
        <v>176</v>
      </c>
      <c r="B9" s="10">
        <v>1.6597999999999999</v>
      </c>
      <c r="C9" s="4">
        <v>1.7738</v>
      </c>
      <c r="D9" s="42">
        <v>1.8280000000000001</v>
      </c>
      <c r="E9" s="82">
        <v>68257</v>
      </c>
      <c r="F9" s="83">
        <v>28412</v>
      </c>
      <c r="G9" s="88">
        <v>6541</v>
      </c>
      <c r="H9" s="84">
        <v>5249</v>
      </c>
      <c r="I9" s="46"/>
      <c r="J9" s="5">
        <v>200.1</v>
      </c>
      <c r="K9" s="47">
        <v>147.5</v>
      </c>
      <c r="L9" s="49"/>
      <c r="M9" s="6"/>
      <c r="N9" s="64" t="s">
        <v>177</v>
      </c>
      <c r="O9" s="50"/>
      <c r="P9" s="7"/>
      <c r="Q9" s="50"/>
      <c r="R9" s="7"/>
      <c r="S9" s="50"/>
      <c r="T9" s="7"/>
      <c r="U9" s="50"/>
      <c r="V9" s="110"/>
      <c r="W9" s="118"/>
      <c r="X9" s="119"/>
      <c r="Y9" s="146"/>
      <c r="Z9" s="147"/>
      <c r="AA9" s="147"/>
      <c r="AB9" s="148"/>
    </row>
    <row r="10" spans="1:28" ht="20.25" x14ac:dyDescent="0.3">
      <c r="A10" s="97" t="s">
        <v>178</v>
      </c>
      <c r="B10" s="10">
        <v>1.5938000000000001</v>
      </c>
      <c r="C10" s="4">
        <v>1.7108000000000001</v>
      </c>
      <c r="D10" s="42">
        <v>1.7986</v>
      </c>
      <c r="E10" s="82">
        <v>70981</v>
      </c>
      <c r="F10" s="83">
        <v>27618</v>
      </c>
      <c r="G10" s="88">
        <v>6356</v>
      </c>
      <c r="H10" s="84"/>
      <c r="I10" s="46"/>
      <c r="J10" s="5"/>
      <c r="K10" s="47"/>
      <c r="L10" s="49">
        <v>1354530</v>
      </c>
      <c r="M10" s="6">
        <v>1336387</v>
      </c>
      <c r="N10" s="64"/>
      <c r="O10" s="50">
        <f t="shared" ref="O10:O11" si="0">(M10/B10)/100</f>
        <v>8384.9102773246323</v>
      </c>
      <c r="P10" s="7">
        <f>RANK(O10,$O$4:$O$108,1)</f>
        <v>26</v>
      </c>
      <c r="Q10" s="50">
        <f t="shared" ref="Q10:Q11" si="1">(M10/C10)/100</f>
        <v>7811.4741641337378</v>
      </c>
      <c r="R10" s="7">
        <f>RANK(Q10,$Q$5:$Q$108,1)</f>
        <v>25</v>
      </c>
      <c r="S10" s="50">
        <f t="shared" ref="S10:S11" si="2">(M10/D10)/100</f>
        <v>7430.1512287334599</v>
      </c>
      <c r="T10" s="7">
        <f>RANK(S10,$S$5:$S$108,1)</f>
        <v>22</v>
      </c>
      <c r="U10" s="50">
        <f t="shared" ref="U10" si="3">(M10/((B10+C10+D10)/3))/100</f>
        <v>7856.1706380310388</v>
      </c>
      <c r="V10" s="110">
        <f>RANK(U10,$U$5:$U$108,1)</f>
        <v>25</v>
      </c>
      <c r="W10" s="118">
        <f>((M10+W112)/((C10+D10)/2))/100</f>
        <v>16449.461446401092</v>
      </c>
      <c r="X10" s="116">
        <f>RANK(W10,$W$4:$W$108,1)</f>
        <v>14</v>
      </c>
      <c r="Y10" s="146"/>
      <c r="Z10" s="147"/>
      <c r="AA10" s="147"/>
      <c r="AB10" s="148"/>
    </row>
    <row r="11" spans="1:28" ht="21" thickBot="1" x14ac:dyDescent="0.35">
      <c r="A11" s="97" t="s">
        <v>179</v>
      </c>
      <c r="B11" s="10">
        <v>1.5223</v>
      </c>
      <c r="C11" s="4">
        <v>1.613</v>
      </c>
      <c r="D11" s="42">
        <v>1.6855</v>
      </c>
      <c r="E11" s="82"/>
      <c r="F11" s="83">
        <v>29941</v>
      </c>
      <c r="G11" s="88">
        <v>7062</v>
      </c>
      <c r="H11" s="84"/>
      <c r="I11" s="46"/>
      <c r="J11" s="5"/>
      <c r="K11" s="47"/>
      <c r="L11" s="49">
        <v>1160293</v>
      </c>
      <c r="M11" s="6">
        <v>1139850</v>
      </c>
      <c r="N11" s="64"/>
      <c r="O11" s="50">
        <f t="shared" si="0"/>
        <v>7487.6831110819157</v>
      </c>
      <c r="P11" s="7">
        <f>RANK(O11,$O$4:$O$108,1)</f>
        <v>22</v>
      </c>
      <c r="Q11" s="50">
        <f t="shared" si="1"/>
        <v>7066.6460012399257</v>
      </c>
      <c r="R11" s="7">
        <f>RANK(Q11,$Q$5:$Q$108,1)</f>
        <v>21</v>
      </c>
      <c r="S11" s="50">
        <f t="shared" si="2"/>
        <v>6762.6816968258681</v>
      </c>
      <c r="T11" s="7">
        <f>RANK(S11,$S$5:$S$108,1)</f>
        <v>11</v>
      </c>
      <c r="U11" s="50">
        <f>(M11/((B11+C11+D11)/3))/100</f>
        <v>7093.324759376037</v>
      </c>
      <c r="V11" s="110">
        <f>RANK(U11,$U$5:$U$108,1)</f>
        <v>20</v>
      </c>
      <c r="W11" s="124">
        <f>((M11+W112)/((+C11+D11)/2))/100</f>
        <v>16309.534636956192</v>
      </c>
      <c r="X11" s="125">
        <f>RANK(W11,$W$4:$W$108,1)</f>
        <v>11</v>
      </c>
      <c r="Y11" s="146"/>
      <c r="Z11" s="147"/>
      <c r="AA11" s="147"/>
      <c r="AB11" s="148"/>
    </row>
    <row r="12" spans="1:28" ht="20.25" x14ac:dyDescent="0.3">
      <c r="A12" s="59" t="s">
        <v>44</v>
      </c>
      <c r="B12" s="14"/>
      <c r="C12" s="15"/>
      <c r="D12" s="15"/>
      <c r="E12" s="16"/>
      <c r="F12" s="16"/>
      <c r="G12" s="16"/>
      <c r="H12" s="16"/>
      <c r="I12" s="60" t="s">
        <v>171</v>
      </c>
      <c r="J12" s="17"/>
      <c r="K12" s="17"/>
      <c r="L12" s="18"/>
      <c r="M12" s="18"/>
      <c r="N12" s="65"/>
      <c r="O12" s="19"/>
      <c r="P12" s="20"/>
      <c r="Q12" s="21"/>
      <c r="R12" s="20"/>
      <c r="S12" s="21"/>
      <c r="T12" s="20"/>
      <c r="U12" s="21"/>
      <c r="V12" s="22"/>
      <c r="W12" s="122"/>
      <c r="X12" s="123"/>
      <c r="Y12" s="146"/>
      <c r="Z12" s="147"/>
      <c r="AA12" s="147"/>
      <c r="AB12" s="148"/>
    </row>
    <row r="13" spans="1:28" ht="20.25" customHeight="1" x14ac:dyDescent="0.3">
      <c r="A13" s="8" t="s">
        <v>156</v>
      </c>
      <c r="B13" s="10">
        <v>1.4422999999999999</v>
      </c>
      <c r="C13" s="4">
        <v>1.5077</v>
      </c>
      <c r="D13" s="42">
        <v>1.552</v>
      </c>
      <c r="E13" s="82">
        <v>68394</v>
      </c>
      <c r="F13" s="83">
        <v>26262</v>
      </c>
      <c r="G13" s="88">
        <v>5405</v>
      </c>
      <c r="H13" s="84">
        <v>3119</v>
      </c>
      <c r="I13" s="46"/>
      <c r="J13" s="5"/>
      <c r="K13" s="47"/>
      <c r="L13" s="6"/>
      <c r="M13" s="6"/>
      <c r="N13" s="64" t="s">
        <v>56</v>
      </c>
      <c r="O13" s="50"/>
      <c r="P13" s="7"/>
      <c r="Q13" s="50"/>
      <c r="R13" s="7"/>
      <c r="S13" s="50"/>
      <c r="T13" s="7"/>
      <c r="U13" s="50"/>
      <c r="V13" s="7"/>
      <c r="W13" s="50"/>
      <c r="X13" s="119"/>
      <c r="Y13" s="146" t="s">
        <v>217</v>
      </c>
      <c r="Z13" s="180"/>
      <c r="AA13" s="180"/>
      <c r="AB13" s="148"/>
    </row>
    <row r="14" spans="1:28" ht="20.25" x14ac:dyDescent="0.3">
      <c r="A14" s="8" t="s">
        <v>190</v>
      </c>
      <c r="B14" s="10">
        <v>1.4711000000000001</v>
      </c>
      <c r="C14" s="4">
        <v>1.5347</v>
      </c>
      <c r="D14" s="42">
        <v>1.5705</v>
      </c>
      <c r="E14" s="82">
        <v>58271</v>
      </c>
      <c r="F14" s="83">
        <v>24268</v>
      </c>
      <c r="G14" s="88">
        <v>5541</v>
      </c>
      <c r="H14" s="84">
        <v>4620</v>
      </c>
      <c r="I14" s="46"/>
      <c r="J14" s="5"/>
      <c r="K14" s="47"/>
      <c r="L14" s="6"/>
      <c r="M14" s="6"/>
      <c r="N14" s="64" t="s">
        <v>204</v>
      </c>
      <c r="O14" s="50"/>
      <c r="P14" s="7"/>
      <c r="Q14" s="50"/>
      <c r="R14" s="7"/>
      <c r="S14" s="50"/>
      <c r="T14" s="7"/>
      <c r="U14" s="50"/>
      <c r="V14" s="7"/>
      <c r="W14" s="50"/>
      <c r="X14" s="119"/>
      <c r="Y14" s="146"/>
      <c r="Z14" s="180"/>
      <c r="AA14" s="180"/>
      <c r="AB14" s="148"/>
    </row>
    <row r="15" spans="1:28" ht="20.25" x14ac:dyDescent="0.3">
      <c r="A15" s="107" t="s">
        <v>205</v>
      </c>
      <c r="B15" s="10">
        <v>1.4089</v>
      </c>
      <c r="C15" s="4">
        <v>1.4692000000000001</v>
      </c>
      <c r="D15" s="42">
        <v>1.5181</v>
      </c>
      <c r="E15" s="82"/>
      <c r="F15" s="83">
        <v>26264</v>
      </c>
      <c r="G15" s="88">
        <v>5890</v>
      </c>
      <c r="H15" s="84"/>
      <c r="I15" s="46"/>
      <c r="J15" s="5"/>
      <c r="K15" s="47"/>
      <c r="L15" s="6">
        <v>995933</v>
      </c>
      <c r="M15" s="6">
        <v>982427</v>
      </c>
      <c r="N15" s="64"/>
      <c r="O15" s="50">
        <f t="shared" ref="O15" si="4">(M15/B15)/100</f>
        <v>6973.0073106678974</v>
      </c>
      <c r="P15" s="7">
        <f>RANK(O15,$O$5:$O$108,1)</f>
        <v>18</v>
      </c>
      <c r="Q15" s="50">
        <f t="shared" ref="Q15" si="5">(M15/C15)/100</f>
        <v>6686.8159542608219</v>
      </c>
      <c r="R15" s="7">
        <f>RANK(Q15,$Q$5:$Q$108,1)</f>
        <v>14</v>
      </c>
      <c r="S15" s="50">
        <f t="shared" ref="S15" si="6">(M15/D15)/100</f>
        <v>6471.4248073249464</v>
      </c>
      <c r="T15" s="7">
        <f>RANK(S15,$S$5:$S$108,1)</f>
        <v>9</v>
      </c>
      <c r="U15" s="50">
        <f t="shared" ref="U15" si="7">(M15/((B15+C15+D15)/3))/100</f>
        <v>6704.1558618807148</v>
      </c>
      <c r="V15" s="7">
        <f>RANK(U15,$U$5:$U$108,1)</f>
        <v>14</v>
      </c>
      <c r="W15" s="50">
        <f>((M15+W118)/((B15+C15)/2))/100</f>
        <v>13775.942462040932</v>
      </c>
      <c r="X15" s="113">
        <f>RANK(W15,$W$5:$W$108,1)</f>
        <v>1</v>
      </c>
      <c r="Y15" s="146"/>
      <c r="Z15" s="180"/>
      <c r="AA15" s="180"/>
      <c r="AB15" s="148"/>
    </row>
    <row r="16" spans="1:28" ht="20.25" x14ac:dyDescent="0.3">
      <c r="A16" s="9" t="s">
        <v>13</v>
      </c>
      <c r="B16" s="10">
        <v>1.3735999999999999</v>
      </c>
      <c r="C16" s="4">
        <v>1.4717</v>
      </c>
      <c r="D16" s="42">
        <v>1.5905</v>
      </c>
      <c r="E16" s="82">
        <v>48812</v>
      </c>
      <c r="F16" s="83">
        <v>21982</v>
      </c>
      <c r="G16" s="88">
        <v>5794</v>
      </c>
      <c r="H16" s="84">
        <v>3905</v>
      </c>
      <c r="I16" s="46"/>
      <c r="J16" s="5">
        <v>186</v>
      </c>
      <c r="K16" s="47"/>
      <c r="L16" s="6"/>
      <c r="M16" s="6"/>
      <c r="N16" s="64" t="s">
        <v>99</v>
      </c>
      <c r="O16" s="50"/>
      <c r="P16" s="7"/>
      <c r="Q16" s="50"/>
      <c r="R16" s="7"/>
      <c r="S16" s="50"/>
      <c r="T16" s="7"/>
      <c r="U16" s="50"/>
      <c r="V16" s="7"/>
      <c r="W16" s="50"/>
      <c r="X16" s="119"/>
      <c r="Y16" s="146"/>
      <c r="Z16" s="180"/>
      <c r="AA16" s="180"/>
      <c r="AB16" s="148"/>
    </row>
    <row r="17" spans="1:28" ht="20.25" x14ac:dyDescent="0.3">
      <c r="A17" s="9" t="s">
        <v>140</v>
      </c>
      <c r="B17" s="10">
        <v>1.3791</v>
      </c>
      <c r="C17" s="4">
        <v>1.4177</v>
      </c>
      <c r="D17" s="42">
        <v>1.4276</v>
      </c>
      <c r="E17" s="82">
        <v>56283</v>
      </c>
      <c r="F17" s="83">
        <v>22854</v>
      </c>
      <c r="G17" s="88">
        <v>4958</v>
      </c>
      <c r="H17" s="84">
        <v>3993</v>
      </c>
      <c r="I17" s="46"/>
      <c r="J17" s="5">
        <v>164</v>
      </c>
      <c r="K17" s="47">
        <v>115.8</v>
      </c>
      <c r="L17" s="6"/>
      <c r="M17" s="6"/>
      <c r="N17" s="64" t="s">
        <v>56</v>
      </c>
      <c r="O17" s="50"/>
      <c r="P17" s="7"/>
      <c r="Q17" s="50"/>
      <c r="R17" s="7"/>
      <c r="S17" s="50"/>
      <c r="T17" s="7"/>
      <c r="U17" s="50"/>
      <c r="V17" s="7"/>
      <c r="W17" s="50"/>
      <c r="X17" s="119"/>
      <c r="Y17" s="146"/>
      <c r="Z17" s="180"/>
      <c r="AA17" s="180"/>
      <c r="AB17" s="148"/>
    </row>
    <row r="18" spans="1:28" ht="20.25" x14ac:dyDescent="0.3">
      <c r="A18" s="97" t="s">
        <v>187</v>
      </c>
      <c r="B18" s="10">
        <v>1.3520000000000001</v>
      </c>
      <c r="C18" s="4">
        <v>1.3933</v>
      </c>
      <c r="D18" s="42">
        <v>1.4298</v>
      </c>
      <c r="E18" s="82"/>
      <c r="F18" s="83">
        <v>22092</v>
      </c>
      <c r="G18" s="88">
        <v>5172</v>
      </c>
      <c r="H18" s="84"/>
      <c r="I18" s="46"/>
      <c r="J18" s="5"/>
      <c r="K18" s="47"/>
      <c r="L18" s="6">
        <v>914820</v>
      </c>
      <c r="M18" s="6">
        <v>898257</v>
      </c>
      <c r="N18" s="64"/>
      <c r="O18" s="50">
        <f t="shared" ref="O18" si="8">(M18/B18)/100</f>
        <v>6643.9127218934909</v>
      </c>
      <c r="P18" s="7">
        <f>RANK(O18,$O$5:$O$108,1)</f>
        <v>13</v>
      </c>
      <c r="Q18" s="50">
        <f t="shared" ref="Q18" si="9">(M18/C18)/100</f>
        <v>6446.9748080097615</v>
      </c>
      <c r="R18" s="7">
        <f>RANK(Q18,$Q$5:$Q$108,1)</f>
        <v>13</v>
      </c>
      <c r="S18" s="50">
        <f t="shared" ref="S18" si="10">(M18/D18)/100</f>
        <v>6282.3961393201853</v>
      </c>
      <c r="T18" s="7">
        <f>RANK(S18,$S$5:$S$108,1)</f>
        <v>5</v>
      </c>
      <c r="U18" s="50">
        <f t="shared" ref="U18" si="11">(M18/((B18+C18+D18)/3))/100</f>
        <v>6454.386721276137</v>
      </c>
      <c r="V18" s="7">
        <f>RANK(U18,$U$5:$U$108,1)</f>
        <v>12</v>
      </c>
      <c r="W18" s="50">
        <f>((M18+W118)/((B18+C18)/2))/100</f>
        <v>13829.140713218954</v>
      </c>
      <c r="X18" s="114">
        <f>RANK(W18,$W$5:$W$108,1)</f>
        <v>2</v>
      </c>
      <c r="Y18" s="146"/>
      <c r="Z18" s="180"/>
      <c r="AA18" s="180"/>
      <c r="AB18" s="148"/>
    </row>
    <row r="19" spans="1:28" ht="20.25" x14ac:dyDescent="0.3">
      <c r="A19" s="9" t="s">
        <v>142</v>
      </c>
      <c r="B19" s="10">
        <v>1.1835</v>
      </c>
      <c r="C19" s="4">
        <v>1.3569</v>
      </c>
      <c r="D19" s="42">
        <v>1.3368</v>
      </c>
      <c r="E19" s="82">
        <v>59875</v>
      </c>
      <c r="F19" s="83">
        <v>21597</v>
      </c>
      <c r="G19" s="88">
        <v>4239</v>
      </c>
      <c r="H19" s="84">
        <v>2790</v>
      </c>
      <c r="I19" s="46"/>
      <c r="J19" s="5"/>
      <c r="K19" s="47"/>
      <c r="L19" s="6"/>
      <c r="M19" s="6"/>
      <c r="N19" s="64" t="s">
        <v>97</v>
      </c>
      <c r="O19" s="50"/>
      <c r="P19" s="7"/>
      <c r="Q19" s="50"/>
      <c r="R19" s="7"/>
      <c r="S19" s="50"/>
      <c r="T19" s="7"/>
      <c r="U19" s="50"/>
      <c r="V19" s="7"/>
      <c r="W19" s="50"/>
      <c r="X19" s="119"/>
      <c r="Y19" s="146"/>
      <c r="Z19" s="180"/>
      <c r="AA19" s="180"/>
      <c r="AB19" s="148"/>
    </row>
    <row r="20" spans="1:28" ht="20.25" x14ac:dyDescent="0.3">
      <c r="A20" s="9" t="s">
        <v>141</v>
      </c>
      <c r="B20" s="10">
        <v>1.1681999999999999</v>
      </c>
      <c r="C20" s="4">
        <v>1.3218000000000001</v>
      </c>
      <c r="D20" s="42">
        <v>1.2353000000000001</v>
      </c>
      <c r="E20" s="82">
        <v>58093</v>
      </c>
      <c r="F20" s="83">
        <v>20293</v>
      </c>
      <c r="G20" s="88">
        <v>4000</v>
      </c>
      <c r="H20" s="84">
        <v>2694</v>
      </c>
      <c r="I20" s="46">
        <v>168.3</v>
      </c>
      <c r="J20" s="5">
        <v>147.80000000000001</v>
      </c>
      <c r="K20" s="47">
        <v>108.9</v>
      </c>
      <c r="L20" s="6"/>
      <c r="M20" s="6"/>
      <c r="N20" s="64" t="s">
        <v>129</v>
      </c>
      <c r="O20" s="50"/>
      <c r="P20" s="7"/>
      <c r="Q20" s="50"/>
      <c r="R20" s="7"/>
      <c r="S20" s="50"/>
      <c r="T20" s="7"/>
      <c r="U20" s="50"/>
      <c r="V20" s="7"/>
      <c r="W20" s="50"/>
      <c r="X20" s="119"/>
      <c r="Y20" s="146"/>
      <c r="Z20" s="180"/>
      <c r="AA20" s="180"/>
      <c r="AB20" s="148"/>
    </row>
    <row r="21" spans="1:28" ht="20.25" x14ac:dyDescent="0.3">
      <c r="A21" s="9" t="s">
        <v>143</v>
      </c>
      <c r="B21" s="10">
        <v>1.2768999999999999</v>
      </c>
      <c r="C21" s="4">
        <v>1.3180000000000001</v>
      </c>
      <c r="D21" s="42">
        <v>1.4358</v>
      </c>
      <c r="E21" s="82">
        <v>48812</v>
      </c>
      <c r="F21" s="83">
        <v>19865</v>
      </c>
      <c r="G21" s="88">
        <v>5203</v>
      </c>
      <c r="H21" s="84">
        <v>3720</v>
      </c>
      <c r="I21" s="46"/>
      <c r="J21" s="5"/>
      <c r="K21" s="47"/>
      <c r="L21" s="6">
        <v>2392330</v>
      </c>
      <c r="M21" s="6">
        <v>2359810</v>
      </c>
      <c r="N21" s="64" t="s">
        <v>174</v>
      </c>
      <c r="O21" s="50">
        <f>(M21/B21)/100</f>
        <v>18480.773748923173</v>
      </c>
      <c r="P21" s="7">
        <f>RANK(O21,$O$5:$O$108,1)</f>
        <v>34</v>
      </c>
      <c r="Q21" s="50">
        <f>(M21/C21)/100</f>
        <v>17904.476479514415</v>
      </c>
      <c r="R21" s="7">
        <f>RANK(Q21,$Q$5:$Q$108,1)</f>
        <v>31</v>
      </c>
      <c r="S21" s="50">
        <f>(M21/D21)/100</f>
        <v>16435.506337930074</v>
      </c>
      <c r="T21" s="7">
        <f>RANK(S21,$S$5:$S$108,1)</f>
        <v>31</v>
      </c>
      <c r="U21" s="50">
        <f>(M21/((B21+C21+D21)/3))/100</f>
        <v>17563.773041903394</v>
      </c>
      <c r="V21" s="7">
        <f>RANK(U21,$U$5:$U$108,1)</f>
        <v>31</v>
      </c>
      <c r="W21" s="50">
        <f>((M21+W118)/((B21+C21)/2))/100</f>
        <v>25895.487302015492</v>
      </c>
      <c r="X21" s="126">
        <f>RANK(W21,$W$5:$W$108,1)</f>
        <v>27</v>
      </c>
      <c r="Y21" s="146"/>
      <c r="Z21" s="180"/>
      <c r="AA21" s="180"/>
      <c r="AB21" s="148"/>
    </row>
    <row r="22" spans="1:28" ht="20.25" x14ac:dyDescent="0.3">
      <c r="A22" s="9" t="s">
        <v>157</v>
      </c>
      <c r="B22" s="10">
        <v>1.2649999999999999</v>
      </c>
      <c r="C22" s="4">
        <v>1.3120000000000001</v>
      </c>
      <c r="D22" s="42">
        <v>1.4177999999999999</v>
      </c>
      <c r="E22" s="82">
        <v>48546</v>
      </c>
      <c r="F22" s="83">
        <v>19508</v>
      </c>
      <c r="G22" s="88">
        <v>5159</v>
      </c>
      <c r="H22" s="84">
        <v>3473</v>
      </c>
      <c r="I22" s="46"/>
      <c r="J22" s="5"/>
      <c r="K22" s="47"/>
      <c r="L22" s="6"/>
      <c r="M22" s="6"/>
      <c r="N22" s="64" t="s">
        <v>56</v>
      </c>
      <c r="O22" s="50"/>
      <c r="P22" s="7"/>
      <c r="Q22" s="50"/>
      <c r="R22" s="7"/>
      <c r="S22" s="50"/>
      <c r="T22" s="7"/>
      <c r="U22" s="50"/>
      <c r="V22" s="7"/>
      <c r="W22" s="50"/>
      <c r="X22" s="119"/>
      <c r="Y22" s="146"/>
      <c r="Z22" s="180"/>
      <c r="AA22" s="180"/>
      <c r="AB22" s="148"/>
    </row>
    <row r="23" spans="1:28" ht="20.25" x14ac:dyDescent="0.3">
      <c r="A23" s="9" t="s">
        <v>206</v>
      </c>
      <c r="B23" s="10">
        <v>1.2908999999999999</v>
      </c>
      <c r="C23" s="4">
        <v>1.3065</v>
      </c>
      <c r="D23" s="42">
        <v>1.3212999999999999</v>
      </c>
      <c r="E23" s="82">
        <v>52836</v>
      </c>
      <c r="F23" s="83">
        <v>20943</v>
      </c>
      <c r="G23" s="88">
        <v>4649</v>
      </c>
      <c r="H23" s="84">
        <v>4149</v>
      </c>
      <c r="I23" s="46"/>
      <c r="J23" s="5"/>
      <c r="K23" s="47"/>
      <c r="L23" s="6">
        <v>984980</v>
      </c>
      <c r="M23" s="6">
        <v>974650</v>
      </c>
      <c r="N23" s="64" t="s">
        <v>56</v>
      </c>
      <c r="O23" s="50"/>
      <c r="P23" s="7"/>
      <c r="Q23" s="50"/>
      <c r="R23" s="7"/>
      <c r="S23" s="50"/>
      <c r="T23" s="7"/>
      <c r="U23" s="50"/>
      <c r="V23" s="7"/>
      <c r="W23" s="50"/>
      <c r="X23" s="119"/>
      <c r="Y23" s="146"/>
      <c r="Z23" s="180"/>
      <c r="AA23" s="180"/>
      <c r="AB23" s="148"/>
    </row>
    <row r="24" spans="1:28" ht="20.25" x14ac:dyDescent="0.3">
      <c r="A24" s="9" t="s">
        <v>144</v>
      </c>
      <c r="B24" s="10">
        <v>1.1638999999999999</v>
      </c>
      <c r="C24" s="4">
        <v>1.2754000000000001</v>
      </c>
      <c r="D24" s="42">
        <v>1.319</v>
      </c>
      <c r="E24" s="82">
        <v>56260</v>
      </c>
      <c r="F24" s="83">
        <v>22049</v>
      </c>
      <c r="G24" s="88">
        <v>4666</v>
      </c>
      <c r="H24" s="84">
        <v>2747</v>
      </c>
      <c r="I24" s="46"/>
      <c r="J24" s="5"/>
      <c r="K24" s="47"/>
      <c r="L24" s="6"/>
      <c r="M24" s="6"/>
      <c r="N24" s="64" t="s">
        <v>54</v>
      </c>
      <c r="O24" s="50"/>
      <c r="P24" s="7"/>
      <c r="Q24" s="50"/>
      <c r="R24" s="7"/>
      <c r="S24" s="50"/>
      <c r="T24" s="7"/>
      <c r="U24" s="50"/>
      <c r="V24" s="7"/>
      <c r="W24" s="50"/>
      <c r="X24" s="119"/>
      <c r="Y24" s="146"/>
      <c r="Z24" s="180"/>
      <c r="AA24" s="180"/>
      <c r="AB24" s="148"/>
    </row>
    <row r="25" spans="1:28" ht="20.25" x14ac:dyDescent="0.3">
      <c r="A25" s="9" t="s">
        <v>71</v>
      </c>
      <c r="B25" s="10">
        <v>1.2226999999999999</v>
      </c>
      <c r="C25" s="4">
        <v>1.2488999999999999</v>
      </c>
      <c r="D25" s="42">
        <v>1.3331999999999999</v>
      </c>
      <c r="E25" s="82">
        <v>46544</v>
      </c>
      <c r="F25" s="83">
        <v>18106</v>
      </c>
      <c r="G25" s="88">
        <v>4734</v>
      </c>
      <c r="H25" s="84">
        <v>3150</v>
      </c>
      <c r="I25" s="46"/>
      <c r="J25" s="5"/>
      <c r="K25" s="47"/>
      <c r="L25" s="6"/>
      <c r="M25" s="6"/>
      <c r="N25" s="64" t="s">
        <v>99</v>
      </c>
      <c r="O25" s="50"/>
      <c r="P25" s="7"/>
      <c r="Q25" s="50"/>
      <c r="R25" s="7"/>
      <c r="S25" s="50"/>
      <c r="T25" s="7"/>
      <c r="U25" s="50"/>
      <c r="V25" s="7"/>
      <c r="W25" s="50"/>
      <c r="X25" s="119"/>
      <c r="Y25" s="146"/>
      <c r="Z25" s="180"/>
      <c r="AA25" s="180"/>
      <c r="AB25" s="148"/>
    </row>
    <row r="26" spans="1:28" ht="20.25" x14ac:dyDescent="0.3">
      <c r="A26" s="9" t="s">
        <v>72</v>
      </c>
      <c r="B26" s="10">
        <v>1.0980000000000001</v>
      </c>
      <c r="C26" s="4">
        <v>1.1851</v>
      </c>
      <c r="D26" s="42">
        <v>1.25</v>
      </c>
      <c r="E26" s="82">
        <v>44454</v>
      </c>
      <c r="F26" s="83">
        <v>17867</v>
      </c>
      <c r="G26" s="88">
        <v>4573</v>
      </c>
      <c r="H26" s="84">
        <v>3080</v>
      </c>
      <c r="I26" s="46">
        <v>160.30000000000001</v>
      </c>
      <c r="J26" s="5">
        <v>135.6</v>
      </c>
      <c r="K26" s="47">
        <v>99</v>
      </c>
      <c r="L26" s="6"/>
      <c r="M26" s="6"/>
      <c r="N26" s="64" t="s">
        <v>98</v>
      </c>
      <c r="O26" s="50"/>
      <c r="P26" s="7"/>
      <c r="Q26" s="50"/>
      <c r="R26" s="7"/>
      <c r="S26" s="50"/>
      <c r="T26" s="7"/>
      <c r="U26" s="50"/>
      <c r="V26" s="7"/>
      <c r="W26" s="50"/>
      <c r="X26" s="119"/>
      <c r="Y26" s="146"/>
      <c r="Z26" s="180"/>
      <c r="AA26" s="180"/>
      <c r="AB26" s="148"/>
    </row>
    <row r="27" spans="1:28" ht="20.25" x14ac:dyDescent="0.3">
      <c r="A27" s="98" t="s">
        <v>158</v>
      </c>
      <c r="B27" s="10">
        <v>1.157</v>
      </c>
      <c r="C27" s="4">
        <v>1.1555</v>
      </c>
      <c r="D27" s="42">
        <v>1.1741999999999999</v>
      </c>
      <c r="E27" s="82">
        <v>49721</v>
      </c>
      <c r="F27" s="83">
        <v>19139</v>
      </c>
      <c r="G27" s="88">
        <v>4057</v>
      </c>
      <c r="H27" s="84">
        <v>2610</v>
      </c>
      <c r="I27" s="46"/>
      <c r="J27" s="5"/>
      <c r="K27" s="47"/>
      <c r="L27" s="6">
        <v>785993</v>
      </c>
      <c r="M27" s="6">
        <v>800590</v>
      </c>
      <c r="N27" s="64" t="s">
        <v>207</v>
      </c>
      <c r="O27" s="50">
        <f>(M27/B27)/100</f>
        <v>6919.5332757130509</v>
      </c>
      <c r="P27" s="7">
        <f>RANK(O27,$O$5:$O$108,1)</f>
        <v>17</v>
      </c>
      <c r="Q27" s="50">
        <f>(M27/C27)/100</f>
        <v>6928.5157940285599</v>
      </c>
      <c r="R27" s="7">
        <f>RANK(Q27,$Q$5:$Q$108,1)</f>
        <v>19</v>
      </c>
      <c r="S27" s="50">
        <f>(M27/D27)/100</f>
        <v>6818.1740759666163</v>
      </c>
      <c r="T27" s="7">
        <f>RANK(S27,$S$5:$S$108,1)</f>
        <v>14</v>
      </c>
      <c r="U27" s="50">
        <f>(M27/((B27+C27+D27)/3))/100</f>
        <v>6888.3758281469591</v>
      </c>
      <c r="V27" s="7">
        <f>RANK(U27,$U$5:$U$108,1)</f>
        <v>16</v>
      </c>
      <c r="W27" s="50">
        <f>((M27+W118)/((B27+C27)/2))/100</f>
        <v>15572.67027027027</v>
      </c>
      <c r="X27" s="116">
        <f>RANK(W27,$W$5:$W$108,1)</f>
        <v>7</v>
      </c>
      <c r="Y27" s="146"/>
      <c r="Z27" s="180"/>
      <c r="AA27" s="180"/>
      <c r="AB27" s="148"/>
    </row>
    <row r="28" spans="1:28" ht="20.25" x14ac:dyDescent="0.3">
      <c r="A28" s="9" t="s">
        <v>92</v>
      </c>
      <c r="B28" s="10">
        <v>1.143</v>
      </c>
      <c r="C28" s="4">
        <v>1.1529</v>
      </c>
      <c r="D28" s="42">
        <v>1.147</v>
      </c>
      <c r="E28" s="82">
        <v>45687</v>
      </c>
      <c r="F28" s="83">
        <v>18079</v>
      </c>
      <c r="G28" s="88">
        <v>3777</v>
      </c>
      <c r="H28" s="84">
        <v>3398</v>
      </c>
      <c r="I28" s="46"/>
      <c r="J28" s="5"/>
      <c r="K28" s="47"/>
      <c r="L28" s="6"/>
      <c r="M28" s="6"/>
      <c r="N28" s="64" t="s">
        <v>180</v>
      </c>
      <c r="O28" s="50"/>
      <c r="P28" s="7"/>
      <c r="Q28" s="50"/>
      <c r="R28" s="7"/>
      <c r="S28" s="50"/>
      <c r="T28" s="7"/>
      <c r="U28" s="50"/>
      <c r="V28" s="7"/>
      <c r="W28" s="50"/>
      <c r="X28" s="119"/>
      <c r="Y28" s="146"/>
      <c r="Z28" s="180"/>
      <c r="AA28" s="180"/>
      <c r="AB28" s="148"/>
    </row>
    <row r="29" spans="1:28" ht="20.25" x14ac:dyDescent="0.3">
      <c r="A29" s="9" t="s">
        <v>14</v>
      </c>
      <c r="B29" s="10">
        <v>1.0985</v>
      </c>
      <c r="C29" s="4">
        <v>1.1375</v>
      </c>
      <c r="D29" s="42">
        <v>1.1493</v>
      </c>
      <c r="E29" s="82">
        <v>52803</v>
      </c>
      <c r="F29" s="83">
        <v>18995</v>
      </c>
      <c r="G29" s="88">
        <v>3633</v>
      </c>
      <c r="H29" s="84">
        <v>2524</v>
      </c>
      <c r="I29" s="46"/>
      <c r="J29" s="5"/>
      <c r="K29" s="47"/>
      <c r="L29" s="6"/>
      <c r="M29" s="6"/>
      <c r="N29" s="64" t="s">
        <v>55</v>
      </c>
      <c r="O29" s="50"/>
      <c r="P29" s="7"/>
      <c r="Q29" s="50"/>
      <c r="R29" s="7"/>
      <c r="S29" s="50"/>
      <c r="T29" s="7"/>
      <c r="U29" s="50"/>
      <c r="V29" s="7"/>
      <c r="W29" s="50"/>
      <c r="X29" s="119"/>
      <c r="Y29" s="146"/>
      <c r="Z29" s="180"/>
      <c r="AA29" s="180"/>
      <c r="AB29" s="148"/>
    </row>
    <row r="30" spans="1:28" ht="20.25" x14ac:dyDescent="0.3">
      <c r="A30" s="9" t="s">
        <v>91</v>
      </c>
      <c r="B30" s="10">
        <v>1.0979000000000001</v>
      </c>
      <c r="C30" s="4">
        <v>1.1145</v>
      </c>
      <c r="D30" s="42">
        <v>1.1238999999999999</v>
      </c>
      <c r="E30" s="82"/>
      <c r="F30" s="83"/>
      <c r="G30" s="88"/>
      <c r="H30" s="84"/>
      <c r="I30" s="46"/>
      <c r="J30" s="5"/>
      <c r="K30" s="47"/>
      <c r="L30" s="6"/>
      <c r="M30" s="6"/>
      <c r="N30" s="64" t="s">
        <v>180</v>
      </c>
      <c r="O30" s="50"/>
      <c r="P30" s="7"/>
      <c r="Q30" s="50"/>
      <c r="R30" s="7"/>
      <c r="S30" s="50"/>
      <c r="T30" s="7"/>
      <c r="U30" s="50"/>
      <c r="V30" s="7"/>
      <c r="W30" s="50"/>
      <c r="X30" s="119"/>
      <c r="Y30" s="146"/>
      <c r="Z30" s="180"/>
      <c r="AA30" s="180"/>
      <c r="AB30" s="148"/>
    </row>
    <row r="31" spans="1:28" ht="20.25" x14ac:dyDescent="0.3">
      <c r="A31" s="9" t="s">
        <v>188</v>
      </c>
      <c r="B31" s="10">
        <v>1</v>
      </c>
      <c r="C31" s="4">
        <v>1</v>
      </c>
      <c r="D31" s="42">
        <v>1</v>
      </c>
      <c r="E31" s="82">
        <v>41322</v>
      </c>
      <c r="F31" s="83">
        <v>15925</v>
      </c>
      <c r="G31" s="88"/>
      <c r="H31" s="84"/>
      <c r="I31" s="46"/>
      <c r="J31" s="5"/>
      <c r="K31" s="47"/>
      <c r="L31" s="6">
        <v>740770</v>
      </c>
      <c r="M31" s="6">
        <v>703417</v>
      </c>
      <c r="N31" s="64"/>
      <c r="O31" s="50">
        <f>(M31/B31)/100</f>
        <v>7034.17</v>
      </c>
      <c r="P31" s="7">
        <f>RANK(O31,$O$5:$O$108,1)</f>
        <v>19</v>
      </c>
      <c r="Q31" s="50">
        <f>(M31/C31)/100</f>
        <v>7034.17</v>
      </c>
      <c r="R31" s="7">
        <f>RANK(Q31,$Q$5:$Q$108,1)</f>
        <v>20</v>
      </c>
      <c r="S31" s="50">
        <f>(M31/D31)/100</f>
        <v>7034.17</v>
      </c>
      <c r="T31" s="7">
        <f>RANK(S31,$S$5:$S$108,1)</f>
        <v>18</v>
      </c>
      <c r="U31" s="50">
        <f>(M31/((B31+C31+D31)/3))/100</f>
        <v>7034.17</v>
      </c>
      <c r="V31" s="7">
        <f>RANK(U31,$U$5:$U$108,1)</f>
        <v>19</v>
      </c>
      <c r="W31" s="50">
        <f>((M31+W118)/((B31+C31)/2))/100</f>
        <v>17034.169999999998</v>
      </c>
      <c r="X31" s="119">
        <f>RANK(W31,$W$5:$W$108,1)</f>
        <v>17</v>
      </c>
      <c r="Y31" s="146"/>
      <c r="Z31" s="180"/>
      <c r="AA31" s="180"/>
      <c r="AB31" s="148"/>
    </row>
    <row r="32" spans="1:28" ht="20.25" x14ac:dyDescent="0.3">
      <c r="A32" s="100" t="s">
        <v>145</v>
      </c>
      <c r="B32" s="10">
        <v>0.98499999999999999</v>
      </c>
      <c r="C32" s="4">
        <v>0.98839999999999995</v>
      </c>
      <c r="D32" s="42">
        <v>0.97060000000000002</v>
      </c>
      <c r="E32" s="82">
        <v>43619</v>
      </c>
      <c r="F32" s="83">
        <v>16967</v>
      </c>
      <c r="G32" s="88">
        <v>3315</v>
      </c>
      <c r="H32" s="84">
        <v>1950</v>
      </c>
      <c r="I32" s="46"/>
      <c r="J32" s="5"/>
      <c r="K32" s="47"/>
      <c r="L32" s="6"/>
      <c r="M32" s="6"/>
      <c r="N32" s="64" t="s">
        <v>54</v>
      </c>
      <c r="O32" s="50"/>
      <c r="P32" s="7"/>
      <c r="Q32" s="50"/>
      <c r="R32" s="7"/>
      <c r="S32" s="50"/>
      <c r="T32" s="7"/>
      <c r="U32" s="50"/>
      <c r="V32" s="7"/>
      <c r="W32" s="50"/>
      <c r="X32" s="119"/>
      <c r="Y32" s="146"/>
      <c r="Z32" s="180"/>
      <c r="AA32" s="180"/>
      <c r="AB32" s="148"/>
    </row>
    <row r="33" spans="1:28" ht="20.25" x14ac:dyDescent="0.3">
      <c r="A33" s="9" t="s">
        <v>159</v>
      </c>
      <c r="B33" s="10">
        <v>1.0022</v>
      </c>
      <c r="C33" s="4">
        <v>0.98599999999999999</v>
      </c>
      <c r="D33" s="42">
        <v>0.97699999999999998</v>
      </c>
      <c r="E33" s="82">
        <v>45671</v>
      </c>
      <c r="F33" s="83">
        <v>16183</v>
      </c>
      <c r="G33" s="88">
        <v>3237</v>
      </c>
      <c r="H33" s="84">
        <v>1898</v>
      </c>
      <c r="I33" s="46"/>
      <c r="J33" s="5"/>
      <c r="K33" s="47"/>
      <c r="L33" s="6">
        <v>567090</v>
      </c>
      <c r="M33" s="6">
        <v>545000</v>
      </c>
      <c r="N33" s="64" t="s">
        <v>54</v>
      </c>
      <c r="O33" s="50"/>
      <c r="P33" s="7"/>
      <c r="Q33" s="50"/>
      <c r="R33" s="7"/>
      <c r="S33" s="50"/>
      <c r="T33" s="7"/>
      <c r="U33" s="50"/>
      <c r="V33" s="7"/>
      <c r="W33" s="50"/>
      <c r="X33" s="7"/>
      <c r="Y33" s="146"/>
      <c r="Z33" s="180"/>
      <c r="AA33" s="180"/>
      <c r="AB33" s="148"/>
    </row>
    <row r="34" spans="1:28" ht="20.25" x14ac:dyDescent="0.3">
      <c r="A34" s="9" t="s">
        <v>203</v>
      </c>
      <c r="B34" s="10">
        <v>1</v>
      </c>
      <c r="C34" s="4">
        <v>0.97430000000000005</v>
      </c>
      <c r="D34" s="42">
        <v>0.88460000000000005</v>
      </c>
      <c r="E34" s="82">
        <v>41322</v>
      </c>
      <c r="F34" s="83">
        <v>15925</v>
      </c>
      <c r="G34" s="88"/>
      <c r="H34" s="84"/>
      <c r="I34" s="46"/>
      <c r="J34" s="5"/>
      <c r="K34" s="47"/>
      <c r="L34" s="6">
        <v>643447</v>
      </c>
      <c r="M34" s="6">
        <v>618503</v>
      </c>
      <c r="N34" s="64"/>
      <c r="O34" s="50">
        <f>(M34/B34)/100</f>
        <v>6185.03</v>
      </c>
      <c r="P34" s="7">
        <f>RANK(O34,$O$5:$O$108,1)</f>
        <v>9</v>
      </c>
      <c r="Q34" s="50">
        <f>(M34/C34)/100</f>
        <v>6348.1781792055826</v>
      </c>
      <c r="R34" s="7">
        <f>RANK(Q34,$Q$5:$Q$108,1)</f>
        <v>11</v>
      </c>
      <c r="S34" s="50">
        <f>(M34/D34)/100</f>
        <v>6991.8946416459403</v>
      </c>
      <c r="T34" s="7">
        <f>RANK(S34,$S$5:$S$108,1)</f>
        <v>16</v>
      </c>
      <c r="U34" s="50">
        <f>(M34/((B34+C34+D34)/3))/100</f>
        <v>6490.2899716674247</v>
      </c>
      <c r="V34" s="7">
        <f>RANK(U34,$U$5:$U$108,1)</f>
        <v>13</v>
      </c>
      <c r="W34" s="50">
        <f>((M34+W118)/((B34+C34)/2))/100</f>
        <v>16395.714936939676</v>
      </c>
      <c r="X34" s="119">
        <f>RANK(W34,$W$5:$W$108,1)</f>
        <v>13</v>
      </c>
      <c r="Y34" s="149"/>
      <c r="Z34" s="150"/>
      <c r="AA34" s="150"/>
      <c r="AB34" s="151"/>
    </row>
    <row r="35" spans="1:28" ht="20.25" x14ac:dyDescent="0.3">
      <c r="A35" s="59" t="s">
        <v>45</v>
      </c>
      <c r="B35" s="14"/>
      <c r="C35" s="15"/>
      <c r="D35" s="15"/>
      <c r="E35" s="16"/>
      <c r="F35" s="16"/>
      <c r="G35" s="16"/>
      <c r="H35" s="16"/>
      <c r="I35" s="60" t="s">
        <v>208</v>
      </c>
      <c r="J35" s="17"/>
      <c r="K35" s="17"/>
      <c r="L35" s="18"/>
      <c r="M35" s="18"/>
      <c r="N35" s="65"/>
      <c r="O35" s="19"/>
      <c r="P35" s="20"/>
      <c r="Q35" s="21"/>
      <c r="R35" s="20"/>
      <c r="S35" s="21"/>
      <c r="T35" s="20"/>
      <c r="U35" s="21"/>
      <c r="V35" s="22"/>
      <c r="W35" s="111"/>
      <c r="X35" s="22"/>
    </row>
    <row r="36" spans="1:28" ht="20.25" customHeight="1" x14ac:dyDescent="0.3">
      <c r="A36" s="8" t="s">
        <v>146</v>
      </c>
      <c r="B36" s="10">
        <v>0.93799999999999994</v>
      </c>
      <c r="C36" s="4">
        <v>0.97729999999999995</v>
      </c>
      <c r="D36" s="42">
        <v>0.97189999999999999</v>
      </c>
      <c r="E36" s="82">
        <v>37565</v>
      </c>
      <c r="F36" s="83">
        <v>14702</v>
      </c>
      <c r="G36" s="88">
        <v>3527</v>
      </c>
      <c r="H36" s="84">
        <v>2396</v>
      </c>
      <c r="I36" s="46"/>
      <c r="J36" s="5"/>
      <c r="K36" s="47"/>
      <c r="L36" s="49">
        <v>740980</v>
      </c>
      <c r="M36" s="6">
        <v>740920</v>
      </c>
      <c r="N36" s="64" t="s">
        <v>173</v>
      </c>
      <c r="O36" s="50">
        <f>(M36/B36)/100</f>
        <v>7898.9339019189774</v>
      </c>
      <c r="P36" s="7">
        <f>RANK(O36,$O$5:$O$108,1)</f>
        <v>23</v>
      </c>
      <c r="Q36" s="50">
        <f>(M36/C36)/100</f>
        <v>7581.2954057096085</v>
      </c>
      <c r="R36" s="7">
        <f>RANK(Q36,$Q$5:$Q$108,1)</f>
        <v>23</v>
      </c>
      <c r="S36" s="50">
        <f>(M36/D36)/100</f>
        <v>7623.4180471241889</v>
      </c>
      <c r="T36" s="7">
        <f>RANK(S36,$S$5:$S$108,1)</f>
        <v>24</v>
      </c>
      <c r="U36" s="50">
        <f>(M36/((B36+C36+D36)/3))/100</f>
        <v>7698.6699916874477</v>
      </c>
      <c r="V36" s="7">
        <f>RANK(U36,$U$5:$U$108,1)</f>
        <v>24</v>
      </c>
      <c r="W36" s="50">
        <f>((M36+W115)/((B36+C36)/2))/100</f>
        <v>17656.972797995095</v>
      </c>
      <c r="X36" s="7">
        <f>RANK(W36,$W$5:$W$108,1)</f>
        <v>18</v>
      </c>
      <c r="Y36" s="143" t="s">
        <v>219</v>
      </c>
      <c r="Z36" s="144"/>
      <c r="AA36" s="144"/>
      <c r="AB36" s="145"/>
    </row>
    <row r="37" spans="1:28" ht="20.25" x14ac:dyDescent="0.3">
      <c r="A37" s="9" t="s">
        <v>73</v>
      </c>
      <c r="B37" s="10">
        <v>0.90300000000000002</v>
      </c>
      <c r="C37" s="4">
        <v>0.87280000000000002</v>
      </c>
      <c r="D37" s="42">
        <v>0.83709999999999996</v>
      </c>
      <c r="E37" s="82">
        <v>35049</v>
      </c>
      <c r="F37" s="83">
        <v>13728</v>
      </c>
      <c r="G37" s="88">
        <v>2943</v>
      </c>
      <c r="H37" s="84"/>
      <c r="I37" s="46"/>
      <c r="J37" s="5"/>
      <c r="K37" s="47"/>
      <c r="L37" s="49"/>
      <c r="M37" s="6"/>
      <c r="N37" s="64" t="s">
        <v>97</v>
      </c>
      <c r="O37" s="50"/>
      <c r="P37" s="7"/>
      <c r="Q37" s="50"/>
      <c r="R37" s="7"/>
      <c r="S37" s="50"/>
      <c r="T37" s="7"/>
      <c r="U37" s="50"/>
      <c r="V37" s="7"/>
      <c r="W37" s="50"/>
      <c r="X37" s="7"/>
      <c r="Y37" s="146"/>
      <c r="Z37" s="180"/>
      <c r="AA37" s="180"/>
      <c r="AB37" s="148"/>
    </row>
    <row r="38" spans="1:28" ht="20.25" x14ac:dyDescent="0.3">
      <c r="A38" s="9" t="s">
        <v>160</v>
      </c>
      <c r="B38" s="10">
        <v>0.88600000000000001</v>
      </c>
      <c r="C38" s="4">
        <v>0.86629999999999996</v>
      </c>
      <c r="D38" s="42">
        <v>0.78049999999999997</v>
      </c>
      <c r="E38" s="82">
        <v>34265</v>
      </c>
      <c r="F38" s="83">
        <v>13529</v>
      </c>
      <c r="G38" s="88">
        <v>2872</v>
      </c>
      <c r="H38" s="84">
        <v>2481</v>
      </c>
      <c r="I38" s="46"/>
      <c r="J38" s="5"/>
      <c r="K38" s="47"/>
      <c r="L38" s="49">
        <v>609697</v>
      </c>
      <c r="M38" s="6">
        <v>599723</v>
      </c>
      <c r="N38" s="64"/>
      <c r="O38" s="50">
        <f>(M38/B38)/100</f>
        <v>6768.8826185101589</v>
      </c>
      <c r="P38" s="7">
        <f>RANK(O38,$O$5:$O$108,1)</f>
        <v>15</v>
      </c>
      <c r="Q38" s="50">
        <f>(M38/C38)/100</f>
        <v>6922.8096502366398</v>
      </c>
      <c r="R38" s="7">
        <f>RANK(Q38,$Q$5:$Q$108,1)</f>
        <v>18</v>
      </c>
      <c r="S38" s="50">
        <f>(M38/D38)/100</f>
        <v>7683.8308776425374</v>
      </c>
      <c r="T38" s="7">
        <f>RANK(S38,$S$5:$S$108,1)</f>
        <v>25</v>
      </c>
      <c r="U38" s="50">
        <f>(M38/((B38+C38+D38)/3))/100</f>
        <v>7103.4783638660774</v>
      </c>
      <c r="V38" s="7">
        <f>RANK(U38,$U$5:$U$108,1)</f>
        <v>21</v>
      </c>
      <c r="W38" s="120">
        <f>((M38+W115)/((B38+C38)/2))/100</f>
        <v>17687.873081093421</v>
      </c>
      <c r="X38" s="121">
        <f>RANK(W38,$W$5:$W$108,1)</f>
        <v>19</v>
      </c>
      <c r="Y38" s="146"/>
      <c r="Z38" s="180"/>
      <c r="AA38" s="180"/>
      <c r="AB38" s="148"/>
    </row>
    <row r="39" spans="1:28" ht="20.25" x14ac:dyDescent="0.3">
      <c r="A39" s="9" t="s">
        <v>147</v>
      </c>
      <c r="B39" s="10">
        <v>0.87970000000000004</v>
      </c>
      <c r="C39" s="4">
        <v>0.91769999999999996</v>
      </c>
      <c r="D39" s="42">
        <v>0.89139999999999997</v>
      </c>
      <c r="E39" s="82">
        <v>35001</v>
      </c>
      <c r="F39" s="83">
        <v>13572</v>
      </c>
      <c r="G39" s="88">
        <v>3172</v>
      </c>
      <c r="H39" s="84">
        <v>2157</v>
      </c>
      <c r="I39" s="46"/>
      <c r="J39" s="5"/>
      <c r="K39" s="47"/>
      <c r="L39" s="49">
        <v>637630</v>
      </c>
      <c r="M39" s="6">
        <v>626365</v>
      </c>
      <c r="N39" s="64" t="s">
        <v>100</v>
      </c>
      <c r="O39" s="50">
        <f>(M39/B39)/100</f>
        <v>7120.2114357167211</v>
      </c>
      <c r="P39" s="7">
        <f>RANK(O39,$O$5:$O$108,1)</f>
        <v>20</v>
      </c>
      <c r="Q39" s="50">
        <f>(M39/C39)/100</f>
        <v>6825.3786640514327</v>
      </c>
      <c r="R39" s="7">
        <f>RANK(Q39,$Q$5:$Q$108,1)</f>
        <v>16</v>
      </c>
      <c r="S39" s="50">
        <f>(M39/D39)/100</f>
        <v>7026.7556652456815</v>
      </c>
      <c r="T39" s="7">
        <f>RANK(S39,$S$5:$S$108,1)</f>
        <v>17</v>
      </c>
      <c r="U39" s="50">
        <f>(M39/((B39+C39+D39)/3))/100</f>
        <v>6988.6008628384407</v>
      </c>
      <c r="V39" s="7">
        <f>RANK(U39,$U$5:$U$108,1)</f>
        <v>18</v>
      </c>
      <c r="W39" s="50">
        <f>((M39+W113)/((B39+C39)/2))/100</f>
        <v>27221.152776232335</v>
      </c>
      <c r="X39" s="7">
        <f>RANK(W39,$W$5:$W$108,1)</f>
        <v>28</v>
      </c>
      <c r="Y39" s="146"/>
      <c r="Z39" s="180"/>
      <c r="AA39" s="180"/>
      <c r="AB39" s="148"/>
    </row>
    <row r="40" spans="1:28" ht="20.25" x14ac:dyDescent="0.3">
      <c r="A40" s="9" t="s">
        <v>15</v>
      </c>
      <c r="B40" s="10">
        <v>0.87549999999999994</v>
      </c>
      <c r="C40" s="4">
        <v>0.89490000000000003</v>
      </c>
      <c r="D40" s="42">
        <v>0.78879999999999995</v>
      </c>
      <c r="E40" s="82">
        <v>37207</v>
      </c>
      <c r="F40" s="83">
        <v>13741</v>
      </c>
      <c r="G40" s="88">
        <v>2590</v>
      </c>
      <c r="H40" s="84">
        <v>1613</v>
      </c>
      <c r="I40" s="46"/>
      <c r="J40" s="5"/>
      <c r="K40" s="47"/>
      <c r="L40" s="49"/>
      <c r="M40" s="6"/>
      <c r="N40" s="64" t="s">
        <v>99</v>
      </c>
      <c r="O40" s="50"/>
      <c r="P40" s="7"/>
      <c r="Q40" s="50"/>
      <c r="R40" s="7"/>
      <c r="S40" s="50"/>
      <c r="T40" s="7"/>
      <c r="U40" s="50"/>
      <c r="V40" s="7"/>
      <c r="W40" s="50"/>
      <c r="X40" s="7"/>
      <c r="Y40" s="146"/>
      <c r="Z40" s="180"/>
      <c r="AA40" s="180"/>
      <c r="AB40" s="148"/>
    </row>
    <row r="41" spans="1:28" ht="20.25" x14ac:dyDescent="0.3">
      <c r="A41" s="98" t="s">
        <v>215</v>
      </c>
      <c r="B41" s="10">
        <v>0.874</v>
      </c>
      <c r="C41" s="4">
        <v>0.84319999999999995</v>
      </c>
      <c r="D41" s="42">
        <v>0.76019999999999999</v>
      </c>
      <c r="E41" s="82">
        <v>36308</v>
      </c>
      <c r="F41" s="83">
        <v>13513</v>
      </c>
      <c r="G41" s="88">
        <v>3112</v>
      </c>
      <c r="H41" s="84"/>
      <c r="I41" s="46"/>
      <c r="J41" s="5"/>
      <c r="K41" s="47"/>
      <c r="L41" s="49"/>
      <c r="M41" s="6">
        <v>523686</v>
      </c>
      <c r="N41" s="64"/>
      <c r="O41" s="50">
        <f>(M41/B41)/100</f>
        <v>5991.8306636155603</v>
      </c>
      <c r="P41" s="7">
        <f>RANK(O41,$O$5:$O$108,1)</f>
        <v>7</v>
      </c>
      <c r="Q41" s="50">
        <f>(M41/C41)/100</f>
        <v>6210.6973434535112</v>
      </c>
      <c r="R41" s="7">
        <f>RANK(Q41,$Q$5:$Q$108,1)</f>
        <v>7</v>
      </c>
      <c r="S41" s="50">
        <f>(M41/D41)/100</f>
        <v>6888.7924230465669</v>
      </c>
      <c r="T41" s="7">
        <f>RANK(S41,$S$5:$S$108,1)</f>
        <v>15</v>
      </c>
      <c r="U41" s="50">
        <f>(M41/((B41+C41+D41)/3))/100</f>
        <v>6341.5596996851536</v>
      </c>
      <c r="V41" s="7">
        <f>RANK(U41,$U$5:$U$108,1)</f>
        <v>9</v>
      </c>
      <c r="W41" s="117">
        <f>((M41+W119)/((B41+C41)/2))/100</f>
        <v>14834.45143256464</v>
      </c>
      <c r="X41" s="116">
        <f>RANK(W41,$W$5:$W$108,1)</f>
        <v>5</v>
      </c>
      <c r="Y41" s="146"/>
      <c r="Z41" s="180"/>
      <c r="AA41" s="180"/>
      <c r="AB41" s="148"/>
    </row>
    <row r="42" spans="1:28" ht="20.25" x14ac:dyDescent="0.3">
      <c r="A42" s="9" t="s">
        <v>16</v>
      </c>
      <c r="B42" s="10">
        <v>0.85389999999999999</v>
      </c>
      <c r="C42" s="4">
        <v>0.9012</v>
      </c>
      <c r="D42" s="42">
        <v>0.90159999999999996</v>
      </c>
      <c r="E42" s="82">
        <v>35353</v>
      </c>
      <c r="F42" s="83">
        <v>14478</v>
      </c>
      <c r="G42" s="88">
        <v>3500</v>
      </c>
      <c r="H42" s="84">
        <v>2116</v>
      </c>
      <c r="I42" s="46">
        <v>133.69999999999999</v>
      </c>
      <c r="J42" s="5">
        <v>109.6</v>
      </c>
      <c r="K42" s="47">
        <v>72.3</v>
      </c>
      <c r="L42" s="49"/>
      <c r="M42" s="6"/>
      <c r="N42" s="64" t="s">
        <v>56</v>
      </c>
      <c r="O42" s="50"/>
      <c r="P42" s="7"/>
      <c r="Q42" s="50"/>
      <c r="R42" s="7"/>
      <c r="S42" s="50"/>
      <c r="T42" s="7"/>
      <c r="U42" s="50"/>
      <c r="V42" s="7"/>
      <c r="W42" s="50"/>
      <c r="X42" s="7"/>
      <c r="Y42" s="146"/>
      <c r="Z42" s="180"/>
      <c r="AA42" s="180"/>
      <c r="AB42" s="148"/>
    </row>
    <row r="43" spans="1:28" ht="20.25" x14ac:dyDescent="0.3">
      <c r="A43" s="9" t="s">
        <v>17</v>
      </c>
      <c r="B43" s="10">
        <v>0.83989999999999998</v>
      </c>
      <c r="C43" s="4">
        <v>0.85070000000000001</v>
      </c>
      <c r="D43" s="42">
        <v>0.75180000000000002</v>
      </c>
      <c r="E43" s="82">
        <v>35476</v>
      </c>
      <c r="F43" s="83">
        <v>12795</v>
      </c>
      <c r="G43" s="88">
        <v>2466</v>
      </c>
      <c r="H43" s="84">
        <v>1532</v>
      </c>
      <c r="I43" s="46"/>
      <c r="J43" s="5"/>
      <c r="K43" s="47"/>
      <c r="L43" s="49"/>
      <c r="M43" s="6"/>
      <c r="N43" s="64" t="s">
        <v>97</v>
      </c>
      <c r="O43" s="50"/>
      <c r="P43" s="7"/>
      <c r="Q43" s="50"/>
      <c r="R43" s="7"/>
      <c r="S43" s="50"/>
      <c r="T43" s="7"/>
      <c r="U43" s="50"/>
      <c r="V43" s="7"/>
      <c r="W43" s="50"/>
      <c r="X43" s="7"/>
      <c r="Y43" s="146"/>
      <c r="Z43" s="180"/>
      <c r="AA43" s="180"/>
      <c r="AB43" s="148"/>
    </row>
    <row r="44" spans="1:28" ht="20.25" x14ac:dyDescent="0.3">
      <c r="A44" s="9" t="s">
        <v>74</v>
      </c>
      <c r="B44" s="10">
        <v>0.8175</v>
      </c>
      <c r="C44" s="4">
        <v>0.81850000000000001</v>
      </c>
      <c r="D44" s="42">
        <v>0.79520000000000002</v>
      </c>
      <c r="E44" s="82">
        <v>31549</v>
      </c>
      <c r="F44" s="83">
        <v>12549</v>
      </c>
      <c r="G44" s="88"/>
      <c r="H44" s="84"/>
      <c r="I44" s="46"/>
      <c r="J44" s="5"/>
      <c r="K44" s="47"/>
      <c r="L44" s="49"/>
      <c r="M44" s="6"/>
      <c r="N44" s="64" t="s">
        <v>99</v>
      </c>
      <c r="O44" s="50"/>
      <c r="P44" s="7"/>
      <c r="Q44" s="50"/>
      <c r="R44" s="7"/>
      <c r="S44" s="50"/>
      <c r="T44" s="7"/>
      <c r="U44" s="50"/>
      <c r="V44" s="7"/>
      <c r="W44" s="50"/>
      <c r="X44" s="7"/>
      <c r="Y44" s="146"/>
      <c r="Z44" s="180"/>
      <c r="AA44" s="180"/>
      <c r="AB44" s="148"/>
    </row>
    <row r="45" spans="1:28" ht="20.25" x14ac:dyDescent="0.3">
      <c r="A45" s="100" t="s">
        <v>75</v>
      </c>
      <c r="B45" s="10">
        <v>0.79920000000000002</v>
      </c>
      <c r="C45" s="4">
        <v>0.78920000000000001</v>
      </c>
      <c r="D45" s="42">
        <v>0.76470000000000005</v>
      </c>
      <c r="E45" s="82">
        <v>29324</v>
      </c>
      <c r="F45" s="83">
        <v>11885</v>
      </c>
      <c r="G45" s="88">
        <v>2769</v>
      </c>
      <c r="H45" s="84">
        <v>1700</v>
      </c>
      <c r="I45" s="46"/>
      <c r="J45" s="5"/>
      <c r="K45" s="47"/>
      <c r="L45" s="49">
        <v>499263</v>
      </c>
      <c r="M45" s="6">
        <v>464630</v>
      </c>
      <c r="N45" s="64" t="s">
        <v>100</v>
      </c>
      <c r="O45" s="50">
        <f t="shared" ref="O45:O50" si="12">(M45/B45)/100</f>
        <v>5813.6886886886878</v>
      </c>
      <c r="P45" s="7">
        <f>RANK(O45,$O$5:$O$108,1)</f>
        <v>6</v>
      </c>
      <c r="Q45" s="50">
        <f t="shared" ref="Q45:Q50" si="13">(M45/C45)/100</f>
        <v>5887.3542828180434</v>
      </c>
      <c r="R45" s="7">
        <f>RANK(Q45,$Q$5:$Q$108,1)</f>
        <v>4</v>
      </c>
      <c r="S45" s="50">
        <f t="shared" ref="S45:S50" si="14">(M45/D45)/100</f>
        <v>6075.9775075192874</v>
      </c>
      <c r="T45" s="7">
        <f>RANK(S45,$S$5:$S$108,1)</f>
        <v>3</v>
      </c>
      <c r="U45" s="50">
        <f t="shared" ref="U45:U50" si="15">(M45/((B45+C45+D45)/3))/100</f>
        <v>5923.6326547958015</v>
      </c>
      <c r="V45" s="7">
        <f>RANK(U45,$U$5:$U$108,1)</f>
        <v>4</v>
      </c>
      <c r="W45" s="50">
        <f>((M45+W115)/((B45+C45)/2))/100</f>
        <v>17812.012087635358</v>
      </c>
      <c r="X45" s="7">
        <f>RANK(W45,$W$5:$W$108,1)</f>
        <v>20</v>
      </c>
      <c r="Y45" s="146"/>
      <c r="Z45" s="180"/>
      <c r="AA45" s="180"/>
      <c r="AB45" s="148"/>
    </row>
    <row r="46" spans="1:28" ht="20.25" x14ac:dyDescent="0.3">
      <c r="A46" s="9" t="s">
        <v>95</v>
      </c>
      <c r="B46" s="10">
        <v>0.72250000000000003</v>
      </c>
      <c r="C46" s="4">
        <v>0.64639999999999997</v>
      </c>
      <c r="D46" s="42">
        <v>0.57389999999999997</v>
      </c>
      <c r="E46" s="82">
        <v>32660</v>
      </c>
      <c r="F46" s="83">
        <v>11557</v>
      </c>
      <c r="G46" s="88">
        <v>2320</v>
      </c>
      <c r="H46" s="84">
        <v>1366</v>
      </c>
      <c r="I46" s="46"/>
      <c r="J46" s="5"/>
      <c r="K46" s="47"/>
      <c r="L46" s="49"/>
      <c r="M46" s="6"/>
      <c r="N46" s="64" t="s">
        <v>54</v>
      </c>
      <c r="O46" s="50"/>
      <c r="P46" s="7"/>
      <c r="Q46" s="50"/>
      <c r="R46" s="7"/>
      <c r="S46" s="50"/>
      <c r="T46" s="7"/>
      <c r="U46" s="50"/>
      <c r="V46" s="7"/>
      <c r="W46" s="118"/>
      <c r="X46" s="119"/>
      <c r="Y46" s="146"/>
      <c r="Z46" s="180"/>
      <c r="AA46" s="180"/>
      <c r="AB46" s="148"/>
    </row>
    <row r="47" spans="1:28" ht="20.25" x14ac:dyDescent="0.3">
      <c r="A47" s="9" t="s">
        <v>161</v>
      </c>
      <c r="B47" s="10">
        <v>0.71</v>
      </c>
      <c r="C47" s="4">
        <v>0.73770000000000002</v>
      </c>
      <c r="D47" s="42">
        <v>0.78280000000000005</v>
      </c>
      <c r="E47" s="82"/>
      <c r="F47" s="83">
        <v>14821</v>
      </c>
      <c r="G47" s="88">
        <v>2965</v>
      </c>
      <c r="H47" s="84"/>
      <c r="I47" s="46"/>
      <c r="J47" s="5"/>
      <c r="K47" s="47"/>
      <c r="L47" s="49">
        <v>415150</v>
      </c>
      <c r="M47" s="6">
        <v>396077</v>
      </c>
      <c r="N47" s="64" t="s">
        <v>130</v>
      </c>
      <c r="O47" s="50">
        <f>(M47/B47)/100</f>
        <v>5578.5492957746483</v>
      </c>
      <c r="P47" s="7">
        <f>RANK(O47,$O$5:$O$108,1)</f>
        <v>4</v>
      </c>
      <c r="Q47" s="50">
        <f>(M47/C47)/100</f>
        <v>5369.0795716415878</v>
      </c>
      <c r="R47" s="7">
        <f>RANK(Q47,$Q$5:$Q$108,1)</f>
        <v>2</v>
      </c>
      <c r="S47" s="50">
        <f>(M47/D47)/100</f>
        <v>5059.7470618293301</v>
      </c>
      <c r="T47" s="7">
        <f>RANK(S47,$S$5:$S$108,1)</f>
        <v>1</v>
      </c>
      <c r="U47" s="50">
        <f>(M47/((B47+C47+D47)/3))/100</f>
        <v>5327.1956960322786</v>
      </c>
      <c r="V47" s="7">
        <f>RANK(U47,$U$5:$U$108,1)</f>
        <v>2</v>
      </c>
      <c r="W47" s="112">
        <f>((M47+W116)/((B47))/100)</f>
        <v>14733.478873239437</v>
      </c>
      <c r="X47" s="113">
        <f>RANK(W47,$W$5:$W$108,1)</f>
        <v>3</v>
      </c>
      <c r="Y47" s="146"/>
      <c r="Z47" s="180"/>
      <c r="AA47" s="180"/>
      <c r="AB47" s="148"/>
    </row>
    <row r="48" spans="1:28" ht="20.25" x14ac:dyDescent="0.3">
      <c r="A48" s="9" t="s">
        <v>148</v>
      </c>
      <c r="B48" s="10">
        <v>0.70399999999999996</v>
      </c>
      <c r="C48" s="4">
        <v>0.63600000000000001</v>
      </c>
      <c r="D48" s="42">
        <v>0.57520000000000004</v>
      </c>
      <c r="E48" s="82">
        <v>31687</v>
      </c>
      <c r="F48" s="83">
        <v>11289</v>
      </c>
      <c r="G48" s="88"/>
      <c r="H48" s="84">
        <v>1400</v>
      </c>
      <c r="I48" s="46"/>
      <c r="J48" s="5"/>
      <c r="K48" s="47"/>
      <c r="L48" s="49"/>
      <c r="M48" s="6"/>
      <c r="N48" s="64" t="s">
        <v>54</v>
      </c>
      <c r="O48" s="50"/>
      <c r="P48" s="7"/>
      <c r="Q48" s="50"/>
      <c r="R48" s="7"/>
      <c r="S48" s="50"/>
      <c r="T48" s="7"/>
      <c r="U48" s="50"/>
      <c r="V48" s="7"/>
      <c r="W48" s="50"/>
      <c r="X48" s="7"/>
      <c r="Y48" s="146"/>
      <c r="Z48" s="180"/>
      <c r="AA48" s="180"/>
      <c r="AB48" s="148"/>
    </row>
    <row r="49" spans="1:28" ht="20.25" x14ac:dyDescent="0.3">
      <c r="A49" s="100" t="s">
        <v>149</v>
      </c>
      <c r="B49" s="10">
        <v>0.69140000000000001</v>
      </c>
      <c r="C49" s="4">
        <v>0.67479999999999996</v>
      </c>
      <c r="D49" s="42">
        <v>0.62439999999999996</v>
      </c>
      <c r="E49" s="82">
        <v>29534</v>
      </c>
      <c r="F49" s="83">
        <v>10622</v>
      </c>
      <c r="G49" s="88">
        <v>2334</v>
      </c>
      <c r="H49" s="84">
        <v>2057</v>
      </c>
      <c r="I49" s="46"/>
      <c r="J49" s="5"/>
      <c r="K49" s="47"/>
      <c r="L49" s="49">
        <v>469997</v>
      </c>
      <c r="M49" s="6">
        <v>461083</v>
      </c>
      <c r="N49" s="64" t="s">
        <v>211</v>
      </c>
      <c r="O49" s="50">
        <f t="shared" si="12"/>
        <v>6668.8313566676306</v>
      </c>
      <c r="P49" s="7">
        <f>RANK(O49,$O$5:$O$108,1)</f>
        <v>14</v>
      </c>
      <c r="Q49" s="50">
        <f t="shared" si="13"/>
        <v>6832.8838174273869</v>
      </c>
      <c r="R49" s="7">
        <f>RANK(Q49,$Q$5:$Q$108,1)</f>
        <v>17</v>
      </c>
      <c r="S49" s="50">
        <f t="shared" si="14"/>
        <v>7384.417040358745</v>
      </c>
      <c r="T49" s="7">
        <f>RANK(S49,$S$5:$S$108,1)</f>
        <v>20</v>
      </c>
      <c r="U49" s="50">
        <f t="shared" si="15"/>
        <v>6948.9048528081985</v>
      </c>
      <c r="V49" s="7">
        <f>RANK(U49,$U$5:$U$108,1)</f>
        <v>17</v>
      </c>
      <c r="W49" s="118">
        <f>((M49+W116)/((B49+C49)/2))/100</f>
        <v>16265.305226174791</v>
      </c>
      <c r="X49" s="119">
        <f>RANK(W49,$W$5:$W$108,1)</f>
        <v>10</v>
      </c>
      <c r="Y49" s="146"/>
      <c r="Z49" s="180"/>
      <c r="AA49" s="180"/>
      <c r="AB49" s="148"/>
    </row>
    <row r="50" spans="1:28" ht="20.25" x14ac:dyDescent="0.3">
      <c r="A50" s="97" t="s">
        <v>150</v>
      </c>
      <c r="B50" s="10">
        <v>0.68799999999999994</v>
      </c>
      <c r="C50" s="4">
        <v>0.61819999999999997</v>
      </c>
      <c r="D50" s="42">
        <v>0.53849999999999998</v>
      </c>
      <c r="E50" s="82">
        <v>32016</v>
      </c>
      <c r="F50" s="83">
        <v>10952</v>
      </c>
      <c r="G50" s="88">
        <v>2287</v>
      </c>
      <c r="H50" s="84">
        <v>1334</v>
      </c>
      <c r="I50" s="46"/>
      <c r="J50" s="5"/>
      <c r="K50" s="47"/>
      <c r="L50" s="49">
        <v>364547</v>
      </c>
      <c r="M50" s="6">
        <v>366907</v>
      </c>
      <c r="N50" s="64" t="s">
        <v>182</v>
      </c>
      <c r="O50" s="50">
        <f t="shared" si="12"/>
        <v>5332.9505813953492</v>
      </c>
      <c r="P50" s="7">
        <f>RANK(O50,$O$5:$O$108,1)</f>
        <v>2</v>
      </c>
      <c r="Q50" s="50">
        <f t="shared" si="13"/>
        <v>5935.0857327725653</v>
      </c>
      <c r="R50" s="7">
        <f>RANK(Q50,$Q$5:$Q$108,1)</f>
        <v>5</v>
      </c>
      <c r="S50" s="50">
        <f t="shared" si="14"/>
        <v>6813.5004642525537</v>
      </c>
      <c r="T50" s="7">
        <f>RANK(S50,$S$5:$S$108,1)</f>
        <v>13</v>
      </c>
      <c r="U50" s="50">
        <f t="shared" si="15"/>
        <v>5966.9377134493416</v>
      </c>
      <c r="V50" s="7">
        <f>RANK(U50,$U$5:$U$108,1)</f>
        <v>5</v>
      </c>
      <c r="W50" s="115">
        <f>((M50+W116)/((B50)))/100</f>
        <v>14780.625000000002</v>
      </c>
      <c r="X50" s="114">
        <f>RANK(W50,$W$5:$W$108,1)</f>
        <v>4</v>
      </c>
      <c r="Y50" s="146"/>
      <c r="Z50" s="180"/>
      <c r="AA50" s="180"/>
      <c r="AB50" s="148"/>
    </row>
    <row r="51" spans="1:28" ht="20.25" x14ac:dyDescent="0.3">
      <c r="A51" s="9" t="s">
        <v>191</v>
      </c>
      <c r="B51" s="10">
        <v>0.68700000000000006</v>
      </c>
      <c r="C51" s="4">
        <v>0.64690000000000003</v>
      </c>
      <c r="D51" s="42">
        <v>0.65820000000000001</v>
      </c>
      <c r="E51" s="82">
        <v>29420</v>
      </c>
      <c r="F51" s="83">
        <v>11726</v>
      </c>
      <c r="G51" s="88">
        <v>2797</v>
      </c>
      <c r="H51" s="84">
        <v>1735</v>
      </c>
      <c r="I51" s="46"/>
      <c r="J51" s="5"/>
      <c r="K51" s="47"/>
      <c r="L51" s="49"/>
      <c r="M51" s="6"/>
      <c r="N51" s="64" t="s">
        <v>57</v>
      </c>
      <c r="O51" s="50"/>
      <c r="P51" s="7"/>
      <c r="Q51" s="50"/>
      <c r="R51" s="7"/>
      <c r="S51" s="50"/>
      <c r="T51" s="7"/>
      <c r="U51" s="50"/>
      <c r="V51" s="7"/>
      <c r="W51" s="118"/>
      <c r="X51" s="119"/>
      <c r="Y51" s="146"/>
      <c r="Z51" s="180"/>
      <c r="AA51" s="180"/>
      <c r="AB51" s="148"/>
    </row>
    <row r="52" spans="1:28" ht="20.25" x14ac:dyDescent="0.3">
      <c r="A52" s="9" t="s">
        <v>151</v>
      </c>
      <c r="B52" s="10">
        <v>0.67689999999999995</v>
      </c>
      <c r="C52" s="4">
        <v>0.60660000000000003</v>
      </c>
      <c r="D52" s="42">
        <v>0.52590000000000003</v>
      </c>
      <c r="E52" s="82">
        <v>29238</v>
      </c>
      <c r="F52" s="83">
        <v>10175</v>
      </c>
      <c r="G52" s="88">
        <v>1862</v>
      </c>
      <c r="H52" s="84">
        <v>1161</v>
      </c>
      <c r="I52" s="46"/>
      <c r="J52" s="5"/>
      <c r="K52" s="47"/>
      <c r="L52" s="49">
        <v>385190</v>
      </c>
      <c r="M52" s="6">
        <v>388710</v>
      </c>
      <c r="N52" s="64" t="s">
        <v>189</v>
      </c>
      <c r="O52" s="50">
        <f>(M52/B52)/100</f>
        <v>5742.5025853154084</v>
      </c>
      <c r="P52" s="7">
        <f>RANK(O52,$O$5:$O$108,1)</f>
        <v>5</v>
      </c>
      <c r="Q52" s="50">
        <f>(M52/C52)/100</f>
        <v>6408.0118694362009</v>
      </c>
      <c r="R52" s="7">
        <f>RANK(Q52,$Q$5:$Q$108,1)</f>
        <v>12</v>
      </c>
      <c r="S52" s="50">
        <f>(M52/D52)/100</f>
        <v>7391.3291500285222</v>
      </c>
      <c r="T52" s="7">
        <f>RANK(S52,$S$5:$S$108,1)</f>
        <v>21</v>
      </c>
      <c r="U52" s="50">
        <f>(M52/((B52+C52+D52)/3))/100</f>
        <v>6444.843594561733</v>
      </c>
      <c r="V52" s="7">
        <f>RANK(U52,$U$5:$U$108,1)</f>
        <v>11</v>
      </c>
      <c r="W52" s="118">
        <f>((M52+W116)/((B52)))/100</f>
        <v>15345.102673954796</v>
      </c>
      <c r="X52" s="119">
        <f>RANK(W52,$W$5:$W$108,1)</f>
        <v>6</v>
      </c>
      <c r="Y52" s="146"/>
      <c r="Z52" s="180"/>
      <c r="AA52" s="180"/>
      <c r="AB52" s="148"/>
    </row>
    <row r="53" spans="1:28" ht="20.25" x14ac:dyDescent="0.3">
      <c r="A53" s="9" t="s">
        <v>18</v>
      </c>
      <c r="B53" s="10">
        <v>0.65890000000000004</v>
      </c>
      <c r="C53" s="4">
        <v>0.61429999999999996</v>
      </c>
      <c r="D53" s="42">
        <v>0.61960000000000004</v>
      </c>
      <c r="E53" s="82">
        <v>28503</v>
      </c>
      <c r="F53" s="83">
        <v>11194</v>
      </c>
      <c r="G53" s="88">
        <v>2649</v>
      </c>
      <c r="H53" s="84">
        <v>1687</v>
      </c>
      <c r="I53" s="46">
        <v>117.5</v>
      </c>
      <c r="J53" s="5">
        <v>92</v>
      </c>
      <c r="K53" s="47">
        <v>56.8</v>
      </c>
      <c r="L53" s="49"/>
      <c r="M53" s="6"/>
      <c r="N53" s="64" t="s">
        <v>58</v>
      </c>
      <c r="O53" s="50"/>
      <c r="P53" s="7"/>
      <c r="Q53" s="50"/>
      <c r="R53" s="7"/>
      <c r="S53" s="50"/>
      <c r="T53" s="7"/>
      <c r="U53" s="50"/>
      <c r="V53" s="7"/>
      <c r="W53" s="50"/>
      <c r="X53" s="7"/>
      <c r="Y53" s="146"/>
      <c r="Z53" s="180"/>
      <c r="AA53" s="180"/>
      <c r="AB53" s="148"/>
    </row>
    <row r="54" spans="1:28" ht="20.25" x14ac:dyDescent="0.3">
      <c r="A54" s="9" t="s">
        <v>19</v>
      </c>
      <c r="B54" s="10">
        <v>0.63849999999999996</v>
      </c>
      <c r="C54" s="4">
        <v>0.5736</v>
      </c>
      <c r="D54" s="42">
        <v>0.49509999999999998</v>
      </c>
      <c r="E54" s="82">
        <v>28625</v>
      </c>
      <c r="F54" s="83">
        <v>9739</v>
      </c>
      <c r="G54" s="88">
        <v>1825</v>
      </c>
      <c r="H54" s="84">
        <v>1113</v>
      </c>
      <c r="I54" s="46"/>
      <c r="J54" s="5"/>
      <c r="K54" s="47"/>
      <c r="L54" s="49"/>
      <c r="M54" s="6"/>
      <c r="N54" s="64" t="s">
        <v>54</v>
      </c>
      <c r="O54" s="50"/>
      <c r="P54" s="7"/>
      <c r="Q54" s="50"/>
      <c r="R54" s="7"/>
      <c r="S54" s="50"/>
      <c r="T54" s="7"/>
      <c r="U54" s="50"/>
      <c r="V54" s="7"/>
      <c r="W54" s="50"/>
      <c r="X54" s="7"/>
      <c r="Y54" s="146"/>
      <c r="Z54" s="180"/>
      <c r="AA54" s="180"/>
      <c r="AB54" s="148"/>
    </row>
    <row r="55" spans="1:28" ht="20.25" x14ac:dyDescent="0.3">
      <c r="A55" s="9" t="s">
        <v>193</v>
      </c>
      <c r="B55" s="10">
        <v>0.62150000000000005</v>
      </c>
      <c r="C55" s="4">
        <v>0.57020000000000004</v>
      </c>
      <c r="D55" s="42">
        <v>0.5796</v>
      </c>
      <c r="E55" s="82">
        <v>26371</v>
      </c>
      <c r="F55" s="83">
        <v>10252</v>
      </c>
      <c r="G55" s="88">
        <v>2456</v>
      </c>
      <c r="H55" s="84">
        <v>1561</v>
      </c>
      <c r="I55" s="46"/>
      <c r="J55" s="5"/>
      <c r="K55" s="47"/>
      <c r="L55" s="49"/>
      <c r="M55" s="6"/>
      <c r="N55" s="64" t="s">
        <v>56</v>
      </c>
      <c r="O55" s="50"/>
      <c r="P55" s="7"/>
      <c r="Q55" s="50"/>
      <c r="R55" s="7"/>
      <c r="S55" s="50"/>
      <c r="T55" s="7"/>
      <c r="U55" s="50"/>
      <c r="V55" s="7"/>
      <c r="W55" s="50"/>
      <c r="X55" s="7"/>
      <c r="Y55" s="149"/>
      <c r="Z55" s="150"/>
      <c r="AA55" s="150"/>
      <c r="AB55" s="151"/>
    </row>
    <row r="56" spans="1:28" ht="20.25" x14ac:dyDescent="0.3">
      <c r="A56" s="59" t="s">
        <v>123</v>
      </c>
      <c r="B56" s="14"/>
      <c r="C56" s="15"/>
      <c r="D56" s="15"/>
      <c r="E56" s="16"/>
      <c r="F56" s="16"/>
      <c r="G56" s="16"/>
      <c r="H56" s="16"/>
      <c r="I56" s="60" t="s">
        <v>121</v>
      </c>
      <c r="J56" s="17"/>
      <c r="K56" s="17"/>
      <c r="L56" s="18"/>
      <c r="M56" s="18"/>
      <c r="N56" s="65"/>
      <c r="O56" s="19"/>
      <c r="P56" s="20"/>
      <c r="Q56" s="21"/>
      <c r="R56" s="20"/>
      <c r="S56" s="21"/>
      <c r="T56" s="20"/>
      <c r="U56" s="21"/>
      <c r="V56" s="22"/>
      <c r="W56" s="21"/>
      <c r="X56" s="22"/>
      <c r="Y56" s="89"/>
      <c r="Z56" s="90"/>
      <c r="AA56" s="90"/>
      <c r="AB56" s="96"/>
    </row>
    <row r="57" spans="1:28" ht="20.25" x14ac:dyDescent="0.3">
      <c r="A57" s="8" t="s">
        <v>183</v>
      </c>
      <c r="B57" s="10">
        <v>0.62569437348849377</v>
      </c>
      <c r="C57" s="4">
        <v>0.63799660117443679</v>
      </c>
      <c r="D57" s="42">
        <v>0.61296961991109367</v>
      </c>
      <c r="E57" s="82"/>
      <c r="F57" s="83">
        <v>12669</v>
      </c>
      <c r="G57" s="88">
        <v>2360</v>
      </c>
      <c r="H57" s="84"/>
      <c r="I57" s="46"/>
      <c r="J57" s="5"/>
      <c r="K57" s="47"/>
      <c r="L57" s="49">
        <v>399000</v>
      </c>
      <c r="M57" s="6">
        <v>399000</v>
      </c>
      <c r="N57" s="64" t="s">
        <v>138</v>
      </c>
      <c r="O57" s="50">
        <f t="shared" ref="O57" si="16">(M57/B57)/100</f>
        <v>6376.915262565286</v>
      </c>
      <c r="P57" s="7">
        <f>RANK(O57,$O$5:$O$108,1)</f>
        <v>12</v>
      </c>
      <c r="Q57" s="50">
        <f t="shared" ref="Q57" si="17">(M57/C57)/100</f>
        <v>6253.9518120553139</v>
      </c>
      <c r="R57" s="7">
        <f>RANK(Q57,$Q$5:$Q$108,1)</f>
        <v>8</v>
      </c>
      <c r="S57" s="50">
        <f t="shared" ref="S57" si="18">(M57/D57)/100</f>
        <v>6509.2948661610953</v>
      </c>
      <c r="T57" s="7">
        <f>RANK(S57,$S$5:$S$108,1)</f>
        <v>10</v>
      </c>
      <c r="U57" s="50">
        <f t="shared" ref="U57" si="19">(M57/((B57+C57+D57)/3))/100</f>
        <v>6378.3510106242857</v>
      </c>
      <c r="V57" s="7">
        <f>RANK(U57,$U$5:$U$108,1)</f>
        <v>10</v>
      </c>
      <c r="W57" s="117">
        <f>((M57+W116)/(B57))/100</f>
        <v>16765.373710353346</v>
      </c>
      <c r="X57" s="116">
        <f>RANK(W57,$W$5:$W$108,1)</f>
        <v>16</v>
      </c>
      <c r="Y57" s="143" t="s">
        <v>220</v>
      </c>
      <c r="Z57" s="144"/>
      <c r="AA57" s="144"/>
      <c r="AB57" s="145"/>
    </row>
    <row r="58" spans="1:28" ht="20.25" x14ac:dyDescent="0.3">
      <c r="A58" s="8" t="s">
        <v>20</v>
      </c>
      <c r="B58" s="10">
        <v>0.61097621905627331</v>
      </c>
      <c r="C58" s="4">
        <v>0.61900337499999669</v>
      </c>
      <c r="D58" s="42">
        <v>0.64650581860646084</v>
      </c>
      <c r="E58" s="82">
        <v>28320</v>
      </c>
      <c r="F58" s="83">
        <v>9471</v>
      </c>
      <c r="G58" s="88">
        <v>2132</v>
      </c>
      <c r="H58" s="84">
        <v>946</v>
      </c>
      <c r="I58" s="46"/>
      <c r="J58" s="5"/>
      <c r="K58" s="47"/>
      <c r="L58" s="49"/>
      <c r="M58" s="6"/>
      <c r="N58" s="64" t="s">
        <v>177</v>
      </c>
      <c r="O58" s="50"/>
      <c r="P58" s="7"/>
      <c r="Q58" s="50"/>
      <c r="R58" s="7"/>
      <c r="S58" s="50"/>
      <c r="T58" s="7"/>
      <c r="U58" s="50"/>
      <c r="V58" s="7"/>
      <c r="W58" s="50"/>
      <c r="X58" s="119"/>
      <c r="Y58" s="146"/>
      <c r="Z58" s="147"/>
      <c r="AA58" s="147"/>
      <c r="AB58" s="148"/>
    </row>
    <row r="59" spans="1:28" ht="20.25" x14ac:dyDescent="0.3">
      <c r="A59" s="9" t="s">
        <v>162</v>
      </c>
      <c r="B59" s="10">
        <v>0.60486970887513591</v>
      </c>
      <c r="C59" s="4">
        <v>0.64519994573325967</v>
      </c>
      <c r="D59" s="42">
        <v>0.70715399323960937</v>
      </c>
      <c r="E59" s="82">
        <v>31792</v>
      </c>
      <c r="F59" s="83">
        <v>13450</v>
      </c>
      <c r="G59" s="88">
        <v>2882</v>
      </c>
      <c r="H59" s="84">
        <v>1916</v>
      </c>
      <c r="I59" s="46"/>
      <c r="J59" s="5"/>
      <c r="K59" s="47"/>
      <c r="L59" s="49">
        <v>435750</v>
      </c>
      <c r="M59" s="6">
        <v>529000</v>
      </c>
      <c r="N59" s="64" t="s">
        <v>184</v>
      </c>
      <c r="O59" s="50">
        <f>(M59/B59)/100</f>
        <v>8745.6850994203487</v>
      </c>
      <c r="P59" s="7">
        <f>RANK(O59,$O$5:$O$108,1)</f>
        <v>29</v>
      </c>
      <c r="Q59" s="50">
        <f>(M59/C59)/100</f>
        <v>8199.0087491219438</v>
      </c>
      <c r="R59" s="7">
        <f>RANK(Q59,$Q$5:$Q$108,1)</f>
        <v>27</v>
      </c>
      <c r="S59" s="50">
        <f>(M59/D59)/100</f>
        <v>7480.6902747808663</v>
      </c>
      <c r="T59" s="7">
        <f>RANK(S59,$S$5:$S$108,1)</f>
        <v>23</v>
      </c>
      <c r="U59" s="50">
        <f>(M59/((B59+C59+D59)/3))/100</f>
        <v>8108.4244089577032</v>
      </c>
      <c r="V59" s="7">
        <f>RANK(U59,$U$5:$U$108,1)</f>
        <v>26</v>
      </c>
      <c r="W59" s="50">
        <f>((M59+W117)/(B59))/100</f>
        <v>18334.526985363264</v>
      </c>
      <c r="X59" s="119">
        <f>RANK(W59,$W$5:$W$108,1)</f>
        <v>22</v>
      </c>
      <c r="Y59" s="146"/>
      <c r="Z59" s="147"/>
      <c r="AA59" s="147"/>
      <c r="AB59" s="148"/>
    </row>
    <row r="60" spans="1:28" ht="20.25" x14ac:dyDescent="0.3">
      <c r="A60" s="9" t="s">
        <v>108</v>
      </c>
      <c r="B60" s="10">
        <v>0.60107742229911609</v>
      </c>
      <c r="C60" s="4">
        <v>0.6376976207828694</v>
      </c>
      <c r="D60" s="42">
        <v>0.68777991123304405</v>
      </c>
      <c r="E60" s="82"/>
      <c r="F60" s="83"/>
      <c r="G60" s="88"/>
      <c r="H60" s="84"/>
      <c r="I60" s="46"/>
      <c r="J60" s="5"/>
      <c r="K60" s="47"/>
      <c r="L60" s="49"/>
      <c r="M60" s="6"/>
      <c r="N60" s="64" t="s">
        <v>54</v>
      </c>
      <c r="O60" s="50"/>
      <c r="P60" s="7"/>
      <c r="Q60" s="50"/>
      <c r="R60" s="7"/>
      <c r="S60" s="50"/>
      <c r="T60" s="7"/>
      <c r="U60" s="50"/>
      <c r="V60" s="7"/>
      <c r="W60" s="50"/>
      <c r="X60" s="119"/>
      <c r="Y60" s="146"/>
      <c r="Z60" s="147"/>
      <c r="AA60" s="147"/>
      <c r="AB60" s="148"/>
    </row>
    <row r="61" spans="1:28" ht="20.25" x14ac:dyDescent="0.3">
      <c r="A61" s="9" t="s">
        <v>87</v>
      </c>
      <c r="B61" s="10">
        <v>0.59750000000000003</v>
      </c>
      <c r="C61" s="4">
        <v>0.6028</v>
      </c>
      <c r="D61" s="42">
        <v>0.59950000000000003</v>
      </c>
      <c r="E61" s="82">
        <v>22100</v>
      </c>
      <c r="F61" s="83">
        <v>8782</v>
      </c>
      <c r="G61" s="88">
        <v>1993</v>
      </c>
      <c r="H61" s="84">
        <v>1344</v>
      </c>
      <c r="I61" s="46"/>
      <c r="J61" s="5"/>
      <c r="K61" s="47"/>
      <c r="L61" s="49">
        <v>419500</v>
      </c>
      <c r="M61" s="6">
        <v>405445</v>
      </c>
      <c r="N61" s="64" t="s">
        <v>130</v>
      </c>
      <c r="O61" s="50">
        <f>(M61/B61)/100</f>
        <v>6785.6903765690377</v>
      </c>
      <c r="P61" s="7">
        <f>RANK(O61,$O$5:$O$108,1)</f>
        <v>16</v>
      </c>
      <c r="Q61" s="50">
        <f>(M61/C61)/100</f>
        <v>6726.0285335102853</v>
      </c>
      <c r="R61" s="7">
        <f>RANK(Q61,$Q$5:$Q$108,1)</f>
        <v>15</v>
      </c>
      <c r="S61" s="50">
        <f>(M61/D61)/100</f>
        <v>6763.0525437864881</v>
      </c>
      <c r="T61" s="7">
        <f>RANK(S61,$S$5:$S$108,1)</f>
        <v>12</v>
      </c>
      <c r="U61" s="50">
        <f>(M61/((B61+C61+D61)/3))/100</f>
        <v>6758.1675741749086</v>
      </c>
      <c r="V61" s="7">
        <f>RANK(U61,$U$5:$U$108,1)</f>
        <v>15</v>
      </c>
      <c r="W61" s="50">
        <f>((M61+W117)/(B61))/100</f>
        <v>16492.803347280333</v>
      </c>
      <c r="X61" s="119">
        <f>RANK(W61,$W$5:$W$108,1)</f>
        <v>15</v>
      </c>
      <c r="Y61" s="146"/>
      <c r="Z61" s="147"/>
      <c r="AA61" s="147"/>
      <c r="AB61" s="148"/>
    </row>
    <row r="62" spans="1:28" ht="20.25" x14ac:dyDescent="0.3">
      <c r="A62" s="9" t="s">
        <v>21</v>
      </c>
      <c r="B62" s="10">
        <v>0.58643562299999996</v>
      </c>
      <c r="C62" s="4">
        <v>0.58642424999999998</v>
      </c>
      <c r="D62" s="42">
        <v>0.60328013887405241</v>
      </c>
      <c r="E62" s="82">
        <v>23980</v>
      </c>
      <c r="F62" s="83">
        <v>9289</v>
      </c>
      <c r="G62" s="88">
        <v>2208</v>
      </c>
      <c r="H62" s="84">
        <v>1403</v>
      </c>
      <c r="I62" s="46">
        <v>101.9</v>
      </c>
      <c r="J62" s="5">
        <v>79.3</v>
      </c>
      <c r="K62" s="47">
        <v>51.6</v>
      </c>
      <c r="L62" s="49"/>
      <c r="M62" s="6"/>
      <c r="N62" s="64" t="s">
        <v>56</v>
      </c>
      <c r="O62" s="50"/>
      <c r="P62" s="7"/>
      <c r="Q62" s="50"/>
      <c r="R62" s="7"/>
      <c r="S62" s="50"/>
      <c r="T62" s="7"/>
      <c r="U62" s="50"/>
      <c r="V62" s="7"/>
      <c r="W62" s="50"/>
      <c r="X62" s="119"/>
      <c r="Y62" s="146"/>
      <c r="Z62" s="147"/>
      <c r="AA62" s="147"/>
      <c r="AB62" s="148"/>
    </row>
    <row r="63" spans="1:28" ht="20.25" x14ac:dyDescent="0.3">
      <c r="A63" s="9" t="s">
        <v>199</v>
      </c>
      <c r="B63" s="10">
        <v>0.56404981500000007</v>
      </c>
      <c r="C63" s="4">
        <v>0.55772437500000005</v>
      </c>
      <c r="D63" s="42">
        <v>0.55026589276930171</v>
      </c>
      <c r="E63" s="82">
        <v>22888</v>
      </c>
      <c r="F63" s="83">
        <v>8845</v>
      </c>
      <c r="G63" s="88">
        <v>2048</v>
      </c>
      <c r="H63" s="84">
        <v>1368</v>
      </c>
      <c r="I63" s="46"/>
      <c r="J63" s="5"/>
      <c r="K63" s="47"/>
      <c r="L63" s="49">
        <v>331235</v>
      </c>
      <c r="M63" s="6">
        <v>341970</v>
      </c>
      <c r="N63" s="64" t="s">
        <v>100</v>
      </c>
      <c r="O63" s="50">
        <f>(M63/B63)/100</f>
        <v>6062.7623820779017</v>
      </c>
      <c r="P63" s="7">
        <f>RANK(O63,$O$5:$O$108,1)</f>
        <v>8</v>
      </c>
      <c r="Q63" s="50">
        <f>(M63/C63)/100</f>
        <v>6131.523299479245</v>
      </c>
      <c r="R63" s="7">
        <f>RANK(Q63,$Q$5:$Q$108,1)</f>
        <v>6</v>
      </c>
      <c r="S63" s="50">
        <f>(M63/D63)/100</f>
        <v>6214.6319532722791</v>
      </c>
      <c r="T63" s="7">
        <f>RANK(S63,$S$5:$S$108,1)</f>
        <v>4</v>
      </c>
      <c r="U63" s="50">
        <f>(M63/((B63+C63+D63)/3))/100</f>
        <v>6135.6782685546959</v>
      </c>
      <c r="V63" s="7">
        <f>RANK(U63,$U$5:$U$108,1)</f>
        <v>6</v>
      </c>
      <c r="W63" s="115">
        <f>((M63+W117)/(B63))/100</f>
        <v>16345.542104290909</v>
      </c>
      <c r="X63" s="114">
        <f>RANK(W63,$W$5:$W$108,1)</f>
        <v>12</v>
      </c>
      <c r="Y63" s="146"/>
      <c r="Z63" s="147"/>
      <c r="AA63" s="147"/>
      <c r="AB63" s="148"/>
    </row>
    <row r="64" spans="1:28" ht="20.25" x14ac:dyDescent="0.3">
      <c r="A64" s="9" t="s">
        <v>163</v>
      </c>
      <c r="B64" s="10">
        <v>0.54578932048946482</v>
      </c>
      <c r="C64" s="4">
        <v>0.59632094287858306</v>
      </c>
      <c r="D64" s="42">
        <v>0.60172060012686623</v>
      </c>
      <c r="E64" s="82">
        <v>29224</v>
      </c>
      <c r="F64" s="83">
        <v>12541</v>
      </c>
      <c r="G64" s="88">
        <v>2654</v>
      </c>
      <c r="H64" s="84">
        <v>1621</v>
      </c>
      <c r="I64" s="46"/>
      <c r="J64" s="5"/>
      <c r="K64" s="47"/>
      <c r="L64" s="49">
        <v>399200</v>
      </c>
      <c r="M64" s="6"/>
      <c r="N64" s="64" t="s">
        <v>54</v>
      </c>
      <c r="O64" s="50"/>
      <c r="P64" s="7"/>
      <c r="Q64" s="50"/>
      <c r="R64" s="7"/>
      <c r="S64" s="50"/>
      <c r="T64" s="7"/>
      <c r="U64" s="50"/>
      <c r="V64" s="7"/>
      <c r="W64" s="50"/>
      <c r="X64" s="119"/>
      <c r="Y64" s="146"/>
      <c r="Z64" s="147"/>
      <c r="AA64" s="147"/>
      <c r="AB64" s="148"/>
    </row>
    <row r="65" spans="1:28" ht="20.25" x14ac:dyDescent="0.3">
      <c r="A65" s="100" t="s">
        <v>164</v>
      </c>
      <c r="B65" s="10">
        <v>0.54347162881784161</v>
      </c>
      <c r="C65" s="4">
        <v>0.5217146293334799</v>
      </c>
      <c r="D65" s="42">
        <v>0.47702676142181472</v>
      </c>
      <c r="E65" s="82">
        <v>24164</v>
      </c>
      <c r="F65" s="83">
        <v>8197</v>
      </c>
      <c r="G65" s="88">
        <v>1507</v>
      </c>
      <c r="H65" s="84">
        <v>1001</v>
      </c>
      <c r="I65" s="46"/>
      <c r="J65" s="5"/>
      <c r="K65" s="47"/>
      <c r="L65" s="49">
        <v>302730</v>
      </c>
      <c r="M65" s="6">
        <v>302185</v>
      </c>
      <c r="N65" s="64" t="s">
        <v>212</v>
      </c>
      <c r="O65" s="50">
        <f>(M65/B65)/100</f>
        <v>5560.2718518593547</v>
      </c>
      <c r="P65" s="7">
        <f>RANK(O65,$O$5:$O$108,1)</f>
        <v>3</v>
      </c>
      <c r="Q65" s="50">
        <f>(M65/C65)/100</f>
        <v>5792.1511686582098</v>
      </c>
      <c r="R65" s="7">
        <f>RANK(Q65,$Q$5:$Q$108,1)</f>
        <v>3</v>
      </c>
      <c r="S65" s="50">
        <f>(M65/D65)/100</f>
        <v>6334.759901086356</v>
      </c>
      <c r="T65" s="7">
        <f>RANK(S65,$S$5:$S$108,1)</f>
        <v>6</v>
      </c>
      <c r="U65" s="50">
        <f>(M65/((B65+C65+D65)/3))/100</f>
        <v>5878.2735490776913</v>
      </c>
      <c r="V65" s="7">
        <f>RANK(U65,$U$5:$U$108,1)</f>
        <v>3</v>
      </c>
      <c r="W65" s="112">
        <f>((M65+W117)/(B65))/100</f>
        <v>16232.4020835996</v>
      </c>
      <c r="X65" s="113">
        <f>RANK(W65,$W$5:$W$108,1)</f>
        <v>9</v>
      </c>
      <c r="Y65" s="146"/>
      <c r="Z65" s="147"/>
      <c r="AA65" s="147"/>
      <c r="AB65" s="148"/>
    </row>
    <row r="66" spans="1:28" ht="20.25" x14ac:dyDescent="0.3">
      <c r="A66" s="9" t="s">
        <v>76</v>
      </c>
      <c r="B66" s="10">
        <v>0.53539390799999997</v>
      </c>
      <c r="C66" s="4">
        <v>0.51269219999999993</v>
      </c>
      <c r="D66" s="42">
        <v>0.5157633853433703</v>
      </c>
      <c r="E66" s="82">
        <v>20538</v>
      </c>
      <c r="F66" s="83">
        <v>8042</v>
      </c>
      <c r="G66" s="88"/>
      <c r="H66" s="84"/>
      <c r="I66" s="46"/>
      <c r="J66" s="5"/>
      <c r="K66" s="47"/>
      <c r="L66" s="49"/>
      <c r="M66" s="6"/>
      <c r="N66" s="64" t="s">
        <v>59</v>
      </c>
      <c r="O66" s="50"/>
      <c r="P66" s="7"/>
      <c r="Q66" s="50"/>
      <c r="R66" s="7"/>
      <c r="S66" s="50"/>
      <c r="T66" s="7"/>
      <c r="U66" s="50"/>
      <c r="V66" s="7"/>
      <c r="W66" s="50"/>
      <c r="X66" s="119"/>
      <c r="Y66" s="146"/>
      <c r="Z66" s="147"/>
      <c r="AA66" s="147"/>
      <c r="AB66" s="148"/>
    </row>
    <row r="67" spans="1:28" ht="20.25" x14ac:dyDescent="0.3">
      <c r="A67" s="9" t="s">
        <v>165</v>
      </c>
      <c r="B67" s="10">
        <v>0.52991697661219339</v>
      </c>
      <c r="C67" s="4">
        <v>0.55364273649711038</v>
      </c>
      <c r="D67" s="42">
        <v>0.55891809810433624</v>
      </c>
      <c r="E67" s="82">
        <v>27523</v>
      </c>
      <c r="F67" s="83">
        <v>10890</v>
      </c>
      <c r="G67" s="88"/>
      <c r="H67" s="84">
        <v>1533</v>
      </c>
      <c r="I67" s="46"/>
      <c r="J67" s="5"/>
      <c r="K67" s="47"/>
      <c r="L67" s="49"/>
      <c r="M67" s="6"/>
      <c r="N67" s="64" t="s">
        <v>97</v>
      </c>
      <c r="O67" s="50"/>
      <c r="P67" s="7"/>
      <c r="Q67" s="50"/>
      <c r="R67" s="7"/>
      <c r="S67" s="50"/>
      <c r="T67" s="7"/>
      <c r="U67" s="50"/>
      <c r="V67" s="7"/>
      <c r="W67" s="50"/>
      <c r="X67" s="119"/>
      <c r="Y67" s="146"/>
      <c r="Z67" s="147"/>
      <c r="AA67" s="147"/>
      <c r="AB67" s="148"/>
    </row>
    <row r="68" spans="1:28" ht="20.25" x14ac:dyDescent="0.3">
      <c r="A68" s="9" t="s">
        <v>77</v>
      </c>
      <c r="B68" s="10">
        <v>0.52545212193599999</v>
      </c>
      <c r="C68" s="4">
        <v>0.52374401887499999</v>
      </c>
      <c r="D68" s="42">
        <v>0.51538238173935003</v>
      </c>
      <c r="E68" s="82">
        <v>19487</v>
      </c>
      <c r="F68" s="83">
        <v>7198</v>
      </c>
      <c r="G68" s="88"/>
      <c r="H68" s="84"/>
      <c r="I68" s="46"/>
      <c r="J68" s="5"/>
      <c r="K68" s="47"/>
      <c r="L68" s="49">
        <v>411560</v>
      </c>
      <c r="M68" s="6">
        <v>426970</v>
      </c>
      <c r="N68" s="64" t="s">
        <v>181</v>
      </c>
      <c r="O68" s="50">
        <f>(M68/B68)/100</f>
        <v>8125.7641215121957</v>
      </c>
      <c r="P68" s="7">
        <f>RANK(O68,$O$5:$O$108,1)</f>
        <v>24</v>
      </c>
      <c r="Q68" s="50">
        <f>(M68/C68)/100</f>
        <v>8152.2649350178708</v>
      </c>
      <c r="R68" s="7">
        <f>RANK(Q68,$Q$5:$Q$108,1)</f>
        <v>26</v>
      </c>
      <c r="S68" s="50">
        <f>(M68/D68)/100</f>
        <v>8284.5284419508189</v>
      </c>
      <c r="T68" s="7">
        <f>RANK(S68,$S$5:$S$108,1)</f>
        <v>27</v>
      </c>
      <c r="U68" s="50">
        <f>(M68/((B68+C68+D68)/3))/100</f>
        <v>8186.9332956970766</v>
      </c>
      <c r="V68" s="7">
        <f>RANK(U68,$U$5:$U$108,1)</f>
        <v>27</v>
      </c>
      <c r="W68" s="120">
        <f>((M68+W116)/(B68))/100</f>
        <v>20496.063390741714</v>
      </c>
      <c r="X68" s="121">
        <f>RANK(W68,$W$5:$W$108,1)</f>
        <v>23</v>
      </c>
      <c r="Y68" s="146"/>
      <c r="Z68" s="147"/>
      <c r="AA68" s="147"/>
      <c r="AB68" s="148"/>
    </row>
    <row r="69" spans="1:28" ht="20.25" x14ac:dyDescent="0.3">
      <c r="A69" s="9" t="s">
        <v>78</v>
      </c>
      <c r="B69" s="10">
        <v>0.50368067999999999</v>
      </c>
      <c r="C69" s="4">
        <v>0.491330025</v>
      </c>
      <c r="D69" s="42">
        <v>0.47965994836933495</v>
      </c>
      <c r="E69" s="82">
        <v>19958</v>
      </c>
      <c r="F69" s="83">
        <v>7583</v>
      </c>
      <c r="G69" s="88">
        <v>1726</v>
      </c>
      <c r="H69" s="84">
        <v>1029</v>
      </c>
      <c r="I69" s="46"/>
      <c r="J69" s="5"/>
      <c r="K69" s="47"/>
      <c r="L69" s="49"/>
      <c r="M69" s="6"/>
      <c r="N69" s="64" t="s">
        <v>56</v>
      </c>
      <c r="O69" s="50"/>
      <c r="P69" s="7"/>
      <c r="Q69" s="50"/>
      <c r="R69" s="7"/>
      <c r="S69" s="50"/>
      <c r="T69" s="7"/>
      <c r="U69" s="50"/>
      <c r="V69" s="7"/>
      <c r="W69" s="50"/>
      <c r="X69" s="7"/>
      <c r="Y69" s="146"/>
      <c r="Z69" s="147"/>
      <c r="AA69" s="147"/>
      <c r="AB69" s="148"/>
    </row>
    <row r="70" spans="1:28" ht="20.25" x14ac:dyDescent="0.3">
      <c r="A70" s="91" t="s">
        <v>109</v>
      </c>
      <c r="B70" s="10">
        <v>0.47595156122567522</v>
      </c>
      <c r="C70" s="4">
        <v>0.4777358741247571</v>
      </c>
      <c r="D70" s="42">
        <v>0.46011768498247846</v>
      </c>
      <c r="E70" s="92"/>
      <c r="F70" s="83"/>
      <c r="G70" s="83"/>
      <c r="H70" s="84"/>
      <c r="I70" s="46"/>
      <c r="J70" s="5"/>
      <c r="K70" s="47"/>
      <c r="L70" s="49"/>
      <c r="M70" s="6"/>
      <c r="N70" s="64" t="s">
        <v>56</v>
      </c>
      <c r="O70" s="50"/>
      <c r="P70" s="7"/>
      <c r="Q70" s="50"/>
      <c r="R70" s="7"/>
      <c r="S70" s="50"/>
      <c r="T70" s="7"/>
      <c r="U70" s="50"/>
      <c r="V70" s="7"/>
      <c r="W70" s="50"/>
      <c r="X70" s="7"/>
      <c r="Y70" s="146"/>
      <c r="Z70" s="147"/>
      <c r="AA70" s="147"/>
      <c r="AB70" s="148"/>
    </row>
    <row r="71" spans="1:28" ht="20.25" x14ac:dyDescent="0.3">
      <c r="A71" s="91" t="s">
        <v>110</v>
      </c>
      <c r="B71" s="10">
        <v>0.4566907489157212</v>
      </c>
      <c r="C71" s="4">
        <v>0.44401125569871924</v>
      </c>
      <c r="D71" s="42">
        <v>0.42560480144735746</v>
      </c>
      <c r="E71" s="92"/>
      <c r="F71" s="83"/>
      <c r="G71" s="83"/>
      <c r="H71" s="84"/>
      <c r="I71" s="46"/>
      <c r="J71" s="5"/>
      <c r="K71" s="47"/>
      <c r="L71" s="49"/>
      <c r="M71" s="6"/>
      <c r="N71" s="64" t="s">
        <v>56</v>
      </c>
      <c r="O71" s="50"/>
      <c r="P71" s="7"/>
      <c r="Q71" s="50"/>
      <c r="R71" s="7"/>
      <c r="S71" s="50"/>
      <c r="T71" s="7"/>
      <c r="U71" s="50"/>
      <c r="V71" s="7"/>
      <c r="W71" s="50"/>
      <c r="X71" s="7"/>
      <c r="Y71" s="146"/>
      <c r="Z71" s="147"/>
      <c r="AA71" s="147"/>
      <c r="AB71" s="148"/>
    </row>
    <row r="72" spans="1:28" ht="20.25" x14ac:dyDescent="0.3">
      <c r="A72" s="59" t="s">
        <v>122</v>
      </c>
      <c r="B72" s="14"/>
      <c r="C72" s="15"/>
      <c r="D72" s="15"/>
      <c r="E72" s="16"/>
      <c r="F72" s="16"/>
      <c r="G72" s="16"/>
      <c r="H72" s="16"/>
      <c r="I72" s="60" t="s">
        <v>124</v>
      </c>
      <c r="J72" s="17"/>
      <c r="K72" s="17"/>
      <c r="L72" s="18"/>
      <c r="M72" s="18"/>
      <c r="N72" s="65"/>
      <c r="O72" s="19"/>
      <c r="P72" s="20"/>
      <c r="Q72" s="21"/>
      <c r="R72" s="20"/>
      <c r="S72" s="21"/>
      <c r="T72" s="20"/>
      <c r="U72" s="21"/>
      <c r="V72" s="22"/>
      <c r="W72" s="21"/>
      <c r="X72" s="22"/>
    </row>
    <row r="73" spans="1:28" ht="20.25" x14ac:dyDescent="0.3">
      <c r="A73" s="8" t="s">
        <v>94</v>
      </c>
      <c r="B73" s="10">
        <v>0.43562289598641474</v>
      </c>
      <c r="C73" s="4">
        <v>0.43395660787499996</v>
      </c>
      <c r="D73" s="42">
        <v>0.42263559069412671</v>
      </c>
      <c r="E73" s="82">
        <v>16055</v>
      </c>
      <c r="F73" s="83">
        <v>6202</v>
      </c>
      <c r="G73" s="88">
        <v>1328</v>
      </c>
      <c r="H73" s="84">
        <v>895</v>
      </c>
      <c r="I73" s="46"/>
      <c r="J73" s="5"/>
      <c r="K73" s="47"/>
      <c r="L73" s="49"/>
      <c r="M73" s="6"/>
      <c r="N73" s="64" t="s">
        <v>56</v>
      </c>
      <c r="O73" s="50"/>
      <c r="P73" s="7"/>
      <c r="Q73" s="50"/>
      <c r="R73" s="7"/>
      <c r="S73" s="50"/>
      <c r="T73" s="7"/>
      <c r="U73" s="50"/>
      <c r="V73" s="7"/>
      <c r="W73" s="118"/>
      <c r="X73" s="119"/>
      <c r="Y73" s="143" t="s">
        <v>202</v>
      </c>
      <c r="Z73" s="144"/>
      <c r="AA73" s="144"/>
      <c r="AB73" s="145"/>
    </row>
    <row r="74" spans="1:28" ht="20.25" x14ac:dyDescent="0.3">
      <c r="A74" s="9" t="s">
        <v>166</v>
      </c>
      <c r="B74" s="10">
        <v>0.42735129300000002</v>
      </c>
      <c r="C74" s="4">
        <v>0.41854477500000004</v>
      </c>
      <c r="D74" s="42">
        <v>0.39702131247024069</v>
      </c>
      <c r="E74" s="82">
        <v>16647</v>
      </c>
      <c r="F74" s="83">
        <v>6317</v>
      </c>
      <c r="G74" s="88">
        <v>1292</v>
      </c>
      <c r="H74" s="84">
        <v>881</v>
      </c>
      <c r="I74" s="46">
        <v>78.099999999999994</v>
      </c>
      <c r="J74" s="5"/>
      <c r="K74" s="47"/>
      <c r="L74" s="49"/>
      <c r="M74" s="6"/>
      <c r="N74" s="64" t="s">
        <v>172</v>
      </c>
      <c r="O74" s="50"/>
      <c r="P74" s="7"/>
      <c r="Q74" s="50"/>
      <c r="R74" s="7"/>
      <c r="S74" s="50"/>
      <c r="T74" s="7"/>
      <c r="U74" s="50"/>
      <c r="V74" s="7"/>
      <c r="W74" s="118"/>
      <c r="X74" s="119"/>
      <c r="Y74" s="146"/>
      <c r="Z74" s="147"/>
      <c r="AA74" s="147"/>
      <c r="AB74" s="148"/>
    </row>
    <row r="75" spans="1:28" ht="20.25" x14ac:dyDescent="0.3">
      <c r="A75" s="9" t="s">
        <v>167</v>
      </c>
      <c r="B75" s="10">
        <v>0.40308349078280381</v>
      </c>
      <c r="C75" s="4">
        <v>0.38993153413292297</v>
      </c>
      <c r="D75" s="42">
        <v>0.37182190365990503</v>
      </c>
      <c r="E75" s="82"/>
      <c r="F75" s="83"/>
      <c r="G75" s="88"/>
      <c r="H75" s="84"/>
      <c r="I75" s="46"/>
      <c r="J75" s="5"/>
      <c r="K75" s="47"/>
      <c r="L75" s="49"/>
      <c r="M75" s="6"/>
      <c r="N75" s="64" t="s">
        <v>103</v>
      </c>
      <c r="O75" s="50"/>
      <c r="P75" s="7"/>
      <c r="Q75" s="50"/>
      <c r="R75" s="7"/>
      <c r="S75" s="50"/>
      <c r="T75" s="7"/>
      <c r="U75" s="50"/>
      <c r="V75" s="7"/>
      <c r="W75" s="118"/>
      <c r="X75" s="119"/>
      <c r="Y75" s="146"/>
      <c r="Z75" s="147"/>
      <c r="AA75" s="147"/>
      <c r="AB75" s="148"/>
    </row>
    <row r="76" spans="1:28" ht="20.25" x14ac:dyDescent="0.3">
      <c r="A76" s="9" t="s">
        <v>200</v>
      </c>
      <c r="B76" s="10">
        <v>0.40273726800000004</v>
      </c>
      <c r="C76" s="4">
        <v>0.395584875</v>
      </c>
      <c r="D76" s="42">
        <v>0.38908088622083581</v>
      </c>
      <c r="E76" s="82">
        <v>15983</v>
      </c>
      <c r="F76" s="83">
        <v>5993</v>
      </c>
      <c r="G76" s="88">
        <v>1254</v>
      </c>
      <c r="H76" s="84">
        <v>837</v>
      </c>
      <c r="I76" s="46"/>
      <c r="J76" s="5"/>
      <c r="K76" s="47"/>
      <c r="L76" s="49">
        <v>245657</v>
      </c>
      <c r="M76" s="6">
        <v>249683</v>
      </c>
      <c r="N76" s="64"/>
      <c r="O76" s="50">
        <f>(M76/B76)/100</f>
        <v>6199.64974286909</v>
      </c>
      <c r="P76" s="7">
        <f>RANK(O76,$O$5:$O$108,1)</f>
        <v>10</v>
      </c>
      <c r="Q76" s="50">
        <f>(M76/C76)/100</f>
        <v>6311.7428339493517</v>
      </c>
      <c r="R76" s="7">
        <f>RANK(Q76,$Q$5:$Q$108,1)</f>
        <v>10</v>
      </c>
      <c r="S76" s="50">
        <f>(M76/D76)/100</f>
        <v>6417.2517551603423</v>
      </c>
      <c r="T76" s="7">
        <f>RANK(S76,$S$5:$S$108,1)</f>
        <v>7</v>
      </c>
      <c r="U76" s="50">
        <f>(M76/((B76+C76+D76)/3))/100</f>
        <v>6308.296185596897</v>
      </c>
      <c r="V76" s="7">
        <f>RANK(U76,$U$5:$U$108,1)</f>
        <v>7</v>
      </c>
      <c r="W76" s="112">
        <f>((M76+W117)/(B76))/100</f>
        <v>20601.098182947397</v>
      </c>
      <c r="X76" s="113">
        <f>RANK(W76,$W$5:$W$108,1)</f>
        <v>24</v>
      </c>
      <c r="Y76" s="146"/>
      <c r="Z76" s="147"/>
      <c r="AA76" s="147"/>
      <c r="AB76" s="148"/>
    </row>
    <row r="77" spans="1:28" ht="20.25" x14ac:dyDescent="0.3">
      <c r="A77" s="9" t="s">
        <v>118</v>
      </c>
      <c r="B77" s="10">
        <v>0.40046836351575216</v>
      </c>
      <c r="C77" s="4">
        <v>0.39847919921464453</v>
      </c>
      <c r="D77" s="42">
        <v>0.39508497992417718</v>
      </c>
      <c r="E77" s="82"/>
      <c r="F77" s="83"/>
      <c r="G77" s="88"/>
      <c r="H77" s="84"/>
      <c r="I77" s="46"/>
      <c r="J77" s="5"/>
      <c r="K77" s="47"/>
      <c r="L77" s="49"/>
      <c r="M77" s="6"/>
      <c r="N77" s="64" t="s">
        <v>119</v>
      </c>
      <c r="O77" s="50"/>
      <c r="P77" s="7"/>
      <c r="Q77" s="50"/>
      <c r="R77" s="7"/>
      <c r="S77" s="50"/>
      <c r="T77" s="7"/>
      <c r="U77" s="50"/>
      <c r="V77" s="7"/>
      <c r="W77" s="118"/>
      <c r="X77" s="119"/>
      <c r="Y77" s="146"/>
      <c r="Z77" s="147"/>
      <c r="AA77" s="147"/>
      <c r="AB77" s="148"/>
    </row>
    <row r="78" spans="1:28" ht="20.25" x14ac:dyDescent="0.3">
      <c r="A78" s="9" t="s">
        <v>168</v>
      </c>
      <c r="B78" s="10">
        <v>0.37651685400000007</v>
      </c>
      <c r="C78" s="4">
        <v>0.37013962499999997</v>
      </c>
      <c r="D78" s="42">
        <v>0.34523592388716523</v>
      </c>
      <c r="E78" s="82">
        <v>14437</v>
      </c>
      <c r="F78" s="83">
        <v>5545</v>
      </c>
      <c r="G78" s="88">
        <v>1080</v>
      </c>
      <c r="H78" s="84">
        <v>759</v>
      </c>
      <c r="I78" s="46"/>
      <c r="J78" s="5"/>
      <c r="K78" s="47"/>
      <c r="L78" s="49"/>
      <c r="M78" s="6"/>
      <c r="N78" s="64" t="s">
        <v>97</v>
      </c>
      <c r="O78" s="50"/>
      <c r="P78" s="7"/>
      <c r="Q78" s="50"/>
      <c r="R78" s="7"/>
      <c r="S78" s="50"/>
      <c r="T78" s="7"/>
      <c r="U78" s="50"/>
      <c r="V78" s="7"/>
      <c r="W78" s="118"/>
      <c r="X78" s="119"/>
      <c r="Y78" s="146"/>
      <c r="Z78" s="147"/>
      <c r="AA78" s="147"/>
      <c r="AB78" s="148"/>
    </row>
    <row r="79" spans="1:28" ht="20.25" x14ac:dyDescent="0.3">
      <c r="A79" s="9" t="s">
        <v>93</v>
      </c>
      <c r="B79" s="10">
        <v>0.3503427317179284</v>
      </c>
      <c r="C79" s="4">
        <v>0.34356837801594992</v>
      </c>
      <c r="D79" s="42">
        <v>0.3126419359561009</v>
      </c>
      <c r="E79" s="82">
        <v>12286</v>
      </c>
      <c r="F79" s="83">
        <v>4842</v>
      </c>
      <c r="G79" s="88"/>
      <c r="H79" s="84"/>
      <c r="I79" s="46"/>
      <c r="J79" s="5"/>
      <c r="K79" s="47"/>
      <c r="L79" s="49">
        <v>257227</v>
      </c>
      <c r="M79" s="6">
        <v>257107</v>
      </c>
      <c r="N79" s="64"/>
      <c r="O79" s="50">
        <f>(M79/B79)/100</f>
        <v>7338.7279575990942</v>
      </c>
      <c r="P79" s="7">
        <f>RANK(O79,$O$5:$O$108,1)</f>
        <v>21</v>
      </c>
      <c r="Q79" s="50">
        <f>(M79/C79)/100</f>
        <v>7483.4302704093443</v>
      </c>
      <c r="R79" s="7">
        <f>RANK(Q79,$Q$5:$Q$108,1)</f>
        <v>22</v>
      </c>
      <c r="S79" s="50">
        <f>(M79/D79)/100</f>
        <v>8223.6888411572927</v>
      </c>
      <c r="T79" s="7">
        <f>RANK(S79,$S$5:$S$108,1)</f>
        <v>26</v>
      </c>
      <c r="U79" s="50">
        <f>(M79/((B79+C79+D79)/3))/100</f>
        <v>7662.9940498691694</v>
      </c>
      <c r="V79" s="7">
        <f>RANK(U79,$U$5:$U$108,1)</f>
        <v>23</v>
      </c>
      <c r="W79" s="115">
        <f>((M79+W117)/(B79))/100</f>
        <v>23893.945106130541</v>
      </c>
      <c r="X79" s="114">
        <f>RANK(W79,$W$5:$W$108,1)</f>
        <v>25</v>
      </c>
      <c r="Y79" s="146"/>
      <c r="Z79" s="147"/>
      <c r="AA79" s="147"/>
      <c r="AB79" s="148"/>
    </row>
    <row r="80" spans="1:28" ht="20.25" x14ac:dyDescent="0.3">
      <c r="A80" s="9" t="s">
        <v>79</v>
      </c>
      <c r="B80" s="10">
        <v>0.34191366823490121</v>
      </c>
      <c r="C80" s="4">
        <v>0.33895439999999999</v>
      </c>
      <c r="D80" s="42">
        <v>0.33987918869262429</v>
      </c>
      <c r="E80" s="82">
        <v>14187</v>
      </c>
      <c r="F80" s="83">
        <v>4832</v>
      </c>
      <c r="G80" s="88"/>
      <c r="H80" s="84">
        <v>521</v>
      </c>
      <c r="I80" s="46"/>
      <c r="J80" s="5"/>
      <c r="K80" s="47"/>
      <c r="L80" s="49"/>
      <c r="M80" s="6"/>
      <c r="N80" s="64" t="s">
        <v>57</v>
      </c>
      <c r="O80" s="50"/>
      <c r="P80" s="7"/>
      <c r="Q80" s="50"/>
      <c r="R80" s="7"/>
      <c r="S80" s="50"/>
      <c r="T80" s="7"/>
      <c r="U80" s="50"/>
      <c r="V80" s="7"/>
      <c r="W80" s="118"/>
      <c r="X80" s="119"/>
      <c r="Y80" s="146"/>
      <c r="Z80" s="147"/>
      <c r="AA80" s="147"/>
      <c r="AB80" s="148"/>
    </row>
    <row r="81" spans="1:28" ht="20.25" x14ac:dyDescent="0.3">
      <c r="A81" s="9" t="s">
        <v>192</v>
      </c>
      <c r="B81" s="10">
        <v>0.33802636503697586</v>
      </c>
      <c r="C81" s="4">
        <v>0.32386241161857438</v>
      </c>
      <c r="D81" s="42">
        <v>0.30077069770180082</v>
      </c>
      <c r="E81" s="82">
        <v>12385</v>
      </c>
      <c r="F81" s="83">
        <v>4719</v>
      </c>
      <c r="G81" s="88">
        <v>771</v>
      </c>
      <c r="H81" s="84">
        <v>584</v>
      </c>
      <c r="I81" s="46"/>
      <c r="J81" s="5"/>
      <c r="K81" s="47"/>
      <c r="L81" s="49"/>
      <c r="M81" s="6"/>
      <c r="N81" s="64" t="s">
        <v>99</v>
      </c>
      <c r="O81" s="50"/>
      <c r="P81" s="7"/>
      <c r="Q81" s="50"/>
      <c r="R81" s="7"/>
      <c r="S81" s="50"/>
      <c r="T81" s="7"/>
      <c r="U81" s="50"/>
      <c r="V81" s="7"/>
      <c r="W81" s="118"/>
      <c r="X81" s="119"/>
      <c r="Y81" s="146"/>
      <c r="Z81" s="147"/>
      <c r="AA81" s="147"/>
      <c r="AB81" s="148"/>
    </row>
    <row r="82" spans="1:28" ht="20.25" x14ac:dyDescent="0.3">
      <c r="A82" s="9" t="s">
        <v>80</v>
      </c>
      <c r="B82" s="10">
        <v>0.32910246900000001</v>
      </c>
      <c r="C82" s="4">
        <v>0.31958742778520888</v>
      </c>
      <c r="D82" s="42">
        <v>0.29807434648566516</v>
      </c>
      <c r="E82" s="82">
        <v>14142</v>
      </c>
      <c r="F82" s="83">
        <v>4830</v>
      </c>
      <c r="G82" s="88">
        <v>812</v>
      </c>
      <c r="H82" s="84">
        <v>515</v>
      </c>
      <c r="I82" s="46"/>
      <c r="J82" s="5"/>
      <c r="K82" s="47"/>
      <c r="L82" s="49"/>
      <c r="M82" s="6"/>
      <c r="N82" s="64" t="s">
        <v>60</v>
      </c>
      <c r="O82" s="50"/>
      <c r="P82" s="7"/>
      <c r="Q82" s="50"/>
      <c r="R82" s="7"/>
      <c r="S82" s="50"/>
      <c r="T82" s="7"/>
      <c r="U82" s="50"/>
      <c r="V82" s="7"/>
      <c r="W82" s="118"/>
      <c r="X82" s="119"/>
      <c r="Y82" s="146"/>
      <c r="Z82" s="147"/>
      <c r="AA82" s="147"/>
      <c r="AB82" s="148"/>
    </row>
    <row r="83" spans="1:28" ht="20.25" x14ac:dyDescent="0.3">
      <c r="A83" s="9" t="s">
        <v>22</v>
      </c>
      <c r="B83" s="10">
        <v>0.32871277049732411</v>
      </c>
      <c r="C83" s="4">
        <v>0.29700600875201616</v>
      </c>
      <c r="D83" s="42">
        <v>0.25475335066198718</v>
      </c>
      <c r="E83" s="82">
        <v>15209</v>
      </c>
      <c r="F83" s="83">
        <v>5009</v>
      </c>
      <c r="G83" s="88">
        <v>711</v>
      </c>
      <c r="H83" s="84">
        <v>450</v>
      </c>
      <c r="I83" s="46"/>
      <c r="J83" s="5"/>
      <c r="K83" s="47"/>
      <c r="L83" s="49"/>
      <c r="M83" s="6"/>
      <c r="N83" s="64" t="s">
        <v>54</v>
      </c>
      <c r="O83" s="50"/>
      <c r="P83" s="7"/>
      <c r="Q83" s="50"/>
      <c r="R83" s="7"/>
      <c r="S83" s="50"/>
      <c r="T83" s="7"/>
      <c r="U83" s="50"/>
      <c r="V83" s="7"/>
      <c r="W83" s="118"/>
      <c r="X83" s="119"/>
      <c r="Y83" s="146"/>
      <c r="Z83" s="147"/>
      <c r="AA83" s="147"/>
      <c r="AB83" s="148"/>
    </row>
    <row r="84" spans="1:28" ht="20.25" x14ac:dyDescent="0.3">
      <c r="A84" s="9" t="s">
        <v>96</v>
      </c>
      <c r="B84" s="10">
        <v>0.32835364723855692</v>
      </c>
      <c r="C84" s="4">
        <v>0.31995016722346636</v>
      </c>
      <c r="D84" s="42">
        <v>0.2919115719904492</v>
      </c>
      <c r="E84" s="82">
        <v>16776</v>
      </c>
      <c r="F84" s="83">
        <v>4806</v>
      </c>
      <c r="G84" s="88">
        <v>1101</v>
      </c>
      <c r="H84" s="84"/>
      <c r="I84" s="46"/>
      <c r="J84" s="5"/>
      <c r="K84" s="47"/>
      <c r="L84" s="49"/>
      <c r="M84" s="6"/>
      <c r="N84" s="64" t="s">
        <v>97</v>
      </c>
      <c r="O84" s="50"/>
      <c r="P84" s="7"/>
      <c r="Q84" s="50"/>
      <c r="R84" s="7"/>
      <c r="S84" s="50"/>
      <c r="T84" s="7"/>
      <c r="U84" s="50"/>
      <c r="V84" s="7"/>
      <c r="W84" s="118"/>
      <c r="X84" s="119"/>
      <c r="Y84" s="146"/>
      <c r="Z84" s="147"/>
      <c r="AA84" s="147"/>
      <c r="AB84" s="148"/>
    </row>
    <row r="85" spans="1:28" ht="20.25" x14ac:dyDescent="0.3">
      <c r="A85" s="9" t="s">
        <v>152</v>
      </c>
      <c r="B85" s="10">
        <v>0.29975688926024535</v>
      </c>
      <c r="C85" s="4">
        <v>0.29348059215389921</v>
      </c>
      <c r="D85" s="42">
        <v>0.26963409747973455</v>
      </c>
      <c r="E85" s="82">
        <v>14208</v>
      </c>
      <c r="F85" s="83">
        <v>4255</v>
      </c>
      <c r="G85" s="88">
        <v>994</v>
      </c>
      <c r="H85" s="84"/>
      <c r="I85" s="46"/>
      <c r="J85" s="5"/>
      <c r="K85" s="47"/>
      <c r="L85" s="49"/>
      <c r="M85" s="6"/>
      <c r="N85" s="64" t="s">
        <v>97</v>
      </c>
      <c r="O85" s="50"/>
      <c r="P85" s="7"/>
      <c r="Q85" s="50"/>
      <c r="R85" s="7"/>
      <c r="S85" s="50"/>
      <c r="T85" s="7"/>
      <c r="U85" s="50"/>
      <c r="V85" s="7"/>
      <c r="W85" s="118"/>
      <c r="X85" s="119"/>
      <c r="Y85" s="146"/>
      <c r="Z85" s="147"/>
      <c r="AA85" s="147"/>
      <c r="AB85" s="148"/>
    </row>
    <row r="86" spans="1:28" ht="20.25" x14ac:dyDescent="0.3">
      <c r="A86" s="9" t="s">
        <v>111</v>
      </c>
      <c r="B86" s="10">
        <v>0.29504279204925066</v>
      </c>
      <c r="C86" s="4">
        <v>0.28032460714596225</v>
      </c>
      <c r="D86" s="42">
        <v>0.2635160855043796</v>
      </c>
      <c r="E86" s="82">
        <v>13117</v>
      </c>
      <c r="F86" s="83">
        <v>4145</v>
      </c>
      <c r="G86" s="88">
        <v>897</v>
      </c>
      <c r="H86" s="84">
        <v>448</v>
      </c>
      <c r="I86" s="46"/>
      <c r="J86" s="5"/>
      <c r="K86" s="47"/>
      <c r="L86" s="49"/>
      <c r="M86" s="6"/>
      <c r="N86" s="64" t="s">
        <v>134</v>
      </c>
      <c r="O86" s="50"/>
      <c r="P86" s="7"/>
      <c r="Q86" s="50"/>
      <c r="R86" s="7"/>
      <c r="S86" s="50"/>
      <c r="T86" s="7"/>
      <c r="U86" s="50"/>
      <c r="V86" s="7"/>
      <c r="W86" s="118"/>
      <c r="X86" s="119"/>
      <c r="Y86" s="146"/>
      <c r="Z86" s="147"/>
      <c r="AA86" s="147"/>
      <c r="AB86" s="148"/>
    </row>
    <row r="87" spans="1:28" ht="20.25" x14ac:dyDescent="0.3">
      <c r="A87" s="97" t="s">
        <v>127</v>
      </c>
      <c r="B87" s="10">
        <v>0.28156370828614896</v>
      </c>
      <c r="C87" s="4">
        <v>0.27714044879113892</v>
      </c>
      <c r="D87" s="42">
        <v>0.24262447354632355</v>
      </c>
      <c r="E87" s="82">
        <v>13260</v>
      </c>
      <c r="F87" s="83">
        <v>3795</v>
      </c>
      <c r="G87" s="88">
        <v>409</v>
      </c>
      <c r="H87" s="84"/>
      <c r="I87" s="46"/>
      <c r="J87" s="5"/>
      <c r="K87" s="47"/>
      <c r="L87" s="49">
        <v>131027</v>
      </c>
      <c r="M87" s="6">
        <v>129923</v>
      </c>
      <c r="N87" s="64" t="s">
        <v>130</v>
      </c>
      <c r="O87" s="50">
        <f>(M87/B87)/100</f>
        <v>4614.3375789027896</v>
      </c>
      <c r="P87" s="7">
        <f>RANK(O87,$O$5:$O$108,1)</f>
        <v>1</v>
      </c>
      <c r="Q87" s="50">
        <f>(M87/C87)/100</f>
        <v>4687.9840372169474</v>
      </c>
      <c r="R87" s="7">
        <f>RANK(Q87,$Q$5:$Q$108,1)</f>
        <v>1</v>
      </c>
      <c r="S87" s="50">
        <f>(M87/D87)/100</f>
        <v>5354.9008515496771</v>
      </c>
      <c r="T87" s="7">
        <f>RANK(S87,$S$5:$S$108,1)</f>
        <v>2</v>
      </c>
      <c r="U87" s="50">
        <f>(M87/((B87+C87+D87)/3))/100</f>
        <v>4864.0343687292598</v>
      </c>
      <c r="V87" s="7">
        <f>RANK(U87,$U$5:$U$108,1)</f>
        <v>1</v>
      </c>
      <c r="W87" s="117">
        <f>((M87+W117)/(B87))/100</f>
        <v>25213.583253368572</v>
      </c>
      <c r="X87" s="116">
        <f>RANK(W87,$W$5:$W$108,1)</f>
        <v>26</v>
      </c>
      <c r="Y87" s="146"/>
      <c r="Z87" s="147"/>
      <c r="AA87" s="147"/>
      <c r="AB87" s="148"/>
    </row>
    <row r="88" spans="1:28" ht="20.25" x14ac:dyDescent="0.3">
      <c r="A88" s="9" t="s">
        <v>112</v>
      </c>
      <c r="B88" s="10">
        <v>0.27681463403816842</v>
      </c>
      <c r="C88" s="4">
        <v>0.25836902374511916</v>
      </c>
      <c r="D88" s="42">
        <v>0.23799872710700054</v>
      </c>
      <c r="E88" s="92">
        <v>12362</v>
      </c>
      <c r="F88" s="83">
        <v>3804</v>
      </c>
      <c r="G88" s="83">
        <v>137</v>
      </c>
      <c r="H88" s="84">
        <v>390</v>
      </c>
      <c r="I88" s="46"/>
      <c r="J88" s="5"/>
      <c r="K88" s="47"/>
      <c r="L88" s="49"/>
      <c r="M88" s="6"/>
      <c r="N88" s="64" t="s">
        <v>97</v>
      </c>
      <c r="O88" s="50"/>
      <c r="P88" s="7"/>
      <c r="Q88" s="50"/>
      <c r="R88" s="7"/>
      <c r="S88" s="50"/>
      <c r="T88" s="7"/>
      <c r="U88" s="50"/>
      <c r="V88" s="7"/>
      <c r="W88" s="118"/>
      <c r="X88" s="119"/>
      <c r="Y88" s="149"/>
      <c r="Z88" s="150"/>
      <c r="AA88" s="150"/>
      <c r="AB88" s="151"/>
    </row>
    <row r="89" spans="1:28" ht="20.25" x14ac:dyDescent="0.3">
      <c r="A89" s="59" t="s">
        <v>46</v>
      </c>
      <c r="B89" s="14"/>
      <c r="C89" s="15"/>
      <c r="D89" s="15"/>
      <c r="E89" s="16"/>
      <c r="F89" s="16"/>
      <c r="G89" s="16"/>
      <c r="H89" s="16"/>
      <c r="I89" s="60" t="s">
        <v>51</v>
      </c>
      <c r="J89" s="17"/>
      <c r="K89" s="17"/>
      <c r="L89" s="18"/>
      <c r="M89" s="18"/>
      <c r="N89" s="65"/>
      <c r="O89" s="19"/>
      <c r="P89" s="20"/>
      <c r="Q89" s="21"/>
      <c r="R89" s="20"/>
      <c r="S89" s="21"/>
      <c r="T89" s="20"/>
      <c r="U89" s="21"/>
      <c r="V89" s="22"/>
      <c r="W89" s="21"/>
      <c r="X89" s="22"/>
      <c r="Y89" s="94"/>
      <c r="Z89" s="95"/>
      <c r="AA89" s="95"/>
      <c r="AB89" s="95"/>
    </row>
    <row r="90" spans="1:28" ht="20.25" x14ac:dyDescent="0.3">
      <c r="A90" s="8" t="s">
        <v>67</v>
      </c>
      <c r="B90" s="10">
        <v>0.26215613346588201</v>
      </c>
      <c r="C90" s="4">
        <v>0.26173311667645677</v>
      </c>
      <c r="D90" s="42">
        <v>0.25524950078572006</v>
      </c>
      <c r="E90" s="82">
        <v>10985</v>
      </c>
      <c r="F90" s="83">
        <v>4396</v>
      </c>
      <c r="G90" s="88"/>
      <c r="H90" s="84">
        <v>474</v>
      </c>
      <c r="I90" s="46"/>
      <c r="J90" s="5"/>
      <c r="K90" s="47"/>
      <c r="L90" s="49">
        <v>164010</v>
      </c>
      <c r="M90" s="6">
        <v>164213</v>
      </c>
      <c r="N90" s="64" t="s">
        <v>185</v>
      </c>
      <c r="O90" s="50">
        <f>(M90/B90)/100</f>
        <v>6263.9388912627255</v>
      </c>
      <c r="P90" s="7">
        <f>RANK(O90,$O$5:$O$108,1)</f>
        <v>11</v>
      </c>
      <c r="Q90" s="50">
        <f>(M90/C90)/100</f>
        <v>6274.0627584774866</v>
      </c>
      <c r="R90" s="7">
        <f>RANK(Q90,$Q$5:$Q$108,1)</f>
        <v>9</v>
      </c>
      <c r="S90" s="50">
        <f>(M90/D90)/100</f>
        <v>6433.4307998453451</v>
      </c>
      <c r="T90" s="7">
        <f>RANK(S90,$S$5:$S$108,1)</f>
        <v>8</v>
      </c>
      <c r="U90" s="50">
        <f>(M90/((B90+C90+D90)/3))/100</f>
        <v>6322.866105853429</v>
      </c>
      <c r="V90" s="7">
        <f>RANK(U90,$U$5:$U$108,1)</f>
        <v>8</v>
      </c>
      <c r="W90" s="143" t="s">
        <v>186</v>
      </c>
      <c r="X90" s="144"/>
      <c r="Y90" s="144"/>
      <c r="Z90" s="145"/>
    </row>
    <row r="91" spans="1:28" ht="20.25" x14ac:dyDescent="0.3">
      <c r="A91" s="8" t="s">
        <v>169</v>
      </c>
      <c r="B91" s="10">
        <v>0.26136273612735711</v>
      </c>
      <c r="C91" s="4">
        <v>0.24144007077547497</v>
      </c>
      <c r="D91" s="42">
        <v>0.21931899849862055</v>
      </c>
      <c r="E91" s="82">
        <v>12088</v>
      </c>
      <c r="F91" s="83">
        <v>3688</v>
      </c>
      <c r="G91" s="88"/>
      <c r="H91" s="84">
        <v>309</v>
      </c>
      <c r="I91" s="46"/>
      <c r="J91" s="5"/>
      <c r="K91" s="47"/>
      <c r="L91" s="49">
        <v>226780</v>
      </c>
      <c r="M91" s="6">
        <v>222380</v>
      </c>
      <c r="N91" s="64" t="s">
        <v>104</v>
      </c>
      <c r="O91" s="50">
        <f>(M91/B91)/100</f>
        <v>8508.4814803759327</v>
      </c>
      <c r="P91" s="7">
        <f>RANK(O91,$O$5:$O$108,1)</f>
        <v>27</v>
      </c>
      <c r="Q91" s="50">
        <f>(M91/C91)/100</f>
        <v>9210.5672138739683</v>
      </c>
      <c r="R91" s="7">
        <f>RANK(Q91,$Q$5:$Q$108,1)</f>
        <v>28</v>
      </c>
      <c r="S91" s="50">
        <f>(M91/D91)/100</f>
        <v>10139.568460659313</v>
      </c>
      <c r="T91" s="7">
        <f>RANK(S91,$S$5:$S$108,1)</f>
        <v>29</v>
      </c>
      <c r="U91" s="50">
        <f>(M91/((B91+C91+D91)/3))/100</f>
        <v>9238.6076006819058</v>
      </c>
      <c r="V91" s="7">
        <f>RANK(U91,$U$5:$U$108,1)</f>
        <v>28</v>
      </c>
      <c r="W91" s="146"/>
      <c r="X91" s="147"/>
      <c r="Y91" s="147"/>
      <c r="Z91" s="148"/>
    </row>
    <row r="92" spans="1:28" ht="20.25" x14ac:dyDescent="0.3">
      <c r="A92" s="8" t="s">
        <v>116</v>
      </c>
      <c r="B92" s="10">
        <v>0.25595893303653117</v>
      </c>
      <c r="C92" s="4">
        <v>0.24915913084035282</v>
      </c>
      <c r="D92" s="42">
        <v>0.23524322521993077</v>
      </c>
      <c r="E92" s="82"/>
      <c r="F92" s="83"/>
      <c r="G92" s="88"/>
      <c r="H92" s="84"/>
      <c r="I92" s="46"/>
      <c r="J92" s="5"/>
      <c r="K92" s="47"/>
      <c r="L92" s="49"/>
      <c r="M92" s="6"/>
      <c r="N92" s="64" t="s">
        <v>103</v>
      </c>
      <c r="O92" s="50"/>
      <c r="P92" s="7"/>
      <c r="Q92" s="50"/>
      <c r="R92" s="7"/>
      <c r="S92" s="50"/>
      <c r="T92" s="7"/>
      <c r="U92" s="50"/>
      <c r="V92" s="7"/>
      <c r="W92" s="146"/>
      <c r="X92" s="147"/>
      <c r="Y92" s="147"/>
      <c r="Z92" s="148"/>
    </row>
    <row r="93" spans="1:28" ht="20.25" x14ac:dyDescent="0.3">
      <c r="A93" s="9" t="s">
        <v>81</v>
      </c>
      <c r="B93" s="10">
        <v>0.24951826794920862</v>
      </c>
      <c r="C93" s="4">
        <v>0.24214482222298817</v>
      </c>
      <c r="D93" s="42">
        <v>0.21480187206152257</v>
      </c>
      <c r="E93" s="82">
        <v>10203</v>
      </c>
      <c r="F93" s="83">
        <v>3565</v>
      </c>
      <c r="G93" s="88">
        <v>649</v>
      </c>
      <c r="H93" s="84">
        <v>495</v>
      </c>
      <c r="I93" s="46">
        <v>62.2</v>
      </c>
      <c r="J93" s="5"/>
      <c r="K93" s="47"/>
      <c r="L93" s="49">
        <v>238990</v>
      </c>
      <c r="M93" s="6">
        <v>238720</v>
      </c>
      <c r="N93" s="64" t="s">
        <v>101</v>
      </c>
      <c r="O93" s="50">
        <f>(M93/B93)/100</f>
        <v>9567.2353756717039</v>
      </c>
      <c r="P93" s="7">
        <f>RANK(O93,$O$5:$O$108,1)</f>
        <v>30</v>
      </c>
      <c r="Q93" s="50">
        <f>(M93/C93)/100</f>
        <v>9858.5630619087005</v>
      </c>
      <c r="R93" s="7">
        <f>RANK(Q93,$Q$5:$Q$108,1)</f>
        <v>30</v>
      </c>
      <c r="S93" s="50">
        <f>(M93/D93)/100</f>
        <v>11113.497182725992</v>
      </c>
      <c r="T93" s="7">
        <f>RANK(S93,$S$5:$S$108,1)</f>
        <v>30</v>
      </c>
      <c r="U93" s="50">
        <f>(M93/((B93+C93+D93)/3))/100</f>
        <v>10137.233101208963</v>
      </c>
      <c r="V93" s="7">
        <f>RANK(U93,$U$5:$U$108,1)</f>
        <v>30</v>
      </c>
      <c r="W93" s="146"/>
      <c r="X93" s="147"/>
      <c r="Y93" s="147"/>
      <c r="Z93" s="148"/>
    </row>
    <row r="94" spans="1:28" ht="20.25" x14ac:dyDescent="0.3">
      <c r="A94" s="9" t="s">
        <v>82</v>
      </c>
      <c r="B94" s="10">
        <v>0.24200140010352986</v>
      </c>
      <c r="C94" s="4">
        <v>0.23437970203272668</v>
      </c>
      <c r="D94" s="42">
        <v>0.20354158833922631</v>
      </c>
      <c r="E94" s="82">
        <v>9354</v>
      </c>
      <c r="F94" s="83">
        <v>3411</v>
      </c>
      <c r="G94" s="88">
        <v>537</v>
      </c>
      <c r="H94" s="84">
        <v>490</v>
      </c>
      <c r="I94" s="46"/>
      <c r="J94" s="5"/>
      <c r="K94" s="47"/>
      <c r="L94" s="49"/>
      <c r="M94" s="6"/>
      <c r="N94" s="64" t="s">
        <v>102</v>
      </c>
      <c r="O94" s="50"/>
      <c r="P94" s="7"/>
      <c r="Q94" s="50"/>
      <c r="R94" s="7"/>
      <c r="S94" s="50"/>
      <c r="T94" s="7"/>
      <c r="U94" s="50"/>
      <c r="V94" s="7"/>
      <c r="W94" s="146"/>
      <c r="X94" s="147"/>
      <c r="Y94" s="147"/>
      <c r="Z94" s="148"/>
    </row>
    <row r="95" spans="1:28" ht="20.25" x14ac:dyDescent="0.3">
      <c r="A95" s="9" t="s">
        <v>117</v>
      </c>
      <c r="B95" s="10">
        <v>0.23937055366738144</v>
      </c>
      <c r="C95" s="4">
        <v>0.23266330268031832</v>
      </c>
      <c r="D95" s="42">
        <v>0.21915709448474965</v>
      </c>
      <c r="E95" s="82"/>
      <c r="F95" s="83"/>
      <c r="G95" s="88"/>
      <c r="H95" s="84"/>
      <c r="I95" s="46"/>
      <c r="J95" s="5"/>
      <c r="K95" s="47"/>
      <c r="L95" s="49"/>
      <c r="M95" s="6"/>
      <c r="N95" s="64" t="s">
        <v>120</v>
      </c>
      <c r="O95" s="50"/>
      <c r="P95" s="7"/>
      <c r="Q95" s="50"/>
      <c r="R95" s="7"/>
      <c r="S95" s="50"/>
      <c r="T95" s="7"/>
      <c r="U95" s="50"/>
      <c r="V95" s="7"/>
      <c r="W95" s="146"/>
      <c r="X95" s="147"/>
      <c r="Y95" s="147"/>
      <c r="Z95" s="148"/>
    </row>
    <row r="96" spans="1:28" ht="20.25" x14ac:dyDescent="0.3">
      <c r="A96" s="9" t="s">
        <v>125</v>
      </c>
      <c r="B96" s="10">
        <v>0.19374122142721012</v>
      </c>
      <c r="C96" s="4"/>
      <c r="D96" s="42"/>
      <c r="E96" s="82"/>
      <c r="F96" s="83"/>
      <c r="G96" s="88"/>
      <c r="H96" s="84"/>
      <c r="I96" s="46"/>
      <c r="J96" s="5"/>
      <c r="K96" s="47"/>
      <c r="L96" s="49"/>
      <c r="M96" s="6"/>
      <c r="N96" s="64" t="s">
        <v>132</v>
      </c>
      <c r="O96" s="50"/>
      <c r="P96" s="7"/>
      <c r="Q96" s="50"/>
      <c r="R96" s="7"/>
      <c r="S96" s="50"/>
      <c r="T96" s="7"/>
      <c r="U96" s="50"/>
      <c r="V96" s="7"/>
      <c r="W96" s="146"/>
      <c r="X96" s="147"/>
      <c r="Y96" s="147"/>
      <c r="Z96" s="148"/>
    </row>
    <row r="97" spans="1:26" ht="20.25" x14ac:dyDescent="0.3">
      <c r="A97" s="9" t="s">
        <v>170</v>
      </c>
      <c r="B97" s="10">
        <v>0.17459898016471689</v>
      </c>
      <c r="C97" s="4"/>
      <c r="D97" s="42"/>
      <c r="E97" s="82">
        <v>8464</v>
      </c>
      <c r="F97" s="83">
        <v>3269</v>
      </c>
      <c r="G97" s="88"/>
      <c r="H97" s="84">
        <v>387</v>
      </c>
      <c r="I97" s="46"/>
      <c r="J97" s="5"/>
      <c r="K97" s="47"/>
      <c r="L97" s="49">
        <v>148030</v>
      </c>
      <c r="M97" s="6">
        <v>151993</v>
      </c>
      <c r="N97" s="64" t="s">
        <v>138</v>
      </c>
      <c r="O97" s="50">
        <f>(M97/B97)/100</f>
        <v>8705.2627602182802</v>
      </c>
      <c r="P97" s="7">
        <f>RANK(O97,$O$5:$O$108,1)</f>
        <v>28</v>
      </c>
      <c r="Q97" s="50"/>
      <c r="R97" s="7"/>
      <c r="S97" s="50"/>
      <c r="T97" s="7"/>
      <c r="U97" s="50"/>
      <c r="V97" s="7"/>
      <c r="W97" s="146"/>
      <c r="X97" s="147"/>
      <c r="Y97" s="147"/>
      <c r="Z97" s="148"/>
    </row>
    <row r="98" spans="1:26" ht="20.25" x14ac:dyDescent="0.3">
      <c r="A98" s="9" t="s">
        <v>216</v>
      </c>
      <c r="B98" s="10">
        <v>0.17296606947541723</v>
      </c>
      <c r="C98" s="4"/>
      <c r="D98" s="42"/>
      <c r="E98" s="82"/>
      <c r="F98" s="83"/>
      <c r="G98" s="88"/>
      <c r="H98" s="84"/>
      <c r="I98" s="46"/>
      <c r="J98" s="5"/>
      <c r="K98" s="47"/>
      <c r="L98" s="49"/>
      <c r="M98" s="6"/>
      <c r="N98" s="64" t="s">
        <v>132</v>
      </c>
      <c r="O98" s="50"/>
      <c r="P98" s="7"/>
      <c r="Q98" s="50"/>
      <c r="R98" s="7"/>
      <c r="S98" s="50"/>
      <c r="T98" s="7"/>
      <c r="U98" s="50"/>
      <c r="V98" s="7"/>
      <c r="W98" s="146"/>
      <c r="X98" s="147"/>
      <c r="Y98" s="147"/>
      <c r="Z98" s="148"/>
    </row>
    <row r="99" spans="1:26" ht="20.25" x14ac:dyDescent="0.3">
      <c r="A99" s="9" t="s">
        <v>113</v>
      </c>
      <c r="B99" s="10">
        <v>0.17168815550818939</v>
      </c>
      <c r="C99" s="4">
        <v>0.15772238823796447</v>
      </c>
      <c r="D99" s="42"/>
      <c r="E99" s="82">
        <v>7590</v>
      </c>
      <c r="F99" s="83">
        <v>2302</v>
      </c>
      <c r="G99" s="88">
        <v>282</v>
      </c>
      <c r="H99" s="84">
        <v>245</v>
      </c>
      <c r="I99" s="46"/>
      <c r="J99" s="5"/>
      <c r="K99" s="47"/>
      <c r="L99" s="49">
        <v>173990</v>
      </c>
      <c r="M99" s="6">
        <v>176343</v>
      </c>
      <c r="N99" s="64" t="s">
        <v>137</v>
      </c>
      <c r="O99" s="50">
        <f t="shared" ref="O99" si="20">(M99/B99)/100</f>
        <v>10271.122051374627</v>
      </c>
      <c r="P99" s="7">
        <f>RANK(O99,$O$5:$O$108,1)</f>
        <v>31</v>
      </c>
      <c r="Q99" s="50"/>
      <c r="R99" s="7"/>
      <c r="S99" s="50"/>
      <c r="T99" s="7"/>
      <c r="U99" s="50"/>
      <c r="V99" s="7"/>
      <c r="W99" s="146"/>
      <c r="X99" s="147"/>
      <c r="Y99" s="147"/>
      <c r="Z99" s="148"/>
    </row>
    <row r="100" spans="1:26" ht="20.25" x14ac:dyDescent="0.3">
      <c r="A100" s="9" t="s">
        <v>115</v>
      </c>
      <c r="B100" s="10">
        <v>0.15616770784350276</v>
      </c>
      <c r="C100" s="4"/>
      <c r="D100" s="42"/>
      <c r="E100" s="82">
        <v>5688</v>
      </c>
      <c r="F100" s="83">
        <v>2101</v>
      </c>
      <c r="G100" s="88"/>
      <c r="H100" s="84"/>
      <c r="I100" s="46"/>
      <c r="J100" s="5"/>
      <c r="K100" s="47"/>
      <c r="L100" s="49"/>
      <c r="M100" s="6"/>
      <c r="N100" s="64" t="s">
        <v>55</v>
      </c>
      <c r="O100" s="50"/>
      <c r="P100" s="7"/>
      <c r="Q100" s="50"/>
      <c r="R100" s="7"/>
      <c r="S100" s="50"/>
      <c r="T100" s="7"/>
      <c r="U100" s="50"/>
      <c r="V100" s="7"/>
      <c r="W100" s="146"/>
      <c r="X100" s="147"/>
      <c r="Y100" s="147"/>
      <c r="Z100" s="148"/>
    </row>
    <row r="101" spans="1:26" ht="20.25" x14ac:dyDescent="0.3">
      <c r="A101" s="9" t="s">
        <v>114</v>
      </c>
      <c r="B101" s="10">
        <v>0.15164973646623717</v>
      </c>
      <c r="C101" s="4">
        <v>0.13965725922747257</v>
      </c>
      <c r="D101" s="42"/>
      <c r="E101" s="82">
        <v>6885</v>
      </c>
      <c r="F101" s="83">
        <v>1739</v>
      </c>
      <c r="G101" s="88">
        <v>119</v>
      </c>
      <c r="H101" s="84">
        <v>214</v>
      </c>
      <c r="I101" s="46"/>
      <c r="J101" s="5"/>
      <c r="K101" s="47"/>
      <c r="L101" s="49"/>
      <c r="M101" s="6"/>
      <c r="N101" s="64" t="s">
        <v>97</v>
      </c>
      <c r="O101" s="50"/>
      <c r="P101" s="7"/>
      <c r="Q101" s="50"/>
      <c r="R101" s="7"/>
      <c r="S101" s="50"/>
      <c r="T101" s="7"/>
      <c r="U101" s="50"/>
      <c r="V101" s="7"/>
      <c r="W101" s="146"/>
      <c r="X101" s="147"/>
      <c r="Y101" s="147"/>
      <c r="Z101" s="148"/>
    </row>
    <row r="102" spans="1:26" ht="20.25" x14ac:dyDescent="0.3">
      <c r="A102" s="9" t="s">
        <v>135</v>
      </c>
      <c r="B102" s="10">
        <v>0.12696096164809284</v>
      </c>
      <c r="C102" s="4"/>
      <c r="D102" s="42"/>
      <c r="E102" s="82"/>
      <c r="F102" s="83"/>
      <c r="G102" s="88"/>
      <c r="H102" s="84"/>
      <c r="I102" s="46"/>
      <c r="J102" s="5"/>
      <c r="K102" s="47"/>
      <c r="L102" s="49"/>
      <c r="M102" s="6"/>
      <c r="N102" s="64" t="s">
        <v>131</v>
      </c>
      <c r="O102" s="50"/>
      <c r="P102" s="7"/>
      <c r="Q102" s="50"/>
      <c r="R102" s="7"/>
      <c r="S102" s="50"/>
      <c r="T102" s="7"/>
      <c r="U102" s="50"/>
      <c r="V102" s="7"/>
      <c r="W102" s="146"/>
      <c r="X102" s="147"/>
      <c r="Y102" s="147"/>
      <c r="Z102" s="148"/>
    </row>
    <row r="103" spans="1:26" ht="20.25" x14ac:dyDescent="0.3">
      <c r="A103" s="9" t="s">
        <v>105</v>
      </c>
      <c r="B103" s="10">
        <v>9.0542938706304518E-2</v>
      </c>
      <c r="C103" s="4"/>
      <c r="D103" s="42"/>
      <c r="E103" s="82">
        <v>3633</v>
      </c>
      <c r="F103" s="83">
        <v>1074</v>
      </c>
      <c r="G103" s="88"/>
      <c r="H103" s="84">
        <v>82</v>
      </c>
      <c r="I103" s="46"/>
      <c r="J103" s="5"/>
      <c r="K103" s="47"/>
      <c r="L103" s="49">
        <v>99000</v>
      </c>
      <c r="M103" s="6">
        <v>95893</v>
      </c>
      <c r="N103" s="64"/>
      <c r="O103" s="50">
        <f>(M103/B103)/100</f>
        <v>10590.886641204517</v>
      </c>
      <c r="P103" s="7">
        <f>RANK(O103,$O$5:$O$108,1)</f>
        <v>33</v>
      </c>
      <c r="Q103" s="50"/>
      <c r="R103" s="7"/>
      <c r="S103" s="50"/>
      <c r="T103" s="7"/>
      <c r="U103" s="50"/>
      <c r="V103" s="7"/>
      <c r="W103" s="146"/>
      <c r="X103" s="147"/>
      <c r="Y103" s="147"/>
      <c r="Z103" s="148"/>
    </row>
    <row r="104" spans="1:26" ht="20.25" x14ac:dyDescent="0.3">
      <c r="A104" s="9" t="s">
        <v>83</v>
      </c>
      <c r="B104" s="10">
        <v>8.4373390126718226E-2</v>
      </c>
      <c r="C104" s="4">
        <v>8.2090205400448535E-2</v>
      </c>
      <c r="D104" s="42">
        <v>5.6426598758553437E-2</v>
      </c>
      <c r="E104" s="82">
        <v>4114</v>
      </c>
      <c r="F104" s="83">
        <v>1192</v>
      </c>
      <c r="G104" s="88"/>
      <c r="H104" s="84"/>
      <c r="I104" s="46"/>
      <c r="J104" s="93"/>
      <c r="K104" s="47"/>
      <c r="L104" s="49"/>
      <c r="M104" s="6"/>
      <c r="N104" s="64" t="s">
        <v>99</v>
      </c>
      <c r="O104" s="50"/>
      <c r="P104" s="7"/>
      <c r="Q104" s="50"/>
      <c r="R104" s="7"/>
      <c r="S104" s="50"/>
      <c r="T104" s="7"/>
      <c r="U104" s="50"/>
      <c r="V104" s="7"/>
      <c r="W104" s="146"/>
      <c r="X104" s="147"/>
      <c r="Y104" s="147"/>
      <c r="Z104" s="148"/>
    </row>
    <row r="105" spans="1:26" ht="20.25" x14ac:dyDescent="0.3">
      <c r="A105" s="9" t="s">
        <v>126</v>
      </c>
      <c r="B105" s="10">
        <v>6.3568568325905767E-2</v>
      </c>
      <c r="C105" s="4"/>
      <c r="D105" s="42"/>
      <c r="E105" s="82"/>
      <c r="F105" s="83"/>
      <c r="G105" s="88"/>
      <c r="H105" s="84"/>
      <c r="I105" s="46"/>
      <c r="J105" s="93"/>
      <c r="K105" s="47"/>
      <c r="L105" s="49"/>
      <c r="M105" s="6"/>
      <c r="N105" s="64" t="s">
        <v>131</v>
      </c>
      <c r="O105" s="50"/>
      <c r="P105" s="7"/>
      <c r="Q105" s="50"/>
      <c r="R105" s="7"/>
      <c r="S105" s="50"/>
      <c r="T105" s="7"/>
      <c r="U105" s="50"/>
      <c r="V105" s="7"/>
      <c r="W105" s="146"/>
      <c r="X105" s="147"/>
      <c r="Y105" s="147"/>
      <c r="Z105" s="148"/>
    </row>
    <row r="106" spans="1:26" ht="20.25" x14ac:dyDescent="0.3">
      <c r="A106" s="9" t="s">
        <v>136</v>
      </c>
      <c r="B106" s="10">
        <v>6.3045142258473338E-2</v>
      </c>
      <c r="C106" s="4"/>
      <c r="D106" s="42"/>
      <c r="E106" s="82"/>
      <c r="F106" s="83"/>
      <c r="G106" s="88"/>
      <c r="H106" s="84"/>
      <c r="I106" s="46"/>
      <c r="J106" s="93"/>
      <c r="K106" s="47"/>
      <c r="L106" s="49"/>
      <c r="M106" s="6"/>
      <c r="N106" s="64" t="s">
        <v>131</v>
      </c>
      <c r="O106" s="50"/>
      <c r="P106" s="7"/>
      <c r="Q106" s="50"/>
      <c r="R106" s="7"/>
      <c r="S106" s="50"/>
      <c r="T106" s="7"/>
      <c r="U106" s="50"/>
      <c r="V106" s="7"/>
      <c r="W106" s="146"/>
      <c r="X106" s="147"/>
      <c r="Y106" s="147"/>
      <c r="Z106" s="148"/>
    </row>
    <row r="107" spans="1:26" ht="20.25" x14ac:dyDescent="0.3">
      <c r="A107" s="9" t="s">
        <v>84</v>
      </c>
      <c r="B107" s="10">
        <v>4.6818283500045264E-2</v>
      </c>
      <c r="C107" s="4"/>
      <c r="D107" s="42"/>
      <c r="E107" s="82">
        <v>1922</v>
      </c>
      <c r="F107" s="83">
        <v>637</v>
      </c>
      <c r="G107" s="88"/>
      <c r="H107" s="84">
        <v>40</v>
      </c>
      <c r="I107" s="46"/>
      <c r="J107" s="93"/>
      <c r="K107" s="47"/>
      <c r="L107" s="49">
        <v>104000</v>
      </c>
      <c r="M107" s="6">
        <v>105017</v>
      </c>
      <c r="N107" s="64" t="s">
        <v>133</v>
      </c>
      <c r="O107" s="50">
        <f>(M107/B107)/100</f>
        <v>22430.766817817759</v>
      </c>
      <c r="P107" s="7">
        <f>RANK(O107,$O$5:$O$108,1)</f>
        <v>35</v>
      </c>
      <c r="Q107" s="50"/>
      <c r="R107" s="7"/>
      <c r="S107" s="50"/>
      <c r="T107" s="7"/>
      <c r="U107" s="50"/>
      <c r="V107" s="7"/>
      <c r="W107" s="149"/>
      <c r="X107" s="150"/>
      <c r="Y107" s="150"/>
      <c r="Z107" s="151"/>
    </row>
    <row r="108" spans="1:26" ht="21" thickBot="1" x14ac:dyDescent="0.35">
      <c r="A108" s="61" t="s">
        <v>47</v>
      </c>
      <c r="B108" s="23"/>
      <c r="C108" s="24"/>
      <c r="D108" s="24"/>
      <c r="E108" s="25"/>
      <c r="F108" s="25"/>
      <c r="G108" s="25"/>
      <c r="H108" s="25"/>
      <c r="I108" s="62" t="s">
        <v>52</v>
      </c>
      <c r="J108" s="26"/>
      <c r="K108" s="26"/>
      <c r="L108" s="26"/>
      <c r="M108" s="26"/>
      <c r="N108" s="66"/>
      <c r="O108" s="27"/>
      <c r="P108" s="28"/>
      <c r="Q108" s="29"/>
      <c r="R108" s="28"/>
      <c r="S108" s="29"/>
      <c r="T108" s="28"/>
      <c r="U108" s="29"/>
      <c r="V108" s="30"/>
      <c r="W108" s="29"/>
      <c r="X108" s="30"/>
    </row>
    <row r="111" spans="1:26" ht="17.25" thickBot="1" x14ac:dyDescent="0.35"/>
    <row r="112" spans="1:26" ht="16.5" customHeight="1" x14ac:dyDescent="0.3">
      <c r="A112" s="139" t="s">
        <v>68</v>
      </c>
      <c r="B112" s="136" t="s">
        <v>61</v>
      </c>
      <c r="C112" s="141" t="s">
        <v>37</v>
      </c>
      <c r="D112" s="133" t="s">
        <v>49</v>
      </c>
      <c r="E112" s="133" t="s">
        <v>36</v>
      </c>
      <c r="F112" s="152" t="s">
        <v>38</v>
      </c>
      <c r="G112" s="152" t="s">
        <v>50</v>
      </c>
      <c r="H112" s="152" t="s">
        <v>48</v>
      </c>
      <c r="I112" s="133" t="s">
        <v>39</v>
      </c>
      <c r="J112" s="133" t="s">
        <v>40</v>
      </c>
      <c r="K112" s="152" t="s">
        <v>89</v>
      </c>
      <c r="L112" s="133" t="s">
        <v>42</v>
      </c>
      <c r="M112" s="155" t="s">
        <v>41</v>
      </c>
      <c r="Q112" t="s">
        <v>194</v>
      </c>
      <c r="W112">
        <v>1550000</v>
      </c>
    </row>
    <row r="113" spans="1:23" x14ac:dyDescent="0.3">
      <c r="A113" s="140"/>
      <c r="B113" s="137"/>
      <c r="C113" s="142"/>
      <c r="D113" s="134"/>
      <c r="E113" s="134"/>
      <c r="F113" s="153"/>
      <c r="G113" s="153"/>
      <c r="H113" s="153"/>
      <c r="I113" s="134"/>
      <c r="J113" s="134"/>
      <c r="K113" s="153"/>
      <c r="L113" s="134"/>
      <c r="M113" s="156"/>
      <c r="Q113" t="s">
        <v>195</v>
      </c>
      <c r="W113">
        <v>1820000</v>
      </c>
    </row>
    <row r="114" spans="1:23" x14ac:dyDescent="0.3">
      <c r="A114" s="140"/>
      <c r="B114" s="137"/>
      <c r="C114" s="142"/>
      <c r="D114" s="135"/>
      <c r="E114" s="135"/>
      <c r="F114" s="154"/>
      <c r="G114" s="154"/>
      <c r="H114" s="154"/>
      <c r="I114" s="135"/>
      <c r="J114" s="135"/>
      <c r="K114" s="154"/>
      <c r="L114" s="135"/>
      <c r="M114" s="156"/>
      <c r="Q114" t="s">
        <v>196</v>
      </c>
      <c r="W114">
        <v>1920000</v>
      </c>
    </row>
    <row r="115" spans="1:23" ht="17.25" thickBot="1" x14ac:dyDescent="0.35">
      <c r="A115" s="31" t="s">
        <v>43</v>
      </c>
      <c r="B115" s="138"/>
      <c r="C115" s="11" t="s">
        <v>23</v>
      </c>
      <c r="D115" s="12" t="s">
        <v>24</v>
      </c>
      <c r="E115" s="12" t="s">
        <v>23</v>
      </c>
      <c r="F115" s="12" t="s">
        <v>25</v>
      </c>
      <c r="G115" s="12" t="s">
        <v>23</v>
      </c>
      <c r="H115" s="12" t="s">
        <v>29</v>
      </c>
      <c r="I115" s="12" t="s">
        <v>26</v>
      </c>
      <c r="J115" s="12" t="s">
        <v>26</v>
      </c>
      <c r="K115" s="12" t="s">
        <v>23</v>
      </c>
      <c r="L115" s="12" t="s">
        <v>28</v>
      </c>
      <c r="M115" s="13" t="s">
        <v>27</v>
      </c>
      <c r="Q115" t="s">
        <v>197</v>
      </c>
      <c r="W115">
        <v>950000</v>
      </c>
    </row>
    <row r="116" spans="1:23" x14ac:dyDescent="0.3">
      <c r="A116" s="130" t="s">
        <v>85</v>
      </c>
      <c r="B116" s="36" t="s">
        <v>62</v>
      </c>
      <c r="C116" s="32">
        <v>629</v>
      </c>
      <c r="D116" s="51">
        <v>322</v>
      </c>
      <c r="E116" s="51"/>
      <c r="F116" s="51"/>
      <c r="G116" s="51">
        <v>237</v>
      </c>
      <c r="H116" s="51">
        <v>94</v>
      </c>
      <c r="I116" s="51"/>
      <c r="J116" s="51"/>
      <c r="K116" s="51"/>
      <c r="L116" s="51">
        <v>126</v>
      </c>
      <c r="M116" s="52">
        <v>182</v>
      </c>
      <c r="Q116" t="s">
        <v>198</v>
      </c>
      <c r="W116">
        <v>650000</v>
      </c>
    </row>
    <row r="117" spans="1:23" x14ac:dyDescent="0.3">
      <c r="A117" s="131"/>
      <c r="B117" s="37" t="s">
        <v>63</v>
      </c>
      <c r="C117" s="33">
        <v>468</v>
      </c>
      <c r="D117" s="53">
        <v>238</v>
      </c>
      <c r="E117" s="53"/>
      <c r="F117" s="53"/>
      <c r="G117" s="53">
        <v>198</v>
      </c>
      <c r="H117" s="53">
        <v>81</v>
      </c>
      <c r="I117" s="53"/>
      <c r="J117" s="53"/>
      <c r="K117" s="53"/>
      <c r="L117" s="53">
        <v>104</v>
      </c>
      <c r="M117" s="54">
        <v>135</v>
      </c>
      <c r="Q117" t="s">
        <v>201</v>
      </c>
      <c r="W117">
        <v>580000</v>
      </c>
    </row>
    <row r="118" spans="1:23" x14ac:dyDescent="0.3">
      <c r="A118" s="132"/>
      <c r="B118" s="38" t="s">
        <v>64</v>
      </c>
      <c r="C118" s="34">
        <v>278</v>
      </c>
      <c r="D118" s="55">
        <v>132</v>
      </c>
      <c r="E118" s="55"/>
      <c r="F118" s="55"/>
      <c r="G118" s="55">
        <v>148</v>
      </c>
      <c r="H118" s="55">
        <v>54</v>
      </c>
      <c r="I118" s="55"/>
      <c r="J118" s="55"/>
      <c r="K118" s="55"/>
      <c r="L118" s="55">
        <v>64</v>
      </c>
      <c r="M118" s="56">
        <v>72</v>
      </c>
      <c r="Q118" t="s">
        <v>209</v>
      </c>
      <c r="W118">
        <v>1000000</v>
      </c>
    </row>
    <row r="119" spans="1:23" x14ac:dyDescent="0.3">
      <c r="A119" s="130" t="s">
        <v>65</v>
      </c>
      <c r="B119" s="36" t="s">
        <v>0</v>
      </c>
      <c r="C119" s="32">
        <v>540</v>
      </c>
      <c r="D119" s="51">
        <v>307</v>
      </c>
      <c r="E119" s="51"/>
      <c r="F119" s="51"/>
      <c r="G119" s="51">
        <v>231</v>
      </c>
      <c r="H119" s="51">
        <v>86</v>
      </c>
      <c r="I119" s="51"/>
      <c r="J119" s="51"/>
      <c r="K119" s="51"/>
      <c r="L119" s="51">
        <v>106</v>
      </c>
      <c r="M119" s="52">
        <v>142</v>
      </c>
      <c r="Q119" t="s">
        <v>218</v>
      </c>
      <c r="W119">
        <v>750000</v>
      </c>
    </row>
    <row r="120" spans="1:23" x14ac:dyDescent="0.3">
      <c r="A120" s="131"/>
      <c r="B120" s="37" t="s">
        <v>1</v>
      </c>
      <c r="C120" s="33">
        <v>410</v>
      </c>
      <c r="D120" s="53">
        <v>211</v>
      </c>
      <c r="E120" s="53"/>
      <c r="F120" s="53"/>
      <c r="G120" s="53">
        <v>180</v>
      </c>
      <c r="H120" s="53">
        <v>71</v>
      </c>
      <c r="I120" s="53"/>
      <c r="J120" s="53"/>
      <c r="K120" s="53"/>
      <c r="L120" s="53">
        <v>88</v>
      </c>
      <c r="M120" s="54">
        <v>104</v>
      </c>
    </row>
    <row r="121" spans="1:23" x14ac:dyDescent="0.3">
      <c r="A121" s="132"/>
      <c r="B121" s="38" t="s">
        <v>2</v>
      </c>
      <c r="C121" s="34">
        <v>232</v>
      </c>
      <c r="D121" s="55">
        <v>113</v>
      </c>
      <c r="E121" s="55"/>
      <c r="F121" s="55"/>
      <c r="G121" s="55">
        <v>129</v>
      </c>
      <c r="H121" s="55">
        <v>47</v>
      </c>
      <c r="I121" s="55"/>
      <c r="J121" s="55"/>
      <c r="K121" s="55"/>
      <c r="L121" s="55">
        <v>53</v>
      </c>
      <c r="M121" s="56">
        <v>59</v>
      </c>
    </row>
    <row r="122" spans="1:23" x14ac:dyDescent="0.3">
      <c r="A122" s="130" t="s">
        <v>86</v>
      </c>
      <c r="B122" s="36" t="s">
        <v>0</v>
      </c>
      <c r="C122" s="32">
        <v>469</v>
      </c>
      <c r="D122" s="51">
        <v>249</v>
      </c>
      <c r="E122" s="51">
        <v>141</v>
      </c>
      <c r="F122" s="51">
        <v>110</v>
      </c>
      <c r="G122" s="51">
        <v>188</v>
      </c>
      <c r="H122" s="51">
        <v>77</v>
      </c>
      <c r="I122" s="51">
        <v>165</v>
      </c>
      <c r="J122" s="51">
        <v>96</v>
      </c>
      <c r="K122" s="51">
        <v>87</v>
      </c>
      <c r="L122" s="51">
        <v>91</v>
      </c>
      <c r="M122" s="52">
        <v>123</v>
      </c>
    </row>
    <row r="123" spans="1:23" x14ac:dyDescent="0.3">
      <c r="A123" s="131"/>
      <c r="B123" s="37" t="s">
        <v>1</v>
      </c>
      <c r="C123" s="33">
        <v>339</v>
      </c>
      <c r="D123" s="53">
        <v>170</v>
      </c>
      <c r="E123" s="53">
        <v>111</v>
      </c>
      <c r="F123" s="53">
        <v>77</v>
      </c>
      <c r="G123" s="53">
        <v>158</v>
      </c>
      <c r="H123" s="53">
        <v>63</v>
      </c>
      <c r="I123" s="53">
        <v>125</v>
      </c>
      <c r="J123" s="53">
        <v>60</v>
      </c>
      <c r="K123" s="53">
        <v>69</v>
      </c>
      <c r="L123" s="53">
        <v>74</v>
      </c>
      <c r="M123" s="54">
        <v>87</v>
      </c>
    </row>
    <row r="124" spans="1:23" x14ac:dyDescent="0.3">
      <c r="A124" s="132"/>
      <c r="B124" s="38" t="s">
        <v>2</v>
      </c>
      <c r="C124" s="34">
        <v>188</v>
      </c>
      <c r="D124" s="55">
        <v>90</v>
      </c>
      <c r="E124" s="55">
        <v>64</v>
      </c>
      <c r="F124" s="55">
        <v>41</v>
      </c>
      <c r="G124" s="55">
        <v>107</v>
      </c>
      <c r="H124" s="55">
        <v>40</v>
      </c>
      <c r="I124" s="55">
        <v>72</v>
      </c>
      <c r="J124" s="55">
        <v>29</v>
      </c>
      <c r="K124" s="55">
        <v>44</v>
      </c>
      <c r="L124" s="55">
        <v>49</v>
      </c>
      <c r="M124" s="56">
        <v>48</v>
      </c>
    </row>
    <row r="125" spans="1:23" x14ac:dyDescent="0.3">
      <c r="A125" s="130" t="s">
        <v>87</v>
      </c>
      <c r="B125" s="36" t="s">
        <v>0</v>
      </c>
      <c r="C125" s="32">
        <v>380</v>
      </c>
      <c r="D125" s="51">
        <v>182</v>
      </c>
      <c r="E125" s="51">
        <v>111</v>
      </c>
      <c r="F125" s="51">
        <v>82</v>
      </c>
      <c r="G125" s="51">
        <v>149</v>
      </c>
      <c r="H125" s="51">
        <v>64</v>
      </c>
      <c r="I125" s="51">
        <v>133</v>
      </c>
      <c r="J125" s="51">
        <v>71</v>
      </c>
      <c r="K125" s="51">
        <v>65</v>
      </c>
      <c r="L125" s="51">
        <v>71</v>
      </c>
      <c r="M125" s="52">
        <v>94</v>
      </c>
    </row>
    <row r="126" spans="1:23" x14ac:dyDescent="0.3">
      <c r="A126" s="131"/>
      <c r="B126" s="37" t="s">
        <v>1</v>
      </c>
      <c r="C126" s="33">
        <v>270</v>
      </c>
      <c r="D126" s="53">
        <v>123</v>
      </c>
      <c r="E126" s="53">
        <v>82</v>
      </c>
      <c r="F126" s="53">
        <v>57</v>
      </c>
      <c r="G126" s="53">
        <v>121</v>
      </c>
      <c r="H126" s="53">
        <v>50</v>
      </c>
      <c r="I126" s="53">
        <v>97</v>
      </c>
      <c r="J126" s="53">
        <v>44</v>
      </c>
      <c r="K126" s="53">
        <v>52</v>
      </c>
      <c r="L126" s="53">
        <v>57</v>
      </c>
      <c r="M126" s="54">
        <v>66</v>
      </c>
    </row>
    <row r="127" spans="1:23" x14ac:dyDescent="0.3">
      <c r="A127" s="132"/>
      <c r="B127" s="38" t="s">
        <v>2</v>
      </c>
      <c r="C127" s="34">
        <v>146</v>
      </c>
      <c r="D127" s="55">
        <v>64</v>
      </c>
      <c r="E127" s="55">
        <v>47</v>
      </c>
      <c r="F127" s="55">
        <v>30</v>
      </c>
      <c r="G127" s="55">
        <v>80</v>
      </c>
      <c r="H127" s="55">
        <v>31</v>
      </c>
      <c r="I127" s="55">
        <v>56</v>
      </c>
      <c r="J127" s="55">
        <v>21</v>
      </c>
      <c r="K127" s="55">
        <v>33</v>
      </c>
      <c r="L127" s="55">
        <v>37</v>
      </c>
      <c r="M127" s="56">
        <v>36</v>
      </c>
    </row>
    <row r="128" spans="1:23" x14ac:dyDescent="0.3">
      <c r="A128" s="130" t="s">
        <v>88</v>
      </c>
      <c r="B128" s="36" t="s">
        <v>0</v>
      </c>
      <c r="C128" s="32">
        <v>319</v>
      </c>
      <c r="D128" s="51">
        <v>243</v>
      </c>
      <c r="E128" s="51">
        <v>96</v>
      </c>
      <c r="F128" s="51">
        <v>72</v>
      </c>
      <c r="G128" s="51">
        <v>130</v>
      </c>
      <c r="H128" s="51">
        <v>54</v>
      </c>
      <c r="I128" s="51">
        <v>108</v>
      </c>
      <c r="J128" s="51">
        <v>63</v>
      </c>
      <c r="K128" s="51">
        <v>57</v>
      </c>
      <c r="L128" s="51">
        <v>56</v>
      </c>
      <c r="M128" s="52">
        <v>78</v>
      </c>
    </row>
    <row r="129" spans="1:13" x14ac:dyDescent="0.3">
      <c r="A129" s="131"/>
      <c r="B129" s="37" t="s">
        <v>1</v>
      </c>
      <c r="C129" s="33">
        <v>223</v>
      </c>
      <c r="D129" s="53">
        <v>105</v>
      </c>
      <c r="E129" s="53">
        <v>69</v>
      </c>
      <c r="F129" s="53">
        <v>46</v>
      </c>
      <c r="G129" s="53">
        <v>103</v>
      </c>
      <c r="H129" s="53">
        <v>40</v>
      </c>
      <c r="I129" s="53">
        <v>79</v>
      </c>
      <c r="J129" s="53">
        <v>39</v>
      </c>
      <c r="K129" s="53">
        <v>44</v>
      </c>
      <c r="L129" s="53">
        <v>45</v>
      </c>
      <c r="M129" s="54">
        <v>53</v>
      </c>
    </row>
    <row r="130" spans="1:13" x14ac:dyDescent="0.3">
      <c r="A130" s="132"/>
      <c r="B130" s="38" t="s">
        <v>2</v>
      </c>
      <c r="C130" s="34">
        <v>117</v>
      </c>
      <c r="D130" s="55">
        <v>55</v>
      </c>
      <c r="E130" s="55">
        <v>38</v>
      </c>
      <c r="F130" s="55">
        <v>24</v>
      </c>
      <c r="G130" s="55">
        <v>66</v>
      </c>
      <c r="H130" s="55"/>
      <c r="I130" s="55">
        <v>45</v>
      </c>
      <c r="J130" s="55">
        <v>19</v>
      </c>
      <c r="K130" s="55">
        <v>27</v>
      </c>
      <c r="L130" s="55">
        <v>29</v>
      </c>
      <c r="M130" s="56">
        <v>25</v>
      </c>
    </row>
    <row r="131" spans="1:13" x14ac:dyDescent="0.3">
      <c r="A131" s="130" t="s">
        <v>66</v>
      </c>
      <c r="B131" s="39" t="s">
        <v>0</v>
      </c>
      <c r="C131" s="35">
        <v>253</v>
      </c>
      <c r="D131" s="57">
        <v>201</v>
      </c>
      <c r="E131" s="57">
        <v>73</v>
      </c>
      <c r="F131" s="57">
        <v>56</v>
      </c>
      <c r="G131" s="57">
        <v>111</v>
      </c>
      <c r="H131" s="57">
        <v>42</v>
      </c>
      <c r="I131" s="57">
        <v>87</v>
      </c>
      <c r="J131" s="57">
        <v>47</v>
      </c>
      <c r="K131" s="57">
        <v>44</v>
      </c>
      <c r="L131" s="57">
        <v>45</v>
      </c>
      <c r="M131" s="58">
        <v>62</v>
      </c>
    </row>
    <row r="132" spans="1:13" x14ac:dyDescent="0.3">
      <c r="A132" s="131"/>
      <c r="B132" s="37" t="s">
        <v>1</v>
      </c>
      <c r="C132" s="33">
        <v>171</v>
      </c>
      <c r="D132" s="53">
        <v>83</v>
      </c>
      <c r="E132" s="53">
        <v>53</v>
      </c>
      <c r="F132" s="53">
        <v>37</v>
      </c>
      <c r="G132" s="53">
        <v>87</v>
      </c>
      <c r="H132" s="53">
        <v>31</v>
      </c>
      <c r="I132" s="53">
        <v>64</v>
      </c>
      <c r="J132" s="53">
        <v>29</v>
      </c>
      <c r="K132" s="53">
        <v>35</v>
      </c>
      <c r="L132" s="53">
        <v>36</v>
      </c>
      <c r="M132" s="54">
        <v>42</v>
      </c>
    </row>
    <row r="133" spans="1:13" x14ac:dyDescent="0.3">
      <c r="A133" s="132"/>
      <c r="B133" s="38" t="s">
        <v>2</v>
      </c>
      <c r="C133" s="34">
        <v>88</v>
      </c>
      <c r="D133" s="55">
        <v>42</v>
      </c>
      <c r="E133" s="55">
        <v>23</v>
      </c>
      <c r="F133" s="55">
        <v>19</v>
      </c>
      <c r="G133" s="55">
        <v>54</v>
      </c>
      <c r="H133" s="55">
        <v>18</v>
      </c>
      <c r="I133" s="55">
        <v>35</v>
      </c>
      <c r="J133" s="55">
        <v>14</v>
      </c>
      <c r="K133" s="55">
        <v>21</v>
      </c>
      <c r="L133" s="55">
        <v>23</v>
      </c>
      <c r="M133" s="56">
        <v>21</v>
      </c>
    </row>
  </sheetData>
  <mergeCells count="37">
    <mergeCell ref="Y36:AB55"/>
    <mergeCell ref="Y13:AB34"/>
    <mergeCell ref="Y4:AB12"/>
    <mergeCell ref="B1:D2"/>
    <mergeCell ref="A1:A3"/>
    <mergeCell ref="H1:H2"/>
    <mergeCell ref="I1:K2"/>
    <mergeCell ref="E1:G2"/>
    <mergeCell ref="Y1:AB3"/>
    <mergeCell ref="L1:N2"/>
    <mergeCell ref="O1:P2"/>
    <mergeCell ref="Q1:R2"/>
    <mergeCell ref="S1:T2"/>
    <mergeCell ref="U1:V2"/>
    <mergeCell ref="W1:X2"/>
    <mergeCell ref="E112:E114"/>
    <mergeCell ref="A125:A127"/>
    <mergeCell ref="A128:A130"/>
    <mergeCell ref="Y57:AB71"/>
    <mergeCell ref="Y73:AB88"/>
    <mergeCell ref="W90:Z107"/>
    <mergeCell ref="F112:F114"/>
    <mergeCell ref="M112:M114"/>
    <mergeCell ref="J112:J114"/>
    <mergeCell ref="G112:G114"/>
    <mergeCell ref="H112:H114"/>
    <mergeCell ref="I112:I114"/>
    <mergeCell ref="K112:K114"/>
    <mergeCell ref="L112:L114"/>
    <mergeCell ref="A131:A133"/>
    <mergeCell ref="D112:D114"/>
    <mergeCell ref="A116:A118"/>
    <mergeCell ref="B112:B115"/>
    <mergeCell ref="A112:A114"/>
    <mergeCell ref="C112:C114"/>
    <mergeCell ref="A119:A121"/>
    <mergeCell ref="A122:A124"/>
  </mergeCells>
  <phoneticPr fontId="1" type="noConversion"/>
  <conditionalFormatting sqref="B4:B11">
    <cfRule type="colorScale" priority="496">
      <colorScale>
        <cfvo type="min"/>
        <cfvo type="max"/>
        <color theme="0"/>
        <color theme="9" tint="0.59999389629810485"/>
      </colorScale>
    </cfRule>
  </conditionalFormatting>
  <conditionalFormatting sqref="B73:B88">
    <cfRule type="colorScale" priority="5273">
      <colorScale>
        <cfvo type="min"/>
        <cfvo type="max"/>
        <color theme="9" tint="0.59999389629810485"/>
        <color theme="9"/>
      </colorScale>
    </cfRule>
  </conditionalFormatting>
  <conditionalFormatting sqref="C4:C11">
    <cfRule type="colorScale" priority="495">
      <colorScale>
        <cfvo type="min"/>
        <cfvo type="max"/>
        <color theme="0"/>
        <color theme="9" tint="0.59999389629810485"/>
      </colorScale>
    </cfRule>
  </conditionalFormatting>
  <conditionalFormatting sqref="C73:C88">
    <cfRule type="colorScale" priority="5275">
      <colorScale>
        <cfvo type="min"/>
        <cfvo type="max"/>
        <color theme="0"/>
        <color theme="9" tint="0.59999389629810485"/>
      </colorScale>
    </cfRule>
  </conditionalFormatting>
  <conditionalFormatting sqref="D4:D11">
    <cfRule type="colorScale" priority="323">
      <colorScale>
        <cfvo type="min"/>
        <cfvo type="max"/>
        <color theme="9" tint="0.59999389629810485"/>
        <color theme="9"/>
      </colorScale>
    </cfRule>
  </conditionalFormatting>
  <conditionalFormatting sqref="D73:D88">
    <cfRule type="colorScale" priority="5277">
      <colorScale>
        <cfvo type="min"/>
        <cfvo type="max"/>
        <color theme="0"/>
        <color theme="9" tint="0.59999389629810485"/>
      </colorScale>
    </cfRule>
  </conditionalFormatting>
  <conditionalFormatting sqref="H56">
    <cfRule type="colorScale" priority="258">
      <colorScale>
        <cfvo type="min"/>
        <cfvo type="max"/>
        <color theme="0"/>
        <color theme="4" tint="0.59999389629810485"/>
      </colorScale>
    </cfRule>
  </conditionalFormatting>
  <conditionalFormatting sqref="H89">
    <cfRule type="colorScale" priority="218">
      <colorScale>
        <cfvo type="min"/>
        <cfvo type="max"/>
        <color theme="0"/>
        <color theme="4" tint="0.59999389629810485"/>
      </colorScale>
    </cfRule>
  </conditionalFormatting>
  <conditionalFormatting sqref="M4:M107">
    <cfRule type="expression" dxfId="211" priority="157">
      <formula>ISBLANK($L4)=TRUE</formula>
    </cfRule>
    <cfRule type="cellIs" dxfId="210" priority="158" operator="equal">
      <formula>$L4</formula>
    </cfRule>
    <cfRule type="cellIs" dxfId="209" priority="159" operator="lessThan">
      <formula>$L4</formula>
    </cfRule>
    <cfRule type="cellIs" dxfId="208" priority="161" operator="greaterThan">
      <formula>$L4</formula>
    </cfRule>
  </conditionalFormatting>
  <conditionalFormatting sqref="O4:O11">
    <cfRule type="expression" dxfId="207" priority="194">
      <formula>$O4=SMALL($O$4:$O$11,1)</formula>
    </cfRule>
    <cfRule type="expression" dxfId="206" priority="195">
      <formula>$O4=SMALL($O$4:$O$11,2)</formula>
    </cfRule>
    <cfRule type="expression" dxfId="205" priority="196">
      <formula>$O4=SMALL($O$4:$O$11,3)</formula>
    </cfRule>
    <cfRule type="expression" dxfId="204" priority="197">
      <formula>$O4=LARGE($O$4:$O$11,1)</formula>
    </cfRule>
  </conditionalFormatting>
  <conditionalFormatting sqref="O73:O88">
    <cfRule type="expression" dxfId="203" priority="5279">
      <formula>$O73=SMALL($O$73:$O$88,1)</formula>
    </cfRule>
    <cfRule type="expression" dxfId="202" priority="5280">
      <formula>$O73=SMALL($O$73:$O$88,2)</formula>
    </cfRule>
    <cfRule type="expression" dxfId="201" priority="5281">
      <formula>$O73=SMALL($O$73:$O$88,3)</formula>
    </cfRule>
    <cfRule type="expression" dxfId="200" priority="5282">
      <formula>$O73=LARGE($O$73:$O$88,1)</formula>
    </cfRule>
  </conditionalFormatting>
  <conditionalFormatting sqref="P4:P11">
    <cfRule type="expression" dxfId="199" priority="190">
      <formula>$P4=SMALL($P$4:$P$11,1)</formula>
    </cfRule>
    <cfRule type="expression" dxfId="198" priority="191">
      <formula>$P4=SMALL($P$4:$P$11,2)</formula>
    </cfRule>
    <cfRule type="expression" dxfId="197" priority="192">
      <formula>$P4=SMALL($P$4:$P$11,3)</formula>
    </cfRule>
    <cfRule type="expression" dxfId="196" priority="193">
      <formula>$P4=LARGE($P$4:$P$11,1)</formula>
    </cfRule>
  </conditionalFormatting>
  <conditionalFormatting sqref="P73:P88">
    <cfRule type="expression" dxfId="195" priority="5241">
      <formula>$P73=SMALL($P$73:$P$88,1)</formula>
    </cfRule>
    <cfRule type="expression" dxfId="194" priority="5242">
      <formula>$P73=SMALL($P$73:$P$88,2)</formula>
    </cfRule>
    <cfRule type="expression" dxfId="193" priority="5243">
      <formula>$P73=SMALL($P$73:$P$88,3)</formula>
    </cfRule>
    <cfRule type="expression" dxfId="192" priority="5244">
      <formula>$P73=LARGE($P$73:$P$88,1)</formula>
    </cfRule>
  </conditionalFormatting>
  <conditionalFormatting sqref="Q4:Q11">
    <cfRule type="expression" dxfId="191" priority="186">
      <formula>$Q4=SMALL($Q$4:$Q$11,1)</formula>
    </cfRule>
    <cfRule type="expression" dxfId="190" priority="187">
      <formula>$Q4=SMALL($Q$4:$Q$11,2)</formula>
    </cfRule>
    <cfRule type="expression" dxfId="189" priority="188">
      <formula>$Q4=SMALL($Q$4:$Q$11,3)</formula>
    </cfRule>
    <cfRule type="expression" dxfId="188" priority="189">
      <formula>$Q4=LARGE($Q$4:$Q$11,1)</formula>
    </cfRule>
  </conditionalFormatting>
  <conditionalFormatting sqref="Q73:Q88">
    <cfRule type="expression" dxfId="187" priority="5287">
      <formula>$Q73=SMALL($Q$73:$Q$88,1)</formula>
    </cfRule>
    <cfRule type="expression" dxfId="186" priority="5288">
      <formula>$Q73=SMALL($Q$73:$Q$88,2)</formula>
    </cfRule>
    <cfRule type="expression" dxfId="185" priority="5289">
      <formula>$Q73=SMALL($Q$73:$Q$88,3)</formula>
    </cfRule>
    <cfRule type="expression" dxfId="184" priority="5290">
      <formula>$Q73=LARGE($Q$73:$Q$88,1)</formula>
    </cfRule>
  </conditionalFormatting>
  <conditionalFormatting sqref="R4:R11">
    <cfRule type="expression" dxfId="183" priority="182">
      <formula>$R4=SMALL($R$4:$R$11,1)</formula>
    </cfRule>
    <cfRule type="expression" dxfId="182" priority="183">
      <formula>$R4=SMALL($R$4:$R$11,2)</formula>
    </cfRule>
    <cfRule type="expression" dxfId="181" priority="184">
      <formula>$R4=SMALL($R$4:$R$11,3)</formula>
    </cfRule>
    <cfRule type="expression" dxfId="180" priority="185">
      <formula>$R4=LARGE($R$4:$R$11,1)</formula>
    </cfRule>
  </conditionalFormatting>
  <conditionalFormatting sqref="R73:R88">
    <cfRule type="expression" dxfId="179" priority="5249">
      <formula>$R73=SMALL($R$73:$R$88,1)</formula>
    </cfRule>
    <cfRule type="expression" dxfId="178" priority="5250">
      <formula>$R73=SMALL($R$73:$R$88,2)</formula>
    </cfRule>
    <cfRule type="expression" dxfId="177" priority="5251">
      <formula>$R73=SMALL($R$73:$R$88,3)</formula>
    </cfRule>
    <cfRule type="expression" dxfId="176" priority="5252">
      <formula>$R73=LARGE($R$73:$R$88,1)</formula>
    </cfRule>
  </conditionalFormatting>
  <conditionalFormatting sqref="S4:S11">
    <cfRule type="expression" dxfId="175" priority="178">
      <formula>$S4=SMALL($S$4:$S$11,1)</formula>
    </cfRule>
    <cfRule type="expression" dxfId="174" priority="179">
      <formula>$S4=SMALL($S$4:$S$11,2)</formula>
    </cfRule>
    <cfRule type="expression" dxfId="173" priority="180">
      <formula>$S4=SMALL($S$4:$S$11,3)</formula>
    </cfRule>
    <cfRule type="expression" dxfId="172" priority="181">
      <formula>$S4=LARGE($S$4:$S$11,1)</formula>
    </cfRule>
  </conditionalFormatting>
  <conditionalFormatting sqref="S73:S88">
    <cfRule type="expression" dxfId="171" priority="5295">
      <formula>$S73=SMALL($S$73:$S$88,1)</formula>
    </cfRule>
    <cfRule type="expression" dxfId="170" priority="5296">
      <formula>$S73=SMALL($S$73:$S$88,2)</formula>
    </cfRule>
    <cfRule type="expression" dxfId="169" priority="5297">
      <formula>$S73=SMALL($S$73:$S$88,3)</formula>
    </cfRule>
    <cfRule type="expression" dxfId="168" priority="5298">
      <formula>$S73=LARGE($S$73:$S$88,1)</formula>
    </cfRule>
  </conditionalFormatting>
  <conditionalFormatting sqref="T4:T11">
    <cfRule type="expression" dxfId="167" priority="174">
      <formula>$T4=SMALL($T$4:$T$11,1)</formula>
    </cfRule>
    <cfRule type="expression" dxfId="166" priority="175">
      <formula>$T4=SMALL($T$4:$T$11,2)</formula>
    </cfRule>
    <cfRule type="expression" dxfId="165" priority="176">
      <formula>$T4=SMALL($T$4:$T$11,3)</formula>
    </cfRule>
    <cfRule type="expression" dxfId="164" priority="177">
      <formula>$T4=LARGE($T$4:$T$11,1)</formula>
    </cfRule>
  </conditionalFormatting>
  <conditionalFormatting sqref="T73:T88">
    <cfRule type="expression" dxfId="163" priority="5257">
      <formula>$T73=SMALL($T$73:$T$88,1)</formula>
    </cfRule>
    <cfRule type="expression" dxfId="162" priority="5258">
      <formula>$T73=SMALL($T$73:$T$88,2)</formula>
    </cfRule>
    <cfRule type="expression" dxfId="161" priority="5259">
      <formula>$T73=SMALL($T$73:$T$88,3)</formula>
    </cfRule>
    <cfRule type="expression" dxfId="160" priority="5260">
      <formula>$T73=LARGE($T$73:$T$88,1)</formula>
    </cfRule>
  </conditionalFormatting>
  <conditionalFormatting sqref="U4:U11">
    <cfRule type="expression" dxfId="159" priority="170">
      <formula>$U4=SMALL($U$4:$U$11,1)</formula>
    </cfRule>
    <cfRule type="expression" dxfId="158" priority="171">
      <formula>$U4=SMALL($U$4:$U$11,2)</formula>
    </cfRule>
    <cfRule type="expression" dxfId="157" priority="172">
      <formula>$U4=SMALL($U$4:$U$11,3)</formula>
    </cfRule>
    <cfRule type="expression" dxfId="156" priority="173">
      <formula>$U4=LARGE($U$4:$U$11,1)</formula>
    </cfRule>
  </conditionalFormatting>
  <conditionalFormatting sqref="U73:U88 W77:W78 W81:W86 W88">
    <cfRule type="expression" dxfId="155" priority="5303">
      <formula>$U73=SMALL($U$73:$U$88,1)</formula>
    </cfRule>
    <cfRule type="expression" dxfId="154" priority="5304">
      <formula>$U73=SMALL($U$73:$U$88,2)</formula>
    </cfRule>
    <cfRule type="expression" dxfId="153" priority="5305">
      <formula>$U73=SMALL($U$73:$U$88,3)</formula>
    </cfRule>
    <cfRule type="expression" dxfId="152" priority="5306">
      <formula>$U73=LARGE($U$73:$U$88,1)</formula>
    </cfRule>
  </conditionalFormatting>
  <conditionalFormatting sqref="V4:V11">
    <cfRule type="expression" dxfId="151" priority="166">
      <formula>$V4=SMALL($V$4:$V$11,1)</formula>
    </cfRule>
    <cfRule type="expression" dxfId="150" priority="167">
      <formula>$V4=SMALL($V$4:$V$11,2)</formula>
    </cfRule>
    <cfRule type="expression" dxfId="149" priority="168">
      <formula>$V4=SMALL($V$4:$V$11,3)</formula>
    </cfRule>
    <cfRule type="expression" dxfId="148" priority="169">
      <formula>$V4=LARGE($V$4:$V$11,1)</formula>
    </cfRule>
  </conditionalFormatting>
  <conditionalFormatting sqref="V73:V88 X74:X75 X77:X78 X80:X86 X88">
    <cfRule type="expression" dxfId="147" priority="5265">
      <formula>$V73=SMALL($V$73:$V$88,1)</formula>
    </cfRule>
    <cfRule type="expression" dxfId="146" priority="5266">
      <formula>$V73=SMALL($V$73:$V$88,2)</formula>
    </cfRule>
    <cfRule type="expression" dxfId="145" priority="5267">
      <formula>$V73=SMALL($V$73:$V$88,3)</formula>
    </cfRule>
    <cfRule type="expression" dxfId="144" priority="5268">
      <formula>$V73=LARGE($V$73:$V$88,1)</formula>
    </cfRule>
  </conditionalFormatting>
  <conditionalFormatting sqref="W4:W11">
    <cfRule type="expression" dxfId="143" priority="133">
      <formula>$W4=SMALL($W$4:$W$11,1)</formula>
    </cfRule>
    <cfRule type="expression" dxfId="142" priority="134">
      <formula>$W4=SMALL($W$4:$W$11,2)</formula>
    </cfRule>
    <cfRule type="expression" dxfId="141" priority="135">
      <formula>$W4=SMALL($W$4:$W$11,3)</formula>
    </cfRule>
    <cfRule type="expression" dxfId="140" priority="136">
      <formula>$W4=LARGE($W$4:$W$11,1)</formula>
    </cfRule>
  </conditionalFormatting>
  <conditionalFormatting sqref="W74:W75">
    <cfRule type="expression" dxfId="139" priority="145">
      <formula>$U74=SMALL($U$73:$U$88,1)</formula>
    </cfRule>
    <cfRule type="expression" dxfId="138" priority="146">
      <formula>$U74=SMALL($U$73:$U$88,2)</formula>
    </cfRule>
    <cfRule type="expression" dxfId="137" priority="147">
      <formula>$U74=SMALL($U$73:$U$88,3)</formula>
    </cfRule>
    <cfRule type="expression" dxfId="136" priority="148">
      <formula>$U74=LARGE($U$73:$U$88,1)</formula>
    </cfRule>
  </conditionalFormatting>
  <conditionalFormatting sqref="B90:B107">
    <cfRule type="colorScale" priority="6153">
      <colorScale>
        <cfvo type="min"/>
        <cfvo type="max"/>
        <color theme="9" tint="0.59999389629810485"/>
        <color theme="9"/>
      </colorScale>
    </cfRule>
  </conditionalFormatting>
  <conditionalFormatting sqref="C90:C107">
    <cfRule type="colorScale" priority="6155">
      <colorScale>
        <cfvo type="min"/>
        <cfvo type="max"/>
        <color theme="0"/>
        <color theme="9" tint="0.59999389629810485"/>
      </colorScale>
    </cfRule>
  </conditionalFormatting>
  <conditionalFormatting sqref="D90:D107">
    <cfRule type="colorScale" priority="6157">
      <colorScale>
        <cfvo type="min"/>
        <cfvo type="max"/>
        <color theme="0"/>
        <color theme="9" tint="0.59999389629810485"/>
      </colorScale>
    </cfRule>
  </conditionalFormatting>
  <conditionalFormatting sqref="O90:O107">
    <cfRule type="expression" dxfId="135" priority="6159">
      <formula>$O90=SMALL($O$90:$O$107,1)</formula>
    </cfRule>
    <cfRule type="expression" dxfId="134" priority="6160">
      <formula>$O90=SMALL($O$90:$O$107,2)</formula>
    </cfRule>
    <cfRule type="expression" dxfId="133" priority="6161">
      <formula>$O90=SMALL($O$90:$O$107,3)</formula>
    </cfRule>
    <cfRule type="expression" dxfId="132" priority="6162">
      <formula>$O90=LARGE($O$90:$O$107,1)</formula>
    </cfRule>
  </conditionalFormatting>
  <conditionalFormatting sqref="P90:P107">
    <cfRule type="expression" dxfId="131" priority="6167">
      <formula>$P90=SMALL($P$90:$P$107,1)</formula>
    </cfRule>
    <cfRule type="expression" dxfId="130" priority="6168">
      <formula>$P90=SMALL($P$90:$P$107,2)</formula>
    </cfRule>
    <cfRule type="expression" dxfId="129" priority="6169">
      <formula>$P90=SMALL($P$90:$P$107,3)</formula>
    </cfRule>
    <cfRule type="expression" dxfId="128" priority="6170">
      <formula>$P90=LARGE($P$90:$P$107,1)</formula>
    </cfRule>
  </conditionalFormatting>
  <conditionalFormatting sqref="Q90:Q107">
    <cfRule type="expression" dxfId="127" priority="6175">
      <formula>$Q90=SMALL($Q$90:$Q$107,1)</formula>
    </cfRule>
    <cfRule type="expression" dxfId="126" priority="6176">
      <formula>$Q90=SMALL($Q$90:$Q$107,3)</formula>
    </cfRule>
    <cfRule type="expression" dxfId="125" priority="6177">
      <formula>$Q90=SMALL($Q$90:$Q$107,2)</formula>
    </cfRule>
    <cfRule type="expression" dxfId="124" priority="6178">
      <formula>$Q90=LARGE($Q$90:$Q$107,1)</formula>
    </cfRule>
  </conditionalFormatting>
  <conditionalFormatting sqref="R90:R107">
    <cfRule type="expression" dxfId="123" priority="6183">
      <formula>$R90=SMALL($R$90:$R$107,1)</formula>
    </cfRule>
    <cfRule type="expression" dxfId="122" priority="6184">
      <formula>$R90=SMALL($R$90:$R$107,2)</formula>
    </cfRule>
    <cfRule type="expression" dxfId="121" priority="6185">
      <formula>$R90=SMALL($R$90:$R$107,3)</formula>
    </cfRule>
    <cfRule type="expression" dxfId="120" priority="6186">
      <formula>$R90=LARGE($R$90:$R$107,1)</formula>
    </cfRule>
  </conditionalFormatting>
  <conditionalFormatting sqref="S90:S107">
    <cfRule type="expression" dxfId="119" priority="6191">
      <formula>$S90=SMALL($S$90:$S$107,1)</formula>
    </cfRule>
    <cfRule type="expression" dxfId="118" priority="6192">
      <formula>$S90=SMALL($S$90:$S$107,2)</formula>
    </cfRule>
    <cfRule type="expression" dxfId="117" priority="6193">
      <formula>$S90=SMALL($S$90:$S$107,3)</formula>
    </cfRule>
    <cfRule type="expression" dxfId="116" priority="6194">
      <formula>$S90=LARGE($S$90:$S$107,1)</formula>
    </cfRule>
  </conditionalFormatting>
  <conditionalFormatting sqref="T90:T107">
    <cfRule type="expression" dxfId="115" priority="6199">
      <formula>$T90=SMALL($T$90:$T$107,1)</formula>
    </cfRule>
    <cfRule type="expression" dxfId="114" priority="6200">
      <formula>$T90=SMALL($T$90:$T$107,2)</formula>
    </cfRule>
    <cfRule type="expression" dxfId="113" priority="6201">
      <formula>$T90=SMALL($T$90:$T$107,3)</formula>
    </cfRule>
    <cfRule type="expression" dxfId="112" priority="6202">
      <formula>$T90=LARGE($T$90:$T$107,1)</formula>
    </cfRule>
  </conditionalFormatting>
  <conditionalFormatting sqref="U90:U107">
    <cfRule type="expression" dxfId="111" priority="6207">
      <formula>$U90=SMALL($U$90:$U$107,1)</formula>
    </cfRule>
    <cfRule type="expression" dxfId="110" priority="6208">
      <formula>$U90=SMALL($U$90:$U$107,2)</formula>
    </cfRule>
    <cfRule type="expression" dxfId="109" priority="6209">
      <formula>$U90=SMALL($U$90:$U$107,3)</formula>
    </cfRule>
    <cfRule type="expression" dxfId="108" priority="6210">
      <formula>$U90=LARGE($U$90:$U$107,1)</formula>
    </cfRule>
  </conditionalFormatting>
  <conditionalFormatting sqref="V90:V107">
    <cfRule type="expression" dxfId="107" priority="6215">
      <formula>$V90=SMALL($V$90:$V$107,1)</formula>
    </cfRule>
    <cfRule type="expression" dxfId="106" priority="6216">
      <formula>$V90=SMALL($V$90:$V$107,2)</formula>
    </cfRule>
    <cfRule type="expression" dxfId="105" priority="6217">
      <formula>$V90=SMALL($V$90:$V$107,3)</formula>
    </cfRule>
    <cfRule type="expression" dxfId="104" priority="6218">
      <formula>$V90=LARGE($V$90:$V$107,1)</formula>
    </cfRule>
  </conditionalFormatting>
  <conditionalFormatting sqref="B13:B34">
    <cfRule type="colorScale" priority="7095">
      <colorScale>
        <cfvo type="min"/>
        <cfvo type="max"/>
        <color theme="0"/>
        <color theme="9" tint="0.59999389629810485"/>
      </colorScale>
    </cfRule>
  </conditionalFormatting>
  <conditionalFormatting sqref="C13:C34">
    <cfRule type="colorScale" priority="7097">
      <colorScale>
        <cfvo type="min"/>
        <cfvo type="max"/>
        <color theme="9" tint="0.59999389629810485"/>
        <color theme="9"/>
      </colorScale>
    </cfRule>
  </conditionalFormatting>
  <conditionalFormatting sqref="D13:D34">
    <cfRule type="colorScale" priority="7099">
      <colorScale>
        <cfvo type="min"/>
        <cfvo type="max"/>
        <color theme="0"/>
        <color theme="9" tint="0.59999389629810485"/>
      </colorScale>
    </cfRule>
  </conditionalFormatting>
  <conditionalFormatting sqref="O13:O34">
    <cfRule type="expression" dxfId="103" priority="7111">
      <formula>$O13=SMALL($O$13:$O$34,1)</formula>
    </cfRule>
    <cfRule type="expression" dxfId="102" priority="7112">
      <formula>$O13=SMALL($O$13:$O$34,2)</formula>
    </cfRule>
    <cfRule type="expression" dxfId="101" priority="7113">
      <formula>$O13=SMALL($O$13:$O$34,3)</formula>
    </cfRule>
    <cfRule type="expression" dxfId="100" priority="7114">
      <formula>$O13=LARGE($O$13:$O$34,1)</formula>
    </cfRule>
  </conditionalFormatting>
  <conditionalFormatting sqref="P13:P34">
    <cfRule type="expression" dxfId="99" priority="7119">
      <formula>$P13=SMALL($P$13:$P$34,1)</formula>
    </cfRule>
    <cfRule type="expression" dxfId="98" priority="7120">
      <formula>$P13=SMALL($P$13:$P$34,2)</formula>
    </cfRule>
    <cfRule type="expression" dxfId="97" priority="7121">
      <formula>$P13=SMALL($P$13:$P$34,3)</formula>
    </cfRule>
    <cfRule type="expression" dxfId="96" priority="7122">
      <formula>$P13=LARGE($P$13:$P$34,1)</formula>
    </cfRule>
  </conditionalFormatting>
  <conditionalFormatting sqref="Q13:Q34">
    <cfRule type="expression" dxfId="95" priority="7127">
      <formula>$Q13=SMALL($Q$13:$Q$34,1)</formula>
    </cfRule>
    <cfRule type="expression" dxfId="94" priority="7128">
      <formula>$Q13=SMALL($Q$13:$Q$34,2)</formula>
    </cfRule>
    <cfRule type="expression" dxfId="93" priority="7129">
      <formula>$Q13=SMALL($Q$13:$Q$34,3)</formula>
    </cfRule>
    <cfRule type="expression" dxfId="92" priority="7130">
      <formula>$Q13=LARGE($Q$13:$Q$34,1)</formula>
    </cfRule>
  </conditionalFormatting>
  <conditionalFormatting sqref="R13:R34">
    <cfRule type="expression" dxfId="91" priority="7135">
      <formula>$R13=SMALL($R$13:$R$34,1)</formula>
    </cfRule>
    <cfRule type="expression" dxfId="90" priority="7136">
      <formula>$R13=SMALL($R$13:$R$34,2)</formula>
    </cfRule>
    <cfRule type="expression" dxfId="89" priority="7137">
      <formula>$R13=SMALL($R$13:$R$34,3)</formula>
    </cfRule>
    <cfRule type="expression" dxfId="88" priority="7138">
      <formula>$R13=LARGE($R$13:$R$34,1)</formula>
    </cfRule>
  </conditionalFormatting>
  <conditionalFormatting sqref="S13:S34">
    <cfRule type="expression" dxfId="87" priority="7143">
      <formula>$S13=SMALL($S$13:$S$34,1)</formula>
    </cfRule>
    <cfRule type="expression" dxfId="86" priority="7144">
      <formula>$S13=SMALL($S$13:$S$34,2)</formula>
    </cfRule>
    <cfRule type="expression" dxfId="85" priority="7145">
      <formula>$S13=SMALL($S$13:$S$34,3)</formula>
    </cfRule>
    <cfRule type="expression" dxfId="84" priority="7146">
      <formula>$S13=LARGE($S$13:$S$34,1)</formula>
    </cfRule>
  </conditionalFormatting>
  <conditionalFormatting sqref="T13:T34">
    <cfRule type="expression" dxfId="83" priority="7151">
      <formula>$T13=SMALL($T$13:$T$34,1)</formula>
    </cfRule>
    <cfRule type="expression" dxfId="82" priority="7152">
      <formula>$T13=SMALL($T$13:$T$34,2)</formula>
    </cfRule>
    <cfRule type="expression" dxfId="81" priority="7153">
      <formula>$T13=SMALL($T$13:$T$34,3)</formula>
    </cfRule>
    <cfRule type="expression" dxfId="80" priority="7154">
      <formula>$T13=LARGE($T$13:$T$34,1)</formula>
    </cfRule>
  </conditionalFormatting>
  <conditionalFormatting sqref="U13:U34 W73 W80">
    <cfRule type="expression" dxfId="79" priority="7159">
      <formula>$U13=SMALL($U$13:$U$34,1)</formula>
    </cfRule>
    <cfRule type="expression" dxfId="78" priority="7160">
      <formula>$U13=SMALL($U$13:$U$34,2)</formula>
    </cfRule>
    <cfRule type="expression" dxfId="77" priority="7161">
      <formula>$U13=SMALL($U$13:$U$34,3)</formula>
    </cfRule>
    <cfRule type="expression" dxfId="76" priority="7162">
      <formula>$U13=LARGE($U$13:$U$34,1)</formula>
    </cfRule>
  </conditionalFormatting>
  <conditionalFormatting sqref="V13:V34 X57 X59 X61 X63:X65 X68 X73 X76 X79 X87 X36:X52">
    <cfRule type="expression" dxfId="75" priority="7175">
      <formula>$V13=SMALL($V$13:$V$34,1)</formula>
    </cfRule>
    <cfRule type="expression" dxfId="74" priority="7176">
      <formula>$V13=SMALL($V$13:$V$34,2)</formula>
    </cfRule>
    <cfRule type="expression" dxfId="73" priority="7177">
      <formula>$V13=SMALL($V$13:$V$34,3)</formula>
    </cfRule>
    <cfRule type="expression" dxfId="72" priority="7178">
      <formula>$V13=LARGE($V$13:$V$34,1)</formula>
    </cfRule>
  </conditionalFormatting>
  <conditionalFormatting sqref="W57:W70 W76 W79 W87 W13:W52">
    <cfRule type="expression" dxfId="71" priority="7227">
      <formula>$W13=SMALL($W$13:$W$34,1)</formula>
    </cfRule>
    <cfRule type="expression" dxfId="70" priority="7228">
      <formula>$W13=SMALL($W$13:$W$34,2)</formula>
    </cfRule>
    <cfRule type="expression" dxfId="69" priority="7229">
      <formula>$W13=SMALL($W$13:$W$34,3)</formula>
    </cfRule>
    <cfRule type="expression" dxfId="68" priority="7230">
      <formula>$W13=LARGE($W$13:$W$34,1)</formula>
    </cfRule>
  </conditionalFormatting>
  <conditionalFormatting sqref="B36:B55">
    <cfRule type="colorScale" priority="7231">
      <colorScale>
        <cfvo type="min"/>
        <cfvo type="max"/>
        <color theme="9" tint="0.59999389629810485"/>
        <color theme="9"/>
      </colorScale>
    </cfRule>
  </conditionalFormatting>
  <conditionalFormatting sqref="C36:C55">
    <cfRule type="colorScale" priority="7233">
      <colorScale>
        <cfvo type="min"/>
        <cfvo type="max"/>
        <color theme="0"/>
        <color theme="9" tint="0.59999389629810485"/>
      </colorScale>
    </cfRule>
  </conditionalFormatting>
  <conditionalFormatting sqref="D36:D55">
    <cfRule type="colorScale" priority="7235">
      <colorScale>
        <cfvo type="min"/>
        <cfvo type="max"/>
        <color theme="0"/>
        <color theme="9" tint="0.59999389629810485"/>
      </colorScale>
    </cfRule>
  </conditionalFormatting>
  <conditionalFormatting sqref="O36:O55">
    <cfRule type="expression" dxfId="67" priority="7701">
      <formula>$O36=SMALL($O$36:$O$55,1)</formula>
    </cfRule>
    <cfRule type="expression" dxfId="66" priority="7702">
      <formula>$O36=SMALL($O$36:$O$55,2)</formula>
    </cfRule>
    <cfRule type="expression" dxfId="65" priority="7703">
      <formula>$O36=SMALL($O$36:$O$55,3)</formula>
    </cfRule>
    <cfRule type="expression" dxfId="64" priority="7704">
      <formula>$O36=LARGE($O$36:$O$55,1)</formula>
    </cfRule>
  </conditionalFormatting>
  <conditionalFormatting sqref="P36:P55">
    <cfRule type="expression" dxfId="63" priority="7709">
      <formula>$P36=SMALL($P$36:$P$55,1)</formula>
    </cfRule>
    <cfRule type="expression" dxfId="62" priority="7710">
      <formula>$P36=SMALL($P$36:$P$55,2)</formula>
    </cfRule>
    <cfRule type="expression" dxfId="61" priority="7711">
      <formula>$P36=SMALL($P$36:$P$55,3)</formula>
    </cfRule>
    <cfRule type="expression" dxfId="60" priority="7712">
      <formula>$P36=LARGE($P$36:$P$55,1)</formula>
    </cfRule>
  </conditionalFormatting>
  <conditionalFormatting sqref="Q36:Q55">
    <cfRule type="expression" dxfId="59" priority="7717">
      <formula>$Q36=SMALL($Q$36:$Q$55,1)</formula>
    </cfRule>
    <cfRule type="expression" dxfId="58" priority="7718">
      <formula>$Q36=SMALL($Q$36:$Q$55,2)</formula>
    </cfRule>
    <cfRule type="expression" dxfId="57" priority="7719">
      <formula>$Q36=SMALL($Q$36:$Q$55,3)</formula>
    </cfRule>
    <cfRule type="expression" dxfId="56" priority="7720">
      <formula>$Q36=LARGE($Q$36:$Q$55,1)</formula>
    </cfRule>
  </conditionalFormatting>
  <conditionalFormatting sqref="R36:R55">
    <cfRule type="expression" dxfId="55" priority="7725">
      <formula>$R36=SMALL($R$36:$R$55,1)</formula>
    </cfRule>
    <cfRule type="expression" dxfId="54" priority="7726">
      <formula>$R36=SMALL($R$36:$R$55,2)</formula>
    </cfRule>
    <cfRule type="expression" dxfId="53" priority="7727">
      <formula>$R36=SMALL($R$36:$R$55,3)</formula>
    </cfRule>
    <cfRule type="expression" dxfId="52" priority="7728">
      <formula>$R36=LARGE($R$36:$R$55,1)</formula>
    </cfRule>
  </conditionalFormatting>
  <conditionalFormatting sqref="S36:S55">
    <cfRule type="expression" dxfId="51" priority="7733">
      <formula>$S36=SMALL($S$36:$S$55,1)</formula>
    </cfRule>
    <cfRule type="expression" dxfId="50" priority="7734">
      <formula>$S36=SMALL($S$36:$S$55,2)</formula>
    </cfRule>
    <cfRule type="expression" dxfId="49" priority="7735">
      <formula>$S36=SMALL($S$36:$S$55,3)</formula>
    </cfRule>
    <cfRule type="expression" dxfId="48" priority="7736">
      <formula>$S36=LARGE($S$36:$S$55,1)</formula>
    </cfRule>
  </conditionalFormatting>
  <conditionalFormatting sqref="T36:T55">
    <cfRule type="expression" dxfId="47" priority="7741">
      <formula>$T36=SMALL($T$36:$T$55,1)</formula>
    </cfRule>
    <cfRule type="expression" dxfId="46" priority="7742">
      <formula>$T36=SMALL($T$36:$T$55,2)</formula>
    </cfRule>
    <cfRule type="expression" dxfId="45" priority="7743">
      <formula>$T36=SMALL($T$36:$T$55,3)</formula>
    </cfRule>
    <cfRule type="expression" dxfId="44" priority="7744">
      <formula>$T36=LARGE($T$36:$T$55,1)</formula>
    </cfRule>
  </conditionalFormatting>
  <conditionalFormatting sqref="U36:U55">
    <cfRule type="expression" dxfId="43" priority="7749">
      <formula>$U36=SMALL($U$36:$U$55,1)</formula>
    </cfRule>
    <cfRule type="expression" dxfId="42" priority="7750">
      <formula>$U36=SMALL($U$36:$U$55,2)</formula>
    </cfRule>
    <cfRule type="expression" dxfId="41" priority="7751">
      <formula>$U36=SMALL($U$36:$U$55,3)</formula>
    </cfRule>
    <cfRule type="expression" dxfId="40" priority="7752">
      <formula>$U36=LARGE($U$36:$U$55,1)</formula>
    </cfRule>
  </conditionalFormatting>
  <conditionalFormatting sqref="V36:V55">
    <cfRule type="expression" dxfId="39" priority="7757">
      <formula>$V36=SMALL($V$36:$V$55,1)</formula>
    </cfRule>
    <cfRule type="expression" dxfId="38" priority="7758">
      <formula>$V36=SMALL($V$36:$V$55,2)</formula>
    </cfRule>
    <cfRule type="expression" dxfId="37" priority="7759">
      <formula>$V36=SMALL($V$36:$V$55,3)</formula>
    </cfRule>
    <cfRule type="expression" dxfId="36" priority="7760">
      <formula>$V36=LARGE($V$36:$V$55,1)</formula>
    </cfRule>
  </conditionalFormatting>
  <conditionalFormatting sqref="W53:W55">
    <cfRule type="expression" dxfId="35" priority="7765">
      <formula>$W53=SMALL($W$36:$W$55,1)</formula>
    </cfRule>
    <cfRule type="expression" dxfId="34" priority="7766">
      <formula>$W53=SMALL($W$36:$W$55,2)</formula>
    </cfRule>
    <cfRule type="expression" dxfId="33" priority="7767">
      <formula>$W53=SMALL($W$36:$W$55,3)</formula>
    </cfRule>
    <cfRule type="expression" dxfId="32" priority="7768">
      <formula>$W53=LARGE($W$36:$W$55,1)</formula>
    </cfRule>
  </conditionalFormatting>
  <conditionalFormatting sqref="B57:B71">
    <cfRule type="colorScale" priority="8219">
      <colorScale>
        <cfvo type="min"/>
        <cfvo type="max"/>
        <color theme="9" tint="0.39997558519241921"/>
        <color theme="9"/>
      </colorScale>
    </cfRule>
  </conditionalFormatting>
  <conditionalFormatting sqref="C57:C71">
    <cfRule type="colorScale" priority="8221">
      <colorScale>
        <cfvo type="min"/>
        <cfvo type="max"/>
        <color theme="0"/>
        <color theme="9" tint="0.59999389629810485"/>
      </colorScale>
    </cfRule>
  </conditionalFormatting>
  <conditionalFormatting sqref="D57:D71">
    <cfRule type="colorScale" priority="8223">
      <colorScale>
        <cfvo type="min"/>
        <cfvo type="max"/>
        <color theme="0"/>
        <color theme="9" tint="0.59999389629810485"/>
      </colorScale>
    </cfRule>
  </conditionalFormatting>
  <conditionalFormatting sqref="O57:O71">
    <cfRule type="expression" dxfId="31" priority="8225">
      <formula>$O57=SMALL($O$57:$O$71,1)</formula>
    </cfRule>
    <cfRule type="expression" dxfId="30" priority="8226">
      <formula>$O57=SMALL($O$57:$O$71,2)</formula>
    </cfRule>
    <cfRule type="expression" dxfId="29" priority="8227">
      <formula>$O57=SMALL($O$57:$O$71,3)</formula>
    </cfRule>
    <cfRule type="expression" dxfId="28" priority="8228">
      <formula>$O57=LARGE($O$57:$O$71,1)</formula>
    </cfRule>
  </conditionalFormatting>
  <conditionalFormatting sqref="P57:P71">
    <cfRule type="expression" dxfId="27" priority="8233">
      <formula>$P57=SMALL($P$57:$P$71,1)</formula>
    </cfRule>
    <cfRule type="expression" dxfId="26" priority="8234">
      <formula>$P57=SMALL($P$57:$P$71,2)</formula>
    </cfRule>
    <cfRule type="expression" dxfId="25" priority="8235">
      <formula>$P57=SMALL($P$57:$P$71,3)</formula>
    </cfRule>
    <cfRule type="expression" dxfId="24" priority="8236">
      <formula>$P57=LARGE($P$57:$P$71,1)</formula>
    </cfRule>
  </conditionalFormatting>
  <conditionalFormatting sqref="Q57:Q71">
    <cfRule type="expression" dxfId="23" priority="8241">
      <formula>$Q57=SMALL($Q$57:$Q$71,1)</formula>
    </cfRule>
    <cfRule type="expression" dxfId="22" priority="8242">
      <formula>$Q57=SMALL($Q$57:$Q$71,2)</formula>
    </cfRule>
    <cfRule type="expression" dxfId="21" priority="8243">
      <formula>$Q57=SMALL($Q$57:$Q$71,3)</formula>
    </cfRule>
    <cfRule type="expression" dxfId="20" priority="8244">
      <formula>$Q57=LARGE($Q$57:$Q$71,1)</formula>
    </cfRule>
  </conditionalFormatting>
  <conditionalFormatting sqref="R57:R71">
    <cfRule type="expression" dxfId="19" priority="8249">
      <formula>$R57=SMALL($R$57:$R$71,1)</formula>
    </cfRule>
    <cfRule type="expression" dxfId="18" priority="8250">
      <formula>$R57=SMALL($R$57:$R$71,2)</formula>
    </cfRule>
    <cfRule type="expression" dxfId="17" priority="8251">
      <formula>$R57=SMALL($R$57:$R$71,3)</formula>
    </cfRule>
    <cfRule type="expression" dxfId="16" priority="8252">
      <formula>$R57=LARGE($R$57:$R$71,1)</formula>
    </cfRule>
  </conditionalFormatting>
  <conditionalFormatting sqref="S57:S71">
    <cfRule type="expression" dxfId="15" priority="8257">
      <formula>$S57=SMALL($S$57:$S$71,1)</formula>
    </cfRule>
    <cfRule type="expression" dxfId="14" priority="8258">
      <formula>$S57=SMALL($S$57:$S$71,2)</formula>
    </cfRule>
    <cfRule type="expression" dxfId="13" priority="8259">
      <formula>$S57=SMALL($S$57:$S$71,3)</formula>
    </cfRule>
    <cfRule type="expression" dxfId="12" priority="8260">
      <formula>$S57=LARGE($S$57:$S$71,1)</formula>
    </cfRule>
  </conditionalFormatting>
  <conditionalFormatting sqref="T57:T71">
    <cfRule type="expression" dxfId="11" priority="8265">
      <formula>$T57=SMALL($T$57:$T$71,2)</formula>
    </cfRule>
    <cfRule type="expression" dxfId="10" priority="8266">
      <formula>$T57=SMALL($T$57:$T$71,1)</formula>
    </cfRule>
    <cfRule type="expression" dxfId="9" priority="8267">
      <formula>$T57=SMALL($T$57:$T$71,3)</formula>
    </cfRule>
    <cfRule type="expression" dxfId="8" priority="8268">
      <formula>$T57=LARGE($T$57:$T$71,1)</formula>
    </cfRule>
  </conditionalFormatting>
  <conditionalFormatting sqref="U57:U71 W71">
    <cfRule type="expression" dxfId="7" priority="8273">
      <formula>$U57=SMALL($U$57:$U$71,1)</formula>
    </cfRule>
    <cfRule type="expression" dxfId="6" priority="8274">
      <formula>$U57=SMALL($U$57:$U$71,2)</formula>
    </cfRule>
    <cfRule type="expression" dxfId="5" priority="8275">
      <formula>$U57=SMALL($U$57:$U$71,3)</formula>
    </cfRule>
    <cfRule type="expression" dxfId="4" priority="8276">
      <formula>$U57=LARGE($U$57:$U$71,1)</formula>
    </cfRule>
  </conditionalFormatting>
  <conditionalFormatting sqref="V57:V71 X58 X60 X62 X66:X67 X69:X71">
    <cfRule type="expression" dxfId="3" priority="8285">
      <formula>$V57=SMALL($V$57:$V$71,1)</formula>
    </cfRule>
    <cfRule type="expression" dxfId="2" priority="8286">
      <formula>$V57=SMALL($V$57:$V$71,2)</formula>
    </cfRule>
    <cfRule type="expression" dxfId="1" priority="8287">
      <formula>$V57=SMALL($V$57:$V$71,3)</formula>
    </cfRule>
    <cfRule type="expression" dxfId="0" priority="8288">
      <formula>$V57=LARGE($V$57:$V$71,1)</formula>
    </cfRule>
  </conditionalFormatting>
  <conditionalFormatting sqref="H4:H107">
    <cfRule type="colorScale" priority="8313">
      <colorScale>
        <cfvo type="min"/>
        <cfvo type="max"/>
        <color theme="0"/>
        <color theme="4" tint="0.59999389629810485"/>
      </colorScale>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그래픽 카드 가성비 비교표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SINSUNGZO</dc:creator>
  <cp:lastModifiedBy>종화 백</cp:lastModifiedBy>
  <dcterms:created xsi:type="dcterms:W3CDTF">2019-03-14T09:27:36Z</dcterms:created>
  <dcterms:modified xsi:type="dcterms:W3CDTF">2025-05-29T14:16:30Z</dcterms:modified>
</cp:coreProperties>
</file>