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135bb\Desktop\방송자료\그래픽 비교(가성비,맞는CPU)\"/>
    </mc:Choice>
  </mc:AlternateContent>
  <xr:revisionPtr revIDLastSave="0" documentId="13_ncr:1_{53B24CE6-673A-4F4D-8C69-615CD965CC2E}" xr6:coauthVersionLast="47" xr6:coauthVersionMax="47" xr10:uidLastSave="{00000000-0000-0000-0000-000000000000}"/>
  <bookViews>
    <workbookView xWindow="-120" yWindow="-120" windowWidth="38640" windowHeight="16440" xr2:uid="{00000000-000D-0000-FFFF-FFFF00000000}"/>
  </bookViews>
  <sheets>
    <sheet name="그래픽 카드 가성비 비교표" sheetId="1" r:id="rId1"/>
  </sheets>
  <calcPr calcId="181029"/>
</workbook>
</file>

<file path=xl/calcChain.xml><?xml version="1.0" encoding="utf-8"?>
<calcChain xmlns="http://schemas.openxmlformats.org/spreadsheetml/2006/main">
  <c r="W18" i="1" l="1"/>
  <c r="W11" i="1"/>
  <c r="W15" i="1"/>
  <c r="W91" i="1"/>
  <c r="W83" i="1"/>
  <c r="W80" i="1"/>
  <c r="W67" i="1"/>
  <c r="W65" i="1"/>
  <c r="W64" i="1"/>
  <c r="W61" i="1"/>
  <c r="W58" i="1"/>
  <c r="W56" i="1"/>
  <c r="W70" i="1"/>
  <c r="U67" i="1"/>
  <c r="S67" i="1"/>
  <c r="Q67" i="1"/>
  <c r="O67" i="1"/>
  <c r="W36" i="1"/>
  <c r="W38" i="1"/>
  <c r="W39" i="1"/>
  <c r="W44" i="1"/>
  <c r="W48" i="1"/>
  <c r="W51" i="1"/>
  <c r="W49" i="1"/>
  <c r="W47" i="1"/>
  <c r="W21" i="1"/>
  <c r="W25" i="1"/>
  <c r="W31" i="1"/>
  <c r="W32" i="1"/>
  <c r="U11" i="1"/>
  <c r="W4" i="1"/>
  <c r="U32" i="1"/>
  <c r="S32" i="1"/>
  <c r="Q32" i="1"/>
  <c r="O32" i="1"/>
  <c r="W6" i="1"/>
  <c r="W8" i="1"/>
  <c r="W10" i="1"/>
  <c r="U31" i="1"/>
  <c r="S31" i="1"/>
  <c r="Q31" i="1"/>
  <c r="O31" i="1"/>
  <c r="O25" i="1"/>
  <c r="O18" i="1"/>
  <c r="Q18" i="1"/>
  <c r="S18" i="1"/>
  <c r="U18" i="1"/>
  <c r="X67" i="1" l="1"/>
  <c r="X83" i="1"/>
  <c r="X32" i="1"/>
  <c r="X80" i="1"/>
  <c r="X91" i="1"/>
  <c r="X70" i="1"/>
  <c r="X56" i="1"/>
  <c r="X64" i="1"/>
  <c r="X65" i="1"/>
  <c r="X58" i="1"/>
  <c r="X61" i="1"/>
  <c r="O15" i="1"/>
  <c r="Q15" i="1"/>
  <c r="S15" i="1"/>
  <c r="U15" i="1"/>
  <c r="O94" i="1" l="1"/>
  <c r="Q94" i="1"/>
  <c r="S94" i="1"/>
  <c r="U94" i="1"/>
  <c r="O56" i="1"/>
  <c r="Q56" i="1"/>
  <c r="S56" i="1"/>
  <c r="U56" i="1"/>
  <c r="O70" i="1"/>
  <c r="Q70" i="1"/>
  <c r="S70" i="1"/>
  <c r="U70" i="1"/>
  <c r="O11" i="1"/>
  <c r="Q11" i="1"/>
  <c r="S11" i="1"/>
  <c r="O10" i="1" l="1"/>
  <c r="Q10" i="1"/>
  <c r="S10" i="1"/>
  <c r="U10" i="1"/>
  <c r="U6" i="1" l="1"/>
  <c r="S6" i="1"/>
  <c r="Q6" i="1"/>
  <c r="O6" i="1"/>
  <c r="U4" i="1"/>
  <c r="S4" i="1"/>
  <c r="Q4" i="1"/>
  <c r="O4" i="1"/>
  <c r="O47" i="1" l="1"/>
  <c r="Q47" i="1"/>
  <c r="S47" i="1"/>
  <c r="U47" i="1"/>
  <c r="O103" i="1" l="1"/>
  <c r="O115" i="1"/>
  <c r="O21" i="1"/>
  <c r="Q21" i="1"/>
  <c r="S21" i="1"/>
  <c r="U21" i="1"/>
  <c r="O101" i="1" l="1"/>
  <c r="O83" i="1"/>
  <c r="Q83" i="1"/>
  <c r="S83" i="1"/>
  <c r="U83" i="1"/>
  <c r="U51" i="1" l="1"/>
  <c r="S51" i="1"/>
  <c r="Q51" i="1"/>
  <c r="O51" i="1"/>
  <c r="U64" i="1" l="1"/>
  <c r="S64" i="1"/>
  <c r="Q64" i="1"/>
  <c r="O64" i="1"/>
  <c r="U95" i="1"/>
  <c r="S95" i="1"/>
  <c r="Q95" i="1"/>
  <c r="O95" i="1"/>
  <c r="U91" i="1"/>
  <c r="S91" i="1"/>
  <c r="Q91" i="1"/>
  <c r="O91" i="1"/>
  <c r="Q80" i="1"/>
  <c r="U8" i="1" l="1"/>
  <c r="U25" i="1"/>
  <c r="U36" i="1"/>
  <c r="U38" i="1"/>
  <c r="U39" i="1"/>
  <c r="U44" i="1"/>
  <c r="U48" i="1"/>
  <c r="U49" i="1"/>
  <c r="U58" i="1"/>
  <c r="U61" i="1"/>
  <c r="U65" i="1"/>
  <c r="U80" i="1"/>
  <c r="U97" i="1"/>
  <c r="S8" i="1"/>
  <c r="S25" i="1"/>
  <c r="S36" i="1"/>
  <c r="S38" i="1"/>
  <c r="S39" i="1"/>
  <c r="S44" i="1"/>
  <c r="S48" i="1"/>
  <c r="S49" i="1"/>
  <c r="S58" i="1"/>
  <c r="S61" i="1"/>
  <c r="S65" i="1"/>
  <c r="S80" i="1"/>
  <c r="S97" i="1"/>
  <c r="Q8" i="1"/>
  <c r="Q25" i="1"/>
  <c r="Q36" i="1"/>
  <c r="Q38" i="1"/>
  <c r="Q39" i="1"/>
  <c r="Q44" i="1"/>
  <c r="Q48" i="1"/>
  <c r="Q49" i="1"/>
  <c r="Q58" i="1"/>
  <c r="Q61" i="1"/>
  <c r="Q65" i="1"/>
  <c r="Q97" i="1"/>
  <c r="R67" i="1" s="1"/>
  <c r="O8" i="1"/>
  <c r="O36" i="1"/>
  <c r="O38" i="1"/>
  <c r="O39" i="1"/>
  <c r="O44" i="1"/>
  <c r="O48" i="1"/>
  <c r="O49" i="1"/>
  <c r="O58" i="1"/>
  <c r="O61" i="1"/>
  <c r="O65" i="1"/>
  <c r="O80" i="1"/>
  <c r="O97" i="1"/>
  <c r="O119" i="1"/>
  <c r="T67" i="1" l="1"/>
  <c r="V67" i="1"/>
  <c r="P67" i="1"/>
  <c r="T32" i="1"/>
  <c r="R32" i="1"/>
  <c r="P32" i="1"/>
  <c r="V32" i="1"/>
  <c r="X39" i="1"/>
  <c r="X10" i="1"/>
  <c r="X25" i="1"/>
  <c r="X47" i="1"/>
  <c r="X44" i="1"/>
  <c r="X51" i="1"/>
  <c r="X38" i="1"/>
  <c r="X48" i="1"/>
  <c r="X4" i="1"/>
  <c r="X18" i="1"/>
  <c r="X6" i="1"/>
  <c r="X8" i="1"/>
  <c r="X36" i="1"/>
  <c r="X49" i="1"/>
  <c r="X11" i="1"/>
  <c r="X15" i="1"/>
  <c r="X21" i="1"/>
  <c r="X31" i="1"/>
  <c r="T31" i="1"/>
  <c r="V31" i="1"/>
  <c r="R31" i="1"/>
  <c r="P31" i="1"/>
  <c r="R18" i="1"/>
  <c r="P56" i="1"/>
  <c r="P18" i="1"/>
  <c r="T18" i="1"/>
  <c r="V18" i="1"/>
  <c r="R15" i="1"/>
  <c r="R94" i="1"/>
  <c r="R56" i="1"/>
  <c r="T15" i="1"/>
  <c r="T94" i="1"/>
  <c r="T70" i="1"/>
  <c r="T56" i="1"/>
  <c r="P15" i="1"/>
  <c r="P94" i="1"/>
  <c r="V15" i="1"/>
  <c r="V94" i="1"/>
  <c r="V56" i="1"/>
  <c r="R70" i="1"/>
  <c r="P70" i="1"/>
  <c r="V70" i="1"/>
  <c r="T11" i="1"/>
  <c r="T10" i="1"/>
  <c r="R11" i="1"/>
  <c r="R10" i="1"/>
  <c r="P11" i="1"/>
  <c r="P10" i="1"/>
  <c r="V11" i="1"/>
  <c r="V10" i="1"/>
  <c r="P8" i="1"/>
  <c r="P6" i="1"/>
  <c r="P4" i="1"/>
  <c r="T4" i="1"/>
  <c r="T6" i="1"/>
  <c r="V4" i="1"/>
  <c r="V6" i="1"/>
  <c r="R4" i="1"/>
  <c r="R6" i="1"/>
  <c r="R47" i="1"/>
  <c r="P47" i="1"/>
  <c r="T47" i="1"/>
  <c r="V47" i="1"/>
  <c r="V65" i="1"/>
  <c r="P44" i="1"/>
  <c r="T48" i="1"/>
  <c r="R97" i="1"/>
  <c r="R38" i="1"/>
  <c r="P80" i="1"/>
  <c r="P91" i="1"/>
  <c r="R64" i="1"/>
  <c r="T95" i="1"/>
  <c r="V95" i="1"/>
  <c r="T8" i="1"/>
  <c r="V61" i="1"/>
  <c r="V25" i="1"/>
  <c r="T44" i="1"/>
  <c r="V97" i="1"/>
  <c r="V58" i="1"/>
  <c r="R95" i="1"/>
  <c r="P39" i="1"/>
  <c r="T80" i="1"/>
  <c r="T39" i="1"/>
  <c r="V49" i="1"/>
  <c r="R91" i="1"/>
  <c r="P36" i="1"/>
  <c r="R65" i="1"/>
  <c r="T38" i="1"/>
  <c r="V48" i="1"/>
  <c r="P64" i="1"/>
  <c r="V21" i="1"/>
  <c r="V83" i="1"/>
  <c r="V51" i="1"/>
  <c r="R61" i="1"/>
  <c r="R25" i="1"/>
  <c r="V8" i="1"/>
  <c r="P119" i="1"/>
  <c r="P65" i="1"/>
  <c r="R58" i="1"/>
  <c r="T36" i="1"/>
  <c r="V44" i="1"/>
  <c r="V91" i="1"/>
  <c r="P38" i="1"/>
  <c r="P25" i="1"/>
  <c r="V80" i="1"/>
  <c r="V39" i="1"/>
  <c r="V64" i="1"/>
  <c r="P115" i="1"/>
  <c r="P21" i="1"/>
  <c r="P103" i="1"/>
  <c r="P83" i="1"/>
  <c r="P101" i="1"/>
  <c r="P51" i="1"/>
  <c r="R21" i="1"/>
  <c r="R83" i="1"/>
  <c r="R51" i="1"/>
  <c r="T21" i="1"/>
  <c r="T83" i="1"/>
  <c r="T51" i="1"/>
  <c r="P61" i="1"/>
  <c r="R48" i="1"/>
  <c r="T65" i="1"/>
  <c r="V38" i="1"/>
  <c r="T64" i="1"/>
  <c r="R49" i="1"/>
  <c r="P49" i="1"/>
  <c r="R8" i="1"/>
  <c r="T61" i="1"/>
  <c r="T25" i="1"/>
  <c r="P95" i="1"/>
  <c r="P97" i="1"/>
  <c r="T97" i="1"/>
  <c r="T58" i="1"/>
  <c r="V36" i="1"/>
  <c r="R80" i="1"/>
  <c r="R36" i="1"/>
  <c r="P58" i="1"/>
  <c r="P48" i="1"/>
  <c r="R44" i="1"/>
  <c r="R39" i="1"/>
  <c r="T49" i="1"/>
  <c r="T91" i="1"/>
</calcChain>
</file>

<file path=xl/sharedStrings.xml><?xml version="1.0" encoding="utf-8"?>
<sst xmlns="http://schemas.openxmlformats.org/spreadsheetml/2006/main" count="318" uniqueCount="236">
  <si>
    <t>FHD</t>
  </si>
  <si>
    <t>QHD</t>
  </si>
  <si>
    <t>4K UHD</t>
  </si>
  <si>
    <t>파스</t>
  </si>
  <si>
    <t>타스</t>
  </si>
  <si>
    <t>GPGPU</t>
  </si>
  <si>
    <t>FHD 상옵</t>
  </si>
  <si>
    <t>QHD 상옵</t>
  </si>
  <si>
    <t>UHD 중옵</t>
  </si>
  <si>
    <t>전월 (3종 평균)</t>
  </si>
  <si>
    <t>당월 (3종 평균)</t>
  </si>
  <si>
    <t>1%성능비용</t>
  </si>
  <si>
    <t>순위</t>
  </si>
  <si>
    <t>지포스 RTX 3090 Ti</t>
  </si>
  <si>
    <t>라데온 RX 6800 XT</t>
  </si>
  <si>
    <t>라데온 RX 6750 XT</t>
  </si>
  <si>
    <t xml:space="preserve">지포스 RTX 2080 Ti </t>
  </si>
  <si>
    <t>라데온 RX 6700 XT</t>
  </si>
  <si>
    <t xml:space="preserve">지포스 RTX 2080 </t>
  </si>
  <si>
    <t>라데온 RX 6600 XT</t>
  </si>
  <si>
    <t>지포스 GTX 1080 Ti</t>
  </si>
  <si>
    <t>라데온 VII</t>
  </si>
  <si>
    <t xml:space="preserve">지포스 RTX 2070 </t>
  </si>
  <si>
    <t>라데온 RX 5700</t>
  </si>
  <si>
    <t>라데온 RX 5600 XT</t>
  </si>
  <si>
    <t>라데온 RX 6500 XT</t>
  </si>
  <si>
    <t>울트라</t>
  </si>
  <si>
    <t>매우높음</t>
  </si>
  <si>
    <t>중상옵</t>
  </si>
  <si>
    <t>최고</t>
  </si>
  <si>
    <t>높음</t>
  </si>
  <si>
    <t>최상급</t>
  </si>
  <si>
    <t>가장높음</t>
  </si>
  <si>
    <t>블렌더
점수</t>
    <phoneticPr fontId="1" type="noConversion"/>
  </si>
  <si>
    <t>7~11종 게임 평균
프레임 레이트 (FPS)</t>
    <phoneticPr fontId="1" type="noConversion"/>
  </si>
  <si>
    <t>FHD
게이밍 가성비</t>
    <phoneticPr fontId="1" type="noConversion"/>
  </si>
  <si>
    <t>QHD
게이밍 가성비</t>
    <phoneticPr fontId="1" type="noConversion"/>
  </si>
  <si>
    <t>4K UHD
게이밍 가성비</t>
    <phoneticPr fontId="1" type="noConversion"/>
  </si>
  <si>
    <t>3종 해상도
종합 가성비</t>
    <phoneticPr fontId="1" type="noConversion"/>
  </si>
  <si>
    <t>PUBG</t>
    <phoneticPr fontId="1" type="noConversion"/>
  </si>
  <si>
    <t>레식
시즈</t>
    <phoneticPr fontId="1" type="noConversion"/>
  </si>
  <si>
    <t>몬헌
월드</t>
    <phoneticPr fontId="1" type="noConversion"/>
  </si>
  <si>
    <t>배필5</t>
    <phoneticPr fontId="1" type="noConversion"/>
  </si>
  <si>
    <t>삼탈워</t>
    <phoneticPr fontId="1" type="noConversion"/>
  </si>
  <si>
    <t>콜옵
워존</t>
    <phoneticPr fontId="1" type="noConversion"/>
  </si>
  <si>
    <t>레데리2</t>
    <phoneticPr fontId="1" type="noConversion"/>
  </si>
  <si>
    <t>게임 그래픽 옵션</t>
    <phoneticPr fontId="1" type="noConversion"/>
  </si>
  <si>
    <t>플래그쉽 및 하이엔드 라인↑</t>
    <phoneticPr fontId="1" type="noConversion"/>
  </si>
  <si>
    <t>퍼포먼스 라인↑</t>
    <phoneticPr fontId="1" type="noConversion"/>
  </si>
  <si>
    <t>엔트리 라인↑</t>
    <phoneticPr fontId="1" type="noConversion"/>
  </si>
  <si>
    <t>로우엔드 라인↑</t>
    <phoneticPr fontId="1" type="noConversion"/>
  </si>
  <si>
    <t>어크
오딧</t>
    <phoneticPr fontId="1" type="noConversion"/>
  </si>
  <si>
    <t>옵치</t>
    <phoneticPr fontId="1" type="noConversion"/>
  </si>
  <si>
    <t>포호4</t>
    <phoneticPr fontId="1" type="noConversion"/>
  </si>
  <si>
    <t>↑i3-10100급 성능 이상 권장</t>
    <phoneticPr fontId="1" type="noConversion"/>
  </si>
  <si>
    <t>↑i3-9100급 성능 이상 권장</t>
    <phoneticPr fontId="1" type="noConversion"/>
  </si>
  <si>
    <t>특이 사항</t>
    <phoneticPr fontId="1" type="noConversion"/>
  </si>
  <si>
    <t>품절</t>
    <phoneticPr fontId="1" type="noConversion"/>
  </si>
  <si>
    <t>품절</t>
    <phoneticPr fontId="1" type="noConversion"/>
  </si>
  <si>
    <t>단종</t>
    <phoneticPr fontId="1" type="noConversion"/>
  </si>
  <si>
    <t>단종</t>
    <phoneticPr fontId="1" type="noConversion"/>
  </si>
  <si>
    <t>단종</t>
    <phoneticPr fontId="1" type="noConversion"/>
  </si>
  <si>
    <t>단종</t>
    <phoneticPr fontId="1" type="noConversion"/>
  </si>
  <si>
    <t>단종</t>
    <phoneticPr fontId="1" type="noConversion"/>
  </si>
  <si>
    <t>단종</t>
    <phoneticPr fontId="1" type="noConversion"/>
  </si>
  <si>
    <t>해상도</t>
    <phoneticPr fontId="1" type="noConversion"/>
  </si>
  <si>
    <t>FHD</t>
    <phoneticPr fontId="1" type="noConversion"/>
  </si>
  <si>
    <t>QHD</t>
    <phoneticPr fontId="1" type="noConversion"/>
  </si>
  <si>
    <t>4K UHD</t>
    <phoneticPr fontId="1" type="noConversion"/>
  </si>
  <si>
    <t>지포스 RTX 3070 Ti</t>
    <phoneticPr fontId="1" type="noConversion"/>
  </si>
  <si>
    <t>지포스 GTX 1660 SUPER</t>
    <phoneticPr fontId="1" type="noConversion"/>
  </si>
  <si>
    <t>아크 A380</t>
    <phoneticPr fontId="1" type="noConversion"/>
  </si>
  <si>
    <r>
      <t xml:space="preserve">그래픽 카드 라인별
게임 프레임 레이트 (FPS)
</t>
    </r>
    <r>
      <rPr>
        <b/>
        <sz val="8"/>
        <color theme="1"/>
        <rFont val="맑은 고딕"/>
        <family val="3"/>
        <charset val="129"/>
        <scheme val="minor"/>
      </rPr>
      <t>(퀘이사존 벤치마크 기준)</t>
    </r>
    <phoneticPr fontId="1" type="noConversion"/>
  </si>
  <si>
    <t>게임 평균 상대 성능</t>
    <phoneticPr fontId="1" type="noConversion"/>
  </si>
  <si>
    <r>
      <t xml:space="preserve">그래픽 카드 상품명
</t>
    </r>
    <r>
      <rPr>
        <b/>
        <sz val="8"/>
        <color theme="1"/>
        <rFont val="맑은 고딕"/>
        <family val="3"/>
        <charset val="129"/>
        <scheme val="minor"/>
      </rPr>
      <t>(NVIDIA, AMD, 인텔 통합)</t>
    </r>
    <phoneticPr fontId="1" type="noConversion"/>
  </si>
  <si>
    <r>
      <t xml:space="preserve">지포스 RTX 3080 </t>
    </r>
    <r>
      <rPr>
        <b/>
        <sz val="8"/>
        <color theme="1"/>
        <rFont val="맑은 고딕"/>
        <family val="3"/>
        <charset val="129"/>
        <scheme val="minor"/>
      </rPr>
      <t>12GB</t>
    </r>
    <phoneticPr fontId="1" type="noConversion"/>
  </si>
  <si>
    <r>
      <t xml:space="preserve">지포스 RTX 3080 </t>
    </r>
    <r>
      <rPr>
        <b/>
        <sz val="8"/>
        <color theme="1"/>
        <rFont val="맑은 고딕"/>
        <family val="3"/>
        <charset val="129"/>
        <scheme val="minor"/>
      </rPr>
      <t>10GB</t>
    </r>
    <phoneticPr fontId="1" type="noConversion"/>
  </si>
  <si>
    <r>
      <t xml:space="preserve">지포스 RTX 4060 Ti </t>
    </r>
    <r>
      <rPr>
        <b/>
        <sz val="8"/>
        <color theme="1"/>
        <rFont val="맑은 고딕"/>
        <family val="3"/>
        <charset val="129"/>
        <scheme val="minor"/>
      </rPr>
      <t>16GB</t>
    </r>
    <phoneticPr fontId="1" type="noConversion"/>
  </si>
  <si>
    <r>
      <t xml:space="preserve">지포스 RTX 3060 Ti </t>
    </r>
    <r>
      <rPr>
        <b/>
        <sz val="8"/>
        <color theme="1"/>
        <rFont val="맑은 고딕"/>
        <family val="3"/>
        <charset val="129"/>
        <scheme val="minor"/>
      </rPr>
      <t>GDDR6X</t>
    </r>
    <phoneticPr fontId="1" type="noConversion"/>
  </si>
  <si>
    <r>
      <t xml:space="preserve">지포스 RTX 3060 Ti </t>
    </r>
    <r>
      <rPr>
        <b/>
        <sz val="8"/>
        <color theme="1"/>
        <rFont val="맑은 고딕"/>
        <family val="3"/>
        <charset val="129"/>
        <scheme val="minor"/>
      </rPr>
      <t>GDDR6</t>
    </r>
    <phoneticPr fontId="1" type="noConversion"/>
  </si>
  <si>
    <r>
      <t xml:space="preserve">지포스 RTX 2060 </t>
    </r>
    <r>
      <rPr>
        <b/>
        <sz val="8"/>
        <color theme="1"/>
        <rFont val="맑은 고딕"/>
        <family val="3"/>
        <charset val="129"/>
        <scheme val="minor"/>
      </rPr>
      <t>12GB</t>
    </r>
    <phoneticPr fontId="1" type="noConversion"/>
  </si>
  <si>
    <r>
      <t xml:space="preserve">지포스 RTX 3060 </t>
    </r>
    <r>
      <rPr>
        <b/>
        <sz val="8"/>
        <color theme="1"/>
        <rFont val="맑은 고딕"/>
        <family val="3"/>
        <charset val="129"/>
        <scheme val="minor"/>
      </rPr>
      <t>8GB</t>
    </r>
    <phoneticPr fontId="1" type="noConversion"/>
  </si>
  <si>
    <r>
      <t xml:space="preserve">지포스 RTX 2060 </t>
    </r>
    <r>
      <rPr>
        <b/>
        <sz val="8"/>
        <color theme="1"/>
        <rFont val="맑은 고딕"/>
        <family val="3"/>
        <charset val="129"/>
        <scheme val="minor"/>
      </rPr>
      <t>6GB</t>
    </r>
    <phoneticPr fontId="1" type="noConversion"/>
  </si>
  <si>
    <r>
      <t xml:space="preserve">라데온 RX 5500 XT </t>
    </r>
    <r>
      <rPr>
        <b/>
        <sz val="8"/>
        <color theme="1"/>
        <rFont val="맑은 고딕"/>
        <family val="3"/>
        <charset val="129"/>
        <scheme val="minor"/>
      </rPr>
      <t>8GB</t>
    </r>
    <phoneticPr fontId="1" type="noConversion"/>
  </si>
  <si>
    <r>
      <t xml:space="preserve">라데온 RX 5500 XT </t>
    </r>
    <r>
      <rPr>
        <b/>
        <sz val="8"/>
        <color theme="1"/>
        <rFont val="맑은 고딕"/>
        <family val="3"/>
        <charset val="129"/>
        <scheme val="minor"/>
      </rPr>
      <t>4GB</t>
    </r>
    <phoneticPr fontId="1" type="noConversion"/>
  </si>
  <si>
    <r>
      <t xml:space="preserve">지포스 GTX 1650 </t>
    </r>
    <r>
      <rPr>
        <b/>
        <sz val="8"/>
        <color theme="1"/>
        <rFont val="맑은 고딕"/>
        <family val="3"/>
        <charset val="129"/>
        <scheme val="minor"/>
      </rPr>
      <t>GDDR6</t>
    </r>
    <phoneticPr fontId="1" type="noConversion"/>
  </si>
  <si>
    <r>
      <t xml:space="preserve">지포스 GTX 1650 </t>
    </r>
    <r>
      <rPr>
        <b/>
        <sz val="8"/>
        <color theme="1"/>
        <rFont val="맑은 고딕"/>
        <family val="3"/>
        <charset val="129"/>
        <scheme val="minor"/>
      </rPr>
      <t>GDDR5</t>
    </r>
    <phoneticPr fontId="1" type="noConversion"/>
  </si>
  <si>
    <r>
      <t xml:space="preserve">라데온 RX 560 </t>
    </r>
    <r>
      <rPr>
        <b/>
        <sz val="8"/>
        <color theme="1"/>
        <rFont val="맑은 고딕"/>
        <family val="3"/>
        <charset val="129"/>
        <scheme val="minor"/>
      </rPr>
      <t>4GB</t>
    </r>
    <phoneticPr fontId="1" type="noConversion"/>
  </si>
  <si>
    <r>
      <t xml:space="preserve">라데온 RX 560 </t>
    </r>
    <r>
      <rPr>
        <b/>
        <sz val="8"/>
        <color theme="1"/>
        <rFont val="맑은 고딕"/>
        <family val="3"/>
        <charset val="129"/>
        <scheme val="minor"/>
      </rPr>
      <t>2GB</t>
    </r>
    <r>
      <rPr>
        <b/>
        <sz val="14"/>
        <color theme="1"/>
        <rFont val="맑은 고딕"/>
        <family val="3"/>
        <charset val="129"/>
        <scheme val="minor"/>
      </rPr>
      <t xml:space="preserve"> </t>
    </r>
    <phoneticPr fontId="1" type="noConversion"/>
  </si>
  <si>
    <r>
      <t xml:space="preserve">라데온 RX 550 </t>
    </r>
    <r>
      <rPr>
        <b/>
        <sz val="8"/>
        <color theme="1"/>
        <rFont val="맑은 고딕"/>
        <family val="3"/>
        <charset val="129"/>
        <scheme val="minor"/>
      </rPr>
      <t>4GB</t>
    </r>
    <phoneticPr fontId="1" type="noConversion"/>
  </si>
  <si>
    <r>
      <t xml:space="preserve">라데온 RX 550 </t>
    </r>
    <r>
      <rPr>
        <b/>
        <sz val="8"/>
        <color theme="1"/>
        <rFont val="맑은 고딕"/>
        <family val="3"/>
        <charset val="129"/>
        <scheme val="minor"/>
      </rPr>
      <t>2GB</t>
    </r>
    <phoneticPr fontId="1" type="noConversion"/>
  </si>
  <si>
    <r>
      <t xml:space="preserve">지포스 GT 1030 </t>
    </r>
    <r>
      <rPr>
        <b/>
        <sz val="8"/>
        <color theme="1"/>
        <rFont val="맑은 고딕"/>
        <family val="3"/>
        <charset val="129"/>
        <scheme val="minor"/>
      </rPr>
      <t>DDR4</t>
    </r>
    <phoneticPr fontId="1" type="noConversion"/>
  </si>
  <si>
    <r>
      <t xml:space="preserve">지포스 RTX 3080 </t>
    </r>
    <r>
      <rPr>
        <b/>
        <sz val="8"/>
        <color theme="1"/>
        <rFont val="맑은 고딕"/>
        <family val="3"/>
        <charset val="129"/>
        <scheme val="minor"/>
      </rPr>
      <t>10GB</t>
    </r>
    <phoneticPr fontId="1" type="noConversion"/>
  </si>
  <si>
    <r>
      <t xml:space="preserve">지포스 RTX 3060 Ti </t>
    </r>
    <r>
      <rPr>
        <b/>
        <sz val="8"/>
        <color theme="1"/>
        <rFont val="맑은 고딕"/>
        <family val="3"/>
        <charset val="129"/>
        <scheme val="minor"/>
      </rPr>
      <t>GDDR6</t>
    </r>
    <phoneticPr fontId="1" type="noConversion"/>
  </si>
  <si>
    <r>
      <t xml:space="preserve">지포스 RTX 3060 </t>
    </r>
    <r>
      <rPr>
        <b/>
        <sz val="8"/>
        <color theme="1"/>
        <rFont val="맑은 고딕"/>
        <family val="3"/>
        <charset val="129"/>
        <scheme val="minor"/>
      </rPr>
      <t>12GB</t>
    </r>
    <phoneticPr fontId="1" type="noConversion"/>
  </si>
  <si>
    <r>
      <t xml:space="preserve">지포스 RTX 2060 </t>
    </r>
    <r>
      <rPr>
        <b/>
        <sz val="8"/>
        <color theme="1"/>
        <rFont val="맑은 고딕"/>
        <family val="3"/>
        <charset val="129"/>
        <scheme val="minor"/>
      </rPr>
      <t>6GB</t>
    </r>
    <phoneticPr fontId="1" type="noConversion"/>
  </si>
  <si>
    <t>메엑</t>
    <phoneticPr fontId="1" type="noConversion"/>
  </si>
  <si>
    <t>지포스 RTX 4080 SUPER</t>
    <phoneticPr fontId="1" type="noConversion"/>
  </si>
  <si>
    <r>
      <t xml:space="preserve">지포스 RTX 4070 </t>
    </r>
    <r>
      <rPr>
        <b/>
        <sz val="8"/>
        <color theme="1"/>
        <rFont val="맑은 고딕"/>
        <family val="3"/>
        <charset val="129"/>
        <scheme val="minor"/>
      </rPr>
      <t>GDDR6</t>
    </r>
    <phoneticPr fontId="1" type="noConversion"/>
  </si>
  <si>
    <r>
      <t xml:space="preserve">지포스 RTX 4070 </t>
    </r>
    <r>
      <rPr>
        <b/>
        <sz val="8"/>
        <color theme="1"/>
        <rFont val="맑은 고딕"/>
        <family val="3"/>
        <charset val="129"/>
        <scheme val="minor"/>
      </rPr>
      <t>GDDR6X</t>
    </r>
    <phoneticPr fontId="1" type="noConversion"/>
  </si>
  <si>
    <r>
      <t xml:space="preserve">지포스 RTX 3050 </t>
    </r>
    <r>
      <rPr>
        <b/>
        <sz val="8"/>
        <color theme="1"/>
        <rFont val="맑은 고딕"/>
        <family val="3"/>
        <charset val="129"/>
        <scheme val="minor"/>
      </rPr>
      <t>6GB</t>
    </r>
    <phoneticPr fontId="1" type="noConversion"/>
  </si>
  <si>
    <r>
      <t xml:space="preserve">지포스 RTX 3050 </t>
    </r>
    <r>
      <rPr>
        <b/>
        <sz val="8"/>
        <color theme="1"/>
        <rFont val="맑은 고딕"/>
        <family val="3"/>
        <charset val="129"/>
        <scheme val="minor"/>
      </rPr>
      <t>8GB</t>
    </r>
    <phoneticPr fontId="1" type="noConversion"/>
  </si>
  <si>
    <t>라데온 RX 7600 XT</t>
    <phoneticPr fontId="1" type="noConversion"/>
  </si>
  <si>
    <t>라데온 RX 590</t>
    <phoneticPr fontId="1" type="noConversion"/>
  </si>
  <si>
    <t>단종</t>
    <phoneticPr fontId="1" type="noConversion"/>
  </si>
  <si>
    <t>단종</t>
    <phoneticPr fontId="1" type="noConversion"/>
  </si>
  <si>
    <t>단종</t>
    <phoneticPr fontId="1" type="noConversion"/>
  </si>
  <si>
    <t>2종</t>
    <phoneticPr fontId="1" type="noConversion"/>
  </si>
  <si>
    <t>품절(직전)</t>
    <phoneticPr fontId="1" type="noConversion"/>
  </si>
  <si>
    <t>품절</t>
    <phoneticPr fontId="1" type="noConversion"/>
  </si>
  <si>
    <t>단종</t>
    <phoneticPr fontId="1" type="noConversion"/>
  </si>
  <si>
    <t>SAPPHIRE</t>
    <phoneticPr fontId="1" type="noConversion"/>
  </si>
  <si>
    <r>
      <t xml:space="preserve">지포스 GT 1030 </t>
    </r>
    <r>
      <rPr>
        <b/>
        <sz val="8"/>
        <color theme="1"/>
        <rFont val="맑은 고딕"/>
        <family val="3"/>
        <charset val="129"/>
        <scheme val="minor"/>
      </rPr>
      <t>GDDR5</t>
    </r>
    <phoneticPr fontId="1" type="noConversion"/>
  </si>
  <si>
    <t>스노</t>
    <phoneticPr fontId="1" type="noConversion"/>
  </si>
  <si>
    <t>3DMARK
그래픽스 점수</t>
    <phoneticPr fontId="1" type="noConversion"/>
  </si>
  <si>
    <r>
      <t xml:space="preserve">아크 A770 </t>
    </r>
    <r>
      <rPr>
        <b/>
        <sz val="8"/>
        <color theme="1"/>
        <rFont val="맑은 고딕"/>
        <family val="3"/>
        <charset val="129"/>
        <scheme val="minor"/>
      </rPr>
      <t>8GB</t>
    </r>
    <phoneticPr fontId="1" type="noConversion"/>
  </si>
  <si>
    <t>지포스 GTX 1080</t>
    <phoneticPr fontId="1" type="noConversion"/>
  </si>
  <si>
    <t>지포스 GTX 1070 Ti</t>
    <phoneticPr fontId="1" type="noConversion"/>
  </si>
  <si>
    <r>
      <t xml:space="preserve">지포스 GTX 1060 </t>
    </r>
    <r>
      <rPr>
        <b/>
        <sz val="8"/>
        <color theme="1"/>
        <rFont val="맑은 고딕"/>
        <family val="3"/>
        <charset val="129"/>
        <scheme val="minor"/>
      </rPr>
      <t>6GB</t>
    </r>
    <phoneticPr fontId="1" type="noConversion"/>
  </si>
  <si>
    <r>
      <t xml:space="preserve">지포스 GTX 1060 </t>
    </r>
    <r>
      <rPr>
        <b/>
        <sz val="8"/>
        <color theme="1"/>
        <rFont val="맑은 고딕"/>
        <family val="3"/>
        <charset val="129"/>
        <scheme val="minor"/>
      </rPr>
      <t>3GB</t>
    </r>
    <phoneticPr fontId="1" type="noConversion"/>
  </si>
  <si>
    <t>지포스 GTX 1050 Ti</t>
    <phoneticPr fontId="1" type="noConversion"/>
  </si>
  <si>
    <t>지포스 GTX 1050</t>
    <phoneticPr fontId="1" type="noConversion"/>
  </si>
  <si>
    <t>지포스 GTX 1630</t>
    <phoneticPr fontId="1" type="noConversion"/>
  </si>
  <si>
    <t>라데온 RX 480</t>
    <phoneticPr fontId="1" type="noConversion"/>
  </si>
  <si>
    <t>라데온 RX 470</t>
    <phoneticPr fontId="1" type="noConversion"/>
  </si>
  <si>
    <t>라데온 RX 460</t>
    <phoneticPr fontId="1" type="noConversion"/>
  </si>
  <si>
    <t>라데온 RX VEGA 64</t>
    <phoneticPr fontId="1" type="noConversion"/>
  </si>
  <si>
    <t>라데온 RX VEGA 56</t>
    <phoneticPr fontId="1" type="noConversion"/>
  </si>
  <si>
    <t>단종</t>
    <phoneticPr fontId="1" type="noConversion"/>
  </si>
  <si>
    <t>단종</t>
    <phoneticPr fontId="1" type="noConversion"/>
  </si>
  <si>
    <t>↑i5-12400, 라이젠5 5600급 성능 이상 권장</t>
    <phoneticPr fontId="1" type="noConversion"/>
  </si>
  <si>
    <t>하위 메인스트림 라인↑</t>
    <phoneticPr fontId="1" type="noConversion"/>
  </si>
  <si>
    <t>상위 메인스트림 라인↑</t>
    <phoneticPr fontId="1" type="noConversion"/>
  </si>
  <si>
    <t>↑i3-12100급 성능 이상 권장</t>
    <phoneticPr fontId="1" type="noConversion"/>
  </si>
  <si>
    <r>
      <t xml:space="preserve">라데온 780M </t>
    </r>
    <r>
      <rPr>
        <b/>
        <sz val="8"/>
        <color theme="1"/>
        <rFont val="맑은 고딕"/>
        <family val="3"/>
        <charset val="129"/>
        <scheme val="minor"/>
      </rPr>
      <t>(8700G iGPU)</t>
    </r>
    <phoneticPr fontId="1" type="noConversion"/>
  </si>
  <si>
    <r>
      <t xml:space="preserve">라데온 760M </t>
    </r>
    <r>
      <rPr>
        <b/>
        <sz val="8"/>
        <color theme="1"/>
        <rFont val="맑은 고딕"/>
        <family val="3"/>
        <charset val="129"/>
        <scheme val="minor"/>
      </rPr>
      <t>(8600G iGPU)</t>
    </r>
    <phoneticPr fontId="1" type="noConversion"/>
  </si>
  <si>
    <r>
      <t xml:space="preserve">라데온 740M </t>
    </r>
    <r>
      <rPr>
        <b/>
        <sz val="8"/>
        <color theme="1"/>
        <rFont val="맑은 고딕"/>
        <family val="3"/>
        <charset val="129"/>
        <scheme val="minor"/>
      </rPr>
      <t>(8500G iGPU)</t>
    </r>
    <phoneticPr fontId="1" type="noConversion"/>
  </si>
  <si>
    <r>
      <t xml:space="preserve">라데온 그래픽스 </t>
    </r>
    <r>
      <rPr>
        <b/>
        <sz val="8"/>
        <color theme="1"/>
        <rFont val="맑은 고딕"/>
        <family val="3"/>
        <charset val="129"/>
        <scheme val="minor"/>
      </rPr>
      <t>(5700G iGPU)</t>
    </r>
    <phoneticPr fontId="1" type="noConversion"/>
  </si>
  <si>
    <r>
      <t xml:space="preserve">라데온 그래픽스 </t>
    </r>
    <r>
      <rPr>
        <b/>
        <sz val="8"/>
        <color theme="1"/>
        <rFont val="맑은 고딕"/>
        <family val="3"/>
        <charset val="129"/>
        <scheme val="minor"/>
      </rPr>
      <t>(5600G iGPU)</t>
    </r>
    <phoneticPr fontId="1" type="noConversion"/>
  </si>
  <si>
    <r>
      <t xml:space="preserve">라데온 그래픽스 </t>
    </r>
    <r>
      <rPr>
        <b/>
        <sz val="8"/>
        <color theme="1"/>
        <rFont val="맑은 고딕"/>
        <family val="3"/>
        <charset val="129"/>
        <scheme val="minor"/>
      </rPr>
      <t>(5300G iGPU)</t>
    </r>
    <phoneticPr fontId="1" type="noConversion"/>
  </si>
  <si>
    <r>
      <t xml:space="preserve">라데온 그래픽스 </t>
    </r>
    <r>
      <rPr>
        <b/>
        <sz val="8"/>
        <color theme="1"/>
        <rFont val="맑은 고딕"/>
        <family val="3"/>
        <charset val="129"/>
        <scheme val="minor"/>
      </rPr>
      <t>(9700X iGPU)</t>
    </r>
    <phoneticPr fontId="1" type="noConversion"/>
  </si>
  <si>
    <r>
      <t xml:space="preserve">라데온 RX 580 </t>
    </r>
    <r>
      <rPr>
        <b/>
        <sz val="8"/>
        <color theme="1"/>
        <rFont val="맑은 고딕"/>
        <family val="3"/>
        <charset val="129"/>
        <scheme val="minor"/>
      </rPr>
      <t>2048SP (= RX 570)</t>
    </r>
    <phoneticPr fontId="1" type="noConversion"/>
  </si>
  <si>
    <r>
      <t xml:space="preserve">다나와 최저가
</t>
    </r>
    <r>
      <rPr>
        <b/>
        <sz val="8"/>
        <color theme="1"/>
        <rFont val="맑은 고딕"/>
        <family val="3"/>
        <charset val="129"/>
        <scheme val="minor"/>
      </rPr>
      <t>(특정 쇼핑몰의 특가, 현영 미발행 가격은 제외)</t>
    </r>
    <phoneticPr fontId="1" type="noConversion"/>
  </si>
  <si>
    <t>품절</t>
    <phoneticPr fontId="1" type="noConversion"/>
  </si>
  <si>
    <t>3종</t>
    <phoneticPr fontId="1" type="noConversion"/>
  </si>
  <si>
    <t>CPU 내장형 그래픽스</t>
    <phoneticPr fontId="1" type="noConversion"/>
  </si>
  <si>
    <t>APU 내장형 그래픽스</t>
    <phoneticPr fontId="1" type="noConversion"/>
  </si>
  <si>
    <t>APU 내장형 그래픽스</t>
    <phoneticPr fontId="1" type="noConversion"/>
  </si>
  <si>
    <t>2종</t>
    <phoneticPr fontId="1" type="noConversion"/>
  </si>
  <si>
    <t>단종</t>
    <phoneticPr fontId="1" type="noConversion"/>
  </si>
  <si>
    <r>
      <t xml:space="preserve">그래픽스 </t>
    </r>
    <r>
      <rPr>
        <b/>
        <sz val="8"/>
        <color theme="1"/>
        <rFont val="맑은 고딕"/>
        <family val="3"/>
        <charset val="129"/>
        <scheme val="minor"/>
      </rPr>
      <t>(285K iGPU)</t>
    </r>
    <phoneticPr fontId="1" type="noConversion"/>
  </si>
  <si>
    <r>
      <t xml:space="preserve">UHD 그래픽스 770 </t>
    </r>
    <r>
      <rPr>
        <b/>
        <sz val="8"/>
        <color theme="1"/>
        <rFont val="맑은 고딕"/>
        <family val="3"/>
        <charset val="129"/>
        <scheme val="minor"/>
      </rPr>
      <t>(14700 iGPU)</t>
    </r>
    <phoneticPr fontId="1" type="noConversion"/>
  </si>
  <si>
    <t>3종</t>
    <phoneticPr fontId="1" type="noConversion"/>
  </si>
  <si>
    <t>BIOSTAR</t>
    <phoneticPr fontId="1" type="noConversion"/>
  </si>
  <si>
    <t>SPARKLE</t>
    <phoneticPr fontId="1" type="noConversion"/>
  </si>
  <si>
    <t>지포스 RTX 4090</t>
    <phoneticPr fontId="1" type="noConversion"/>
  </si>
  <si>
    <t>지포스 RTX 4070 Ti</t>
    <phoneticPr fontId="1" type="noConversion"/>
  </si>
  <si>
    <t xml:space="preserve">라데온 RX 6900 XT </t>
    <phoneticPr fontId="1" type="noConversion"/>
  </si>
  <si>
    <t>라데온 RX 6950 XT</t>
    <phoneticPr fontId="1" type="noConversion"/>
  </si>
  <si>
    <t xml:space="preserve">지포스 RTX 3090 </t>
    <phoneticPr fontId="1" type="noConversion"/>
  </si>
  <si>
    <t>라데온 RX 7900 GRE</t>
    <phoneticPr fontId="1" type="noConversion"/>
  </si>
  <si>
    <t>라데온 RX 7700 XT</t>
    <phoneticPr fontId="1" type="noConversion"/>
  </si>
  <si>
    <t xml:space="preserve">지포스 RTX 3070 Ti </t>
    <phoneticPr fontId="1" type="noConversion"/>
  </si>
  <si>
    <t xml:space="preserve">지포스 RTX 3070 </t>
    <phoneticPr fontId="1" type="noConversion"/>
  </si>
  <si>
    <t>라데온 RX 6700</t>
    <phoneticPr fontId="1" type="noConversion"/>
  </si>
  <si>
    <t>지포스 RTX 4060</t>
    <phoneticPr fontId="1" type="noConversion"/>
  </si>
  <si>
    <t>라데온 RX 7600</t>
    <phoneticPr fontId="1" type="noConversion"/>
  </si>
  <si>
    <t>라데온 RX 6650 XT</t>
    <phoneticPr fontId="1" type="noConversion"/>
  </si>
  <si>
    <t>라데온 RX 580</t>
    <phoneticPr fontId="1" type="noConversion"/>
  </si>
  <si>
    <t>지포스 RTX 5090</t>
    <phoneticPr fontId="1" type="noConversion"/>
  </si>
  <si>
    <t>지포스 RTX 5080</t>
    <phoneticPr fontId="1" type="noConversion"/>
  </si>
  <si>
    <t>라데온 RX 7900 XTX</t>
    <phoneticPr fontId="1" type="noConversion"/>
  </si>
  <si>
    <t>라데온 RX 7900 XT</t>
    <phoneticPr fontId="1" type="noConversion"/>
  </si>
  <si>
    <t xml:space="preserve">지포스 RTX 3080 Ti </t>
    <phoneticPr fontId="1" type="noConversion"/>
  </si>
  <si>
    <t>라데온 RX 7800 XT</t>
    <phoneticPr fontId="1" type="noConversion"/>
  </si>
  <si>
    <t>라데온 RX 6800</t>
    <phoneticPr fontId="1" type="noConversion"/>
  </si>
  <si>
    <r>
      <t xml:space="preserve">지포스 RTX 4060 Ti </t>
    </r>
    <r>
      <rPr>
        <b/>
        <sz val="8"/>
        <color theme="1"/>
        <rFont val="맑은 고딕"/>
        <family val="3"/>
        <charset val="129"/>
        <scheme val="minor"/>
      </rPr>
      <t>8GB</t>
    </r>
    <phoneticPr fontId="1" type="noConversion"/>
  </si>
  <si>
    <t>아크 B580</t>
    <phoneticPr fontId="1" type="noConversion"/>
  </si>
  <si>
    <r>
      <t xml:space="preserve">아크 A770 </t>
    </r>
    <r>
      <rPr>
        <b/>
        <sz val="8"/>
        <color theme="1"/>
        <rFont val="맑은 고딕"/>
        <family val="3"/>
        <charset val="129"/>
        <scheme val="minor"/>
      </rPr>
      <t>16GB</t>
    </r>
    <phoneticPr fontId="1" type="noConversion"/>
  </si>
  <si>
    <t>아크 A750</t>
    <phoneticPr fontId="1" type="noConversion"/>
  </si>
  <si>
    <t>라데온 RX 6600</t>
    <phoneticPr fontId="1" type="noConversion"/>
  </si>
  <si>
    <t>아크 A580</t>
    <phoneticPr fontId="1" type="noConversion"/>
  </si>
  <si>
    <t>지포스 GTX 1660 Ti</t>
    <phoneticPr fontId="1" type="noConversion"/>
  </si>
  <si>
    <t>지포스 GTX 1070</t>
    <phoneticPr fontId="1" type="noConversion"/>
  </si>
  <si>
    <t>지포스 GTX 1660</t>
    <phoneticPr fontId="1" type="noConversion"/>
  </si>
  <si>
    <t>라데온 RX 6400</t>
    <phoneticPr fontId="1" type="noConversion"/>
  </si>
  <si>
    <t>아크 A310</t>
    <phoneticPr fontId="1" type="noConversion"/>
  </si>
  <si>
    <t>↑라이젠7 7800X3D급 성능 이상 권장</t>
    <phoneticPr fontId="1" type="noConversion"/>
  </si>
  <si>
    <t>TAGER</t>
    <phoneticPr fontId="1" type="noConversion"/>
  </si>
  <si>
    <t>액슬</t>
    <phoneticPr fontId="1" type="noConversion"/>
  </si>
  <si>
    <t>AFOX</t>
    <phoneticPr fontId="1" type="noConversion"/>
  </si>
  <si>
    <t xml:space="preserve">단종 </t>
    <phoneticPr fontId="1" type="noConversion"/>
  </si>
  <si>
    <t>지포스 RTX 4080</t>
  </si>
  <si>
    <t>단종</t>
  </si>
  <si>
    <t>지포스 RTX 5070 Ti</t>
    <phoneticPr fontId="1" type="noConversion"/>
  </si>
  <si>
    <t>라데온 RX 9070 XT</t>
    <phoneticPr fontId="1" type="noConversion"/>
  </si>
  <si>
    <t>품절</t>
    <phoneticPr fontId="1" type="noConversion"/>
  </si>
  <si>
    <t xml:space="preserve"> GIGABYTE</t>
    <phoneticPr fontId="1" type="noConversion"/>
  </si>
  <si>
    <t>5종</t>
    <phoneticPr fontId="1" type="noConversion"/>
  </si>
  <si>
    <t>아크 B570</t>
    <phoneticPr fontId="1" type="noConversion"/>
  </si>
  <si>
    <t>LE</t>
    <phoneticPr fontId="1" type="noConversion"/>
  </si>
  <si>
    <t>3종</t>
    <phoneticPr fontId="1" type="noConversion"/>
  </si>
  <si>
    <t>▷▶ 로우엔드 라인 ◀◁
호구왔능가? 라인
5500GT
또는 8600G
정도로 대처하자</t>
    <phoneticPr fontId="1" type="noConversion"/>
  </si>
  <si>
    <t>지포스 RTX 5070</t>
    <phoneticPr fontId="1" type="noConversion"/>
  </si>
  <si>
    <r>
      <t xml:space="preserve">지포스 RTX 5060 Ti </t>
    </r>
    <r>
      <rPr>
        <b/>
        <sz val="8"/>
        <color theme="1"/>
        <rFont val="맑은 고딕"/>
        <family val="3"/>
        <charset val="129"/>
        <scheme val="minor"/>
      </rPr>
      <t>16GB</t>
    </r>
    <phoneticPr fontId="1" type="noConversion"/>
  </si>
  <si>
    <t>1종</t>
    <phoneticPr fontId="1" type="noConversion"/>
  </si>
  <si>
    <r>
      <t xml:space="preserve">지포스 RTX 4070 Ti </t>
    </r>
    <r>
      <rPr>
        <b/>
        <sz val="12"/>
        <color theme="1"/>
        <rFont val="맑은 고딕"/>
        <family val="3"/>
        <charset val="129"/>
        <scheme val="minor"/>
      </rPr>
      <t>SUPER</t>
    </r>
  </si>
  <si>
    <r>
      <t xml:space="preserve">지포스 RTX 2080 </t>
    </r>
    <r>
      <rPr>
        <b/>
        <sz val="12"/>
        <color theme="1"/>
        <rFont val="맑은 고딕"/>
        <family val="3"/>
        <charset val="129"/>
        <scheme val="minor"/>
      </rPr>
      <t xml:space="preserve">SUPER </t>
    </r>
    <phoneticPr fontId="1" type="noConversion"/>
  </si>
  <si>
    <r>
      <t xml:space="preserve">지포스 GTX 1650 </t>
    </r>
    <r>
      <rPr>
        <b/>
        <sz val="12"/>
        <color theme="1"/>
        <rFont val="맑은 고딕"/>
        <family val="3"/>
        <charset val="129"/>
        <scheme val="minor"/>
      </rPr>
      <t>SUPER</t>
    </r>
  </si>
  <si>
    <r>
      <t>지포스 RTX 2070</t>
    </r>
    <r>
      <rPr>
        <b/>
        <sz val="12"/>
        <color theme="1"/>
        <rFont val="맑은 고딕"/>
        <family val="3"/>
        <charset val="129"/>
        <scheme val="minor"/>
      </rPr>
      <t xml:space="preserve"> SUPER </t>
    </r>
  </si>
  <si>
    <t>7800X3D + 16X2 + 850W + B850 반본체</t>
    <phoneticPr fontId="1" type="noConversion"/>
  </si>
  <si>
    <t>9800X3D + 16X2 + 850W + B850 반본체</t>
    <phoneticPr fontId="1" type="noConversion"/>
  </si>
  <si>
    <t>9800X3D + 16X2 + 1200W + B850 반본체</t>
    <phoneticPr fontId="1" type="noConversion"/>
  </si>
  <si>
    <t>9600X + 16X2 + 700W + B650 반본체</t>
    <phoneticPr fontId="1" type="noConversion"/>
  </si>
  <si>
    <t>13400F + 16X2 + 600W + B760 반본체</t>
    <phoneticPr fontId="1" type="noConversion"/>
  </si>
  <si>
    <r>
      <t xml:space="preserve">지포스 RTX 2060 </t>
    </r>
    <r>
      <rPr>
        <b/>
        <sz val="12"/>
        <color theme="1"/>
        <rFont val="맑은 고딕"/>
        <family val="3"/>
        <charset val="129"/>
        <scheme val="minor"/>
      </rPr>
      <t xml:space="preserve">SUPER </t>
    </r>
    <phoneticPr fontId="1" type="noConversion"/>
  </si>
  <si>
    <r>
      <t xml:space="preserve">지포스 GTX 1660 </t>
    </r>
    <r>
      <rPr>
        <b/>
        <sz val="12"/>
        <color theme="1"/>
        <rFont val="맑은 고딕"/>
        <family val="3"/>
        <charset val="129"/>
        <scheme val="minor"/>
      </rPr>
      <t>SUPER</t>
    </r>
    <phoneticPr fontId="1" type="noConversion"/>
  </si>
  <si>
    <t>5600 + 16X2 + 500W + A520 반본체</t>
    <phoneticPr fontId="1" type="noConversion"/>
  </si>
  <si>
    <t>▷▶ 엔트리 라인 ◀◁
내장 그래픽보다 쪼금 나은
수준의 그래픽카드 들로
요즘 출시하는 게임 즐기는게
불가능하거나 불편한편
그냥 안사는게 맞고
화면 표시기가 필요하면
RX 580 단일 추천!!
(얘도 완본체 기준으로 보면
가성비가 구리지만.. 싼 가격에
화면 표시기 + 아주 간단한
게임은 돌아감)</t>
    <phoneticPr fontId="1" type="noConversion"/>
  </si>
  <si>
    <r>
      <t xml:space="preserve">지포스 RTX 5060 Ti </t>
    </r>
    <r>
      <rPr>
        <b/>
        <sz val="8"/>
        <color theme="1"/>
        <rFont val="맑은 고딕"/>
        <family val="3"/>
        <charset val="129"/>
        <scheme val="minor"/>
      </rPr>
      <t>8GB</t>
    </r>
    <phoneticPr fontId="1" type="noConversion"/>
  </si>
  <si>
    <t>2025년 5월 14일 기준
그래픽 카드 가성비 비교표</t>
    <phoneticPr fontId="1" type="noConversion"/>
  </si>
  <si>
    <t>단종</t>
    <phoneticPr fontId="1" type="noConversion"/>
  </si>
  <si>
    <t>라데온 RX 9070</t>
    <phoneticPr fontId="1" type="noConversion"/>
  </si>
  <si>
    <r>
      <t xml:space="preserve">지포스 RTX 4070 </t>
    </r>
    <r>
      <rPr>
        <b/>
        <sz val="12"/>
        <color theme="1"/>
        <rFont val="맑은 고딕"/>
        <family val="3"/>
        <charset val="129"/>
        <scheme val="minor"/>
      </rPr>
      <t>SUPER</t>
    </r>
    <phoneticPr fontId="1" type="noConversion"/>
  </si>
  <si>
    <t>소량</t>
    <phoneticPr fontId="1" type="noConversion"/>
  </si>
  <si>
    <t>↑i5-14600K, 라이젠5 9600급 성능 이상 권장</t>
    <phoneticPr fontId="1" type="noConversion"/>
  </si>
  <si>
    <t>14600KF + 16X2 + 750W + B760 반본체</t>
    <phoneticPr fontId="1" type="noConversion"/>
  </si>
  <si>
    <r>
      <rPr>
        <b/>
        <sz val="14"/>
        <color rgb="FFC00000"/>
        <rFont val="맑은 고딕"/>
        <family val="3"/>
        <charset val="129"/>
        <scheme val="minor"/>
      </rPr>
      <t>본체 기준</t>
    </r>
    <r>
      <rPr>
        <b/>
        <sz val="11"/>
        <color rgb="FFC00000"/>
        <rFont val="맑은 고딕"/>
        <family val="3"/>
        <charset val="129"/>
        <scheme val="minor"/>
      </rPr>
      <t xml:space="preserve">
종합 가성비</t>
    </r>
    <phoneticPr fontId="1" type="noConversion"/>
  </si>
  <si>
    <t>4종</t>
    <phoneticPr fontId="1" type="noConversion"/>
  </si>
  <si>
    <t xml:space="preserve">라데온 RX 5700 XT </t>
    <phoneticPr fontId="1" type="noConversion"/>
  </si>
  <si>
    <t>소량</t>
    <phoneticPr fontId="1" type="noConversion"/>
  </si>
  <si>
    <r>
      <t xml:space="preserve">▷▶ 상위 메인스트림 라인 ◀◁
4060TI나 3070 재고등을
살바에는 5060TI 8G가 가성비가
더 좋다.. (다만 이놈도 5070보다
가성비가 구려서.. 애매함)
이번에는 B580 VS 7600의
구도라 보면되는데
</t>
    </r>
    <r>
      <rPr>
        <b/>
        <sz val="11"/>
        <color rgb="FFC00000"/>
        <rFont val="맑은 고딕"/>
        <family val="3"/>
        <charset val="129"/>
        <scheme val="minor"/>
      </rPr>
      <t>7600 FHD 가성비 1</t>
    </r>
    <r>
      <rPr>
        <b/>
        <sz val="11"/>
        <color theme="1"/>
        <rFont val="맑은 고딕"/>
        <family val="3"/>
        <charset val="129"/>
        <scheme val="minor"/>
      </rPr>
      <t xml:space="preserve">위
</t>
    </r>
    <r>
      <rPr>
        <b/>
        <sz val="11"/>
        <color rgb="FF00B050"/>
        <rFont val="맑은 고딕"/>
        <family val="3"/>
        <charset val="129"/>
        <scheme val="minor"/>
      </rPr>
      <t>B580 FHD 가성비 3위</t>
    </r>
    <r>
      <rPr>
        <b/>
        <sz val="11"/>
        <color theme="1"/>
        <rFont val="맑은 고딕"/>
        <family val="3"/>
        <charset val="129"/>
        <scheme val="minor"/>
      </rPr>
      <t>로
7600의 가성비가 더 좋은편
(</t>
    </r>
    <r>
      <rPr>
        <b/>
        <sz val="11"/>
        <color rgb="FF0070C0"/>
        <rFont val="맑은 고딕"/>
        <family val="3"/>
        <charset val="129"/>
        <scheme val="minor"/>
      </rPr>
      <t>국내 온라인 게임</t>
    </r>
    <r>
      <rPr>
        <b/>
        <sz val="11"/>
        <color theme="1"/>
        <rFont val="맑은 고딕"/>
        <family val="3"/>
        <charset val="129"/>
        <scheme val="minor"/>
      </rPr>
      <t xml:space="preserve"> 위주로
즐기신다면 </t>
    </r>
    <r>
      <rPr>
        <b/>
        <sz val="11"/>
        <color rgb="FF0070C0"/>
        <rFont val="맑은 고딕"/>
        <family val="3"/>
        <charset val="129"/>
        <scheme val="minor"/>
      </rPr>
      <t>5060 출시를 
기다리세요</t>
    </r>
    <r>
      <rPr>
        <b/>
        <sz val="11"/>
        <color theme="1"/>
        <rFont val="맑은 고딕"/>
        <family val="3"/>
        <charset val="129"/>
        <scheme val="minor"/>
      </rPr>
      <t>)
(하지만 가격차이가 그리 큰편은
아닌터라 취향껏 선택하시라)
(2위는 6650XT인데 이거 살바에
7600 사죠)</t>
    </r>
    <phoneticPr fontId="1" type="noConversion"/>
  </si>
  <si>
    <t>▷▶ 하위 메인스트림 라인 ◀◁
구매 고려안하는게 좋은
메인스트림 하위 라인…
꼭 가겠다면.. 6600 단일만 보시고
영상편집 전용으로 사겠다면
아크 A750도 말리지는 않음
(구매를 말리는 이유가 CPU 보드
메모리 케이스 파워 등등의 고정비용
윗급과 똑같이 들어가는 터라
73에 RX6600 PC살래?
80에 RX7600 PC살래?
양자 택일인데.. 성능 격차가30%가
넘게 차이납니다 (FHD 게이밍)</t>
    <phoneticPr fontId="1" type="noConversion"/>
  </si>
  <si>
    <t xml:space="preserve"> </t>
    <phoneticPr fontId="1" type="noConversion"/>
  </si>
  <si>
    <r>
      <t xml:space="preserve">▷▶ 하이엔드, 플레그쉽 ◀◁
 QHD144 또는 4K 입문용
</t>
    </r>
    <r>
      <rPr>
        <b/>
        <sz val="11"/>
        <color rgb="FF0070C0"/>
        <rFont val="맑은 고딕"/>
        <family val="3"/>
        <charset val="129"/>
        <scheme val="minor"/>
      </rPr>
      <t>콘솔게임 기반 : 9070XT</t>
    </r>
    <r>
      <rPr>
        <b/>
        <sz val="11"/>
        <color theme="1"/>
        <rFont val="맑은 고딕"/>
        <family val="3"/>
        <charset val="129"/>
        <scheme val="minor"/>
      </rPr>
      <t xml:space="preserve">
</t>
    </r>
    <r>
      <rPr>
        <b/>
        <sz val="11"/>
        <color rgb="FFC00000"/>
        <rFont val="맑은 고딕"/>
        <family val="3"/>
        <charset val="129"/>
        <scheme val="minor"/>
      </rPr>
      <t>다양한 게임, 또는 작압: 5070TI</t>
    </r>
    <r>
      <rPr>
        <b/>
        <sz val="11"/>
        <color theme="1"/>
        <rFont val="맑은 고딕"/>
        <family val="3"/>
        <charset val="129"/>
        <scheme val="minor"/>
      </rPr>
      <t xml:space="preserve">
7900XTX는 가성비는 1위이나
격차가 적고 전력소비가 높아
우선 추천은 어려움
(</t>
    </r>
    <r>
      <rPr>
        <b/>
        <sz val="11"/>
        <color rgb="FF00B050"/>
        <rFont val="맑은 고딕"/>
        <family val="3"/>
        <charset val="129"/>
        <scheme val="minor"/>
      </rPr>
      <t>더 나은 성능은 5080</t>
    </r>
    <r>
      <rPr>
        <b/>
        <sz val="11"/>
        <color theme="1"/>
        <rFont val="맑은 고딕"/>
        <family val="3"/>
        <charset val="129"/>
        <scheme val="minor"/>
      </rPr>
      <t>, 5090)</t>
    </r>
    <phoneticPr fontId="1" type="noConversion"/>
  </si>
  <si>
    <r>
      <t>▷▶ 퍼포먼스 라인 ◀◁
9070은 가격 변경이 없는 반면
5070의 가격이 비율적으로 보면
꽤나 내림! (물론 3만원.. 차이지만)
저번 달에 말씀 드린것 처럼
큰 폭의 하락은 5090급에
밖에 없었음…
퍼포먼스 급에서는</t>
    </r>
    <r>
      <rPr>
        <b/>
        <sz val="11"/>
        <color rgb="FFC00000"/>
        <rFont val="맑은 고딕"/>
        <family val="3"/>
        <charset val="129"/>
        <scheme val="minor"/>
      </rPr>
      <t xml:space="preserve"> 5070이
가장 추천</t>
    </r>
    <r>
      <rPr>
        <b/>
        <sz val="11"/>
        <color theme="1"/>
        <rFont val="맑은 고딕"/>
        <family val="3"/>
        <charset val="129"/>
        <scheme val="minor"/>
      </rPr>
      <t xml:space="preserve"> 목록에 들어가며
(가성비가 5070 = </t>
    </r>
    <r>
      <rPr>
        <b/>
        <sz val="11"/>
        <color rgb="FF0070C0"/>
        <rFont val="맑은 고딕"/>
        <family val="3"/>
        <charset val="129"/>
        <scheme val="minor"/>
      </rPr>
      <t>9070</t>
    </r>
    <r>
      <rPr>
        <b/>
        <sz val="11"/>
        <color theme="1"/>
        <rFont val="맑은 고딕"/>
        <family val="3"/>
        <charset val="129"/>
        <scheme val="minor"/>
      </rPr>
      <t xml:space="preserve">, 
아무래도 유저 선호도가 높은
엔비디아 제품을 우선 추천)
예산이 조금 부족하다면
</t>
    </r>
    <r>
      <rPr>
        <b/>
        <sz val="11"/>
        <color rgb="FF00B050"/>
        <rFont val="맑은 고딕"/>
        <family val="3"/>
        <charset val="129"/>
        <scheme val="minor"/>
      </rPr>
      <t>7800XT를 2순위</t>
    </r>
    <r>
      <rPr>
        <b/>
        <sz val="11"/>
        <color theme="1"/>
        <rFont val="맑은 고딕"/>
        <family val="3"/>
        <charset val="129"/>
        <scheme val="minor"/>
      </rPr>
      <t xml:space="preserve"> 정도로
추천해볼수 있다
5060TI는 16G든 8G든 
가성비가 없는걸 볼수있다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</si>
</sst>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quot;원&quot;"/>
    <numFmt numFmtId="178" formatCode="#,###"/>
  </numFmts>
  <fonts count="17" x14ac:knownFonts="1">
    <font>
      <sz val="11"/>
      <color theme="1"/>
      <name val="맑은 고딕"/>
      <family val="2"/>
      <charset val="129"/>
      <scheme val="minor"/>
    </font>
    <font>
      <sz val="8"/>
      <name val="맑은 고딕"/>
      <family val="2"/>
      <charset val="129"/>
      <scheme val="minor"/>
    </font>
    <font>
      <sz val="14"/>
      <color theme="1"/>
      <name val="맑은 고딕"/>
      <family val="2"/>
      <charset val="129"/>
      <scheme val="minor"/>
    </font>
    <font>
      <sz val="14"/>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8"/>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14"/>
      <name val="맑은 고딕"/>
      <family val="3"/>
      <charset val="129"/>
      <scheme val="minor"/>
    </font>
    <font>
      <b/>
      <sz val="11"/>
      <color rgb="FF0070C0"/>
      <name val="맑은 고딕"/>
      <family val="3"/>
      <charset val="129"/>
      <scheme val="minor"/>
    </font>
    <font>
      <b/>
      <sz val="11"/>
      <color rgb="FFC00000"/>
      <name val="맑은 고딕"/>
      <family val="3"/>
      <charset val="129"/>
      <scheme val="minor"/>
    </font>
    <font>
      <b/>
      <sz val="11"/>
      <color rgb="FF00B050"/>
      <name val="맑은 고딕"/>
      <family val="3"/>
      <charset val="129"/>
      <scheme val="minor"/>
    </font>
    <font>
      <sz val="11"/>
      <color theme="1"/>
      <name val="맑은 고딕"/>
      <family val="2"/>
      <charset val="129"/>
      <scheme val="minor"/>
    </font>
    <font>
      <b/>
      <sz val="12"/>
      <color theme="1"/>
      <name val="맑은 고딕"/>
      <family val="3"/>
      <charset val="129"/>
      <scheme val="minor"/>
    </font>
    <font>
      <b/>
      <sz val="8"/>
      <color rgb="FFC00000"/>
      <name val="맑은 고딕"/>
      <family val="3"/>
      <charset val="129"/>
      <scheme val="minor"/>
    </font>
    <font>
      <b/>
      <sz val="14"/>
      <color rgb="FFC00000"/>
      <name val="맑은 고딕"/>
      <family val="3"/>
      <charset val="129"/>
      <scheme val="minor"/>
    </font>
  </fonts>
  <fills count="14">
    <fill>
      <patternFill patternType="none"/>
    </fill>
    <fill>
      <patternFill patternType="gray125"/>
    </fill>
    <fill>
      <patternFill patternType="solid">
        <fgColor rgb="FFFFFFCC"/>
        <bgColor indexed="64"/>
      </patternFill>
    </fill>
    <fill>
      <patternFill patternType="solid">
        <fgColor rgb="FF99FF99"/>
        <bgColor indexed="64"/>
      </patternFill>
    </fill>
    <fill>
      <patternFill patternType="solid">
        <fgColor rgb="FFCCFFCC"/>
        <bgColor indexed="64"/>
      </patternFill>
    </fill>
    <fill>
      <patternFill patternType="solid">
        <fgColor theme="0"/>
        <bgColor indexed="64"/>
      </patternFill>
    </fill>
    <fill>
      <patternFill patternType="solid">
        <fgColor rgb="FFFFFFCC"/>
      </patternFill>
    </fill>
    <fill>
      <patternFill patternType="solid">
        <fgColor rgb="FFDDDDDD"/>
        <bgColor indexed="64"/>
      </patternFill>
    </fill>
    <fill>
      <patternFill patternType="solid">
        <fgColor rgb="FFC0C0C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FF9999"/>
        <bgColor indexed="64"/>
      </patternFill>
    </fill>
    <fill>
      <patternFill patternType="solid">
        <fgColor rgb="FFB2B2B2"/>
        <bgColor indexed="64"/>
      </patternFill>
    </fill>
  </fills>
  <borders count="53">
    <border>
      <left/>
      <right/>
      <top/>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style="thin">
        <color auto="1"/>
      </left>
      <right/>
      <top/>
      <bottom/>
      <diagonal/>
    </border>
    <border>
      <left style="thin">
        <color auto="1"/>
      </left>
      <right style="medium">
        <color auto="1"/>
      </right>
      <top style="thin">
        <color auto="1"/>
      </top>
      <bottom/>
      <diagonal/>
    </border>
    <border>
      <left/>
      <right style="medium">
        <color auto="1"/>
      </right>
      <top/>
      <bottom style="thin">
        <color auto="1"/>
      </bottom>
      <diagonal/>
    </border>
  </borders>
  <cellStyleXfs count="2">
    <xf numFmtId="0" fontId="0" fillId="0" borderId="0">
      <alignment vertical="center"/>
    </xf>
    <xf numFmtId="0" fontId="13" fillId="6" borderId="49" applyNumberFormat="0" applyFont="0" applyAlignment="0" applyProtection="0">
      <alignment vertical="center"/>
    </xf>
  </cellStyleXfs>
  <cellXfs count="180">
    <xf numFmtId="0" fontId="0" fillId="0" borderId="0" xfId="0">
      <alignment vertical="center"/>
    </xf>
    <xf numFmtId="176" fontId="3" fillId="0" borderId="3" xfId="0" applyNumberFormat="1" applyFont="1" applyBorder="1">
      <alignment vertical="center"/>
    </xf>
    <xf numFmtId="0" fontId="2" fillId="0" borderId="3" xfId="0" applyFont="1" applyBorder="1">
      <alignment vertical="center"/>
    </xf>
    <xf numFmtId="177" fontId="3" fillId="0" borderId="3" xfId="0" applyNumberFormat="1" applyFont="1" applyBorder="1">
      <alignment vertical="center"/>
    </xf>
    <xf numFmtId="176" fontId="3" fillId="0" borderId="6" xfId="0" applyNumberFormat="1" applyFont="1" applyBorder="1">
      <alignment vertical="center"/>
    </xf>
    <xf numFmtId="0" fontId="2" fillId="0" borderId="6" xfId="0" applyFont="1" applyBorder="1">
      <alignment vertical="center"/>
    </xf>
    <xf numFmtId="177" fontId="3" fillId="0" borderId="6" xfId="0" applyNumberFormat="1" applyFont="1" applyBorder="1">
      <alignment vertical="center"/>
    </xf>
    <xf numFmtId="0" fontId="4" fillId="0" borderId="7" xfId="0" applyFont="1" applyBorder="1">
      <alignment vertical="center"/>
    </xf>
    <xf numFmtId="0" fontId="4" fillId="0" borderId="26" xfId="0" applyFont="1" applyBorder="1">
      <alignment vertical="center"/>
    </xf>
    <xf numFmtId="0" fontId="4" fillId="0" borderId="19" xfId="0" applyFont="1" applyBorder="1">
      <alignment vertical="center"/>
    </xf>
    <xf numFmtId="176" fontId="3" fillId="0" borderId="5" xfId="0" applyNumberFormat="1" applyFont="1" applyBorder="1">
      <alignment vertical="center"/>
    </xf>
    <xf numFmtId="0" fontId="6" fillId="2" borderId="1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176" fontId="5" fillId="2" borderId="21" xfId="0" applyNumberFormat="1" applyFont="1" applyFill="1" applyBorder="1">
      <alignment vertical="center"/>
    </xf>
    <xf numFmtId="176" fontId="0" fillId="2" borderId="21" xfId="0" applyNumberFormat="1" applyFill="1" applyBorder="1">
      <alignment vertical="center"/>
    </xf>
    <xf numFmtId="3" fontId="0" fillId="2" borderId="21" xfId="0" applyNumberFormat="1" applyFill="1" applyBorder="1">
      <alignment vertical="center"/>
    </xf>
    <xf numFmtId="0" fontId="0" fillId="2" borderId="21" xfId="0" applyFill="1" applyBorder="1">
      <alignment vertical="center"/>
    </xf>
    <xf numFmtId="177" fontId="0" fillId="2" borderId="21" xfId="0" applyNumberFormat="1" applyFill="1" applyBorder="1">
      <alignment vertical="center"/>
    </xf>
    <xf numFmtId="177" fontId="2" fillId="2" borderId="21" xfId="0" applyNumberFormat="1" applyFont="1" applyFill="1" applyBorder="1">
      <alignment vertical="center"/>
    </xf>
    <xf numFmtId="0" fontId="4" fillId="2" borderId="21" xfId="0" applyFont="1" applyFill="1" applyBorder="1">
      <alignment vertical="center"/>
    </xf>
    <xf numFmtId="177" fontId="3" fillId="2" borderId="21" xfId="0" applyNumberFormat="1" applyFont="1" applyFill="1" applyBorder="1">
      <alignment vertical="center"/>
    </xf>
    <xf numFmtId="0" fontId="4" fillId="2" borderId="22" xfId="0" applyFont="1" applyFill="1" applyBorder="1">
      <alignment vertical="center"/>
    </xf>
    <xf numFmtId="176" fontId="5" fillId="2" borderId="24" xfId="0" applyNumberFormat="1" applyFont="1" applyFill="1" applyBorder="1">
      <alignment vertical="center"/>
    </xf>
    <xf numFmtId="176" fontId="0" fillId="2" borderId="24" xfId="0" applyNumberFormat="1" applyFill="1" applyBorder="1">
      <alignment vertical="center"/>
    </xf>
    <xf numFmtId="3" fontId="0" fillId="2" borderId="24" xfId="0" applyNumberFormat="1" applyFill="1" applyBorder="1">
      <alignment vertical="center"/>
    </xf>
    <xf numFmtId="0" fontId="0" fillId="2" borderId="24" xfId="0" applyFill="1" applyBorder="1">
      <alignment vertical="center"/>
    </xf>
    <xf numFmtId="177" fontId="2" fillId="2" borderId="24" xfId="0" applyNumberFormat="1" applyFont="1" applyFill="1" applyBorder="1">
      <alignment vertical="center"/>
    </xf>
    <xf numFmtId="0" fontId="4" fillId="2" borderId="24" xfId="0" applyFont="1" applyFill="1" applyBorder="1">
      <alignment vertical="center"/>
    </xf>
    <xf numFmtId="177" fontId="3" fillId="2" borderId="24" xfId="0" applyNumberFormat="1" applyFont="1" applyFill="1" applyBorder="1">
      <alignment vertical="center"/>
    </xf>
    <xf numFmtId="0" fontId="4" fillId="2" borderId="25" xfId="0" applyFont="1" applyFill="1" applyBorder="1">
      <alignment vertical="center"/>
    </xf>
    <xf numFmtId="0" fontId="6" fillId="2" borderId="20" xfId="0" applyFont="1" applyFill="1" applyBorder="1" applyAlignment="1">
      <alignment horizontal="center" vertical="center"/>
    </xf>
    <xf numFmtId="0" fontId="7" fillId="0" borderId="15" xfId="0" applyFont="1" applyBorder="1">
      <alignment vertical="center"/>
    </xf>
    <xf numFmtId="0" fontId="7" fillId="0" borderId="16" xfId="0" applyFont="1" applyBorder="1">
      <alignment vertical="center"/>
    </xf>
    <xf numFmtId="0" fontId="7" fillId="0" borderId="17" xfId="0" applyFont="1" applyBorder="1">
      <alignment vertical="center"/>
    </xf>
    <xf numFmtId="0" fontId="7" fillId="0" borderId="31" xfId="0" applyFont="1" applyBorder="1">
      <alignment vertical="center"/>
    </xf>
    <xf numFmtId="0" fontId="7" fillId="0" borderId="15" xfId="0" applyFont="1" applyBorder="1" applyAlignment="1">
      <alignment horizontal="right" vertical="center"/>
    </xf>
    <xf numFmtId="0" fontId="7" fillId="0" borderId="16" xfId="0" applyFont="1" applyBorder="1" applyAlignment="1">
      <alignment horizontal="right" vertical="center"/>
    </xf>
    <xf numFmtId="0" fontId="7" fillId="0" borderId="17" xfId="0" applyFont="1" applyBorder="1" applyAlignment="1">
      <alignment horizontal="right" vertical="center"/>
    </xf>
    <xf numFmtId="0" fontId="7" fillId="0" borderId="31" xfId="0" applyFont="1" applyBorder="1" applyAlignment="1">
      <alignment horizontal="right" vertical="center"/>
    </xf>
    <xf numFmtId="176" fontId="3" fillId="0" borderId="2" xfId="0" applyNumberFormat="1" applyFont="1" applyBorder="1">
      <alignment vertical="center"/>
    </xf>
    <xf numFmtId="176" fontId="3" fillId="0" borderId="4" xfId="0" applyNumberFormat="1" applyFont="1" applyBorder="1">
      <alignment vertical="center"/>
    </xf>
    <xf numFmtId="176" fontId="3" fillId="0" borderId="7" xfId="0" applyNumberFormat="1" applyFont="1" applyBorder="1">
      <alignment vertical="center"/>
    </xf>
    <xf numFmtId="0" fontId="6" fillId="2" borderId="8" xfId="0" applyFont="1" applyFill="1" applyBorder="1" applyAlignment="1">
      <alignment horizontal="center" vertical="center"/>
    </xf>
    <xf numFmtId="0" fontId="2" fillId="0" borderId="2" xfId="0" applyFont="1" applyBorder="1">
      <alignment vertical="center"/>
    </xf>
    <xf numFmtId="0" fontId="3" fillId="0" borderId="4" xfId="0" applyFont="1" applyBorder="1">
      <alignment vertical="center"/>
    </xf>
    <xf numFmtId="0" fontId="2" fillId="0" borderId="5" xfId="0" applyFont="1" applyBorder="1">
      <alignment vertical="center"/>
    </xf>
    <xf numFmtId="0" fontId="3" fillId="0" borderId="7" xfId="0" applyFont="1" applyBorder="1">
      <alignment vertical="center"/>
    </xf>
    <xf numFmtId="177" fontId="3" fillId="0" borderId="2" xfId="0" applyNumberFormat="1" applyFont="1" applyBorder="1">
      <alignment vertical="center"/>
    </xf>
    <xf numFmtId="177" fontId="3" fillId="0" borderId="5" xfId="0" applyNumberFormat="1" applyFont="1" applyBorder="1">
      <alignment vertical="center"/>
    </xf>
    <xf numFmtId="177" fontId="2" fillId="0" borderId="5" xfId="0" applyNumberFormat="1" applyFont="1" applyBorder="1">
      <alignment vertical="center"/>
    </xf>
    <xf numFmtId="0" fontId="7" fillId="0" borderId="3" xfId="0" applyFont="1" applyBorder="1">
      <alignment vertical="center"/>
    </xf>
    <xf numFmtId="0" fontId="7" fillId="0" borderId="4" xfId="0" applyFont="1" applyBorder="1">
      <alignment vertical="center"/>
    </xf>
    <xf numFmtId="0" fontId="7" fillId="0" borderId="6" xfId="0" applyFont="1" applyBorder="1">
      <alignment vertical="center"/>
    </xf>
    <xf numFmtId="0" fontId="7" fillId="0" borderId="7" xfId="0" applyFont="1" applyBorder="1">
      <alignment vertical="center"/>
    </xf>
    <xf numFmtId="0" fontId="7" fillId="0" borderId="9" xfId="0" applyFont="1" applyBorder="1">
      <alignment vertical="center"/>
    </xf>
    <xf numFmtId="0" fontId="7" fillId="0" borderId="10" xfId="0" applyFont="1" applyBorder="1">
      <alignment vertical="center"/>
    </xf>
    <xf numFmtId="0" fontId="7" fillId="0" borderId="32" xfId="0" applyFont="1" applyBorder="1">
      <alignment vertical="center"/>
    </xf>
    <xf numFmtId="0" fontId="7" fillId="0" borderId="33" xfId="0" applyFont="1" applyBorder="1">
      <alignment vertical="center"/>
    </xf>
    <xf numFmtId="0" fontId="6" fillId="2" borderId="13" xfId="0" applyFont="1" applyFill="1" applyBorder="1" applyAlignment="1">
      <alignment horizontal="right" vertical="center"/>
    </xf>
    <xf numFmtId="0" fontId="6" fillId="2" borderId="21" xfId="0" applyFont="1" applyFill="1" applyBorder="1">
      <alignment vertical="center"/>
    </xf>
    <xf numFmtId="0" fontId="6" fillId="2" borderId="23" xfId="0" applyFont="1" applyFill="1" applyBorder="1" applyAlignment="1">
      <alignment horizontal="right" vertical="center"/>
    </xf>
    <xf numFmtId="0" fontId="6" fillId="2" borderId="24" xfId="0" applyFont="1" applyFill="1" applyBorder="1">
      <alignment vertical="center"/>
    </xf>
    <xf numFmtId="177" fontId="8" fillId="0" borderId="4" xfId="0" applyNumberFormat="1" applyFont="1" applyBorder="1" applyAlignment="1">
      <alignment horizontal="right" vertical="center"/>
    </xf>
    <xf numFmtId="177" fontId="8" fillId="0" borderId="7" xfId="0" applyNumberFormat="1" applyFont="1" applyBorder="1" applyAlignment="1">
      <alignment horizontal="right" vertical="center"/>
    </xf>
    <xf numFmtId="177" fontId="8" fillId="2" borderId="21" xfId="0" applyNumberFormat="1" applyFont="1" applyFill="1" applyBorder="1" applyAlignment="1">
      <alignment horizontal="right" vertical="center"/>
    </xf>
    <xf numFmtId="0" fontId="8" fillId="2" borderId="24" xfId="0" applyFont="1" applyFill="1" applyBorder="1" applyAlignment="1">
      <alignment horizontal="right" vertical="center"/>
    </xf>
    <xf numFmtId="176" fontId="3" fillId="0" borderId="43" xfId="0" applyNumberFormat="1" applyFont="1" applyBorder="1">
      <alignment vertical="center"/>
    </xf>
    <xf numFmtId="176" fontId="3" fillId="0" borderId="32" xfId="0" applyNumberFormat="1" applyFont="1" applyBorder="1">
      <alignment vertical="center"/>
    </xf>
    <xf numFmtId="176" fontId="3" fillId="0" borderId="33" xfId="0" applyNumberFormat="1" applyFont="1" applyBorder="1">
      <alignment vertical="center"/>
    </xf>
    <xf numFmtId="0" fontId="2" fillId="0" borderId="43" xfId="0" applyFont="1" applyBorder="1">
      <alignment vertical="center"/>
    </xf>
    <xf numFmtId="0" fontId="2" fillId="0" borderId="32" xfId="0" applyFont="1" applyBorder="1">
      <alignment vertical="center"/>
    </xf>
    <xf numFmtId="0" fontId="3" fillId="0" borderId="33" xfId="0" applyFont="1" applyBorder="1">
      <alignment vertical="center"/>
    </xf>
    <xf numFmtId="177" fontId="3" fillId="0" borderId="43" xfId="0" applyNumberFormat="1" applyFont="1" applyBorder="1">
      <alignment vertical="center"/>
    </xf>
    <xf numFmtId="177" fontId="3" fillId="0" borderId="32" xfId="0" applyNumberFormat="1" applyFont="1" applyBorder="1">
      <alignment vertical="center"/>
    </xf>
    <xf numFmtId="177" fontId="8" fillId="0" borderId="33" xfId="0" applyNumberFormat="1" applyFont="1" applyBorder="1" applyAlignment="1">
      <alignment horizontal="right" vertical="center"/>
    </xf>
    <xf numFmtId="178" fontId="2" fillId="0" borderId="15" xfId="0" applyNumberFormat="1" applyFont="1" applyBorder="1">
      <alignment vertical="center"/>
    </xf>
    <xf numFmtId="178" fontId="3" fillId="0" borderId="3" xfId="0" applyNumberFormat="1" applyFont="1" applyBorder="1">
      <alignment vertical="center"/>
    </xf>
    <xf numFmtId="178" fontId="2" fillId="0" borderId="4" xfId="0" applyNumberFormat="1" applyFont="1" applyBorder="1">
      <alignment vertical="center"/>
    </xf>
    <xf numFmtId="178" fontId="2" fillId="0" borderId="31" xfId="0" applyNumberFormat="1" applyFont="1" applyBorder="1">
      <alignment vertical="center"/>
    </xf>
    <xf numFmtId="178" fontId="3" fillId="0" borderId="32" xfId="0" applyNumberFormat="1" applyFont="1" applyBorder="1">
      <alignment vertical="center"/>
    </xf>
    <xf numFmtId="178" fontId="2" fillId="0" borderId="33" xfId="0" applyNumberFormat="1" applyFont="1" applyBorder="1">
      <alignment vertical="center"/>
    </xf>
    <xf numFmtId="178" fontId="2" fillId="0" borderId="16" xfId="0" applyNumberFormat="1" applyFont="1" applyBorder="1">
      <alignment vertical="center"/>
    </xf>
    <xf numFmtId="178" fontId="3" fillId="0" borderId="6" xfId="0" applyNumberFormat="1" applyFont="1" applyBorder="1">
      <alignment vertical="center"/>
    </xf>
    <xf numFmtId="178" fontId="2" fillId="0" borderId="7" xfId="0" applyNumberFormat="1" applyFont="1" applyBorder="1">
      <alignment vertical="center"/>
    </xf>
    <xf numFmtId="0" fontId="6" fillId="2" borderId="44" xfId="0" applyFont="1" applyFill="1" applyBorder="1" applyAlignment="1">
      <alignment horizontal="center" vertical="center"/>
    </xf>
    <xf numFmtId="178" fontId="3" fillId="0" borderId="45" xfId="0" applyNumberFormat="1" applyFont="1" applyBorder="1">
      <alignment vertical="center"/>
    </xf>
    <xf numFmtId="178" fontId="3" fillId="0" borderId="46" xfId="0" applyNumberFormat="1" applyFont="1" applyBorder="1">
      <alignment vertical="center"/>
    </xf>
    <xf numFmtId="178" fontId="3" fillId="0" borderId="47" xfId="0" applyNumberFormat="1" applyFont="1" applyBorder="1">
      <alignment vertical="center"/>
    </xf>
    <xf numFmtId="0" fontId="5" fillId="0" borderId="1" xfId="0" applyFont="1" applyBorder="1" applyAlignment="1">
      <alignment vertical="center" wrapText="1"/>
    </xf>
    <xf numFmtId="0" fontId="5" fillId="0" borderId="0" xfId="0" applyFont="1" applyAlignment="1">
      <alignment vertical="center" wrapText="1"/>
    </xf>
    <xf numFmtId="0" fontId="4" fillId="0" borderId="13" xfId="0" applyFont="1" applyBorder="1">
      <alignment vertical="center"/>
    </xf>
    <xf numFmtId="178" fontId="2" fillId="0" borderId="5" xfId="0" applyNumberFormat="1" applyFont="1" applyBorder="1">
      <alignment vertical="center"/>
    </xf>
    <xf numFmtId="0" fontId="0" fillId="0" borderId="6" xfId="0" applyBorder="1">
      <alignment vertical="center"/>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21" xfId="0" applyFont="1" applyBorder="1" applyAlignment="1">
      <alignment vertical="center" wrapText="1"/>
    </xf>
    <xf numFmtId="0" fontId="4" fillId="3" borderId="19" xfId="0" applyFont="1" applyFill="1" applyBorder="1">
      <alignment vertical="center"/>
    </xf>
    <xf numFmtId="0" fontId="4" fillId="4" borderId="19" xfId="0" applyFont="1" applyFill="1" applyBorder="1">
      <alignment vertical="center"/>
    </xf>
    <xf numFmtId="177" fontId="8" fillId="0" borderId="33" xfId="0" applyNumberFormat="1" applyFont="1" applyBorder="1" applyAlignment="1">
      <alignment horizontal="right" vertical="center" wrapText="1"/>
    </xf>
    <xf numFmtId="0" fontId="4" fillId="5" borderId="19" xfId="0" applyFont="1" applyFill="1" applyBorder="1">
      <alignment vertical="center"/>
    </xf>
    <xf numFmtId="0" fontId="9" fillId="0" borderId="26" xfId="0" applyFont="1" applyBorder="1">
      <alignment vertical="center"/>
    </xf>
    <xf numFmtId="177" fontId="2" fillId="0" borderId="2" xfId="0" applyNumberFormat="1" applyFont="1" applyBorder="1">
      <alignment vertical="center"/>
    </xf>
    <xf numFmtId="0" fontId="4" fillId="0" borderId="4" xfId="0" applyFont="1" applyBorder="1">
      <alignment vertical="center"/>
    </xf>
    <xf numFmtId="177" fontId="2" fillId="0" borderId="39" xfId="0" applyNumberFormat="1" applyFont="1" applyBorder="1">
      <alignment vertical="center"/>
    </xf>
    <xf numFmtId="0" fontId="4" fillId="0" borderId="33" xfId="0" applyFont="1" applyBorder="1">
      <alignment vertical="center"/>
    </xf>
    <xf numFmtId="0" fontId="4" fillId="0" borderId="48" xfId="0" applyFont="1" applyBorder="1">
      <alignment vertical="center"/>
    </xf>
    <xf numFmtId="0" fontId="4" fillId="4" borderId="26" xfId="0" applyFont="1" applyFill="1" applyBorder="1">
      <alignment vertical="center"/>
    </xf>
    <xf numFmtId="0" fontId="4" fillId="0" borderId="45" xfId="0" applyFont="1" applyBorder="1">
      <alignment vertical="center"/>
    </xf>
    <xf numFmtId="0" fontId="4" fillId="0" borderId="50" xfId="0" applyFont="1" applyBorder="1">
      <alignment vertical="center"/>
    </xf>
    <xf numFmtId="0" fontId="4" fillId="0" borderId="47" xfId="0" applyFont="1" applyBorder="1">
      <alignment vertical="center"/>
    </xf>
    <xf numFmtId="177" fontId="2" fillId="6" borderId="49" xfId="1" applyNumberFormat="1" applyFont="1">
      <alignment vertical="center"/>
    </xf>
    <xf numFmtId="177" fontId="2" fillId="11" borderId="5" xfId="0" applyNumberFormat="1" applyFont="1" applyFill="1" applyBorder="1">
      <alignment vertical="center"/>
    </xf>
    <xf numFmtId="0" fontId="4" fillId="12" borderId="7" xfId="0" applyFont="1" applyFill="1" applyBorder="1">
      <alignment vertical="center"/>
    </xf>
    <xf numFmtId="0" fontId="4" fillId="10" borderId="7" xfId="0" applyFont="1" applyFill="1" applyBorder="1">
      <alignment vertical="center"/>
    </xf>
    <xf numFmtId="177" fontId="2" fillId="9" borderId="5" xfId="0" applyNumberFormat="1" applyFont="1" applyFill="1" applyBorder="1">
      <alignment vertical="center"/>
    </xf>
    <xf numFmtId="0" fontId="4" fillId="3" borderId="7" xfId="0" applyFont="1" applyFill="1" applyBorder="1">
      <alignment vertical="center"/>
    </xf>
    <xf numFmtId="177" fontId="2" fillId="4" borderId="5" xfId="0" applyNumberFormat="1" applyFont="1" applyFill="1" applyBorder="1">
      <alignment vertical="center"/>
    </xf>
    <xf numFmtId="177" fontId="2" fillId="5" borderId="5" xfId="0" applyNumberFormat="1" applyFont="1" applyFill="1" applyBorder="1">
      <alignment vertical="center"/>
    </xf>
    <xf numFmtId="0" fontId="4" fillId="5" borderId="7" xfId="0" applyFont="1" applyFill="1" applyBorder="1">
      <alignment vertical="center"/>
    </xf>
    <xf numFmtId="177" fontId="2" fillId="7" borderId="5" xfId="0" applyNumberFormat="1" applyFont="1" applyFill="1" applyBorder="1">
      <alignment vertical="center"/>
    </xf>
    <xf numFmtId="0" fontId="4" fillId="13" borderId="7" xfId="0" applyFont="1" applyFill="1" applyBorder="1">
      <alignment vertical="center"/>
    </xf>
    <xf numFmtId="177" fontId="3" fillId="2" borderId="30" xfId="0" applyNumberFormat="1" applyFont="1" applyFill="1" applyBorder="1">
      <alignment vertical="center"/>
    </xf>
    <xf numFmtId="0" fontId="4" fillId="2" borderId="52" xfId="0" applyFont="1" applyFill="1" applyBorder="1">
      <alignment vertical="center"/>
    </xf>
    <xf numFmtId="177" fontId="2" fillId="5" borderId="8" xfId="0" applyNumberFormat="1" applyFont="1" applyFill="1" applyBorder="1">
      <alignment vertical="center"/>
    </xf>
    <xf numFmtId="0" fontId="4" fillId="10" borderId="10" xfId="0" applyFont="1" applyFill="1" applyBorder="1">
      <alignment vertical="center"/>
    </xf>
    <xf numFmtId="0" fontId="4" fillId="8" borderId="7" xfId="0" applyFont="1" applyFill="1" applyBorder="1">
      <alignment vertical="center"/>
    </xf>
    <xf numFmtId="0" fontId="15" fillId="2" borderId="27" xfId="0" applyFont="1" applyFill="1" applyBorder="1" applyAlignment="1">
      <alignment horizontal="center" vertical="center"/>
    </xf>
    <xf numFmtId="0" fontId="15" fillId="2" borderId="51" xfId="0" applyFont="1" applyFill="1" applyBorder="1" applyAlignment="1">
      <alignment horizontal="center" vertical="center"/>
    </xf>
    <xf numFmtId="0" fontId="4" fillId="13" borderId="4" xfId="0" applyFont="1" applyFill="1" applyBorder="1">
      <alignment vertical="center"/>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29"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7"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41" xfId="0" applyFont="1" applyFill="1" applyBorder="1" applyAlignment="1">
      <alignment horizontal="center" vertical="center" wrapText="1"/>
    </xf>
    <xf numFmtId="0" fontId="5" fillId="2" borderId="42"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4" fillId="0" borderId="0" xfId="0" applyFont="1" applyAlignment="1">
      <alignment horizontal="center" vertical="center" wrapText="1"/>
    </xf>
    <xf numFmtId="0" fontId="4" fillId="2" borderId="2"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4" fillId="0" borderId="11" xfId="0" applyFont="1" applyBorder="1" applyAlignment="1">
      <alignment horizontal="left" vertical="center"/>
    </xf>
    <xf numFmtId="0" fontId="4" fillId="0" borderId="36" xfId="0" applyFont="1" applyBorder="1" applyAlignment="1">
      <alignment horizontal="left" vertical="center"/>
    </xf>
    <xf numFmtId="0" fontId="4" fillId="0" borderId="37" xfId="0" applyFont="1" applyBorder="1" applyAlignment="1">
      <alignment horizontal="left" vertical="center"/>
    </xf>
    <xf numFmtId="0" fontId="5" fillId="2" borderId="34"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9" xfId="0" applyFont="1" applyFill="1" applyBorder="1" applyAlignment="1">
      <alignment horizontal="center" vertical="center" wrapText="1"/>
    </xf>
    <xf numFmtId="0" fontId="5" fillId="2" borderId="40"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cellXfs>
  <cellStyles count="2">
    <cellStyle name="메모" xfId="1" builtinId="10"/>
    <cellStyle name="표준" xfId="0" builtinId="0"/>
  </cellStyles>
  <dxfs count="280">
    <dxf>
      <fill>
        <patternFill>
          <bgColor rgb="FFC0C0C0"/>
        </patternFill>
      </fill>
    </dxf>
    <dxf>
      <fill>
        <patternFill>
          <bgColor rgb="FF99CCFF"/>
        </patternFill>
      </fill>
    </dxf>
    <dxf>
      <fill>
        <patternFill>
          <bgColor rgb="FF99FF99"/>
        </patternFill>
      </fill>
    </dxf>
    <dxf>
      <fill>
        <patternFill>
          <bgColor rgb="FFFF9999"/>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99CCFF"/>
        </patternFill>
      </fill>
    </dxf>
    <dxf>
      <fill>
        <patternFill>
          <bgColor rgb="FFC0C0C0"/>
        </patternFill>
      </fill>
    </dxf>
    <dxf>
      <fill>
        <patternFill>
          <bgColor rgb="FF99FF99"/>
        </patternFill>
      </fill>
    </dxf>
    <dxf>
      <fill>
        <patternFill>
          <bgColor rgb="FFFF9999"/>
        </patternFill>
      </fill>
    </dxf>
    <dxf>
      <fill>
        <patternFill>
          <bgColor rgb="FF99FF99"/>
        </patternFill>
      </fill>
    </dxf>
    <dxf>
      <fill>
        <patternFill>
          <bgColor rgb="FFC0C0C0"/>
        </patternFill>
      </fill>
    </dxf>
    <dxf>
      <fill>
        <patternFill>
          <bgColor rgb="FF99CCFF"/>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FF9999"/>
        </patternFill>
      </fill>
    </dxf>
    <dxf>
      <fill>
        <patternFill>
          <bgColor rgb="FF99FF99"/>
        </patternFill>
      </fill>
    </dxf>
    <dxf>
      <fill>
        <patternFill>
          <bgColor rgb="FFC0C0C0"/>
        </patternFill>
      </fill>
    </dxf>
    <dxf>
      <fill>
        <patternFill>
          <bgColor rgb="FF99CCFF"/>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99FF99"/>
        </patternFill>
      </fill>
    </dxf>
    <dxf>
      <fill>
        <patternFill>
          <bgColor rgb="FFC0C0C0"/>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DDDDDD"/>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FFCCCC"/>
        </patternFill>
      </fill>
    </dxf>
    <dxf>
      <fill>
        <patternFill>
          <bgColor rgb="FFCCFFCC"/>
        </patternFill>
      </fill>
    </dxf>
    <dxf>
      <fill>
        <patternFill>
          <bgColor rgb="FFCCECFF"/>
        </patternFill>
      </fill>
    </dxf>
    <dxf>
      <fill>
        <patternFill>
          <bgColor rgb="FFCCECFF"/>
        </patternFill>
      </fill>
    </dxf>
    <dxf>
      <fill>
        <patternFill>
          <bgColor rgb="FFDDDDDD"/>
        </patternFill>
      </fill>
    </dxf>
    <dxf>
      <fill>
        <patternFill>
          <bgColor rgb="FFCCFFCC"/>
        </patternFill>
      </fill>
    </dxf>
    <dxf>
      <fill>
        <patternFill>
          <bgColor rgb="FFFFCCCC"/>
        </patternFill>
      </fill>
    </dxf>
    <dxf>
      <fill>
        <patternFill>
          <bgColor rgb="FFFFCCCC"/>
        </patternFill>
      </fill>
    </dxf>
    <dxf>
      <fill>
        <patternFill>
          <bgColor rgb="FFCCFFCC"/>
        </patternFill>
      </fill>
    </dxf>
    <dxf>
      <fill>
        <patternFill>
          <bgColor rgb="FFCCECFF"/>
        </patternFill>
      </fill>
    </dxf>
    <dxf>
      <fill>
        <patternFill>
          <bgColor rgb="FFDDDDDD"/>
        </patternFill>
      </fill>
    </dxf>
    <dxf>
      <fill>
        <patternFill>
          <bgColor rgb="FFDDDDDD"/>
        </patternFill>
      </fill>
    </dxf>
    <dxf>
      <fill>
        <patternFill>
          <bgColor rgb="FFCCFFCC"/>
        </patternFill>
      </fill>
    </dxf>
    <dxf>
      <fill>
        <patternFill>
          <bgColor rgb="FFFFCCCC"/>
        </patternFill>
      </fill>
    </dxf>
    <dxf>
      <fill>
        <patternFill>
          <bgColor rgb="FFCCECFF"/>
        </patternFill>
      </fill>
    </dxf>
    <dxf>
      <fill>
        <patternFill>
          <bgColor rgb="FFCCFFCC"/>
        </patternFill>
      </fill>
    </dxf>
    <dxf>
      <fill>
        <patternFill>
          <bgColor rgb="FFFFCCCC"/>
        </patternFill>
      </fill>
    </dxf>
    <dxf>
      <fill>
        <patternFill>
          <bgColor rgb="FFCCECFF"/>
        </patternFill>
      </fill>
    </dxf>
    <dxf>
      <fill>
        <patternFill>
          <bgColor rgb="FFDDDDDD"/>
        </patternFill>
      </fill>
    </dxf>
    <dxf>
      <fill>
        <patternFill>
          <bgColor rgb="FFFFCCCC"/>
        </patternFill>
      </fill>
    </dxf>
    <dxf>
      <fill>
        <patternFill>
          <bgColor rgb="FFCCECFF"/>
        </patternFill>
      </fill>
    </dxf>
    <dxf>
      <fill>
        <patternFill>
          <bgColor rgb="FFDDDDDD"/>
        </patternFill>
      </fill>
    </dxf>
    <dxf>
      <fill>
        <patternFill>
          <bgColor rgb="FFCCFFCC"/>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DDDDDD"/>
        </patternFill>
      </fill>
    </dxf>
    <dxf>
      <fill>
        <patternFill>
          <bgColor rgb="FFFFCCCC"/>
        </patternFill>
      </fill>
    </dxf>
    <dxf>
      <fill>
        <patternFill>
          <bgColor rgb="FFCCECFF"/>
        </patternFill>
      </fill>
    </dxf>
    <dxf>
      <fill>
        <patternFill>
          <bgColor rgb="FFCCFFCC"/>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C0C0C0"/>
        </patternFill>
      </fill>
    </dxf>
    <dxf>
      <fill>
        <patternFill>
          <bgColor rgb="FF99FF99"/>
        </patternFill>
      </fill>
    </dxf>
    <dxf>
      <fill>
        <patternFill>
          <bgColor rgb="FFFF9999"/>
        </patternFill>
      </fill>
    </dxf>
    <dxf>
      <fill>
        <patternFill>
          <bgColor rgb="FF99CCFF"/>
        </patternFill>
      </fill>
    </dxf>
    <dxf>
      <fill>
        <patternFill>
          <bgColor rgb="FFC0C0C0"/>
        </patternFill>
      </fill>
    </dxf>
    <dxf>
      <fill>
        <patternFill>
          <bgColor rgb="FFFF9999"/>
        </patternFill>
      </fill>
    </dxf>
    <dxf>
      <fill>
        <patternFill>
          <bgColor rgb="FF99FF99"/>
        </patternFill>
      </fill>
    </dxf>
    <dxf>
      <fill>
        <patternFill>
          <bgColor rgb="FF99CCFF"/>
        </patternFill>
      </fill>
    </dxf>
    <dxf>
      <fill>
        <patternFill>
          <bgColor rgb="FF99CCFF"/>
        </patternFill>
      </fill>
    </dxf>
    <dxf>
      <fill>
        <patternFill>
          <bgColor rgb="FFC0C0C0"/>
        </patternFill>
      </fill>
    </dxf>
    <dxf>
      <fill>
        <patternFill>
          <bgColor rgb="FFFF9999"/>
        </patternFill>
      </fill>
    </dxf>
    <dxf>
      <fill>
        <patternFill>
          <bgColor rgb="FF99FF99"/>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ECFF"/>
        </patternFill>
      </fill>
    </dxf>
    <dxf>
      <fill>
        <patternFill>
          <bgColor rgb="FFCCFFCC"/>
        </patternFill>
      </fill>
    </dxf>
    <dxf>
      <fill>
        <patternFill>
          <bgColor rgb="FFDDDDDD"/>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CCFF"/>
        </patternFill>
      </fill>
    </dxf>
    <dxf>
      <fill>
        <patternFill>
          <bgColor rgb="FFFF9999"/>
        </patternFill>
      </fill>
    </dxf>
    <dxf>
      <fill>
        <patternFill>
          <bgColor rgb="FF99FF99"/>
        </patternFill>
      </fill>
    </dxf>
    <dxf>
      <fill>
        <patternFill>
          <bgColor rgb="FFC0C0C0"/>
        </patternFill>
      </fill>
    </dxf>
    <dxf>
      <fill>
        <patternFill>
          <bgColor rgb="FF99CCFF"/>
        </patternFill>
      </fill>
    </dxf>
    <dxf>
      <fill>
        <patternFill>
          <bgColor rgb="FF99FF99"/>
        </patternFill>
      </fill>
    </dxf>
    <dxf>
      <fill>
        <patternFill>
          <bgColor rgb="FFFF99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99CCFF"/>
        </patternFill>
      </fill>
    </dxf>
    <dxf>
      <fill>
        <patternFill>
          <bgColor rgb="FFC0C0C0"/>
        </patternFill>
      </fill>
    </dxf>
    <dxf>
      <fill>
        <patternFill>
          <bgColor rgb="FFFF9999"/>
        </patternFill>
      </fill>
    </dxf>
    <dxf>
      <fill>
        <patternFill>
          <bgColor rgb="FF99FF99"/>
        </patternFill>
      </fill>
    </dxf>
    <dxf>
      <fill>
        <patternFill>
          <bgColor rgb="FFCCECFF"/>
        </patternFill>
      </fill>
    </dxf>
    <dxf>
      <fill>
        <patternFill>
          <bgColor rgb="FFCCFFCC"/>
        </patternFill>
      </fill>
    </dxf>
    <dxf>
      <fill>
        <patternFill>
          <bgColor rgb="FFFFCCCC"/>
        </patternFill>
      </fill>
    </dxf>
    <dxf>
      <fill>
        <patternFill>
          <bgColor rgb="FFDDDDDD"/>
        </patternFill>
      </fill>
    </dxf>
    <dxf>
      <fill>
        <patternFill>
          <bgColor rgb="FFCCECFF"/>
        </patternFill>
      </fill>
    </dxf>
    <dxf>
      <fill>
        <patternFill>
          <bgColor rgb="FFCCFFCC"/>
        </patternFill>
      </fill>
    </dxf>
    <dxf>
      <fill>
        <patternFill>
          <bgColor rgb="FFDDDDDD"/>
        </patternFill>
      </fill>
    </dxf>
    <dxf>
      <fill>
        <patternFill>
          <bgColor rgb="FFFFCCCC"/>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DDDDDD"/>
        </patternFill>
      </fill>
    </dxf>
    <dxf>
      <fill>
        <patternFill>
          <bgColor rgb="FFFFCCCC"/>
        </patternFill>
      </fill>
    </dxf>
    <dxf>
      <fill>
        <patternFill>
          <bgColor rgb="FFCCFFCC"/>
        </patternFill>
      </fill>
    </dxf>
    <dxf>
      <fill>
        <patternFill>
          <bgColor rgb="FFCCECFF"/>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99CCFF"/>
        </patternFill>
      </fill>
    </dxf>
    <dxf>
      <fill>
        <patternFill>
          <bgColor rgb="FF99FF99"/>
        </patternFill>
      </fill>
    </dxf>
    <dxf>
      <fill>
        <patternFill>
          <bgColor rgb="FFC0C0C0"/>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FF9999"/>
        </patternFill>
      </fill>
    </dxf>
    <dxf>
      <fill>
        <patternFill>
          <bgColor rgb="FF99CCFF"/>
        </patternFill>
      </fill>
    </dxf>
    <dxf>
      <fill>
        <patternFill>
          <bgColor rgb="FF99FF99"/>
        </patternFill>
      </fill>
    </dxf>
    <dxf>
      <fill>
        <patternFill>
          <bgColor rgb="FF99FF99"/>
        </patternFill>
      </fill>
    </dxf>
    <dxf>
      <fill>
        <patternFill>
          <bgColor rgb="FFFF9999"/>
        </patternFill>
      </fill>
    </dxf>
    <dxf>
      <fill>
        <patternFill>
          <bgColor rgb="FF99CCFF"/>
        </patternFill>
      </fill>
    </dxf>
    <dxf>
      <fill>
        <patternFill>
          <bgColor rgb="FFC0C0C0"/>
        </patternFill>
      </fill>
    </dxf>
    <dxf>
      <fill>
        <patternFill>
          <bgColor rgb="FFC0C0C0"/>
        </patternFill>
      </fill>
    </dxf>
    <dxf>
      <fill>
        <patternFill>
          <bgColor rgb="FF99CCFF"/>
        </patternFill>
      </fill>
    </dxf>
    <dxf>
      <fill>
        <patternFill>
          <bgColor rgb="FFFF9999"/>
        </patternFill>
      </fill>
    </dxf>
    <dxf>
      <fill>
        <patternFill>
          <bgColor rgb="FF99FF99"/>
        </patternFill>
      </fill>
    </dxf>
    <dxf>
      <fill>
        <patternFill>
          <bgColor rgb="FFDDDDDD"/>
        </patternFill>
      </fill>
    </dxf>
    <dxf>
      <fill>
        <patternFill>
          <bgColor rgb="FFCCECFF"/>
        </patternFill>
      </fill>
    </dxf>
    <dxf>
      <fill>
        <patternFill>
          <bgColor rgb="FFCCFFCC"/>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FFCCCC"/>
        </patternFill>
      </fill>
    </dxf>
    <dxf>
      <fill>
        <patternFill>
          <bgColor rgb="FFDDDDDD"/>
        </patternFill>
      </fill>
    </dxf>
    <dxf>
      <fill>
        <patternFill>
          <bgColor rgb="FFCCFFCC"/>
        </patternFill>
      </fill>
    </dxf>
    <dxf>
      <fill>
        <patternFill>
          <bgColor rgb="FFFFCCCC"/>
        </patternFill>
      </fill>
    </dxf>
    <dxf>
      <fill>
        <patternFill>
          <bgColor rgb="FFCCECFF"/>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DDDDDD"/>
        </patternFill>
      </fill>
    </dxf>
    <dxf>
      <fill>
        <patternFill>
          <bgColor rgb="FFFFCCCC"/>
        </patternFill>
      </fill>
    </dxf>
    <dxf>
      <fill>
        <patternFill>
          <bgColor rgb="FFCCFFCC"/>
        </patternFill>
      </fill>
    </dxf>
    <dxf>
      <fill>
        <patternFill>
          <bgColor rgb="FFCCECFF"/>
        </patternFill>
      </fill>
    </dxf>
    <dxf>
      <fill>
        <patternFill>
          <bgColor rgb="FFFF9999"/>
        </patternFill>
      </fill>
    </dxf>
    <dxf>
      <fill>
        <patternFill>
          <bgColor rgb="FF99FF99"/>
        </patternFill>
      </fill>
    </dxf>
    <dxf>
      <fill>
        <patternFill>
          <bgColor rgb="FFC0C0C0"/>
        </patternFill>
      </fill>
    </dxf>
    <dxf>
      <fill>
        <patternFill>
          <bgColor rgb="FF99CCFF"/>
        </patternFill>
      </fill>
    </dxf>
    <dxf>
      <fill>
        <patternFill>
          <bgColor rgb="FF99FF99"/>
        </patternFill>
      </fill>
    </dxf>
    <dxf>
      <fill>
        <patternFill>
          <bgColor rgb="FF99CCFF"/>
        </patternFill>
      </fill>
    </dxf>
    <dxf>
      <fill>
        <patternFill>
          <bgColor rgb="FFC0C0C0"/>
        </patternFill>
      </fill>
    </dxf>
    <dxf>
      <fill>
        <patternFill>
          <bgColor rgb="FFFF9999"/>
        </patternFill>
      </fill>
    </dxf>
    <dxf>
      <fill>
        <patternFill>
          <bgColor rgb="FF99CCFF"/>
        </patternFill>
      </fill>
    </dxf>
    <dxf>
      <fill>
        <patternFill>
          <bgColor rgb="FF99FF99"/>
        </patternFill>
      </fill>
    </dxf>
    <dxf>
      <fill>
        <patternFill>
          <bgColor rgb="FFFF9999"/>
        </patternFill>
      </fill>
    </dxf>
    <dxf>
      <fill>
        <patternFill>
          <bgColor rgb="FFC0C0C0"/>
        </patternFill>
      </fill>
    </dxf>
    <dxf>
      <fill>
        <patternFill>
          <bgColor rgb="FF99CCFF"/>
        </patternFill>
      </fill>
    </dxf>
    <dxf>
      <fill>
        <patternFill>
          <bgColor rgb="FFFF9999"/>
        </patternFill>
      </fill>
    </dxf>
    <dxf>
      <fill>
        <patternFill>
          <bgColor rgb="FF99FF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CFFCC"/>
        </patternFill>
      </fill>
    </dxf>
    <dxf>
      <fill>
        <patternFill>
          <bgColor rgb="FFDDDDDD"/>
        </patternFill>
      </fill>
    </dxf>
    <dxf>
      <fill>
        <patternFill>
          <bgColor rgb="FFCCECFF"/>
        </patternFill>
      </fill>
    </dxf>
    <dxf>
      <fill>
        <patternFill>
          <bgColor rgb="FFFFCCCC"/>
        </patternFill>
      </fill>
    </dxf>
    <dxf>
      <fill>
        <patternFill>
          <bgColor rgb="FFCCECFF"/>
        </patternFill>
      </fill>
    </dxf>
    <dxf>
      <fill>
        <patternFill>
          <bgColor rgb="FFDDDDDD"/>
        </patternFill>
      </fill>
    </dxf>
    <dxf>
      <fill>
        <patternFill>
          <bgColor rgb="FFFFCCCC"/>
        </patternFill>
      </fill>
    </dxf>
    <dxf>
      <fill>
        <patternFill>
          <bgColor rgb="FFCCFFCC"/>
        </patternFill>
      </fill>
    </dxf>
    <dxf>
      <fill>
        <patternFill>
          <bgColor rgb="FFFFCCCC"/>
        </patternFill>
      </fill>
    </dxf>
    <dxf>
      <fill>
        <patternFill>
          <bgColor rgb="FFCCECFF"/>
        </patternFill>
      </fill>
    </dxf>
    <dxf>
      <fill>
        <patternFill>
          <bgColor rgb="FFDDDDDD"/>
        </patternFill>
      </fill>
    </dxf>
    <dxf>
      <fill>
        <patternFill>
          <bgColor rgb="FFCCFF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FFCCCC"/>
        </patternFill>
      </fill>
    </dxf>
    <dxf>
      <fill>
        <patternFill>
          <bgColor rgb="FFCCFFCC"/>
        </patternFill>
      </fill>
    </dxf>
    <dxf>
      <fill>
        <patternFill>
          <bgColor rgb="FFDDDDDD"/>
        </patternFill>
      </fill>
    </dxf>
    <dxf>
      <fill>
        <patternFill>
          <bgColor rgb="FFCCECFF"/>
        </patternFill>
      </fill>
    </dxf>
    <dxf>
      <fill>
        <patternFill>
          <bgColor rgb="FFCCECFF"/>
        </patternFill>
      </fill>
    </dxf>
    <dxf>
      <fill>
        <patternFill>
          <bgColor rgb="FFDDDDDD"/>
        </patternFill>
      </fill>
    </dxf>
    <dxf>
      <fill>
        <patternFill>
          <bgColor rgb="FFCCFFCC"/>
        </patternFill>
      </fill>
    </dxf>
    <dxf>
      <fill>
        <patternFill>
          <bgColor rgb="FFFFCCCC"/>
        </patternFill>
      </fill>
    </dxf>
    <dxf>
      <font>
        <color auto="1"/>
      </font>
    </dxf>
    <dxf>
      <font>
        <color rgb="FFC00000"/>
      </font>
    </dxf>
    <dxf>
      <font>
        <color rgb="FF0070C0"/>
      </font>
    </dxf>
    <dxf>
      <font>
        <color auto="1"/>
      </font>
    </dxf>
  </dxfs>
  <tableStyles count="0" defaultTableStyle="TableStyleMedium2" defaultPivotStyle="PivotStyleLight16"/>
  <colors>
    <mruColors>
      <color rgb="FF99FF99"/>
      <color rgb="FFFF9999"/>
      <color rgb="FF99CCFF"/>
      <color rgb="FFCCFFCC"/>
      <color rgb="FFCCECFF"/>
      <color rgb="FFFFCCCC"/>
      <color rgb="FFB2B2B2"/>
      <color rgb="FFDDDDDD"/>
      <color rgb="FFC0C0C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45"/>
  <sheetViews>
    <sheetView tabSelected="1" zoomScaleNormal="100" workbookViewId="0">
      <pane xSplit="1" ySplit="3" topLeftCell="B37" activePane="bottomRight" state="frozen"/>
      <selection pane="topRight" activeCell="B1" sqref="B1"/>
      <selection pane="bottomLeft" activeCell="A4" sqref="A4"/>
      <selection pane="bottomRight" activeCell="H1" sqref="H1:H1048576"/>
    </sheetView>
  </sheetViews>
  <sheetFormatPr defaultRowHeight="16.5" x14ac:dyDescent="0.3"/>
  <cols>
    <col min="1" max="1" width="29.125" customWidth="1"/>
    <col min="2" max="4" width="8.375" customWidth="1"/>
    <col min="5" max="5" width="8.875" customWidth="1"/>
    <col min="6" max="6" width="7.625" customWidth="1"/>
    <col min="7" max="7" width="7.75" customWidth="1"/>
    <col min="8" max="8" width="6.5" customWidth="1"/>
    <col min="9" max="11" width="6" customWidth="1"/>
    <col min="12" max="13" width="13" customWidth="1"/>
    <col min="14" max="14" width="4.875" customWidth="1"/>
    <col min="15" max="15" width="10" customWidth="1"/>
    <col min="16" max="16" width="3.875" customWidth="1"/>
    <col min="17" max="17" width="10" customWidth="1"/>
    <col min="18" max="18" width="3.875" customWidth="1"/>
    <col min="19" max="19" width="10" customWidth="1"/>
    <col min="20" max="20" width="3.875" customWidth="1"/>
    <col min="21" max="21" width="10" customWidth="1"/>
    <col min="22" max="22" width="3.875" customWidth="1"/>
    <col min="23" max="23" width="10" customWidth="1"/>
    <col min="24" max="24" width="3.875" customWidth="1"/>
    <col min="25" max="28" width="7.875" customWidth="1"/>
  </cols>
  <sheetData>
    <row r="1" spans="1:28" ht="20.25" customHeight="1" x14ac:dyDescent="0.3">
      <c r="A1" s="145" t="s">
        <v>74</v>
      </c>
      <c r="B1" s="139" t="s">
        <v>73</v>
      </c>
      <c r="C1" s="140"/>
      <c r="D1" s="141"/>
      <c r="E1" s="154" t="s">
        <v>114</v>
      </c>
      <c r="F1" s="154"/>
      <c r="G1" s="155"/>
      <c r="H1" s="148" t="s">
        <v>33</v>
      </c>
      <c r="I1" s="150" t="s">
        <v>34</v>
      </c>
      <c r="J1" s="151"/>
      <c r="K1" s="148"/>
      <c r="L1" s="159" t="s">
        <v>142</v>
      </c>
      <c r="M1" s="140"/>
      <c r="N1" s="141"/>
      <c r="O1" s="150" t="s">
        <v>35</v>
      </c>
      <c r="P1" s="148"/>
      <c r="Q1" s="150" t="s">
        <v>36</v>
      </c>
      <c r="R1" s="148"/>
      <c r="S1" s="150" t="s">
        <v>37</v>
      </c>
      <c r="T1" s="148"/>
      <c r="U1" s="160" t="s">
        <v>38</v>
      </c>
      <c r="V1" s="148"/>
      <c r="W1" s="162" t="s">
        <v>227</v>
      </c>
      <c r="X1" s="163"/>
      <c r="Y1" s="158" t="s">
        <v>220</v>
      </c>
      <c r="Z1" s="158"/>
      <c r="AA1" s="158"/>
      <c r="AB1" s="158"/>
    </row>
    <row r="2" spans="1:28" ht="20.25" customHeight="1" x14ac:dyDescent="0.3">
      <c r="A2" s="146"/>
      <c r="B2" s="142"/>
      <c r="C2" s="143"/>
      <c r="D2" s="144"/>
      <c r="E2" s="156"/>
      <c r="F2" s="156"/>
      <c r="G2" s="157"/>
      <c r="H2" s="149"/>
      <c r="I2" s="152"/>
      <c r="J2" s="153"/>
      <c r="K2" s="149"/>
      <c r="L2" s="142"/>
      <c r="M2" s="143"/>
      <c r="N2" s="144"/>
      <c r="O2" s="152"/>
      <c r="P2" s="149"/>
      <c r="Q2" s="152"/>
      <c r="R2" s="149"/>
      <c r="S2" s="152"/>
      <c r="T2" s="149"/>
      <c r="U2" s="161"/>
      <c r="V2" s="149"/>
      <c r="W2" s="164"/>
      <c r="X2" s="165"/>
      <c r="Y2" s="158"/>
      <c r="Z2" s="158"/>
      <c r="AA2" s="158"/>
      <c r="AB2" s="158"/>
    </row>
    <row r="3" spans="1:28" ht="17.25" thickBot="1" x14ac:dyDescent="0.35">
      <c r="A3" s="147"/>
      <c r="B3" s="43" t="s">
        <v>0</v>
      </c>
      <c r="C3" s="12" t="s">
        <v>1</v>
      </c>
      <c r="D3" s="13" t="s">
        <v>2</v>
      </c>
      <c r="E3" s="11" t="s">
        <v>3</v>
      </c>
      <c r="F3" s="12" t="s">
        <v>4</v>
      </c>
      <c r="G3" s="85" t="s">
        <v>113</v>
      </c>
      <c r="H3" s="13" t="s">
        <v>5</v>
      </c>
      <c r="I3" s="43" t="s">
        <v>6</v>
      </c>
      <c r="J3" s="12" t="s">
        <v>7</v>
      </c>
      <c r="K3" s="13" t="s">
        <v>8</v>
      </c>
      <c r="L3" s="43" t="s">
        <v>9</v>
      </c>
      <c r="M3" s="12" t="s">
        <v>10</v>
      </c>
      <c r="N3" s="13" t="s">
        <v>56</v>
      </c>
      <c r="O3" s="43" t="s">
        <v>11</v>
      </c>
      <c r="P3" s="13" t="s">
        <v>12</v>
      </c>
      <c r="Q3" s="43" t="s">
        <v>11</v>
      </c>
      <c r="R3" s="13" t="s">
        <v>12</v>
      </c>
      <c r="S3" s="43" t="s">
        <v>11</v>
      </c>
      <c r="T3" s="13" t="s">
        <v>12</v>
      </c>
      <c r="U3" s="11" t="s">
        <v>11</v>
      </c>
      <c r="V3" s="13" t="s">
        <v>12</v>
      </c>
      <c r="W3" s="127" t="s">
        <v>233</v>
      </c>
      <c r="X3" s="128" t="s">
        <v>12</v>
      </c>
      <c r="Y3" s="158"/>
      <c r="Z3" s="158"/>
      <c r="AA3" s="158"/>
      <c r="AB3" s="158"/>
    </row>
    <row r="4" spans="1:28" ht="20.25" customHeight="1" x14ac:dyDescent="0.3">
      <c r="A4" s="101" t="s">
        <v>169</v>
      </c>
      <c r="B4" s="40">
        <v>3.1156060202218598</v>
      </c>
      <c r="C4" s="1">
        <v>3.74518194722036</v>
      </c>
      <c r="D4" s="41">
        <v>4.5472943587145904</v>
      </c>
      <c r="E4" s="76">
        <v>108521</v>
      </c>
      <c r="F4" s="77">
        <v>47903</v>
      </c>
      <c r="G4" s="86">
        <v>14162</v>
      </c>
      <c r="H4" s="78"/>
      <c r="I4" s="44"/>
      <c r="J4" s="2"/>
      <c r="K4" s="45">
        <v>256</v>
      </c>
      <c r="L4" s="48">
        <v>4817993</v>
      </c>
      <c r="M4" s="3">
        <v>4601873</v>
      </c>
      <c r="N4" s="63"/>
      <c r="O4" s="102">
        <f>(M4/B4)/100</f>
        <v>14770.394491895044</v>
      </c>
      <c r="P4" s="103">
        <f>RANK(O4,$O$4:$O$120,1)</f>
        <v>36</v>
      </c>
      <c r="Q4" s="102">
        <f>(M4/C4)/100</f>
        <v>12287.448420003915</v>
      </c>
      <c r="R4" s="103">
        <f>RANK(Q4,$Q$4:$Q$120,1)</f>
        <v>32</v>
      </c>
      <c r="S4" s="102">
        <f>(M4/D4)/100</f>
        <v>10120.024429869629</v>
      </c>
      <c r="T4" s="103">
        <f>RANK(S4,$S$4:$S$120,1)</f>
        <v>31</v>
      </c>
      <c r="U4" s="102">
        <f>(M4/((B4+C4+D4)/3))/100</f>
        <v>12101.612352801876</v>
      </c>
      <c r="V4" s="108">
        <f>RANK(U4,$U$4:$U$120,1)</f>
        <v>32</v>
      </c>
      <c r="W4" s="102">
        <f>((M4+W126)/((B4+C4+D4)/3))/100</f>
        <v>17150.664275221203</v>
      </c>
      <c r="X4" s="129">
        <f>RANK(W4,$W$4:$W$120,1)</f>
        <v>29</v>
      </c>
      <c r="Y4" s="136" t="s">
        <v>234</v>
      </c>
      <c r="Z4" s="137"/>
      <c r="AA4" s="137"/>
      <c r="AB4" s="138"/>
    </row>
    <row r="5" spans="1:28" ht="20.25" x14ac:dyDescent="0.3">
      <c r="A5" s="101" t="s">
        <v>155</v>
      </c>
      <c r="B5" s="67">
        <v>2.7944910333333302</v>
      </c>
      <c r="C5" s="68">
        <v>3.16926453333333</v>
      </c>
      <c r="D5" s="69">
        <v>3.5355963333333298</v>
      </c>
      <c r="E5" s="79">
        <v>83979</v>
      </c>
      <c r="F5" s="80">
        <v>37080</v>
      </c>
      <c r="G5" s="87">
        <v>9232</v>
      </c>
      <c r="H5" s="81">
        <v>7386</v>
      </c>
      <c r="I5" s="70"/>
      <c r="J5" s="71">
        <v>230.1</v>
      </c>
      <c r="K5" s="72">
        <v>197</v>
      </c>
      <c r="L5" s="73"/>
      <c r="M5" s="74"/>
      <c r="N5" s="75" t="s">
        <v>59</v>
      </c>
      <c r="O5" s="104"/>
      <c r="P5" s="105"/>
      <c r="Q5" s="104"/>
      <c r="R5" s="105"/>
      <c r="S5" s="104"/>
      <c r="T5" s="106"/>
      <c r="U5" s="104"/>
      <c r="V5" s="109"/>
      <c r="W5" s="50"/>
      <c r="X5" s="7"/>
      <c r="Y5" s="130"/>
      <c r="Z5" s="131"/>
      <c r="AA5" s="131"/>
      <c r="AB5" s="132"/>
    </row>
    <row r="6" spans="1:28" ht="20.25" x14ac:dyDescent="0.3">
      <c r="A6" s="101" t="s">
        <v>170</v>
      </c>
      <c r="B6" s="67">
        <v>2.56375757944507</v>
      </c>
      <c r="C6" s="68">
        <v>2.80240675838842</v>
      </c>
      <c r="D6" s="69">
        <v>3.0487857668307798</v>
      </c>
      <c r="E6" s="79">
        <v>79222</v>
      </c>
      <c r="F6" s="80">
        <v>32785</v>
      </c>
      <c r="G6" s="87">
        <v>8444</v>
      </c>
      <c r="H6" s="81"/>
      <c r="I6" s="70"/>
      <c r="J6" s="71"/>
      <c r="K6" s="72"/>
      <c r="L6" s="73">
        <v>1854317</v>
      </c>
      <c r="M6" s="74">
        <v>1826423</v>
      </c>
      <c r="N6" s="75"/>
      <c r="O6" s="50">
        <f>(M6/B6)/100</f>
        <v>7124.0081926752709</v>
      </c>
      <c r="P6" s="7">
        <f>RANK(O6,$O$4:$O$120,1)</f>
        <v>33</v>
      </c>
      <c r="Q6" s="50">
        <f>(M6/C6)/100</f>
        <v>6517.3372656663196</v>
      </c>
      <c r="R6" s="7">
        <f>RANK(Q6,$Q$5:$Q$120,1)</f>
        <v>30</v>
      </c>
      <c r="S6" s="50">
        <f>(M6/D6)/100</f>
        <v>5990.6570670545052</v>
      </c>
      <c r="T6" s="7">
        <f>RANK(S6,$S$5:$S$120,1)</f>
        <v>28</v>
      </c>
      <c r="U6" s="50">
        <f>(M6/((B6+C6+D6)/3))/100</f>
        <v>6511.3505509235638</v>
      </c>
      <c r="V6" s="110">
        <f>RANK(U6,$U$5:$U$120,1)</f>
        <v>30</v>
      </c>
      <c r="W6" s="50">
        <f>((M6+W125)/((B6+C6+D6)/3))/100</f>
        <v>12999.802570352189</v>
      </c>
      <c r="X6" s="7">
        <f t="shared" ref="X6:X11" si="0">RANK(W6,$W$4:$W$120,1)</f>
        <v>26</v>
      </c>
      <c r="Y6" s="130"/>
      <c r="Z6" s="131"/>
      <c r="AA6" s="131"/>
      <c r="AB6" s="132"/>
    </row>
    <row r="7" spans="1:28" ht="20.25" x14ac:dyDescent="0.3">
      <c r="A7" s="8" t="s">
        <v>97</v>
      </c>
      <c r="B7" s="67">
        <v>2.5279661316644999</v>
      </c>
      <c r="C7" s="68">
        <v>2.5748016289524198</v>
      </c>
      <c r="D7" s="69">
        <v>2.67463181341585</v>
      </c>
      <c r="E7" s="79">
        <v>69499</v>
      </c>
      <c r="F7" s="80">
        <v>29024</v>
      </c>
      <c r="G7" s="87">
        <v>6735</v>
      </c>
      <c r="H7" s="81">
        <v>5322</v>
      </c>
      <c r="I7" s="70"/>
      <c r="J7" s="71"/>
      <c r="K7" s="72"/>
      <c r="L7" s="73"/>
      <c r="M7" s="74"/>
      <c r="N7" s="99" t="s">
        <v>191</v>
      </c>
      <c r="O7" s="50"/>
      <c r="P7" s="7"/>
      <c r="Q7" s="50"/>
      <c r="R7" s="7"/>
      <c r="S7" s="50"/>
      <c r="T7" s="7"/>
      <c r="U7" s="50"/>
      <c r="V7" s="110"/>
      <c r="W7" s="50"/>
      <c r="X7" s="7"/>
      <c r="Y7" s="130"/>
      <c r="Z7" s="131"/>
      <c r="AA7" s="131"/>
      <c r="AB7" s="132"/>
    </row>
    <row r="8" spans="1:28" ht="20.25" x14ac:dyDescent="0.3">
      <c r="A8" s="9" t="s">
        <v>171</v>
      </c>
      <c r="B8" s="10">
        <v>2.4752277731890699</v>
      </c>
      <c r="C8" s="4">
        <v>2.5479860782112902</v>
      </c>
      <c r="D8" s="42">
        <v>2.6329635178821298</v>
      </c>
      <c r="E8" s="82">
        <v>78155</v>
      </c>
      <c r="F8" s="83">
        <v>29415</v>
      </c>
      <c r="G8" s="88">
        <v>6623</v>
      </c>
      <c r="H8" s="84">
        <v>3609</v>
      </c>
      <c r="I8" s="46"/>
      <c r="J8" s="5"/>
      <c r="K8" s="47"/>
      <c r="L8" s="49">
        <v>1378307</v>
      </c>
      <c r="M8" s="6">
        <v>1296140</v>
      </c>
      <c r="N8" s="64"/>
      <c r="O8" s="50">
        <f>(M8/B8)/100</f>
        <v>5236.4473849211072</v>
      </c>
      <c r="P8" s="7">
        <f>RANK(O8,$O$4:$O$120,1)</f>
        <v>29</v>
      </c>
      <c r="Q8" s="50">
        <f>(M8/C8)/100</f>
        <v>5086.9194737119687</v>
      </c>
      <c r="R8" s="7">
        <f>RANK(Q8,$Q$5:$Q$120,1)</f>
        <v>26</v>
      </c>
      <c r="S8" s="50">
        <f>(M8/D8)/100</f>
        <v>4922.7419643192507</v>
      </c>
      <c r="T8" s="7">
        <f>RANK(S8,$S$5:$S$120,1)</f>
        <v>21</v>
      </c>
      <c r="U8" s="50">
        <f>(M8/((B8+C8+D8)/3))/100</f>
        <v>5078.8008329075701</v>
      </c>
      <c r="V8" s="110">
        <f>RANK(U8,$U$5:$U$120,1)</f>
        <v>26</v>
      </c>
      <c r="W8" s="118">
        <f>((M8+W124)/((B8+C8+D8)/3))/100</f>
        <v>11152.327836940107</v>
      </c>
      <c r="X8" s="113">
        <f t="shared" si="0"/>
        <v>22</v>
      </c>
      <c r="Y8" s="130"/>
      <c r="Z8" s="131"/>
      <c r="AA8" s="131"/>
      <c r="AB8" s="132"/>
    </row>
    <row r="9" spans="1:28" ht="20.25" x14ac:dyDescent="0.3">
      <c r="A9" s="9" t="s">
        <v>192</v>
      </c>
      <c r="B9" s="10">
        <v>2.4829142333333301</v>
      </c>
      <c r="C9" s="4">
        <v>2.51733008753753</v>
      </c>
      <c r="D9" s="42">
        <v>2.6062590000000001</v>
      </c>
      <c r="E9" s="82">
        <v>68257</v>
      </c>
      <c r="F9" s="83">
        <v>28412</v>
      </c>
      <c r="G9" s="88">
        <v>6541</v>
      </c>
      <c r="H9" s="84">
        <v>5249</v>
      </c>
      <c r="I9" s="46"/>
      <c r="J9" s="5">
        <v>200.1</v>
      </c>
      <c r="K9" s="47">
        <v>147.5</v>
      </c>
      <c r="L9" s="49"/>
      <c r="M9" s="6"/>
      <c r="N9" s="64" t="s">
        <v>193</v>
      </c>
      <c r="O9" s="50"/>
      <c r="P9" s="7"/>
      <c r="Q9" s="50"/>
      <c r="R9" s="7"/>
      <c r="S9" s="50"/>
      <c r="T9" s="7"/>
      <c r="U9" s="50"/>
      <c r="V9" s="110"/>
      <c r="W9" s="118"/>
      <c r="X9" s="119"/>
      <c r="Y9" s="130"/>
      <c r="Z9" s="131"/>
      <c r="AA9" s="131"/>
      <c r="AB9" s="132"/>
    </row>
    <row r="10" spans="1:28" ht="20.25" x14ac:dyDescent="0.3">
      <c r="A10" s="97" t="s">
        <v>194</v>
      </c>
      <c r="B10" s="10">
        <v>2.2882540318511402</v>
      </c>
      <c r="C10" s="4">
        <v>2.4268142364771501</v>
      </c>
      <c r="D10" s="42">
        <v>2.57960119099226</v>
      </c>
      <c r="E10" s="82">
        <v>70981</v>
      </c>
      <c r="F10" s="83">
        <v>27618</v>
      </c>
      <c r="G10" s="88">
        <v>6356</v>
      </c>
      <c r="H10" s="84"/>
      <c r="I10" s="46"/>
      <c r="J10" s="5"/>
      <c r="K10" s="47"/>
      <c r="L10" s="49">
        <v>1409657</v>
      </c>
      <c r="M10" s="6">
        <v>1354530</v>
      </c>
      <c r="N10" s="64"/>
      <c r="O10" s="50">
        <f t="shared" ref="O10:O11" si="1">(M10/B10)/100</f>
        <v>5919.4913726611867</v>
      </c>
      <c r="P10" s="7">
        <f>RANK(O10,$O$4:$O$120,1)</f>
        <v>32</v>
      </c>
      <c r="Q10" s="50">
        <f t="shared" ref="Q10:Q11" si="2">(M10/C10)/100</f>
        <v>5581.5149739944</v>
      </c>
      <c r="R10" s="7">
        <f>RANK(Q10,$Q$5:$Q$120,1)</f>
        <v>28</v>
      </c>
      <c r="S10" s="50">
        <f t="shared" ref="S10:S11" si="3">(M10/D10)/100</f>
        <v>5250.9279524676122</v>
      </c>
      <c r="T10" s="7">
        <f>RANK(S10,$S$5:$S$120,1)</f>
        <v>25</v>
      </c>
      <c r="U10" s="50">
        <f t="shared" ref="U10" si="4">(M10/((B10+C10+D10)/3))/100</f>
        <v>5570.6293789746251</v>
      </c>
      <c r="V10" s="110">
        <f>RANK(U10,$U$5:$U$120,1)</f>
        <v>28</v>
      </c>
      <c r="W10" s="118">
        <f>((M10+W124)/((B10+C10+D10)/3))/100</f>
        <v>11945.147135990466</v>
      </c>
      <c r="X10" s="116">
        <f t="shared" si="0"/>
        <v>24</v>
      </c>
      <c r="Y10" s="130"/>
      <c r="Z10" s="131"/>
      <c r="AA10" s="131"/>
      <c r="AB10" s="132"/>
    </row>
    <row r="11" spans="1:28" ht="21" thickBot="1" x14ac:dyDescent="0.35">
      <c r="A11" s="97" t="s">
        <v>195</v>
      </c>
      <c r="B11" s="10">
        <v>2.2770413695726202</v>
      </c>
      <c r="C11" s="4">
        <v>2.4047451460551201</v>
      </c>
      <c r="D11" s="42">
        <v>2.4317607474193301</v>
      </c>
      <c r="E11" s="82"/>
      <c r="F11" s="83">
        <v>29941</v>
      </c>
      <c r="G11" s="88">
        <v>7062</v>
      </c>
      <c r="H11" s="84"/>
      <c r="I11" s="46"/>
      <c r="J11" s="5"/>
      <c r="K11" s="47"/>
      <c r="L11" s="49">
        <v>1235230</v>
      </c>
      <c r="M11" s="6">
        <v>1160293</v>
      </c>
      <c r="N11" s="64"/>
      <c r="O11" s="50">
        <f t="shared" si="1"/>
        <v>5095.6166870950456</v>
      </c>
      <c r="P11" s="7">
        <f>RANK(O11,$O$4:$O$120,1)</f>
        <v>28</v>
      </c>
      <c r="Q11" s="50">
        <f t="shared" si="2"/>
        <v>4825.0144174463157</v>
      </c>
      <c r="R11" s="7">
        <f>RANK(Q11,$Q$5:$Q$120,1)</f>
        <v>25</v>
      </c>
      <c r="S11" s="50">
        <f t="shared" si="3"/>
        <v>4771.4110083870037</v>
      </c>
      <c r="T11" s="7">
        <f>RANK(S11,$S$5:$S$120,1)</f>
        <v>19</v>
      </c>
      <c r="U11" s="50">
        <f>(M11/((B11+C11+D11)/3))/100</f>
        <v>4893.3097247869746</v>
      </c>
      <c r="V11" s="110">
        <f>RANK(U11,$U$5:$U$120,1)</f>
        <v>25</v>
      </c>
      <c r="W11" s="124">
        <f>((M11+W124)/((B11+C11+D11)/3))/100</f>
        <v>11430.132814661523</v>
      </c>
      <c r="X11" s="125">
        <f t="shared" si="0"/>
        <v>23</v>
      </c>
      <c r="Y11" s="130"/>
      <c r="Z11" s="131"/>
      <c r="AA11" s="131"/>
      <c r="AB11" s="132"/>
    </row>
    <row r="12" spans="1:28" ht="20.25" x14ac:dyDescent="0.3">
      <c r="A12" s="59" t="s">
        <v>47</v>
      </c>
      <c r="B12" s="14"/>
      <c r="C12" s="15"/>
      <c r="D12" s="15"/>
      <c r="E12" s="16"/>
      <c r="F12" s="16"/>
      <c r="G12" s="16"/>
      <c r="H12" s="16"/>
      <c r="I12" s="60" t="s">
        <v>187</v>
      </c>
      <c r="J12" s="17"/>
      <c r="K12" s="17"/>
      <c r="L12" s="18"/>
      <c r="M12" s="18"/>
      <c r="N12" s="65"/>
      <c r="O12" s="19"/>
      <c r="P12" s="20"/>
      <c r="Q12" s="21"/>
      <c r="R12" s="20"/>
      <c r="S12" s="21"/>
      <c r="T12" s="20"/>
      <c r="U12" s="21"/>
      <c r="V12" s="22"/>
      <c r="W12" s="122"/>
      <c r="X12" s="123"/>
      <c r="Y12" s="130"/>
      <c r="Z12" s="131"/>
      <c r="AA12" s="131"/>
      <c r="AB12" s="132"/>
    </row>
    <row r="13" spans="1:28" ht="20.25" x14ac:dyDescent="0.3">
      <c r="A13" s="8" t="s">
        <v>172</v>
      </c>
      <c r="B13" s="10">
        <v>2.2711244136764099</v>
      </c>
      <c r="C13" s="4">
        <v>2.3098007224122501</v>
      </c>
      <c r="D13" s="42">
        <v>2.2125789507659701</v>
      </c>
      <c r="E13" s="82">
        <v>68394</v>
      </c>
      <c r="F13" s="83">
        <v>26262</v>
      </c>
      <c r="G13" s="88">
        <v>5405</v>
      </c>
      <c r="H13" s="84">
        <v>3119</v>
      </c>
      <c r="I13" s="46"/>
      <c r="J13" s="5"/>
      <c r="K13" s="47"/>
      <c r="L13" s="6"/>
      <c r="M13" s="6"/>
      <c r="N13" s="64" t="s">
        <v>59</v>
      </c>
      <c r="O13" s="50"/>
      <c r="P13" s="7"/>
      <c r="Q13" s="50"/>
      <c r="R13" s="7"/>
      <c r="S13" s="50"/>
      <c r="T13" s="7"/>
      <c r="U13" s="50"/>
      <c r="V13" s="7"/>
      <c r="W13" s="50"/>
      <c r="X13" s="119"/>
      <c r="Y13" s="130" t="s">
        <v>235</v>
      </c>
      <c r="Z13" s="131"/>
      <c r="AA13" s="131"/>
      <c r="AB13" s="132"/>
    </row>
    <row r="14" spans="1:28" ht="20.25" x14ac:dyDescent="0.3">
      <c r="A14" s="8" t="s">
        <v>206</v>
      </c>
      <c r="B14" s="10">
        <v>2.2816309817474099</v>
      </c>
      <c r="C14" s="4">
        <v>2.2826255955966999</v>
      </c>
      <c r="D14" s="42">
        <v>2.2265291095508699</v>
      </c>
      <c r="E14" s="82">
        <v>58271</v>
      </c>
      <c r="F14" s="83">
        <v>24268</v>
      </c>
      <c r="G14" s="88">
        <v>5541</v>
      </c>
      <c r="H14" s="84">
        <v>4620</v>
      </c>
      <c r="I14" s="46"/>
      <c r="J14" s="5"/>
      <c r="K14" s="47"/>
      <c r="L14" s="6"/>
      <c r="M14" s="6"/>
      <c r="N14" s="64" t="s">
        <v>221</v>
      </c>
      <c r="O14" s="50"/>
      <c r="P14" s="7"/>
      <c r="Q14" s="50"/>
      <c r="R14" s="7"/>
      <c r="S14" s="50"/>
      <c r="T14" s="7"/>
      <c r="U14" s="50"/>
      <c r="V14" s="7"/>
      <c r="W14" s="50"/>
      <c r="X14" s="119"/>
      <c r="Y14" s="130"/>
      <c r="Z14" s="131"/>
      <c r="AA14" s="131"/>
      <c r="AB14" s="132"/>
    </row>
    <row r="15" spans="1:28" ht="20.25" x14ac:dyDescent="0.3">
      <c r="A15" s="107" t="s">
        <v>222</v>
      </c>
      <c r="B15" s="10">
        <v>2.1679291639171598</v>
      </c>
      <c r="C15" s="4">
        <v>2.1489520738884198</v>
      </c>
      <c r="D15" s="42">
        <v>2.1406373507821699</v>
      </c>
      <c r="E15" s="82"/>
      <c r="F15" s="83">
        <v>26264</v>
      </c>
      <c r="G15" s="88">
        <v>5890</v>
      </c>
      <c r="H15" s="84"/>
      <c r="I15" s="46"/>
      <c r="J15" s="5"/>
      <c r="K15" s="47"/>
      <c r="L15" s="6">
        <v>995627</v>
      </c>
      <c r="M15" s="6">
        <v>995933</v>
      </c>
      <c r="N15" s="64"/>
      <c r="O15" s="50">
        <f t="shared" ref="O15" si="5">(M15/B15)/100</f>
        <v>4593.937000231509</v>
      </c>
      <c r="P15" s="7">
        <f>RANK(O15,$O$5:$O$120,1)</f>
        <v>26</v>
      </c>
      <c r="Q15" s="50">
        <f t="shared" ref="Q15" si="6">(M15/C15)/100</f>
        <v>4634.5054042918218</v>
      </c>
      <c r="R15" s="7">
        <f>RANK(Q15,$Q$5:$Q$120,1)</f>
        <v>21</v>
      </c>
      <c r="S15" s="50">
        <f t="shared" ref="S15" si="7">(M15/D15)/100</f>
        <v>4652.5068790194418</v>
      </c>
      <c r="T15" s="7">
        <f>RANK(S15,$S$5:$S$120,1)</f>
        <v>15</v>
      </c>
      <c r="U15" s="50">
        <f t="shared" ref="U15" si="8">(M15/((B15+C15+D15)/3))/100</f>
        <v>4626.8531154990096</v>
      </c>
      <c r="V15" s="7">
        <f>RANK(U15,$U$5:$U$120,1)</f>
        <v>22</v>
      </c>
      <c r="W15" s="50">
        <f>((M15+W130)/((B15+C15+D15)/3))/100</f>
        <v>9272.6004855520259</v>
      </c>
      <c r="X15" s="113">
        <f>RANK(W15,$W$5:$W$120,1)</f>
        <v>10</v>
      </c>
      <c r="Y15" s="130"/>
      <c r="Z15" s="131"/>
      <c r="AA15" s="131"/>
      <c r="AB15" s="132"/>
    </row>
    <row r="16" spans="1:28" ht="20.25" x14ac:dyDescent="0.3">
      <c r="A16" s="9" t="s">
        <v>156</v>
      </c>
      <c r="B16" s="10">
        <v>2.1521652899920798</v>
      </c>
      <c r="C16" s="4">
        <v>2.1448564089766999</v>
      </c>
      <c r="D16" s="42">
        <v>2.0535925322864599</v>
      </c>
      <c r="E16" s="82">
        <v>56283</v>
      </c>
      <c r="F16" s="83">
        <v>22854</v>
      </c>
      <c r="G16" s="88">
        <v>4958</v>
      </c>
      <c r="H16" s="84">
        <v>3993</v>
      </c>
      <c r="I16" s="46"/>
      <c r="J16" s="5">
        <v>164</v>
      </c>
      <c r="K16" s="47">
        <v>115.8</v>
      </c>
      <c r="L16" s="6"/>
      <c r="M16" s="6"/>
      <c r="N16" s="64" t="s">
        <v>59</v>
      </c>
      <c r="O16" s="50"/>
      <c r="P16" s="7"/>
      <c r="Q16" s="50"/>
      <c r="R16" s="7"/>
      <c r="S16" s="50"/>
      <c r="T16" s="7"/>
      <c r="U16" s="50"/>
      <c r="V16" s="7"/>
      <c r="W16" s="50"/>
      <c r="X16" s="119"/>
      <c r="Y16" s="130"/>
      <c r="Z16" s="131"/>
      <c r="AA16" s="131"/>
      <c r="AB16" s="132"/>
    </row>
    <row r="17" spans="1:28" ht="20.25" x14ac:dyDescent="0.3">
      <c r="A17" s="9" t="s">
        <v>13</v>
      </c>
      <c r="B17" s="10">
        <v>2.0712000000000002</v>
      </c>
      <c r="C17" s="4">
        <v>2.1</v>
      </c>
      <c r="D17" s="42">
        <v>2.2029999999999998</v>
      </c>
      <c r="E17" s="82">
        <v>48812</v>
      </c>
      <c r="F17" s="83">
        <v>21982</v>
      </c>
      <c r="G17" s="88">
        <v>5794</v>
      </c>
      <c r="H17" s="84">
        <v>3905</v>
      </c>
      <c r="I17" s="46"/>
      <c r="J17" s="5">
        <v>186</v>
      </c>
      <c r="K17" s="47"/>
      <c r="L17" s="6"/>
      <c r="M17" s="6"/>
      <c r="N17" s="64" t="s">
        <v>106</v>
      </c>
      <c r="O17" s="50"/>
      <c r="P17" s="7"/>
      <c r="Q17" s="50"/>
      <c r="R17" s="7"/>
      <c r="S17" s="50"/>
      <c r="T17" s="7"/>
      <c r="U17" s="50"/>
      <c r="V17" s="7"/>
      <c r="W17" s="50"/>
      <c r="X17" s="119"/>
      <c r="Y17" s="130"/>
      <c r="Z17" s="131"/>
      <c r="AA17" s="131"/>
      <c r="AB17" s="132"/>
    </row>
    <row r="18" spans="1:28" ht="20.25" x14ac:dyDescent="0.3">
      <c r="A18" s="97" t="s">
        <v>203</v>
      </c>
      <c r="B18" s="10">
        <v>2.0515768536028398</v>
      </c>
      <c r="C18" s="4">
        <v>2.0844165324934099</v>
      </c>
      <c r="D18" s="42">
        <v>2.0306830919380698</v>
      </c>
      <c r="E18" s="82"/>
      <c r="F18" s="83">
        <v>22092</v>
      </c>
      <c r="G18" s="88">
        <v>5172</v>
      </c>
      <c r="H18" s="84"/>
      <c r="I18" s="46"/>
      <c r="J18" s="5"/>
      <c r="K18" s="47"/>
      <c r="L18" s="6">
        <v>950737</v>
      </c>
      <c r="M18" s="6">
        <v>914820</v>
      </c>
      <c r="N18" s="64"/>
      <c r="O18" s="50">
        <f t="shared" ref="O18" si="9">(M18/B18)/100</f>
        <v>4459.1066544421928</v>
      </c>
      <c r="P18" s="7">
        <f>RANK(O18,$O$5:$O$120,1)</f>
        <v>24</v>
      </c>
      <c r="Q18" s="50">
        <f t="shared" ref="Q18" si="10">(M18/C18)/100</f>
        <v>4388.854078535247</v>
      </c>
      <c r="R18" s="7">
        <f>RANK(Q18,$Q$5:$Q$120,1)</f>
        <v>19</v>
      </c>
      <c r="S18" s="50">
        <f t="shared" ref="S18" si="11">(M18/D18)/100</f>
        <v>4504.9865418778963</v>
      </c>
      <c r="T18" s="7">
        <f>RANK(S18,$S$5:$S$120,1)</f>
        <v>14</v>
      </c>
      <c r="U18" s="50">
        <f t="shared" ref="U18" si="12">(M18/((B18+C18+D18)/3))/100</f>
        <v>4450.4685948350907</v>
      </c>
      <c r="V18" s="7">
        <f>RANK(U18,$U$5:$U$120,1)</f>
        <v>19</v>
      </c>
      <c r="W18" s="50">
        <f>((M18+W130)/((B18+C18+D18)/3))/100</f>
        <v>9315.3257195537135</v>
      </c>
      <c r="X18" s="114">
        <f t="shared" ref="X18:X31" si="13">RANK(W18,$W$5:$W$120,1)</f>
        <v>12</v>
      </c>
      <c r="Y18" s="130"/>
      <c r="Z18" s="131"/>
      <c r="AA18" s="131"/>
      <c r="AB18" s="132"/>
    </row>
    <row r="19" spans="1:28" ht="20.25" x14ac:dyDescent="0.3">
      <c r="A19" s="9" t="s">
        <v>158</v>
      </c>
      <c r="B19" s="10">
        <v>2.0588000000000002</v>
      </c>
      <c r="C19" s="4">
        <v>2.0297000000000001</v>
      </c>
      <c r="D19" s="42">
        <v>1.9570018416206201</v>
      </c>
      <c r="E19" s="82">
        <v>59875</v>
      </c>
      <c r="F19" s="83">
        <v>21597</v>
      </c>
      <c r="G19" s="88">
        <v>4239</v>
      </c>
      <c r="H19" s="84">
        <v>2790</v>
      </c>
      <c r="I19" s="46"/>
      <c r="J19" s="5"/>
      <c r="K19" s="47"/>
      <c r="L19" s="6"/>
      <c r="M19" s="6"/>
      <c r="N19" s="64" t="s">
        <v>104</v>
      </c>
      <c r="O19" s="50"/>
      <c r="P19" s="7"/>
      <c r="Q19" s="50"/>
      <c r="R19" s="7"/>
      <c r="S19" s="50"/>
      <c r="T19" s="7"/>
      <c r="U19" s="50"/>
      <c r="V19" s="7"/>
      <c r="W19" s="50"/>
      <c r="X19" s="119"/>
      <c r="Y19" s="130"/>
      <c r="Z19" s="131"/>
      <c r="AA19" s="131"/>
      <c r="AB19" s="132"/>
    </row>
    <row r="20" spans="1:28" ht="20.25" x14ac:dyDescent="0.3">
      <c r="A20" s="9" t="s">
        <v>157</v>
      </c>
      <c r="B20" s="10">
        <v>2.0318000000000001</v>
      </c>
      <c r="C20" s="4">
        <v>2.0017999999999998</v>
      </c>
      <c r="D20" s="42">
        <v>1.8080000000000001</v>
      </c>
      <c r="E20" s="82">
        <v>58093</v>
      </c>
      <c r="F20" s="83">
        <v>20293</v>
      </c>
      <c r="G20" s="88">
        <v>4000</v>
      </c>
      <c r="H20" s="84">
        <v>2694</v>
      </c>
      <c r="I20" s="46">
        <v>168.3</v>
      </c>
      <c r="J20" s="5">
        <v>147.80000000000001</v>
      </c>
      <c r="K20" s="47">
        <v>108.9</v>
      </c>
      <c r="L20" s="6"/>
      <c r="M20" s="6"/>
      <c r="N20" s="64" t="s">
        <v>143</v>
      </c>
      <c r="O20" s="50"/>
      <c r="P20" s="7"/>
      <c r="Q20" s="50"/>
      <c r="R20" s="7"/>
      <c r="S20" s="50"/>
      <c r="T20" s="7"/>
      <c r="U20" s="50"/>
      <c r="V20" s="7"/>
      <c r="W20" s="50"/>
      <c r="X20" s="119"/>
      <c r="Y20" s="130"/>
      <c r="Z20" s="131"/>
      <c r="AA20" s="131"/>
      <c r="AB20" s="132"/>
    </row>
    <row r="21" spans="1:28" ht="20.25" x14ac:dyDescent="0.3">
      <c r="A21" s="9" t="s">
        <v>159</v>
      </c>
      <c r="B21" s="10">
        <v>2</v>
      </c>
      <c r="C21" s="4">
        <v>2</v>
      </c>
      <c r="D21" s="42">
        <v>2</v>
      </c>
      <c r="E21" s="82">
        <v>48812</v>
      </c>
      <c r="F21" s="83">
        <v>19865</v>
      </c>
      <c r="G21" s="88">
        <v>5203</v>
      </c>
      <c r="H21" s="84">
        <v>3720</v>
      </c>
      <c r="I21" s="46"/>
      <c r="J21" s="5"/>
      <c r="K21" s="47"/>
      <c r="L21" s="6">
        <v>2418190</v>
      </c>
      <c r="M21" s="6">
        <v>2392330</v>
      </c>
      <c r="N21" s="64" t="s">
        <v>190</v>
      </c>
      <c r="O21" s="50">
        <f>(M21/B21)/100</f>
        <v>11961.65</v>
      </c>
      <c r="P21" s="7">
        <f>RANK(O21,$O$5:$O$120,1)</f>
        <v>35</v>
      </c>
      <c r="Q21" s="50">
        <f>(M21/C21)/100</f>
        <v>11961.65</v>
      </c>
      <c r="R21" s="7">
        <f>RANK(Q21,$Q$5:$Q$120,1)</f>
        <v>31</v>
      </c>
      <c r="S21" s="50">
        <f>(M21/D21)/100</f>
        <v>11961.65</v>
      </c>
      <c r="T21" s="7">
        <f>RANK(S21,$S$5:$S$120,1)</f>
        <v>31</v>
      </c>
      <c r="U21" s="50">
        <f>(M21/((B21+C21+D21)/3))/100</f>
        <v>11961.65</v>
      </c>
      <c r="V21" s="7">
        <f>RANK(U21,$U$5:$U$120,1)</f>
        <v>31</v>
      </c>
      <c r="W21" s="50">
        <f>((M21+W130)/((B21+C21+D21)/3))/100</f>
        <v>16961.650000000001</v>
      </c>
      <c r="X21" s="126">
        <f t="shared" si="13"/>
        <v>28</v>
      </c>
      <c r="Y21" s="130"/>
      <c r="Z21" s="131"/>
      <c r="AA21" s="131"/>
      <c r="AB21" s="132"/>
    </row>
    <row r="22" spans="1:28" ht="20.25" x14ac:dyDescent="0.3">
      <c r="A22" s="9" t="s">
        <v>173</v>
      </c>
      <c r="B22" s="10">
        <v>1.9794</v>
      </c>
      <c r="C22" s="4">
        <v>1.9872000000000001</v>
      </c>
      <c r="D22" s="42">
        <v>1.976</v>
      </c>
      <c r="E22" s="82">
        <v>48546</v>
      </c>
      <c r="F22" s="83">
        <v>19508</v>
      </c>
      <c r="G22" s="88">
        <v>5159</v>
      </c>
      <c r="H22" s="84">
        <v>3473</v>
      </c>
      <c r="I22" s="46"/>
      <c r="J22" s="5"/>
      <c r="K22" s="47"/>
      <c r="L22" s="6"/>
      <c r="M22" s="6"/>
      <c r="N22" s="64" t="s">
        <v>59</v>
      </c>
      <c r="O22" s="50"/>
      <c r="P22" s="7"/>
      <c r="Q22" s="50"/>
      <c r="R22" s="7"/>
      <c r="S22" s="50"/>
      <c r="T22" s="7"/>
      <c r="U22" s="50"/>
      <c r="V22" s="7"/>
      <c r="W22" s="50"/>
      <c r="X22" s="119"/>
      <c r="Y22" s="130"/>
      <c r="Z22" s="131"/>
      <c r="AA22" s="131"/>
      <c r="AB22" s="132"/>
    </row>
    <row r="23" spans="1:28" ht="20.25" x14ac:dyDescent="0.3">
      <c r="A23" s="9" t="s">
        <v>223</v>
      </c>
      <c r="B23" s="10">
        <v>2.0215929388945599</v>
      </c>
      <c r="C23" s="4">
        <v>1.98405041656567</v>
      </c>
      <c r="D23" s="42">
        <v>1.8408900533310599</v>
      </c>
      <c r="E23" s="82">
        <v>52836</v>
      </c>
      <c r="F23" s="83">
        <v>20943</v>
      </c>
      <c r="G23" s="88">
        <v>4649</v>
      </c>
      <c r="H23" s="84">
        <v>4149</v>
      </c>
      <c r="I23" s="46"/>
      <c r="J23" s="5"/>
      <c r="K23" s="47"/>
      <c r="L23" s="6">
        <v>1031920</v>
      </c>
      <c r="M23" s="6">
        <v>984980</v>
      </c>
      <c r="N23" s="64" t="s">
        <v>59</v>
      </c>
      <c r="O23" s="50"/>
      <c r="P23" s="7"/>
      <c r="Q23" s="50"/>
      <c r="R23" s="7"/>
      <c r="S23" s="50"/>
      <c r="T23" s="7"/>
      <c r="U23" s="50"/>
      <c r="V23" s="7"/>
      <c r="W23" s="50"/>
      <c r="X23" s="119"/>
      <c r="Y23" s="130"/>
      <c r="Z23" s="131"/>
      <c r="AA23" s="131"/>
      <c r="AB23" s="132"/>
    </row>
    <row r="24" spans="1:28" ht="20.25" x14ac:dyDescent="0.3">
      <c r="A24" s="9" t="s">
        <v>160</v>
      </c>
      <c r="B24" s="10">
        <v>1.9693891432830799</v>
      </c>
      <c r="C24" s="4">
        <v>1.93621818237304</v>
      </c>
      <c r="D24" s="42">
        <v>1.8390522412171</v>
      </c>
      <c r="E24" s="82">
        <v>56260</v>
      </c>
      <c r="F24" s="83">
        <v>22049</v>
      </c>
      <c r="G24" s="88">
        <v>4666</v>
      </c>
      <c r="H24" s="84">
        <v>2747</v>
      </c>
      <c r="I24" s="46"/>
      <c r="J24" s="5"/>
      <c r="K24" s="47"/>
      <c r="L24" s="6"/>
      <c r="M24" s="6"/>
      <c r="N24" s="64" t="s">
        <v>57</v>
      </c>
      <c r="O24" s="50"/>
      <c r="P24" s="7"/>
      <c r="Q24" s="50"/>
      <c r="R24" s="7"/>
      <c r="S24" s="50"/>
      <c r="T24" s="7"/>
      <c r="U24" s="50"/>
      <c r="V24" s="7"/>
      <c r="W24" s="50"/>
      <c r="X24" s="119"/>
      <c r="Y24" s="130"/>
      <c r="Z24" s="131"/>
      <c r="AA24" s="131"/>
      <c r="AB24" s="132"/>
    </row>
    <row r="25" spans="1:28" ht="20.25" x14ac:dyDescent="0.3">
      <c r="A25" s="98" t="s">
        <v>174</v>
      </c>
      <c r="B25" s="10">
        <v>1.9618741723094799</v>
      </c>
      <c r="C25" s="4">
        <v>1.91685286492566</v>
      </c>
      <c r="D25" s="42">
        <v>1.7630460445563401</v>
      </c>
      <c r="E25" s="82">
        <v>49721</v>
      </c>
      <c r="F25" s="83">
        <v>19139</v>
      </c>
      <c r="G25" s="88">
        <v>4057</v>
      </c>
      <c r="H25" s="84">
        <v>2610</v>
      </c>
      <c r="I25" s="46"/>
      <c r="J25" s="5"/>
      <c r="K25" s="47"/>
      <c r="L25" s="6">
        <v>805620</v>
      </c>
      <c r="M25" s="6">
        <v>785993</v>
      </c>
      <c r="N25" s="64" t="s">
        <v>224</v>
      </c>
      <c r="O25" s="50">
        <f>(M25/B25)/100</f>
        <v>4006.337465948412</v>
      </c>
      <c r="P25" s="7">
        <f>RANK(O25,$O$5:$O$120,1)</f>
        <v>18</v>
      </c>
      <c r="Q25" s="50">
        <f>(M25/C25)/100</f>
        <v>4100.4346988858879</v>
      </c>
      <c r="R25" s="7">
        <f>RANK(Q25,$Q$5:$Q$120,1)</f>
        <v>14</v>
      </c>
      <c r="S25" s="50">
        <f>(M25/D25)/100</f>
        <v>4458.153560009775</v>
      </c>
      <c r="T25" s="7">
        <f>RANK(S25,$S$5:$S$120,1)</f>
        <v>12</v>
      </c>
      <c r="U25" s="50">
        <f>(M25/((B25+C25+D25)/3))/100</f>
        <v>4179.4998944751087</v>
      </c>
      <c r="V25" s="7">
        <f>RANK(U25,$U$5:$U$120,1)</f>
        <v>15</v>
      </c>
      <c r="W25" s="50">
        <f>((M25+W130)/((B25+C25+D25)/3))/100</f>
        <v>9496.9771423324164</v>
      </c>
      <c r="X25" s="116">
        <f t="shared" si="13"/>
        <v>13</v>
      </c>
      <c r="Y25" s="130"/>
      <c r="Z25" s="131"/>
      <c r="AA25" s="131"/>
      <c r="AB25" s="132"/>
    </row>
    <row r="26" spans="1:28" ht="20.25" x14ac:dyDescent="0.3">
      <c r="A26" s="9" t="s">
        <v>75</v>
      </c>
      <c r="B26" s="10">
        <v>1.9154</v>
      </c>
      <c r="C26" s="4">
        <v>1.8944000000000001</v>
      </c>
      <c r="D26" s="42">
        <v>1.8580000000000001</v>
      </c>
      <c r="E26" s="82">
        <v>46544</v>
      </c>
      <c r="F26" s="83">
        <v>18106</v>
      </c>
      <c r="G26" s="88">
        <v>4734</v>
      </c>
      <c r="H26" s="84">
        <v>3150</v>
      </c>
      <c r="I26" s="46"/>
      <c r="J26" s="5"/>
      <c r="K26" s="47"/>
      <c r="L26" s="6"/>
      <c r="M26" s="6"/>
      <c r="N26" s="64" t="s">
        <v>106</v>
      </c>
      <c r="O26" s="50"/>
      <c r="P26" s="7"/>
      <c r="Q26" s="50"/>
      <c r="R26" s="7"/>
      <c r="S26" s="50"/>
      <c r="T26" s="7"/>
      <c r="U26" s="50"/>
      <c r="V26" s="7"/>
      <c r="W26" s="50"/>
      <c r="X26" s="119"/>
      <c r="Y26" s="130"/>
      <c r="Z26" s="131"/>
      <c r="AA26" s="131"/>
      <c r="AB26" s="132"/>
    </row>
    <row r="27" spans="1:28" ht="20.25" x14ac:dyDescent="0.3">
      <c r="A27" s="9" t="s">
        <v>14</v>
      </c>
      <c r="B27" s="10">
        <v>1.9345000000000001</v>
      </c>
      <c r="C27" s="4">
        <v>1.8575999999999999</v>
      </c>
      <c r="D27" s="42">
        <v>1.65</v>
      </c>
      <c r="E27" s="82">
        <v>52803</v>
      </c>
      <c r="F27" s="83">
        <v>18995</v>
      </c>
      <c r="G27" s="88">
        <v>3633</v>
      </c>
      <c r="H27" s="84">
        <v>2524</v>
      </c>
      <c r="I27" s="46"/>
      <c r="J27" s="5"/>
      <c r="K27" s="47"/>
      <c r="L27" s="6"/>
      <c r="M27" s="6"/>
      <c r="N27" s="64" t="s">
        <v>58</v>
      </c>
      <c r="O27" s="50"/>
      <c r="P27" s="7"/>
      <c r="Q27" s="50"/>
      <c r="R27" s="7"/>
      <c r="S27" s="50"/>
      <c r="T27" s="7"/>
      <c r="U27" s="50"/>
      <c r="V27" s="7"/>
      <c r="W27" s="50"/>
      <c r="X27" s="119"/>
      <c r="Y27" s="130"/>
      <c r="Z27" s="131"/>
      <c r="AA27" s="131"/>
      <c r="AB27" s="132"/>
    </row>
    <row r="28" spans="1:28" ht="20.25" x14ac:dyDescent="0.3">
      <c r="A28" s="9" t="s">
        <v>76</v>
      </c>
      <c r="B28" s="10">
        <v>1.8727</v>
      </c>
      <c r="C28" s="4">
        <v>1.8248</v>
      </c>
      <c r="D28" s="42">
        <v>1.776</v>
      </c>
      <c r="E28" s="82">
        <v>44454</v>
      </c>
      <c r="F28" s="83">
        <v>17867</v>
      </c>
      <c r="G28" s="88">
        <v>4573</v>
      </c>
      <c r="H28" s="84">
        <v>3080</v>
      </c>
      <c r="I28" s="46">
        <v>160.30000000000001</v>
      </c>
      <c r="J28" s="5">
        <v>135.6</v>
      </c>
      <c r="K28" s="47">
        <v>99</v>
      </c>
      <c r="L28" s="6"/>
      <c r="M28" s="6"/>
      <c r="N28" s="64" t="s">
        <v>105</v>
      </c>
      <c r="O28" s="50"/>
      <c r="P28" s="7"/>
      <c r="Q28" s="50"/>
      <c r="R28" s="7"/>
      <c r="S28" s="50"/>
      <c r="T28" s="7"/>
      <c r="U28" s="50"/>
      <c r="V28" s="7"/>
      <c r="W28" s="50"/>
      <c r="X28" s="119"/>
      <c r="Y28" s="130"/>
      <c r="Z28" s="131"/>
      <c r="AA28" s="131"/>
      <c r="AB28" s="132"/>
    </row>
    <row r="29" spans="1:28" ht="20.25" x14ac:dyDescent="0.3">
      <c r="A29" s="9" t="s">
        <v>99</v>
      </c>
      <c r="B29" s="10">
        <v>1.87706614762157</v>
      </c>
      <c r="C29" s="4">
        <v>1.76651247402336</v>
      </c>
      <c r="D29" s="42">
        <v>1.6425153074815899</v>
      </c>
      <c r="E29" s="82">
        <v>45687</v>
      </c>
      <c r="F29" s="83">
        <v>18079</v>
      </c>
      <c r="G29" s="88">
        <v>3777</v>
      </c>
      <c r="H29" s="84">
        <v>3398</v>
      </c>
      <c r="I29" s="46"/>
      <c r="J29" s="5"/>
      <c r="K29" s="47"/>
      <c r="L29" s="6">
        <v>988460</v>
      </c>
      <c r="M29" s="6"/>
      <c r="N29" s="64" t="s">
        <v>196</v>
      </c>
      <c r="O29" s="50"/>
      <c r="P29" s="7"/>
      <c r="Q29" s="50"/>
      <c r="R29" s="7"/>
      <c r="S29" s="50"/>
      <c r="T29" s="7"/>
      <c r="U29" s="50"/>
      <c r="V29" s="7"/>
      <c r="W29" s="50"/>
      <c r="X29" s="119"/>
      <c r="Y29" s="130"/>
      <c r="Z29" s="131"/>
      <c r="AA29" s="131"/>
      <c r="AB29" s="132"/>
    </row>
    <row r="30" spans="1:28" ht="20.25" x14ac:dyDescent="0.3">
      <c r="A30" s="9" t="s">
        <v>98</v>
      </c>
      <c r="B30" s="10">
        <v>1.80316590558922</v>
      </c>
      <c r="C30" s="4">
        <v>1.7082757990555499</v>
      </c>
      <c r="D30" s="42">
        <v>1.60966500133195</v>
      </c>
      <c r="E30" s="82"/>
      <c r="F30" s="83"/>
      <c r="G30" s="88"/>
      <c r="H30" s="84"/>
      <c r="I30" s="46"/>
      <c r="J30" s="5"/>
      <c r="K30" s="47"/>
      <c r="L30" s="6">
        <v>863580</v>
      </c>
      <c r="M30" s="6"/>
      <c r="N30" s="64" t="s">
        <v>196</v>
      </c>
      <c r="O30" s="50"/>
      <c r="P30" s="7"/>
      <c r="Q30" s="50"/>
      <c r="R30" s="7"/>
      <c r="S30" s="50"/>
      <c r="T30" s="7"/>
      <c r="U30" s="50"/>
      <c r="V30" s="7"/>
      <c r="W30" s="50"/>
      <c r="X30" s="119"/>
      <c r="Y30" s="130"/>
      <c r="Z30" s="131"/>
      <c r="AA30" s="131"/>
      <c r="AB30" s="132"/>
    </row>
    <row r="31" spans="1:28" ht="20.25" x14ac:dyDescent="0.3">
      <c r="A31" s="9" t="s">
        <v>204</v>
      </c>
      <c r="B31" s="10">
        <v>1.7811999999999999</v>
      </c>
      <c r="C31" s="4">
        <v>1.5603</v>
      </c>
      <c r="D31" s="42">
        <v>1.4709399999999999</v>
      </c>
      <c r="E31" s="82">
        <v>41322</v>
      </c>
      <c r="F31" s="83">
        <v>15925</v>
      </c>
      <c r="G31" s="88"/>
      <c r="H31" s="84"/>
      <c r="I31" s="46"/>
      <c r="J31" s="5"/>
      <c r="K31" s="47"/>
      <c r="L31" s="6">
        <v>779000</v>
      </c>
      <c r="M31" s="6">
        <v>740770</v>
      </c>
      <c r="N31" s="64"/>
      <c r="O31" s="50">
        <f>(M31/B31)/100</f>
        <v>4158.8255108915337</v>
      </c>
      <c r="P31" s="7">
        <f>RANK(O31,$O$5:$O$120,1)</f>
        <v>21</v>
      </c>
      <c r="Q31" s="50">
        <f>(M31/C31)/100</f>
        <v>4747.612638595142</v>
      </c>
      <c r="R31" s="7">
        <f>RANK(Q31,$Q$5:$Q$120,1)</f>
        <v>24</v>
      </c>
      <c r="S31" s="50">
        <f>(M31/D31)/100</f>
        <v>5036.0313812935947</v>
      </c>
      <c r="T31" s="7">
        <f>RANK(S31,$S$5:$S$120,1)</f>
        <v>22</v>
      </c>
      <c r="U31" s="50">
        <f>(M31/((B31+C31+D31)/3))/100</f>
        <v>4617.8445861143209</v>
      </c>
      <c r="V31" s="7">
        <f>RANK(U31,$U$5:$U$120,1)</f>
        <v>21</v>
      </c>
      <c r="W31" s="50">
        <f>((M31+W130)/((B31+C31+D31)/3))/100</f>
        <v>10851.688540532454</v>
      </c>
      <c r="X31" s="119">
        <f t="shared" si="13"/>
        <v>20</v>
      </c>
      <c r="Y31" s="130"/>
      <c r="Z31" s="131"/>
      <c r="AA31" s="131"/>
      <c r="AB31" s="132"/>
    </row>
    <row r="32" spans="1:28" ht="20.25" x14ac:dyDescent="0.3">
      <c r="A32" s="9" t="s">
        <v>219</v>
      </c>
      <c r="B32" s="10">
        <v>1.7667520000000001</v>
      </c>
      <c r="C32" s="4">
        <v>1.5022800000000001</v>
      </c>
      <c r="D32" s="42">
        <v>1.2371110000000001</v>
      </c>
      <c r="E32" s="82">
        <v>41322</v>
      </c>
      <c r="F32" s="83">
        <v>15925</v>
      </c>
      <c r="G32" s="88"/>
      <c r="H32" s="84"/>
      <c r="I32" s="46"/>
      <c r="J32" s="5"/>
      <c r="K32" s="47"/>
      <c r="L32" s="6">
        <v>679000</v>
      </c>
      <c r="M32" s="6">
        <v>643447</v>
      </c>
      <c r="N32" s="64"/>
      <c r="O32" s="50">
        <f>(M32/B32)/100</f>
        <v>3641.9769158319896</v>
      </c>
      <c r="P32" s="7">
        <f>RANK(O32,$O$5:$O$120,1)</f>
        <v>13</v>
      </c>
      <c r="Q32" s="50">
        <f>(M32/C32)/100</f>
        <v>4283.1362994914398</v>
      </c>
      <c r="R32" s="7">
        <f>RANK(Q32,$Q$5:$Q$120,1)</f>
        <v>16</v>
      </c>
      <c r="S32" s="50">
        <f>(M32/D32)/100</f>
        <v>5201.206682342975</v>
      </c>
      <c r="T32" s="7">
        <f>RANK(S32,$S$5:$S$120,1)</f>
        <v>24</v>
      </c>
      <c r="U32" s="50">
        <f>(M32/((B32+C32+D32)/3))/100</f>
        <v>4283.7988053197596</v>
      </c>
      <c r="V32" s="7">
        <f>RANK(U32,$U$5:$U$120,1)</f>
        <v>16</v>
      </c>
      <c r="W32" s="50">
        <f>((M32+W130)/((B32+C32+D32)/3))/100</f>
        <v>10941.377137831621</v>
      </c>
      <c r="X32" s="119">
        <f t="shared" ref="X32" si="14">RANK(W32,$W$5:$W$120,1)</f>
        <v>21</v>
      </c>
      <c r="Y32" s="130"/>
      <c r="Z32" s="131"/>
      <c r="AA32" s="131"/>
      <c r="AB32" s="132"/>
    </row>
    <row r="33" spans="1:28" ht="20.25" x14ac:dyDescent="0.3">
      <c r="A33" s="100" t="s">
        <v>161</v>
      </c>
      <c r="B33" s="10">
        <v>1.71899551907103</v>
      </c>
      <c r="C33" s="4">
        <v>1.64314471480111</v>
      </c>
      <c r="D33" s="42">
        <v>1.4560435421393501</v>
      </c>
      <c r="E33" s="82">
        <v>43619</v>
      </c>
      <c r="F33" s="83">
        <v>16967</v>
      </c>
      <c r="G33" s="88">
        <v>3315</v>
      </c>
      <c r="H33" s="84">
        <v>1950</v>
      </c>
      <c r="I33" s="46"/>
      <c r="J33" s="5"/>
      <c r="K33" s="47"/>
      <c r="L33" s="6"/>
      <c r="M33" s="6"/>
      <c r="N33" s="64" t="s">
        <v>57</v>
      </c>
      <c r="O33" s="50"/>
      <c r="P33" s="7"/>
      <c r="Q33" s="50"/>
      <c r="R33" s="7"/>
      <c r="S33" s="50"/>
      <c r="T33" s="7"/>
      <c r="U33" s="50"/>
      <c r="V33" s="7"/>
      <c r="W33" s="50"/>
      <c r="X33" s="119"/>
      <c r="Y33" s="130"/>
      <c r="Z33" s="131"/>
      <c r="AA33" s="131"/>
      <c r="AB33" s="132"/>
    </row>
    <row r="34" spans="1:28" ht="20.25" x14ac:dyDescent="0.3">
      <c r="A34" s="9" t="s">
        <v>175</v>
      </c>
      <c r="B34" s="10">
        <v>1.7491000000000001</v>
      </c>
      <c r="C34" s="4">
        <v>1.6423000000000001</v>
      </c>
      <c r="D34" s="42">
        <v>1.46532999164578</v>
      </c>
      <c r="E34" s="82">
        <v>45671</v>
      </c>
      <c r="F34" s="83">
        <v>16183</v>
      </c>
      <c r="G34" s="88">
        <v>3237</v>
      </c>
      <c r="H34" s="84">
        <v>1898</v>
      </c>
      <c r="I34" s="46"/>
      <c r="J34" s="5"/>
      <c r="K34" s="47"/>
      <c r="L34" s="6">
        <v>652690</v>
      </c>
      <c r="M34" s="6">
        <v>567090</v>
      </c>
      <c r="N34" s="64" t="s">
        <v>57</v>
      </c>
      <c r="O34" s="50"/>
      <c r="P34" s="7"/>
      <c r="Q34" s="50"/>
      <c r="R34" s="7"/>
      <c r="S34" s="50"/>
      <c r="T34" s="7"/>
      <c r="U34" s="50"/>
      <c r="V34" s="7"/>
      <c r="W34" s="50"/>
      <c r="X34" s="7"/>
      <c r="Y34" s="133"/>
      <c r="Z34" s="134"/>
      <c r="AA34" s="134"/>
      <c r="AB34" s="135"/>
    </row>
    <row r="35" spans="1:28" ht="20.25" x14ac:dyDescent="0.3">
      <c r="A35" s="59" t="s">
        <v>48</v>
      </c>
      <c r="B35" s="14"/>
      <c r="C35" s="15"/>
      <c r="D35" s="15"/>
      <c r="E35" s="16"/>
      <c r="F35" s="16"/>
      <c r="G35" s="16"/>
      <c r="H35" s="16"/>
      <c r="I35" s="60" t="s">
        <v>225</v>
      </c>
      <c r="J35" s="17"/>
      <c r="K35" s="17"/>
      <c r="L35" s="18"/>
      <c r="M35" s="18"/>
      <c r="N35" s="65"/>
      <c r="O35" s="19"/>
      <c r="P35" s="20"/>
      <c r="Q35" s="21"/>
      <c r="R35" s="20"/>
      <c r="S35" s="21"/>
      <c r="T35" s="20"/>
      <c r="U35" s="21"/>
      <c r="V35" s="22"/>
      <c r="W35" s="111"/>
      <c r="X35" s="22"/>
    </row>
    <row r="36" spans="1:28" ht="20.25" x14ac:dyDescent="0.3">
      <c r="A36" s="8" t="s">
        <v>162</v>
      </c>
      <c r="B36" s="10">
        <v>1.6908000000000001</v>
      </c>
      <c r="C36" s="4">
        <v>1.5660000000000001</v>
      </c>
      <c r="D36" s="42">
        <v>1.46532999164578</v>
      </c>
      <c r="E36" s="82">
        <v>37565</v>
      </c>
      <c r="F36" s="83">
        <v>14702</v>
      </c>
      <c r="G36" s="88">
        <v>3527</v>
      </c>
      <c r="H36" s="84">
        <v>2396</v>
      </c>
      <c r="I36" s="46"/>
      <c r="J36" s="5"/>
      <c r="K36" s="47"/>
      <c r="L36" s="49">
        <v>739340</v>
      </c>
      <c r="M36" s="6">
        <v>740980</v>
      </c>
      <c r="N36" s="64" t="s">
        <v>189</v>
      </c>
      <c r="O36" s="50">
        <f>(M36/B36)/100</f>
        <v>4382.4225218831325</v>
      </c>
      <c r="P36" s="7">
        <f>RANK(O36,$O$5:$O$120,1)</f>
        <v>22</v>
      </c>
      <c r="Q36" s="50">
        <f>(M36/C36)/100</f>
        <v>4731.6730523627075</v>
      </c>
      <c r="R36" s="7">
        <f>RANK(Q36,$Q$5:$Q$120,1)</f>
        <v>23</v>
      </c>
      <c r="S36" s="50">
        <f>(M36/D36)/100</f>
        <v>5056.7449258836978</v>
      </c>
      <c r="T36" s="7">
        <f>RANK(S36,$S$5:$S$120,1)</f>
        <v>23</v>
      </c>
      <c r="U36" s="50">
        <f>(M36/((B36+C36+D36)/3))/100</f>
        <v>4707.4942958638248</v>
      </c>
      <c r="V36" s="7">
        <f>RANK(U36,$U$5:$U$120,1)</f>
        <v>24</v>
      </c>
      <c r="W36" s="50">
        <f>((M36+W127)/((B36+C36)/2))/100</f>
        <v>10384.303610906411</v>
      </c>
      <c r="X36" s="7">
        <f t="shared" ref="X36:X51" si="15">RANK(W36,$W$5:$W$120,1)</f>
        <v>15</v>
      </c>
      <c r="Y36" s="136" t="s">
        <v>231</v>
      </c>
      <c r="Z36" s="137"/>
      <c r="AA36" s="137"/>
      <c r="AB36" s="138"/>
    </row>
    <row r="37" spans="1:28" ht="20.25" x14ac:dyDescent="0.3">
      <c r="A37" s="9" t="s">
        <v>77</v>
      </c>
      <c r="B37" s="10">
        <v>1.65620028841505</v>
      </c>
      <c r="C37" s="4">
        <v>1.4615568714989</v>
      </c>
      <c r="D37" s="42">
        <v>1.29125635817008</v>
      </c>
      <c r="E37" s="82">
        <v>35049</v>
      </c>
      <c r="F37" s="83">
        <v>13728</v>
      </c>
      <c r="G37" s="88">
        <v>2943</v>
      </c>
      <c r="H37" s="84"/>
      <c r="I37" s="46"/>
      <c r="J37" s="5"/>
      <c r="K37" s="47"/>
      <c r="L37" s="49">
        <v>713460</v>
      </c>
      <c r="M37" s="6"/>
      <c r="N37" s="64" t="s">
        <v>104</v>
      </c>
      <c r="O37" s="50"/>
      <c r="P37" s="7"/>
      <c r="Q37" s="50"/>
      <c r="R37" s="7"/>
      <c r="S37" s="50"/>
      <c r="T37" s="7"/>
      <c r="U37" s="50"/>
      <c r="V37" s="7"/>
      <c r="W37" s="50"/>
      <c r="X37" s="7"/>
      <c r="Y37" s="130"/>
      <c r="Z37" s="131"/>
      <c r="AA37" s="131"/>
      <c r="AB37" s="132"/>
    </row>
    <row r="38" spans="1:28" ht="20.25" x14ac:dyDescent="0.3">
      <c r="A38" s="9" t="s">
        <v>176</v>
      </c>
      <c r="B38" s="10">
        <v>1.5893674898913699</v>
      </c>
      <c r="C38" s="4">
        <v>1.4067729459273299</v>
      </c>
      <c r="D38" s="42">
        <v>1.24685785874876</v>
      </c>
      <c r="E38" s="82">
        <v>34265</v>
      </c>
      <c r="F38" s="83">
        <v>13529</v>
      </c>
      <c r="G38" s="88">
        <v>2872</v>
      </c>
      <c r="H38" s="84">
        <v>2481</v>
      </c>
      <c r="I38" s="46"/>
      <c r="J38" s="5"/>
      <c r="K38" s="47"/>
      <c r="L38" s="49">
        <v>658473</v>
      </c>
      <c r="M38" s="6">
        <v>609697</v>
      </c>
      <c r="N38" s="64"/>
      <c r="O38" s="50">
        <f>(M38/B38)/100</f>
        <v>3836.0983465294835</v>
      </c>
      <c r="P38" s="7">
        <f>RANK(O38,$O$5:$O$120,1)</f>
        <v>17</v>
      </c>
      <c r="Q38" s="50">
        <f>(M38/C38)/100</f>
        <v>4334.011410761771</v>
      </c>
      <c r="R38" s="7">
        <f>RANK(Q38,$Q$5:$Q$120,1)</f>
        <v>17</v>
      </c>
      <c r="S38" s="50">
        <f>(M38/D38)/100</f>
        <v>4889.8677240711286</v>
      </c>
      <c r="T38" s="7">
        <f>RANK(S38,$S$5:$S$120,1)</f>
        <v>20</v>
      </c>
      <c r="U38" s="50">
        <f>(M38/((B38+C38+D38)/3))/100</f>
        <v>4310.8454753372962</v>
      </c>
      <c r="V38" s="7">
        <f>RANK(U38,$U$5:$U$120,1)</f>
        <v>17</v>
      </c>
      <c r="W38" s="120">
        <f>((M38+W127)/((B38+C38)/2))/100</f>
        <v>10411.374455976131</v>
      </c>
      <c r="X38" s="121">
        <f t="shared" si="15"/>
        <v>17</v>
      </c>
      <c r="Y38" s="130"/>
      <c r="Z38" s="131"/>
      <c r="AA38" s="131"/>
      <c r="AB38" s="132"/>
    </row>
    <row r="39" spans="1:28" ht="20.25" x14ac:dyDescent="0.3">
      <c r="A39" s="9" t="s">
        <v>163</v>
      </c>
      <c r="B39" s="10">
        <v>1.5861000000000001</v>
      </c>
      <c r="C39" s="4">
        <v>1.4708000000000001</v>
      </c>
      <c r="D39" s="42">
        <v>1.34252297410192</v>
      </c>
      <c r="E39" s="82">
        <v>35001</v>
      </c>
      <c r="F39" s="83">
        <v>13572</v>
      </c>
      <c r="G39" s="88">
        <v>3172</v>
      </c>
      <c r="H39" s="84">
        <v>2157</v>
      </c>
      <c r="I39" s="46"/>
      <c r="J39" s="5"/>
      <c r="K39" s="47"/>
      <c r="L39" s="49">
        <v>622990</v>
      </c>
      <c r="M39" s="6">
        <v>637630</v>
      </c>
      <c r="N39" s="64" t="s">
        <v>107</v>
      </c>
      <c r="O39" s="50">
        <f>(M39/B39)/100</f>
        <v>4020.1122249542905</v>
      </c>
      <c r="P39" s="7">
        <f>RANK(O39,$O$5:$O$120,1)</f>
        <v>19</v>
      </c>
      <c r="Q39" s="50">
        <f>(M39/C39)/100</f>
        <v>4335.2597225999452</v>
      </c>
      <c r="R39" s="7">
        <f>RANK(Q39,$Q$5:$Q$120,1)</f>
        <v>18</v>
      </c>
      <c r="S39" s="50">
        <f>(M39/D39)/100</f>
        <v>4749.4904169259544</v>
      </c>
      <c r="T39" s="7">
        <f>RANK(S39,$S$5:$S$120,1)</f>
        <v>18</v>
      </c>
      <c r="U39" s="50">
        <f>(M39/((B39+C39+D39)/3))/100</f>
        <v>4348.0474854557242</v>
      </c>
      <c r="V39" s="7">
        <f>RANK(U39,$U$5:$U$120,1)</f>
        <v>18</v>
      </c>
      <c r="W39" s="50">
        <f>((M39+W127)/((B39+C39)/2))/100</f>
        <v>10387.189636559913</v>
      </c>
      <c r="X39" s="7">
        <f t="shared" si="15"/>
        <v>16</v>
      </c>
      <c r="Y39" s="130"/>
      <c r="Z39" s="131"/>
      <c r="AA39" s="131"/>
      <c r="AB39" s="132"/>
    </row>
    <row r="40" spans="1:28" ht="20.25" x14ac:dyDescent="0.3">
      <c r="A40" s="9" t="s">
        <v>15</v>
      </c>
      <c r="B40" s="10">
        <v>1.5777000000000001</v>
      </c>
      <c r="C40" s="4">
        <v>1.4339999999999999</v>
      </c>
      <c r="D40" s="42">
        <v>1.1888053467000801</v>
      </c>
      <c r="E40" s="82">
        <v>37207</v>
      </c>
      <c r="F40" s="83">
        <v>13741</v>
      </c>
      <c r="G40" s="88">
        <v>2590</v>
      </c>
      <c r="H40" s="84">
        <v>1613</v>
      </c>
      <c r="I40" s="46"/>
      <c r="J40" s="5"/>
      <c r="K40" s="47"/>
      <c r="L40" s="49"/>
      <c r="M40" s="6"/>
      <c r="N40" s="64" t="s">
        <v>106</v>
      </c>
      <c r="O40" s="50"/>
      <c r="P40" s="7"/>
      <c r="Q40" s="50"/>
      <c r="R40" s="7"/>
      <c r="S40" s="50"/>
      <c r="T40" s="7"/>
      <c r="U40" s="50"/>
      <c r="V40" s="7"/>
      <c r="W40" s="50"/>
      <c r="X40" s="7"/>
      <c r="Y40" s="130"/>
      <c r="Z40" s="131"/>
      <c r="AA40" s="131"/>
      <c r="AB40" s="132"/>
    </row>
    <row r="41" spans="1:28" ht="20.25" x14ac:dyDescent="0.3">
      <c r="A41" s="9" t="s">
        <v>16</v>
      </c>
      <c r="B41" s="10">
        <v>1.5392999999999999</v>
      </c>
      <c r="C41" s="4">
        <v>1.4442999999999999</v>
      </c>
      <c r="D41" s="42">
        <v>1.35882892115578</v>
      </c>
      <c r="E41" s="82">
        <v>35353</v>
      </c>
      <c r="F41" s="83">
        <v>14478</v>
      </c>
      <c r="G41" s="88">
        <v>3500</v>
      </c>
      <c r="H41" s="84">
        <v>2116</v>
      </c>
      <c r="I41" s="46">
        <v>133.69999999999999</v>
      </c>
      <c r="J41" s="5">
        <v>109.6</v>
      </c>
      <c r="K41" s="47">
        <v>72.3</v>
      </c>
      <c r="L41" s="49"/>
      <c r="M41" s="6"/>
      <c r="N41" s="64" t="s">
        <v>59</v>
      </c>
      <c r="O41" s="50"/>
      <c r="P41" s="7"/>
      <c r="Q41" s="50"/>
      <c r="R41" s="7"/>
      <c r="S41" s="50"/>
      <c r="T41" s="7"/>
      <c r="U41" s="50"/>
      <c r="V41" s="7"/>
      <c r="W41" s="50"/>
      <c r="X41" s="7"/>
      <c r="Y41" s="130"/>
      <c r="Z41" s="131"/>
      <c r="AA41" s="131"/>
      <c r="AB41" s="132"/>
    </row>
    <row r="42" spans="1:28" ht="20.25" x14ac:dyDescent="0.3">
      <c r="A42" s="9" t="s">
        <v>17</v>
      </c>
      <c r="B42" s="10">
        <v>1.5130999999999999</v>
      </c>
      <c r="C42" s="4">
        <v>1.3631</v>
      </c>
      <c r="D42" s="42">
        <v>1.1328320802004901</v>
      </c>
      <c r="E42" s="82">
        <v>35476</v>
      </c>
      <c r="F42" s="83">
        <v>12795</v>
      </c>
      <c r="G42" s="88">
        <v>2466</v>
      </c>
      <c r="H42" s="84">
        <v>1532</v>
      </c>
      <c r="I42" s="46"/>
      <c r="J42" s="5"/>
      <c r="K42" s="47"/>
      <c r="L42" s="49"/>
      <c r="M42" s="6"/>
      <c r="N42" s="64" t="s">
        <v>104</v>
      </c>
      <c r="O42" s="50"/>
      <c r="P42" s="7"/>
      <c r="Q42" s="50"/>
      <c r="R42" s="7"/>
      <c r="S42" s="50"/>
      <c r="T42" s="7"/>
      <c r="U42" s="50"/>
      <c r="V42" s="7"/>
      <c r="W42" s="50"/>
      <c r="X42" s="7"/>
      <c r="Y42" s="130"/>
      <c r="Z42" s="131"/>
      <c r="AA42" s="131"/>
      <c r="AB42" s="132"/>
    </row>
    <row r="43" spans="1:28" ht="20.25" x14ac:dyDescent="0.3">
      <c r="A43" s="9" t="s">
        <v>78</v>
      </c>
      <c r="B43" s="10">
        <v>1.49980374834353</v>
      </c>
      <c r="C43" s="4">
        <v>1.3884218973801501</v>
      </c>
      <c r="D43" s="42">
        <v>1.23477420912282</v>
      </c>
      <c r="E43" s="82">
        <v>31549</v>
      </c>
      <c r="F43" s="83">
        <v>12549</v>
      </c>
      <c r="G43" s="88"/>
      <c r="H43" s="84"/>
      <c r="I43" s="46"/>
      <c r="J43" s="5"/>
      <c r="K43" s="47"/>
      <c r="L43" s="49"/>
      <c r="M43" s="6"/>
      <c r="N43" s="64" t="s">
        <v>106</v>
      </c>
      <c r="O43" s="50"/>
      <c r="P43" s="7"/>
      <c r="Q43" s="50"/>
      <c r="R43" s="7"/>
      <c r="S43" s="50"/>
      <c r="T43" s="7"/>
      <c r="U43" s="50"/>
      <c r="V43" s="7"/>
      <c r="W43" s="50"/>
      <c r="X43" s="7"/>
      <c r="Y43" s="130"/>
      <c r="Z43" s="131"/>
      <c r="AA43" s="131"/>
      <c r="AB43" s="132"/>
    </row>
    <row r="44" spans="1:28" ht="20.25" x14ac:dyDescent="0.3">
      <c r="A44" s="100" t="s">
        <v>79</v>
      </c>
      <c r="B44" s="10">
        <v>1.4662999999999999</v>
      </c>
      <c r="C44" s="4">
        <v>1.3375999999999999</v>
      </c>
      <c r="D44" s="42">
        <v>1.1879699248120199</v>
      </c>
      <c r="E44" s="82">
        <v>29324</v>
      </c>
      <c r="F44" s="83">
        <v>11885</v>
      </c>
      <c r="G44" s="88">
        <v>2769</v>
      </c>
      <c r="H44" s="84">
        <v>1700</v>
      </c>
      <c r="I44" s="46"/>
      <c r="J44" s="5"/>
      <c r="K44" s="47"/>
      <c r="L44" s="49">
        <v>655740</v>
      </c>
      <c r="M44" s="6">
        <v>499263</v>
      </c>
      <c r="N44" s="64" t="s">
        <v>107</v>
      </c>
      <c r="O44" s="50">
        <f t="shared" ref="O44:O49" si="16">(M44/B44)/100</f>
        <v>3404.9171383755033</v>
      </c>
      <c r="P44" s="7">
        <f>RANK(O44,$O$5:$O$120,1)</f>
        <v>10</v>
      </c>
      <c r="Q44" s="50">
        <f t="shared" ref="Q44:Q49" si="17">(M44/C44)/100</f>
        <v>3732.5284090909095</v>
      </c>
      <c r="R44" s="7">
        <f>RANK(Q44,$Q$5:$Q$120,1)</f>
        <v>10</v>
      </c>
      <c r="S44" s="50">
        <f t="shared" ref="S44:S49" si="18">(M44/D44)/100</f>
        <v>4202.6568987342134</v>
      </c>
      <c r="T44" s="7">
        <f>RANK(S44,$S$5:$S$120,1)</f>
        <v>6</v>
      </c>
      <c r="U44" s="50">
        <f t="shared" ref="U44:U49" si="19">(M44/((B44+C44+D44)/3))/100</f>
        <v>3752.098711158611</v>
      </c>
      <c r="V44" s="7">
        <f>RANK(U44,$U$5:$U$120,1)</f>
        <v>10</v>
      </c>
      <c r="W44" s="50">
        <f>((M44+W127)/((B44+C44)/2))/100</f>
        <v>10337.479938656872</v>
      </c>
      <c r="X44" s="7">
        <f t="shared" si="15"/>
        <v>14</v>
      </c>
      <c r="Y44" s="130"/>
      <c r="Z44" s="131"/>
      <c r="AA44" s="131"/>
      <c r="AB44" s="132"/>
    </row>
    <row r="45" spans="1:28" ht="20.25" x14ac:dyDescent="0.3">
      <c r="A45" s="9" t="s">
        <v>102</v>
      </c>
      <c r="B45" s="10">
        <v>1.44424217653019</v>
      </c>
      <c r="C45" s="4">
        <v>1.25265625743577</v>
      </c>
      <c r="D45" s="42">
        <v>0.96796063252172204</v>
      </c>
      <c r="E45" s="82">
        <v>32660</v>
      </c>
      <c r="F45" s="83">
        <v>11557</v>
      </c>
      <c r="G45" s="88">
        <v>2320</v>
      </c>
      <c r="H45" s="84">
        <v>1366</v>
      </c>
      <c r="I45" s="46"/>
      <c r="J45" s="5"/>
      <c r="K45" s="47"/>
      <c r="L45" s="49">
        <v>567990</v>
      </c>
      <c r="M45" s="6"/>
      <c r="N45" s="64" t="s">
        <v>57</v>
      </c>
      <c r="O45" s="50"/>
      <c r="P45" s="7"/>
      <c r="Q45" s="50"/>
      <c r="R45" s="7"/>
      <c r="S45" s="50"/>
      <c r="T45" s="7"/>
      <c r="U45" s="50"/>
      <c r="V45" s="7"/>
      <c r="W45" s="118"/>
      <c r="X45" s="119"/>
      <c r="Y45" s="130"/>
      <c r="Z45" s="131"/>
      <c r="AA45" s="131"/>
      <c r="AB45" s="132"/>
    </row>
    <row r="46" spans="1:28" ht="20.25" x14ac:dyDescent="0.3">
      <c r="A46" s="9" t="s">
        <v>164</v>
      </c>
      <c r="B46" s="10">
        <v>1.40714041919509</v>
      </c>
      <c r="C46" s="4">
        <v>1.23304268292682</v>
      </c>
      <c r="D46" s="42">
        <v>0.97004138252607197</v>
      </c>
      <c r="E46" s="82">
        <v>31687</v>
      </c>
      <c r="F46" s="83">
        <v>11289</v>
      </c>
      <c r="G46" s="88"/>
      <c r="H46" s="84">
        <v>1400</v>
      </c>
      <c r="I46" s="46"/>
      <c r="J46" s="5"/>
      <c r="K46" s="47"/>
      <c r="L46" s="49"/>
      <c r="M46" s="6"/>
      <c r="N46" s="64" t="s">
        <v>57</v>
      </c>
      <c r="O46" s="50"/>
      <c r="P46" s="7"/>
      <c r="Q46" s="50"/>
      <c r="R46" s="7"/>
      <c r="S46" s="50"/>
      <c r="T46" s="7"/>
      <c r="U46" s="50"/>
      <c r="V46" s="7"/>
      <c r="W46" s="50"/>
      <c r="X46" s="7"/>
      <c r="Y46" s="130"/>
      <c r="Z46" s="131"/>
      <c r="AA46" s="131"/>
      <c r="AB46" s="132"/>
    </row>
    <row r="47" spans="1:28" ht="20.25" x14ac:dyDescent="0.3">
      <c r="A47" s="9" t="s">
        <v>177</v>
      </c>
      <c r="B47" s="10">
        <v>1.38062656891659</v>
      </c>
      <c r="C47" s="4">
        <v>1.2627517036568201</v>
      </c>
      <c r="D47" s="42">
        <v>1.1986837651991</v>
      </c>
      <c r="E47" s="82"/>
      <c r="F47" s="83">
        <v>14821</v>
      </c>
      <c r="G47" s="88">
        <v>2965</v>
      </c>
      <c r="H47" s="84"/>
      <c r="I47" s="46"/>
      <c r="J47" s="5"/>
      <c r="K47" s="47"/>
      <c r="L47" s="49">
        <v>453327</v>
      </c>
      <c r="M47" s="6">
        <v>415150</v>
      </c>
      <c r="N47" s="64" t="s">
        <v>144</v>
      </c>
      <c r="O47" s="50">
        <f t="shared" si="16"/>
        <v>3006.9680632452114</v>
      </c>
      <c r="P47" s="7">
        <f>RANK(O47,$O$5:$O$120,1)</f>
        <v>5</v>
      </c>
      <c r="Q47" s="50">
        <f t="shared" si="17"/>
        <v>3287.661373156428</v>
      </c>
      <c r="R47" s="7">
        <f>RANK(Q47,$Q$5:$Q$120,1)</f>
        <v>4</v>
      </c>
      <c r="S47" s="50">
        <f t="shared" si="18"/>
        <v>3463.3821868025721</v>
      </c>
      <c r="T47" s="7">
        <f>RANK(S47,$S$5:$S$120,1)</f>
        <v>1</v>
      </c>
      <c r="U47" s="50">
        <f t="shared" si="19"/>
        <v>3241.6186614260582</v>
      </c>
      <c r="V47" s="7">
        <f>RANK(U47,$U$5:$U$120,1)</f>
        <v>3</v>
      </c>
      <c r="W47" s="115">
        <f>((M47+W128)/((B47+C47)/2))/100</f>
        <v>8059.0054859083311</v>
      </c>
      <c r="X47" s="114">
        <f t="shared" si="15"/>
        <v>2</v>
      </c>
      <c r="Y47" s="130"/>
      <c r="Z47" s="131"/>
      <c r="AA47" s="131"/>
      <c r="AB47" s="132"/>
    </row>
    <row r="48" spans="1:28" ht="20.25" x14ac:dyDescent="0.3">
      <c r="A48" s="100" t="s">
        <v>165</v>
      </c>
      <c r="B48" s="10">
        <v>1.37521665680498</v>
      </c>
      <c r="C48" s="4">
        <v>1.1759545820031301</v>
      </c>
      <c r="D48" s="42">
        <v>0.99037283118199604</v>
      </c>
      <c r="E48" s="82">
        <v>29534</v>
      </c>
      <c r="F48" s="83">
        <v>10622</v>
      </c>
      <c r="G48" s="88">
        <v>2334</v>
      </c>
      <c r="H48" s="84">
        <v>2057</v>
      </c>
      <c r="I48" s="46"/>
      <c r="J48" s="5"/>
      <c r="K48" s="47"/>
      <c r="L48" s="49">
        <v>484940</v>
      </c>
      <c r="M48" s="6">
        <v>469997</v>
      </c>
      <c r="N48" s="64" t="s">
        <v>228</v>
      </c>
      <c r="O48" s="50">
        <f t="shared" si="16"/>
        <v>3417.6214902162174</v>
      </c>
      <c r="P48" s="7">
        <f>RANK(O48,$O$5:$O$120,1)</f>
        <v>11</v>
      </c>
      <c r="Q48" s="50">
        <f t="shared" si="17"/>
        <v>3996.7274858473147</v>
      </c>
      <c r="R48" s="7">
        <f>RANK(Q48,$Q$5:$Q$120,1)</f>
        <v>13</v>
      </c>
      <c r="S48" s="50">
        <f t="shared" si="18"/>
        <v>4745.6572434349309</v>
      </c>
      <c r="T48" s="7">
        <f>RANK(S48,$S$5:$S$120,1)</f>
        <v>17</v>
      </c>
      <c r="U48" s="50">
        <f t="shared" si="19"/>
        <v>3981.2888732567399</v>
      </c>
      <c r="V48" s="7">
        <f>RANK(U48,$U$5:$U$120,1)</f>
        <v>12</v>
      </c>
      <c r="W48" s="118">
        <f>((M48+W128)/((B48+C48)/2))/100</f>
        <v>8780.2573419043001</v>
      </c>
      <c r="X48" s="119">
        <f t="shared" si="15"/>
        <v>9</v>
      </c>
      <c r="Y48" s="130"/>
      <c r="Z48" s="131"/>
      <c r="AA48" s="131"/>
      <c r="AB48" s="132"/>
    </row>
    <row r="49" spans="1:28" ht="20.25" x14ac:dyDescent="0.3">
      <c r="A49" s="97" t="s">
        <v>166</v>
      </c>
      <c r="B49" s="10">
        <v>1.37488274661659</v>
      </c>
      <c r="C49" s="4">
        <v>1.1981640051115701</v>
      </c>
      <c r="D49" s="42">
        <v>0.908574864292641</v>
      </c>
      <c r="E49" s="82">
        <v>32016</v>
      </c>
      <c r="F49" s="83">
        <v>10952</v>
      </c>
      <c r="G49" s="88">
        <v>2287</v>
      </c>
      <c r="H49" s="84">
        <v>1334</v>
      </c>
      <c r="I49" s="46"/>
      <c r="J49" s="5"/>
      <c r="K49" s="47"/>
      <c r="L49" s="49">
        <v>382420</v>
      </c>
      <c r="M49" s="6">
        <v>364547</v>
      </c>
      <c r="N49" s="64" t="s">
        <v>198</v>
      </c>
      <c r="O49" s="50">
        <f t="shared" si="16"/>
        <v>2651.4770142916068</v>
      </c>
      <c r="P49" s="7">
        <f>RANK(O49,$O$5:$O$120,1)</f>
        <v>2</v>
      </c>
      <c r="Q49" s="50">
        <f t="shared" si="17"/>
        <v>3042.5467502343658</v>
      </c>
      <c r="R49" s="7">
        <f>RANK(Q49,$Q$5:$Q$120,1)</f>
        <v>2</v>
      </c>
      <c r="S49" s="50">
        <f t="shared" si="18"/>
        <v>4012.2945761196384</v>
      </c>
      <c r="T49" s="7">
        <f>RANK(S49,$S$5:$S$120,1)</f>
        <v>3</v>
      </c>
      <c r="U49" s="50">
        <f t="shared" si="19"/>
        <v>3141.1828182809231</v>
      </c>
      <c r="V49" s="7">
        <f>RANK(U49,$U$5:$U$120,1)</f>
        <v>2</v>
      </c>
      <c r="W49" s="112">
        <f>((M49+W128)/((B49+C49)/2))/100</f>
        <v>7885.9585378197262</v>
      </c>
      <c r="X49" s="113">
        <f t="shared" si="15"/>
        <v>1</v>
      </c>
      <c r="Y49" s="130"/>
      <c r="Z49" s="131"/>
      <c r="AA49" s="131"/>
      <c r="AB49" s="132"/>
    </row>
    <row r="50" spans="1:28" ht="20.25" x14ac:dyDescent="0.3">
      <c r="A50" s="9" t="s">
        <v>207</v>
      </c>
      <c r="B50" s="10">
        <v>1.3727</v>
      </c>
      <c r="C50" s="4">
        <v>1.2537</v>
      </c>
      <c r="D50" s="42">
        <v>1.1102522661794501</v>
      </c>
      <c r="E50" s="82">
        <v>29420</v>
      </c>
      <c r="F50" s="83">
        <v>11726</v>
      </c>
      <c r="G50" s="88">
        <v>2797</v>
      </c>
      <c r="H50" s="84">
        <v>1735</v>
      </c>
      <c r="I50" s="46"/>
      <c r="J50" s="5"/>
      <c r="K50" s="47"/>
      <c r="L50" s="49"/>
      <c r="M50" s="6"/>
      <c r="N50" s="64" t="s">
        <v>60</v>
      </c>
      <c r="O50" s="50"/>
      <c r="P50" s="7"/>
      <c r="Q50" s="50"/>
      <c r="R50" s="7"/>
      <c r="S50" s="50"/>
      <c r="T50" s="7"/>
      <c r="U50" s="50"/>
      <c r="V50" s="7"/>
      <c r="W50" s="118"/>
      <c r="X50" s="119"/>
      <c r="Y50" s="130"/>
      <c r="Z50" s="131"/>
      <c r="AA50" s="131"/>
      <c r="AB50" s="132"/>
    </row>
    <row r="51" spans="1:28" ht="20.25" x14ac:dyDescent="0.3">
      <c r="A51" s="9" t="s">
        <v>167</v>
      </c>
      <c r="B51" s="10">
        <v>1.3527</v>
      </c>
      <c r="C51" s="4">
        <v>1.1759999999999999</v>
      </c>
      <c r="D51" s="42">
        <v>0.88721804511277302</v>
      </c>
      <c r="E51" s="82">
        <v>29238</v>
      </c>
      <c r="F51" s="83">
        <v>10175</v>
      </c>
      <c r="G51" s="88">
        <v>1862</v>
      </c>
      <c r="H51" s="84">
        <v>1161</v>
      </c>
      <c r="I51" s="46"/>
      <c r="J51" s="5"/>
      <c r="K51" s="47"/>
      <c r="L51" s="49">
        <v>401505</v>
      </c>
      <c r="M51" s="6">
        <v>385190</v>
      </c>
      <c r="N51" s="64" t="s">
        <v>205</v>
      </c>
      <c r="O51" s="50">
        <f>(M51/B51)/100</f>
        <v>2847.5641309972648</v>
      </c>
      <c r="P51" s="7">
        <f>RANK(O51,$O$5:$O$120,1)</f>
        <v>3</v>
      </c>
      <c r="Q51" s="50">
        <f>(M51/C51)/100</f>
        <v>3275.425170068027</v>
      </c>
      <c r="R51" s="7">
        <f>RANK(Q51,$Q$5:$Q$120,1)</f>
        <v>3</v>
      </c>
      <c r="S51" s="50">
        <f>(M51/D51)/100</f>
        <v>4341.5483050847897</v>
      </c>
      <c r="T51" s="7">
        <f>RANK(S51,$S$5:$S$120,1)</f>
        <v>10</v>
      </c>
      <c r="U51" s="50">
        <f>(M51/((B51+C51+D51)/3))/100</f>
        <v>3382.8973199556081</v>
      </c>
      <c r="V51" s="7">
        <f>RANK(U51,$U$5:$U$120,1)</f>
        <v>4</v>
      </c>
      <c r="W51" s="117">
        <f>((M51+W128)/((B51+C51)/2))/100</f>
        <v>8187.5271878831027</v>
      </c>
      <c r="X51" s="116">
        <f t="shared" si="15"/>
        <v>4</v>
      </c>
      <c r="Y51" s="130"/>
      <c r="Z51" s="131"/>
      <c r="AA51" s="131"/>
      <c r="AB51" s="132"/>
    </row>
    <row r="52" spans="1:28" ht="20.25" x14ac:dyDescent="0.3">
      <c r="A52" s="9" t="s">
        <v>18</v>
      </c>
      <c r="B52" s="10">
        <v>1.3169999999999999</v>
      </c>
      <c r="C52" s="4">
        <v>1.1914</v>
      </c>
      <c r="D52" s="42">
        <v>1.0449433093453599</v>
      </c>
      <c r="E52" s="82">
        <v>28503</v>
      </c>
      <c r="F52" s="83">
        <v>11194</v>
      </c>
      <c r="G52" s="88">
        <v>2649</v>
      </c>
      <c r="H52" s="84">
        <v>1687</v>
      </c>
      <c r="I52" s="46">
        <v>117.5</v>
      </c>
      <c r="J52" s="5">
        <v>92</v>
      </c>
      <c r="K52" s="47">
        <v>56.8</v>
      </c>
      <c r="L52" s="49"/>
      <c r="M52" s="6"/>
      <c r="N52" s="64" t="s">
        <v>61</v>
      </c>
      <c r="O52" s="50"/>
      <c r="P52" s="7"/>
      <c r="Q52" s="50"/>
      <c r="R52" s="7"/>
      <c r="S52" s="50"/>
      <c r="T52" s="7"/>
      <c r="U52" s="50"/>
      <c r="V52" s="7"/>
      <c r="W52" s="50"/>
      <c r="X52" s="7"/>
      <c r="Y52" s="130"/>
      <c r="Z52" s="131"/>
      <c r="AA52" s="131"/>
      <c r="AB52" s="132"/>
    </row>
    <row r="53" spans="1:28" ht="20.25" x14ac:dyDescent="0.3">
      <c r="A53" s="9" t="s">
        <v>19</v>
      </c>
      <c r="B53" s="10">
        <v>1.276</v>
      </c>
      <c r="C53" s="4">
        <v>1.1114999999999999</v>
      </c>
      <c r="D53" s="42">
        <v>0.83542188805345796</v>
      </c>
      <c r="E53" s="82">
        <v>28625</v>
      </c>
      <c r="F53" s="83">
        <v>9739</v>
      </c>
      <c r="G53" s="88">
        <v>1825</v>
      </c>
      <c r="H53" s="84">
        <v>1113</v>
      </c>
      <c r="I53" s="46"/>
      <c r="J53" s="5"/>
      <c r="K53" s="47"/>
      <c r="L53" s="49"/>
      <c r="M53" s="6"/>
      <c r="N53" s="64" t="s">
        <v>57</v>
      </c>
      <c r="O53" s="50"/>
      <c r="P53" s="7"/>
      <c r="Q53" s="50"/>
      <c r="R53" s="7"/>
      <c r="S53" s="50"/>
      <c r="T53" s="7"/>
      <c r="U53" s="50"/>
      <c r="V53" s="7"/>
      <c r="W53" s="50"/>
      <c r="X53" s="7"/>
      <c r="Y53" s="130"/>
      <c r="Z53" s="131"/>
      <c r="AA53" s="131"/>
      <c r="AB53" s="132"/>
    </row>
    <row r="54" spans="1:28" ht="20.25" x14ac:dyDescent="0.3">
      <c r="A54" s="9" t="s">
        <v>209</v>
      </c>
      <c r="B54" s="10">
        <v>1.2415</v>
      </c>
      <c r="C54" s="4">
        <v>1.1057999999999999</v>
      </c>
      <c r="D54" s="42">
        <v>0.97702199423792202</v>
      </c>
      <c r="E54" s="82">
        <v>26371</v>
      </c>
      <c r="F54" s="83">
        <v>10252</v>
      </c>
      <c r="G54" s="88">
        <v>2456</v>
      </c>
      <c r="H54" s="84">
        <v>1561</v>
      </c>
      <c r="I54" s="46"/>
      <c r="J54" s="5"/>
      <c r="K54" s="47"/>
      <c r="L54" s="49"/>
      <c r="M54" s="6"/>
      <c r="N54" s="64" t="s">
        <v>59</v>
      </c>
      <c r="O54" s="50"/>
      <c r="P54" s="7"/>
      <c r="Q54" s="50"/>
      <c r="R54" s="7"/>
      <c r="S54" s="50"/>
      <c r="T54" s="7"/>
      <c r="U54" s="50"/>
      <c r="V54" s="7"/>
      <c r="W54" s="50"/>
      <c r="X54" s="7"/>
      <c r="Y54" s="133"/>
      <c r="Z54" s="134"/>
      <c r="AA54" s="134"/>
      <c r="AB54" s="135"/>
    </row>
    <row r="55" spans="1:28" ht="20.25" x14ac:dyDescent="0.3">
      <c r="A55" s="59" t="s">
        <v>132</v>
      </c>
      <c r="B55" s="14"/>
      <c r="C55" s="15"/>
      <c r="D55" s="15"/>
      <c r="E55" s="16"/>
      <c r="F55" s="16"/>
      <c r="G55" s="16"/>
      <c r="H55" s="16"/>
      <c r="I55" s="60" t="s">
        <v>130</v>
      </c>
      <c r="J55" s="17"/>
      <c r="K55" s="17"/>
      <c r="L55" s="18"/>
      <c r="M55" s="18"/>
      <c r="N55" s="65"/>
      <c r="O55" s="19"/>
      <c r="P55" s="20"/>
      <c r="Q55" s="21"/>
      <c r="R55" s="20"/>
      <c r="S55" s="21"/>
      <c r="T55" s="20"/>
      <c r="U55" s="21"/>
      <c r="V55" s="22"/>
      <c r="W55" s="21"/>
      <c r="X55" s="22"/>
      <c r="Y55" s="89"/>
      <c r="Z55" s="90"/>
      <c r="AA55" s="90"/>
      <c r="AB55" s="96"/>
    </row>
    <row r="56" spans="1:28" ht="20.25" x14ac:dyDescent="0.3">
      <c r="A56" s="8" t="s">
        <v>199</v>
      </c>
      <c r="B56" s="10">
        <v>1.2074613047115801</v>
      </c>
      <c r="C56" s="4">
        <v>1.0781522622297199</v>
      </c>
      <c r="D56" s="42">
        <v>0.91026079582876995</v>
      </c>
      <c r="E56" s="82"/>
      <c r="F56" s="83">
        <v>12669</v>
      </c>
      <c r="G56" s="88">
        <v>2360</v>
      </c>
      <c r="H56" s="84"/>
      <c r="I56" s="46"/>
      <c r="J56" s="5"/>
      <c r="K56" s="47"/>
      <c r="L56" s="49">
        <v>349000</v>
      </c>
      <c r="M56" s="6">
        <v>399000</v>
      </c>
      <c r="N56" s="64" t="s">
        <v>154</v>
      </c>
      <c r="O56" s="50">
        <f t="shared" ref="O56" si="20">(M56/B56)/100</f>
        <v>3304.4537199087058</v>
      </c>
      <c r="P56" s="7">
        <f>RANK(O56,$O$5:$O$120,1)</f>
        <v>9</v>
      </c>
      <c r="Q56" s="50">
        <f t="shared" ref="Q56" si="21">(M56/C56)/100</f>
        <v>3700.7759847837319</v>
      </c>
      <c r="R56" s="7">
        <f>RANK(Q56,$Q$5:$Q$120,1)</f>
        <v>8</v>
      </c>
      <c r="S56" s="50">
        <f t="shared" ref="S56" si="22">(M56/D56)/100</f>
        <v>4383.3591628728809</v>
      </c>
      <c r="T56" s="7">
        <f>RANK(S56,$S$5:$S$120,1)</f>
        <v>11</v>
      </c>
      <c r="U56" s="50">
        <f t="shared" ref="U56" si="23">(M56/((B56+C56+D56)/3))/100</f>
        <v>3745.4538699778018</v>
      </c>
      <c r="V56" s="7">
        <f>RANK(U56,$U$5:$U$120,1)</f>
        <v>9</v>
      </c>
      <c r="W56" s="112">
        <f>((M56+W129)/(B56))/100</f>
        <v>8107.9202801769998</v>
      </c>
      <c r="X56" s="113">
        <f t="shared" ref="X56:X58" si="24">RANK(W56,$W$5:$W$120,1)</f>
        <v>3</v>
      </c>
      <c r="Y56" s="136" t="s">
        <v>232</v>
      </c>
      <c r="Z56" s="137"/>
      <c r="AA56" s="137"/>
      <c r="AB56" s="138"/>
    </row>
    <row r="57" spans="1:28" ht="20.25" x14ac:dyDescent="0.3">
      <c r="A57" s="8" t="s">
        <v>20</v>
      </c>
      <c r="B57" s="10">
        <v>1.1790582972582899</v>
      </c>
      <c r="C57" s="4">
        <v>1.04605555555555</v>
      </c>
      <c r="D57" s="42">
        <v>0.96006210069269504</v>
      </c>
      <c r="E57" s="82">
        <v>28320</v>
      </c>
      <c r="F57" s="83">
        <v>9471</v>
      </c>
      <c r="G57" s="88">
        <v>2132</v>
      </c>
      <c r="H57" s="84">
        <v>946</v>
      </c>
      <c r="I57" s="46"/>
      <c r="J57" s="5"/>
      <c r="K57" s="47"/>
      <c r="L57" s="49"/>
      <c r="M57" s="6"/>
      <c r="N57" s="64" t="s">
        <v>193</v>
      </c>
      <c r="O57" s="50"/>
      <c r="P57" s="7"/>
      <c r="Q57" s="50"/>
      <c r="R57" s="7"/>
      <c r="S57" s="50"/>
      <c r="T57" s="7"/>
      <c r="U57" s="50"/>
      <c r="V57" s="7"/>
      <c r="W57" s="50"/>
      <c r="X57" s="119"/>
      <c r="Y57" s="130"/>
      <c r="Z57" s="131"/>
      <c r="AA57" s="131"/>
      <c r="AB57" s="132"/>
    </row>
    <row r="58" spans="1:28" ht="20.25" x14ac:dyDescent="0.3">
      <c r="A58" s="9" t="s">
        <v>178</v>
      </c>
      <c r="B58" s="10">
        <v>1.1672739899942799</v>
      </c>
      <c r="C58" s="4">
        <v>1.09032521458937</v>
      </c>
      <c r="D58" s="42">
        <v>1.0501247300855501</v>
      </c>
      <c r="E58" s="82">
        <v>31792</v>
      </c>
      <c r="F58" s="83">
        <v>13450</v>
      </c>
      <c r="G58" s="88">
        <v>2882</v>
      </c>
      <c r="H58" s="84">
        <v>1916</v>
      </c>
      <c r="I58" s="46"/>
      <c r="J58" s="5"/>
      <c r="K58" s="47"/>
      <c r="L58" s="49">
        <v>435740</v>
      </c>
      <c r="M58" s="6">
        <v>435750</v>
      </c>
      <c r="N58" s="64" t="s">
        <v>200</v>
      </c>
      <c r="O58" s="50">
        <f>(M58/B58)/100</f>
        <v>3733.0567093518066</v>
      </c>
      <c r="P58" s="7">
        <f>RANK(O58,$O$5:$O$120,1)</f>
        <v>14</v>
      </c>
      <c r="Q58" s="50">
        <f>(M58/C58)/100</f>
        <v>3996.5140140697272</v>
      </c>
      <c r="R58" s="7">
        <f>RANK(Q58,$Q$5:$Q$120,1)</f>
        <v>12</v>
      </c>
      <c r="S58" s="50">
        <f>(M58/D58)/100</f>
        <v>4149.5070777401934</v>
      </c>
      <c r="T58" s="7">
        <f>RANK(S58,$S$5:$S$120,1)</f>
        <v>5</v>
      </c>
      <c r="U58" s="50">
        <f>(M58/((B58+C58+D58)/3))/100</f>
        <v>3952.1133740888686</v>
      </c>
      <c r="V58" s="7">
        <f>RANK(U58,$U$5:$U$120,1)</f>
        <v>11</v>
      </c>
      <c r="W58" s="50">
        <f>((M58+W129)/(B58))/100</f>
        <v>8701.8986862285656</v>
      </c>
      <c r="X58" s="119">
        <f t="shared" si="24"/>
        <v>8</v>
      </c>
      <c r="Y58" s="130"/>
      <c r="Z58" s="131"/>
      <c r="AA58" s="131"/>
      <c r="AB58" s="132"/>
    </row>
    <row r="59" spans="1:28" ht="20.25" x14ac:dyDescent="0.3">
      <c r="A59" s="9" t="s">
        <v>229</v>
      </c>
      <c r="B59" s="10">
        <v>1.1660999999999999</v>
      </c>
      <c r="C59" s="4">
        <v>1.0216000000000001</v>
      </c>
      <c r="D59" s="42">
        <v>0.89819408333918105</v>
      </c>
      <c r="E59" s="82">
        <v>26462</v>
      </c>
      <c r="F59" s="83">
        <v>9272</v>
      </c>
      <c r="G59" s="88">
        <v>2113</v>
      </c>
      <c r="H59" s="84">
        <v>1024</v>
      </c>
      <c r="I59" s="46"/>
      <c r="J59" s="5"/>
      <c r="K59" s="47"/>
      <c r="L59" s="49"/>
      <c r="M59" s="6"/>
      <c r="N59" s="64" t="s">
        <v>59</v>
      </c>
      <c r="O59" s="50"/>
      <c r="P59" s="7"/>
      <c r="Q59" s="50"/>
      <c r="R59" s="7"/>
      <c r="S59" s="50"/>
      <c r="T59" s="7"/>
      <c r="U59" s="50"/>
      <c r="V59" s="7"/>
      <c r="W59" s="50"/>
      <c r="X59" s="119"/>
      <c r="Y59" s="130"/>
      <c r="Z59" s="131"/>
      <c r="AA59" s="131"/>
      <c r="AB59" s="132"/>
    </row>
    <row r="60" spans="1:28" ht="20.25" x14ac:dyDescent="0.3">
      <c r="A60" s="9" t="s">
        <v>115</v>
      </c>
      <c r="B60" s="10">
        <v>1.1599556577686101</v>
      </c>
      <c r="C60" s="4">
        <v>1.0776470144197201</v>
      </c>
      <c r="D60" s="42">
        <v>1.02135418953526</v>
      </c>
      <c r="E60" s="82"/>
      <c r="F60" s="83"/>
      <c r="G60" s="88"/>
      <c r="H60" s="84"/>
      <c r="I60" s="46"/>
      <c r="J60" s="5"/>
      <c r="K60" s="47"/>
      <c r="L60" s="49"/>
      <c r="M60" s="6"/>
      <c r="N60" s="64" t="s">
        <v>57</v>
      </c>
      <c r="O60" s="50"/>
      <c r="P60" s="7"/>
      <c r="Q60" s="50"/>
      <c r="R60" s="7"/>
      <c r="S60" s="50"/>
      <c r="T60" s="7"/>
      <c r="U60" s="50"/>
      <c r="V60" s="7"/>
      <c r="W60" s="50"/>
      <c r="X60" s="119"/>
      <c r="Y60" s="130"/>
      <c r="Z60" s="131"/>
      <c r="AA60" s="131"/>
      <c r="AB60" s="132"/>
    </row>
    <row r="61" spans="1:28" ht="20.25" x14ac:dyDescent="0.3">
      <c r="A61" s="9" t="s">
        <v>94</v>
      </c>
      <c r="B61" s="10">
        <v>1.1536</v>
      </c>
      <c r="C61" s="4">
        <v>1.0185</v>
      </c>
      <c r="D61" s="42">
        <v>0.890559732664986</v>
      </c>
      <c r="E61" s="82">
        <v>22100</v>
      </c>
      <c r="F61" s="83">
        <v>8782</v>
      </c>
      <c r="G61" s="88">
        <v>1993</v>
      </c>
      <c r="H61" s="84">
        <v>1344</v>
      </c>
      <c r="I61" s="46"/>
      <c r="J61" s="5"/>
      <c r="K61" s="47"/>
      <c r="L61" s="49">
        <v>431870</v>
      </c>
      <c r="M61" s="6">
        <v>419500</v>
      </c>
      <c r="N61" s="64" t="s">
        <v>144</v>
      </c>
      <c r="O61" s="50">
        <f>(M61/B61)/100</f>
        <v>3636.4424410540919</v>
      </c>
      <c r="P61" s="7">
        <f>RANK(O61,$O$5:$O$120,1)</f>
        <v>12</v>
      </c>
      <c r="Q61" s="50">
        <f>(M61/C61)/100</f>
        <v>4118.8021600392731</v>
      </c>
      <c r="R61" s="7">
        <f>RANK(Q61,$Q$5:$Q$120,1)</f>
        <v>15</v>
      </c>
      <c r="S61" s="50">
        <f>(M61/D61)/100</f>
        <v>4710.5206378987386</v>
      </c>
      <c r="T61" s="7">
        <f>RANK(S61,$S$5:$S$120,1)</f>
        <v>16</v>
      </c>
      <c r="U61" s="50">
        <f>(M61/((B61+C61+D61)/3))/100</f>
        <v>4109.1734304578167</v>
      </c>
      <c r="V61" s="7">
        <f>RANK(U61,$U$5:$U$120,1)</f>
        <v>14</v>
      </c>
      <c r="W61" s="50">
        <f>((M61+W129)/(B61))/100</f>
        <v>8664.1816920943147</v>
      </c>
      <c r="X61" s="119">
        <f t="shared" ref="X61" si="25">RANK(W61,$W$5:$W$120,1)</f>
        <v>7</v>
      </c>
      <c r="Y61" s="130"/>
      <c r="Z61" s="131"/>
      <c r="AA61" s="131"/>
      <c r="AB61" s="132"/>
    </row>
    <row r="62" spans="1:28" ht="20.25" x14ac:dyDescent="0.3">
      <c r="A62" s="9" t="s">
        <v>21</v>
      </c>
      <c r="B62" s="10">
        <v>1.14257400701547</v>
      </c>
      <c r="C62" s="4">
        <v>1.03298749440073</v>
      </c>
      <c r="D62" s="42">
        <v>0.97693733234886404</v>
      </c>
      <c r="E62" s="82">
        <v>28264</v>
      </c>
      <c r="F62" s="83">
        <v>8956</v>
      </c>
      <c r="G62" s="88">
        <v>2329</v>
      </c>
      <c r="H62" s="84">
        <v>1156</v>
      </c>
      <c r="I62" s="46"/>
      <c r="J62" s="5"/>
      <c r="K62" s="47"/>
      <c r="L62" s="49"/>
      <c r="M62" s="6"/>
      <c r="N62" s="64" t="s">
        <v>62</v>
      </c>
      <c r="O62" s="50"/>
      <c r="P62" s="7"/>
      <c r="Q62" s="50"/>
      <c r="R62" s="7"/>
      <c r="S62" s="50"/>
      <c r="T62" s="7"/>
      <c r="U62" s="50"/>
      <c r="V62" s="7"/>
      <c r="W62" s="50"/>
      <c r="X62" s="119"/>
      <c r="Y62" s="130"/>
      <c r="Z62" s="131"/>
      <c r="AA62" s="131"/>
      <c r="AB62" s="132"/>
    </row>
    <row r="63" spans="1:28" ht="20.25" x14ac:dyDescent="0.3">
      <c r="A63" s="9" t="s">
        <v>22</v>
      </c>
      <c r="B63" s="10">
        <v>1.1316999999999999</v>
      </c>
      <c r="C63" s="4">
        <v>0.99099999999999999</v>
      </c>
      <c r="D63" s="42">
        <v>0.89587190209987</v>
      </c>
      <c r="E63" s="82">
        <v>23980</v>
      </c>
      <c r="F63" s="83">
        <v>9289</v>
      </c>
      <c r="G63" s="88">
        <v>2208</v>
      </c>
      <c r="H63" s="84">
        <v>1403</v>
      </c>
      <c r="I63" s="46">
        <v>101.9</v>
      </c>
      <c r="J63" s="5">
        <v>79.3</v>
      </c>
      <c r="K63" s="47">
        <v>51.6</v>
      </c>
      <c r="L63" s="49"/>
      <c r="M63" s="6"/>
      <c r="N63" s="64" t="s">
        <v>59</v>
      </c>
      <c r="O63" s="50"/>
      <c r="P63" s="7"/>
      <c r="Q63" s="50"/>
      <c r="R63" s="7"/>
      <c r="S63" s="50"/>
      <c r="T63" s="7"/>
      <c r="U63" s="50"/>
      <c r="V63" s="7"/>
      <c r="W63" s="50"/>
      <c r="X63" s="119"/>
      <c r="Y63" s="130"/>
      <c r="Z63" s="131"/>
      <c r="AA63" s="131"/>
      <c r="AB63" s="132"/>
    </row>
    <row r="64" spans="1:28" ht="20.25" x14ac:dyDescent="0.3">
      <c r="A64" s="9" t="s">
        <v>215</v>
      </c>
      <c r="B64" s="10">
        <v>1.0885</v>
      </c>
      <c r="C64" s="4">
        <v>0.9425</v>
      </c>
      <c r="D64" s="42">
        <v>0.81714566790808096</v>
      </c>
      <c r="E64" s="82">
        <v>22888</v>
      </c>
      <c r="F64" s="83">
        <v>8845</v>
      </c>
      <c r="G64" s="88">
        <v>2048</v>
      </c>
      <c r="H64" s="84">
        <v>1368</v>
      </c>
      <c r="I64" s="46"/>
      <c r="J64" s="5"/>
      <c r="K64" s="47"/>
      <c r="L64" s="49">
        <v>333895</v>
      </c>
      <c r="M64" s="6">
        <v>331235</v>
      </c>
      <c r="N64" s="64" t="s">
        <v>107</v>
      </c>
      <c r="O64" s="50">
        <f>(M64/B64)/100</f>
        <v>3043.0408819476343</v>
      </c>
      <c r="P64" s="7">
        <f>RANK(O64,$O$5:$O$120,1)</f>
        <v>6</v>
      </c>
      <c r="Q64" s="50">
        <f>(M64/C64)/100</f>
        <v>3514.4297082228113</v>
      </c>
      <c r="R64" s="7">
        <f>RANK(Q64,$Q$5:$Q$120,1)</f>
        <v>6</v>
      </c>
      <c r="S64" s="50">
        <f>(M64/D64)/100</f>
        <v>4053.5612315974486</v>
      </c>
      <c r="T64" s="7">
        <f>RANK(S64,$S$5:$S$120,1)</f>
        <v>4</v>
      </c>
      <c r="U64" s="50">
        <f>(M64/((B64+C64+D64)/3))/100</f>
        <v>3488.9542736409999</v>
      </c>
      <c r="V64" s="7">
        <f>RANK(U64,$U$5:$U$120,1)</f>
        <v>6</v>
      </c>
      <c r="W64" s="115">
        <f>((M64+W129)/(B64))/100</f>
        <v>8371.4745062011953</v>
      </c>
      <c r="X64" s="114">
        <f t="shared" ref="X64:X67" si="26">RANK(W64,$W$5:$W$120,1)</f>
        <v>5</v>
      </c>
      <c r="Y64" s="130"/>
      <c r="Z64" s="131"/>
      <c r="AA64" s="131"/>
      <c r="AB64" s="132"/>
    </row>
    <row r="65" spans="1:28" ht="20.25" x14ac:dyDescent="0.3">
      <c r="A65" s="9" t="s">
        <v>179</v>
      </c>
      <c r="B65" s="10">
        <v>1.0532610055953699</v>
      </c>
      <c r="C65" s="4">
        <v>1.0077244493089701</v>
      </c>
      <c r="D65" s="42">
        <v>0.89355598474438103</v>
      </c>
      <c r="E65" s="82">
        <v>29224</v>
      </c>
      <c r="F65" s="83">
        <v>12541</v>
      </c>
      <c r="G65" s="88">
        <v>2654</v>
      </c>
      <c r="H65" s="84">
        <v>1621</v>
      </c>
      <c r="I65" s="46"/>
      <c r="J65" s="5"/>
      <c r="K65" s="47"/>
      <c r="L65" s="49">
        <v>355000</v>
      </c>
      <c r="M65" s="6">
        <v>399200</v>
      </c>
      <c r="N65" s="64" t="s">
        <v>153</v>
      </c>
      <c r="O65" s="50">
        <f>(M65/B65)/100</f>
        <v>3790.1336694255269</v>
      </c>
      <c r="P65" s="7">
        <f>RANK(O65,$O$5:$O$120,1)</f>
        <v>15</v>
      </c>
      <c r="Q65" s="50">
        <f>(M65/C65)/100</f>
        <v>3961.4003636980783</v>
      </c>
      <c r="R65" s="7">
        <f>RANK(Q65,$Q$5:$Q$120,1)</f>
        <v>11</v>
      </c>
      <c r="S65" s="50">
        <f>(M65/D65)/100</f>
        <v>4467.5432408882452</v>
      </c>
      <c r="T65" s="7">
        <f>RANK(S65,$S$5:$S$120,1)</f>
        <v>13</v>
      </c>
      <c r="U65" s="50">
        <f>(M65/((B65+C65+D65)/3))/100</f>
        <v>4053.4208927609025</v>
      </c>
      <c r="V65" s="7">
        <f>RANK(U65,$U$5:$U$120,1)</f>
        <v>13</v>
      </c>
      <c r="W65" s="50">
        <f>((M65+W129)/(B65))/100</f>
        <v>9296.8409045628159</v>
      </c>
      <c r="X65" s="119">
        <f t="shared" si="26"/>
        <v>11</v>
      </c>
      <c r="Y65" s="130"/>
      <c r="Z65" s="131"/>
      <c r="AA65" s="131"/>
      <c r="AB65" s="132"/>
    </row>
    <row r="66" spans="1:28" ht="20.25" x14ac:dyDescent="0.3">
      <c r="A66" s="9" t="s">
        <v>23</v>
      </c>
      <c r="B66" s="10">
        <v>1.052</v>
      </c>
      <c r="C66" s="4">
        <v>0.91720000000000002</v>
      </c>
      <c r="D66" s="42">
        <v>0.81551137657226402</v>
      </c>
      <c r="E66" s="82">
        <v>23701</v>
      </c>
      <c r="F66" s="83">
        <v>8383</v>
      </c>
      <c r="G66" s="88">
        <v>1837</v>
      </c>
      <c r="H66" s="84">
        <v>874</v>
      </c>
      <c r="I66" s="46"/>
      <c r="J66" s="5"/>
      <c r="K66" s="47"/>
      <c r="L66" s="49"/>
      <c r="M66" s="6"/>
      <c r="N66" s="64" t="s">
        <v>60</v>
      </c>
      <c r="O66" s="50"/>
      <c r="P66" s="7"/>
      <c r="Q66" s="50"/>
      <c r="R66" s="7"/>
      <c r="S66" s="50"/>
      <c r="T66" s="7"/>
      <c r="U66" s="50"/>
      <c r="V66" s="7"/>
      <c r="W66" s="50"/>
      <c r="X66" s="119"/>
      <c r="Y66" s="130"/>
      <c r="Z66" s="131"/>
      <c r="AA66" s="131"/>
      <c r="AB66" s="132"/>
    </row>
    <row r="67" spans="1:28" ht="20.25" x14ac:dyDescent="0.3">
      <c r="A67" s="100" t="s">
        <v>180</v>
      </c>
      <c r="B67" s="10">
        <v>1.04878833790278</v>
      </c>
      <c r="C67" s="4">
        <v>0.88164702886942103</v>
      </c>
      <c r="D67" s="42">
        <v>0.70838544909684398</v>
      </c>
      <c r="E67" s="82">
        <v>24164</v>
      </c>
      <c r="F67" s="83">
        <v>8197</v>
      </c>
      <c r="G67" s="88">
        <v>1507</v>
      </c>
      <c r="H67" s="84">
        <v>1001</v>
      </c>
      <c r="I67" s="46"/>
      <c r="J67" s="5"/>
      <c r="K67" s="47"/>
      <c r="L67" s="49">
        <v>378000</v>
      </c>
      <c r="M67" s="6">
        <v>302730</v>
      </c>
      <c r="N67" s="64" t="s">
        <v>230</v>
      </c>
      <c r="O67" s="50">
        <f>(M67/B67)/100</f>
        <v>2886.4737436474265</v>
      </c>
      <c r="P67" s="7">
        <f>RANK(O67,$O$5:$O$120,1)</f>
        <v>4</v>
      </c>
      <c r="Q67" s="50">
        <f>(M67/C67)/100</f>
        <v>3433.6870662197484</v>
      </c>
      <c r="R67" s="7">
        <f>RANK(Q67,$Q$5:$Q$120,1)</f>
        <v>5</v>
      </c>
      <c r="S67" s="50">
        <f>(M67/D67)/100</f>
        <v>4273.5208689840483</v>
      </c>
      <c r="T67" s="7">
        <f>RANK(S67,$S$5:$S$120,1)</f>
        <v>8</v>
      </c>
      <c r="U67" s="50">
        <f>(M67/((B67+C67+D67)/3))/100</f>
        <v>3441.650886405127</v>
      </c>
      <c r="V67" s="7">
        <f>RANK(U67,$U$5:$U$120,1)</f>
        <v>5</v>
      </c>
      <c r="W67" s="117">
        <f>((M67+W129)/(B67))/100</f>
        <v>8416.6649084329038</v>
      </c>
      <c r="X67" s="116">
        <f t="shared" si="26"/>
        <v>6</v>
      </c>
      <c r="Y67" s="130"/>
      <c r="Z67" s="131"/>
      <c r="AA67" s="131"/>
      <c r="AB67" s="132"/>
    </row>
    <row r="68" spans="1:28" ht="20.25" x14ac:dyDescent="0.3">
      <c r="A68" s="9" t="s">
        <v>80</v>
      </c>
      <c r="B68" s="10">
        <v>1.0331999999999999</v>
      </c>
      <c r="C68" s="4">
        <v>0.86639999999999995</v>
      </c>
      <c r="D68" s="42">
        <v>0.76590939314429796</v>
      </c>
      <c r="E68" s="82">
        <v>20538</v>
      </c>
      <c r="F68" s="83">
        <v>8042</v>
      </c>
      <c r="G68" s="88"/>
      <c r="H68" s="84"/>
      <c r="I68" s="46"/>
      <c r="J68" s="5"/>
      <c r="K68" s="47"/>
      <c r="L68" s="49"/>
      <c r="M68" s="6"/>
      <c r="N68" s="64" t="s">
        <v>63</v>
      </c>
      <c r="O68" s="50"/>
      <c r="P68" s="7"/>
      <c r="Q68" s="50"/>
      <c r="R68" s="7"/>
      <c r="S68" s="50"/>
      <c r="T68" s="7"/>
      <c r="U68" s="50"/>
      <c r="V68" s="7"/>
      <c r="W68" s="50"/>
      <c r="X68" s="119"/>
      <c r="Y68" s="130"/>
      <c r="Z68" s="131"/>
      <c r="AA68" s="131"/>
      <c r="AB68" s="132"/>
    </row>
    <row r="69" spans="1:28" ht="20.25" x14ac:dyDescent="0.3">
      <c r="A69" s="9" t="s">
        <v>181</v>
      </c>
      <c r="B69" s="10">
        <v>1.0226306501711599</v>
      </c>
      <c r="C69" s="4">
        <v>0.93560242754053302</v>
      </c>
      <c r="D69" s="42">
        <v>0.82999420567914495</v>
      </c>
      <c r="E69" s="82">
        <v>27523</v>
      </c>
      <c r="F69" s="83">
        <v>10890</v>
      </c>
      <c r="G69" s="88"/>
      <c r="H69" s="84">
        <v>1533</v>
      </c>
      <c r="I69" s="46"/>
      <c r="J69" s="5"/>
      <c r="K69" s="47"/>
      <c r="L69" s="49"/>
      <c r="M69" s="6"/>
      <c r="N69" s="64" t="s">
        <v>104</v>
      </c>
      <c r="O69" s="50"/>
      <c r="P69" s="7"/>
      <c r="Q69" s="50"/>
      <c r="R69" s="7"/>
      <c r="S69" s="50"/>
      <c r="T69" s="7"/>
      <c r="U69" s="50"/>
      <c r="V69" s="7"/>
      <c r="W69" s="50"/>
      <c r="X69" s="119"/>
      <c r="Y69" s="130"/>
      <c r="Z69" s="131"/>
      <c r="AA69" s="131"/>
      <c r="AB69" s="132"/>
    </row>
    <row r="70" spans="1:28" ht="20.25" x14ac:dyDescent="0.3">
      <c r="A70" s="9" t="s">
        <v>81</v>
      </c>
      <c r="B70" s="10">
        <v>1.0140144</v>
      </c>
      <c r="C70" s="4">
        <v>0.88507650000000004</v>
      </c>
      <c r="D70" s="42">
        <v>0.76534360222653697</v>
      </c>
      <c r="E70" s="82">
        <v>19487</v>
      </c>
      <c r="F70" s="83">
        <v>7198</v>
      </c>
      <c r="G70" s="88"/>
      <c r="H70" s="84"/>
      <c r="I70" s="46"/>
      <c r="J70" s="5"/>
      <c r="K70" s="47"/>
      <c r="L70" s="49">
        <v>424980</v>
      </c>
      <c r="M70" s="6">
        <v>411560</v>
      </c>
      <c r="N70" s="64" t="s">
        <v>197</v>
      </c>
      <c r="O70" s="50">
        <f>(M70/B70)/100</f>
        <v>4058.7194816957235</v>
      </c>
      <c r="P70" s="7">
        <f>RANK(O70,$O$5:$O$120,1)</f>
        <v>20</v>
      </c>
      <c r="Q70" s="50">
        <f>(M70/C70)/100</f>
        <v>4649.9935316325755</v>
      </c>
      <c r="R70" s="7">
        <f>RANK(Q70,$Q$5:$Q$120,1)</f>
        <v>22</v>
      </c>
      <c r="S70" s="50">
        <f>(M70/D70)/100</f>
        <v>5377.4539801821047</v>
      </c>
      <c r="T70" s="7">
        <f>RANK(S70,$S$5:$S$120,1)</f>
        <v>26</v>
      </c>
      <c r="U70" s="50">
        <f>(M70/((B70+C70+D70)/3))/100</f>
        <v>4633.9288842275491</v>
      </c>
      <c r="V70" s="7">
        <f>RANK(U70,$U$5:$U$120,1)</f>
        <v>23</v>
      </c>
      <c r="W70" s="120">
        <f>((M70+W128)/(B70))/100</f>
        <v>10468.884860017768</v>
      </c>
      <c r="X70" s="121">
        <f t="shared" ref="X70" si="27">RANK(W70,$W$5:$W$120,1)</f>
        <v>18</v>
      </c>
      <c r="Y70" s="130"/>
      <c r="Z70" s="131"/>
      <c r="AA70" s="131"/>
      <c r="AB70" s="132"/>
    </row>
    <row r="71" spans="1:28" ht="20.25" x14ac:dyDescent="0.3">
      <c r="A71" s="9" t="s">
        <v>24</v>
      </c>
      <c r="B71" s="10">
        <v>0.98880000000000001</v>
      </c>
      <c r="C71" s="4">
        <v>0.87480000000000002</v>
      </c>
      <c r="D71" s="42">
        <v>0.74782260785388699</v>
      </c>
      <c r="E71" s="82">
        <v>22333</v>
      </c>
      <c r="F71" s="83">
        <v>6832</v>
      </c>
      <c r="G71" s="88">
        <v>1541</v>
      </c>
      <c r="H71" s="84">
        <v>612</v>
      </c>
      <c r="I71" s="46"/>
      <c r="J71" s="5"/>
      <c r="K71" s="47"/>
      <c r="L71" s="49"/>
      <c r="M71" s="6"/>
      <c r="N71" s="64" t="s">
        <v>60</v>
      </c>
      <c r="O71" s="50"/>
      <c r="P71" s="7"/>
      <c r="Q71" s="50"/>
      <c r="R71" s="7"/>
      <c r="S71" s="50"/>
      <c r="T71" s="7"/>
      <c r="U71" s="50"/>
      <c r="V71" s="7"/>
      <c r="W71" s="50"/>
      <c r="X71" s="7"/>
      <c r="Y71" s="130"/>
      <c r="Z71" s="131"/>
      <c r="AA71" s="131"/>
      <c r="AB71" s="132"/>
    </row>
    <row r="72" spans="1:28" ht="20.25" x14ac:dyDescent="0.3">
      <c r="A72" s="9" t="s">
        <v>82</v>
      </c>
      <c r="B72" s="10">
        <v>0.97199999999999998</v>
      </c>
      <c r="C72" s="4">
        <v>0.83030000000000004</v>
      </c>
      <c r="D72" s="42">
        <v>0.71229573562419801</v>
      </c>
      <c r="E72" s="82">
        <v>19958</v>
      </c>
      <c r="F72" s="83">
        <v>7583</v>
      </c>
      <c r="G72" s="88">
        <v>1726</v>
      </c>
      <c r="H72" s="84">
        <v>1029</v>
      </c>
      <c r="I72" s="46"/>
      <c r="J72" s="5"/>
      <c r="K72" s="47"/>
      <c r="L72" s="49"/>
      <c r="M72" s="6"/>
      <c r="N72" s="64" t="s">
        <v>59</v>
      </c>
      <c r="O72" s="50"/>
      <c r="P72" s="7"/>
      <c r="Q72" s="50"/>
      <c r="R72" s="7"/>
      <c r="S72" s="50"/>
      <c r="T72" s="7"/>
      <c r="U72" s="50"/>
      <c r="V72" s="7"/>
      <c r="W72" s="50"/>
      <c r="X72" s="7"/>
      <c r="Y72" s="130"/>
      <c r="Z72" s="131"/>
      <c r="AA72" s="131"/>
      <c r="AB72" s="132"/>
    </row>
    <row r="73" spans="1:28" ht="20.25" x14ac:dyDescent="0.3">
      <c r="A73" s="91" t="s">
        <v>116</v>
      </c>
      <c r="B73" s="10">
        <v>0.91848851044148905</v>
      </c>
      <c r="C73" s="4">
        <v>0.80732720595649698</v>
      </c>
      <c r="D73" s="42">
        <v>0.68327544547442598</v>
      </c>
      <c r="E73" s="92"/>
      <c r="F73" s="83"/>
      <c r="G73" s="83"/>
      <c r="H73" s="84"/>
      <c r="I73" s="46"/>
      <c r="J73" s="5"/>
      <c r="K73" s="47"/>
      <c r="L73" s="49"/>
      <c r="M73" s="6"/>
      <c r="N73" s="64" t="s">
        <v>59</v>
      </c>
      <c r="O73" s="50"/>
      <c r="P73" s="7"/>
      <c r="Q73" s="50"/>
      <c r="R73" s="7"/>
      <c r="S73" s="50"/>
      <c r="T73" s="7"/>
      <c r="U73" s="50"/>
      <c r="V73" s="7"/>
      <c r="W73" s="50"/>
      <c r="X73" s="7"/>
      <c r="Y73" s="130"/>
      <c r="Z73" s="131"/>
      <c r="AA73" s="131"/>
      <c r="AB73" s="132"/>
    </row>
    <row r="74" spans="1:28" ht="20.25" x14ac:dyDescent="0.3">
      <c r="A74" s="91" t="s">
        <v>117</v>
      </c>
      <c r="B74" s="10">
        <v>0.88131910865844798</v>
      </c>
      <c r="C74" s="4">
        <v>0.75033587781786104</v>
      </c>
      <c r="D74" s="42">
        <v>0.63202376217308798</v>
      </c>
      <c r="E74" s="92"/>
      <c r="F74" s="83"/>
      <c r="G74" s="83"/>
      <c r="H74" s="84"/>
      <c r="I74" s="46"/>
      <c r="J74" s="5"/>
      <c r="K74" s="47"/>
      <c r="L74" s="49"/>
      <c r="M74" s="6"/>
      <c r="N74" s="64" t="s">
        <v>59</v>
      </c>
      <c r="O74" s="50"/>
      <c r="P74" s="7"/>
      <c r="Q74" s="50"/>
      <c r="R74" s="7"/>
      <c r="S74" s="50"/>
      <c r="T74" s="7"/>
      <c r="U74" s="50"/>
      <c r="V74" s="7"/>
      <c r="W74" s="50"/>
      <c r="X74" s="7"/>
      <c r="Y74" s="130"/>
      <c r="Z74" s="131"/>
      <c r="AA74" s="131"/>
      <c r="AB74" s="132"/>
    </row>
    <row r="75" spans="1:28" ht="20.25" x14ac:dyDescent="0.3">
      <c r="A75" s="91" t="s">
        <v>126</v>
      </c>
      <c r="B75" s="10">
        <v>0.87622965752175297</v>
      </c>
      <c r="C75" s="4">
        <v>0.77696325672481903</v>
      </c>
      <c r="D75" s="42">
        <v>0.68182988431583202</v>
      </c>
      <c r="E75" s="92">
        <v>23079</v>
      </c>
      <c r="F75" s="83">
        <v>7226</v>
      </c>
      <c r="G75" s="83">
        <v>1535</v>
      </c>
      <c r="H75" s="84">
        <v>770</v>
      </c>
      <c r="I75" s="46"/>
      <c r="J75" s="5"/>
      <c r="K75" s="47"/>
      <c r="L75" s="49"/>
      <c r="M75" s="6"/>
      <c r="N75" s="64" t="s">
        <v>59</v>
      </c>
      <c r="O75" s="50"/>
      <c r="P75" s="7"/>
      <c r="Q75" s="50"/>
      <c r="R75" s="7"/>
      <c r="S75" s="50"/>
      <c r="T75" s="7"/>
      <c r="U75" s="50"/>
      <c r="V75" s="7"/>
      <c r="W75" s="50"/>
      <c r="X75" s="7"/>
      <c r="Y75" s="133"/>
      <c r="Z75" s="134"/>
      <c r="AA75" s="134"/>
      <c r="AB75" s="135"/>
    </row>
    <row r="76" spans="1:28" ht="20.25" x14ac:dyDescent="0.3">
      <c r="A76" s="59" t="s">
        <v>131</v>
      </c>
      <c r="B76" s="14"/>
      <c r="C76" s="15"/>
      <c r="D76" s="15"/>
      <c r="E76" s="16"/>
      <c r="F76" s="16"/>
      <c r="G76" s="16"/>
      <c r="H76" s="16"/>
      <c r="I76" s="60" t="s">
        <v>133</v>
      </c>
      <c r="J76" s="17"/>
      <c r="K76" s="17"/>
      <c r="L76" s="18"/>
      <c r="M76" s="18"/>
      <c r="N76" s="65"/>
      <c r="O76" s="19"/>
      <c r="P76" s="20"/>
      <c r="Q76" s="21"/>
      <c r="R76" s="20"/>
      <c r="S76" s="21"/>
      <c r="T76" s="20"/>
      <c r="U76" s="21"/>
      <c r="V76" s="22"/>
      <c r="W76" s="21"/>
      <c r="X76" s="22"/>
    </row>
    <row r="77" spans="1:28" ht="20.25" x14ac:dyDescent="0.3">
      <c r="A77" s="8" t="s">
        <v>101</v>
      </c>
      <c r="B77" s="10">
        <v>0.84066249056603704</v>
      </c>
      <c r="C77" s="4">
        <v>0.73334449999999995</v>
      </c>
      <c r="D77" s="42">
        <v>0.62761447979525797</v>
      </c>
      <c r="E77" s="82">
        <v>16055</v>
      </c>
      <c r="F77" s="83">
        <v>6202</v>
      </c>
      <c r="G77" s="88">
        <v>1328</v>
      </c>
      <c r="H77" s="84">
        <v>895</v>
      </c>
      <c r="I77" s="46"/>
      <c r="J77" s="5"/>
      <c r="K77" s="47"/>
      <c r="L77" s="49">
        <v>313250</v>
      </c>
      <c r="M77" s="6"/>
      <c r="N77" s="64" t="s">
        <v>59</v>
      </c>
      <c r="O77" s="50"/>
      <c r="P77" s="7"/>
      <c r="Q77" s="50"/>
      <c r="R77" s="7"/>
      <c r="S77" s="50"/>
      <c r="T77" s="7"/>
      <c r="U77" s="50"/>
      <c r="V77" s="7"/>
      <c r="W77" s="118"/>
      <c r="X77" s="119"/>
      <c r="Y77" s="136" t="s">
        <v>218</v>
      </c>
      <c r="Z77" s="137"/>
      <c r="AA77" s="137"/>
      <c r="AB77" s="138"/>
    </row>
    <row r="78" spans="1:28" ht="20.25" x14ac:dyDescent="0.3">
      <c r="A78" s="9" t="s">
        <v>182</v>
      </c>
      <c r="B78" s="10">
        <v>0.82469999999999999</v>
      </c>
      <c r="C78" s="4">
        <v>0.70730000000000004</v>
      </c>
      <c r="D78" s="42">
        <v>0.589577238595546</v>
      </c>
      <c r="E78" s="82">
        <v>16647</v>
      </c>
      <c r="F78" s="83">
        <v>6317</v>
      </c>
      <c r="G78" s="88">
        <v>1292</v>
      </c>
      <c r="H78" s="84">
        <v>881</v>
      </c>
      <c r="I78" s="46">
        <v>78.099999999999994</v>
      </c>
      <c r="J78" s="5"/>
      <c r="K78" s="47"/>
      <c r="L78" s="49"/>
      <c r="M78" s="6"/>
      <c r="N78" s="64" t="s">
        <v>188</v>
      </c>
      <c r="O78" s="50"/>
      <c r="P78" s="7"/>
      <c r="Q78" s="50"/>
      <c r="R78" s="7"/>
      <c r="S78" s="50"/>
      <c r="T78" s="7"/>
      <c r="U78" s="50"/>
      <c r="V78" s="7"/>
      <c r="W78" s="118"/>
      <c r="X78" s="119"/>
      <c r="Y78" s="130"/>
      <c r="Z78" s="131"/>
      <c r="AA78" s="131"/>
      <c r="AB78" s="132"/>
    </row>
    <row r="79" spans="1:28" ht="20.25" x14ac:dyDescent="0.3">
      <c r="A79" s="9" t="s">
        <v>183</v>
      </c>
      <c r="B79" s="10">
        <v>0.77786813868041405</v>
      </c>
      <c r="C79" s="4">
        <v>0.65894640326645204</v>
      </c>
      <c r="D79" s="42">
        <v>0.55215607909103803</v>
      </c>
      <c r="E79" s="82"/>
      <c r="F79" s="83"/>
      <c r="G79" s="88"/>
      <c r="H79" s="84"/>
      <c r="I79" s="46"/>
      <c r="J79" s="5"/>
      <c r="K79" s="47"/>
      <c r="L79" s="49"/>
      <c r="M79" s="6"/>
      <c r="N79" s="64" t="s">
        <v>110</v>
      </c>
      <c r="O79" s="50"/>
      <c r="P79" s="7"/>
      <c r="Q79" s="50"/>
      <c r="R79" s="7"/>
      <c r="S79" s="50"/>
      <c r="T79" s="7"/>
      <c r="U79" s="50"/>
      <c r="V79" s="7"/>
      <c r="W79" s="118"/>
      <c r="X79" s="119"/>
      <c r="Y79" s="130"/>
      <c r="Z79" s="131"/>
      <c r="AA79" s="131"/>
      <c r="AB79" s="132"/>
    </row>
    <row r="80" spans="1:28" ht="20.25" x14ac:dyDescent="0.3">
      <c r="A80" s="9" t="s">
        <v>216</v>
      </c>
      <c r="B80" s="10">
        <v>0.7772</v>
      </c>
      <c r="C80" s="4">
        <v>0.66849999999999998</v>
      </c>
      <c r="D80" s="42">
        <v>0.57778569382363498</v>
      </c>
      <c r="E80" s="82">
        <v>15983</v>
      </c>
      <c r="F80" s="83">
        <v>5993</v>
      </c>
      <c r="G80" s="88">
        <v>1254</v>
      </c>
      <c r="H80" s="84">
        <v>837</v>
      </c>
      <c r="I80" s="46"/>
      <c r="J80" s="5"/>
      <c r="K80" s="47"/>
      <c r="L80" s="49">
        <v>250823</v>
      </c>
      <c r="M80" s="6">
        <v>245657</v>
      </c>
      <c r="N80" s="64"/>
      <c r="O80" s="50">
        <f>(M80/B80)/100</f>
        <v>3160.7951621204325</v>
      </c>
      <c r="P80" s="7">
        <f>RANK(O80,$O$5:$O$120,1)</f>
        <v>7</v>
      </c>
      <c r="Q80" s="50">
        <f>(M80/C80)/100</f>
        <v>3674.7494390426327</v>
      </c>
      <c r="R80" s="7">
        <f>RANK(Q80,$Q$5:$Q$120,1)</f>
        <v>7</v>
      </c>
      <c r="S80" s="50">
        <f>(M80/D80)/100</f>
        <v>4251.6975173667952</v>
      </c>
      <c r="T80" s="7">
        <f>RANK(S80,$S$5:$S$120,1)</f>
        <v>7</v>
      </c>
      <c r="U80" s="50">
        <f>(M80/((B80+C80+D80)/3))/100</f>
        <v>3642.0865353754939</v>
      </c>
      <c r="V80" s="7">
        <f>RANK(U80,$U$5:$U$120,1)</f>
        <v>7</v>
      </c>
      <c r="W80" s="112">
        <f>((M80+W129)/(B80))/100</f>
        <v>10623.481729284611</v>
      </c>
      <c r="X80" s="113">
        <f t="shared" ref="X80" si="28">RANK(W80,$W$5:$W$120,1)</f>
        <v>19</v>
      </c>
      <c r="Y80" s="130"/>
      <c r="Z80" s="131"/>
      <c r="AA80" s="131"/>
      <c r="AB80" s="132"/>
    </row>
    <row r="81" spans="1:28" ht="20.25" x14ac:dyDescent="0.3">
      <c r="A81" s="9" t="s">
        <v>127</v>
      </c>
      <c r="B81" s="10">
        <v>0.77282148153332197</v>
      </c>
      <c r="C81" s="4">
        <v>0.67339112668296497</v>
      </c>
      <c r="D81" s="42">
        <v>0.58670178188918498</v>
      </c>
      <c r="E81" s="82"/>
      <c r="F81" s="83"/>
      <c r="G81" s="88"/>
      <c r="H81" s="84"/>
      <c r="I81" s="46"/>
      <c r="J81" s="5"/>
      <c r="K81" s="47"/>
      <c r="L81" s="49"/>
      <c r="M81" s="6"/>
      <c r="N81" s="64" t="s">
        <v>128</v>
      </c>
      <c r="O81" s="50"/>
      <c r="P81" s="7"/>
      <c r="Q81" s="50"/>
      <c r="R81" s="7"/>
      <c r="S81" s="50"/>
      <c r="T81" s="7"/>
      <c r="U81" s="50"/>
      <c r="V81" s="7"/>
      <c r="W81" s="118"/>
      <c r="X81" s="119"/>
      <c r="Y81" s="130"/>
      <c r="Z81" s="131"/>
      <c r="AA81" s="131"/>
      <c r="AB81" s="132"/>
    </row>
    <row r="82" spans="1:28" ht="20.25" x14ac:dyDescent="0.3">
      <c r="A82" s="9" t="s">
        <v>184</v>
      </c>
      <c r="B82" s="10">
        <v>0.72660000000000002</v>
      </c>
      <c r="C82" s="4">
        <v>0.62549999999999994</v>
      </c>
      <c r="D82" s="42">
        <v>0.51267585964829998</v>
      </c>
      <c r="E82" s="82">
        <v>14437</v>
      </c>
      <c r="F82" s="83">
        <v>5545</v>
      </c>
      <c r="G82" s="88">
        <v>1080</v>
      </c>
      <c r="H82" s="84">
        <v>759</v>
      </c>
      <c r="I82" s="46"/>
      <c r="J82" s="5"/>
      <c r="K82" s="47"/>
      <c r="L82" s="49"/>
      <c r="M82" s="6"/>
      <c r="N82" s="64" t="s">
        <v>104</v>
      </c>
      <c r="O82" s="50"/>
      <c r="P82" s="7"/>
      <c r="Q82" s="50"/>
      <c r="R82" s="7"/>
      <c r="S82" s="50"/>
      <c r="T82" s="7"/>
      <c r="U82" s="50"/>
      <c r="V82" s="7"/>
      <c r="W82" s="118"/>
      <c r="X82" s="119"/>
      <c r="Y82" s="130"/>
      <c r="Z82" s="131"/>
      <c r="AA82" s="131"/>
      <c r="AB82" s="132"/>
    </row>
    <row r="83" spans="1:28" ht="20.25" x14ac:dyDescent="0.3">
      <c r="A83" s="9" t="s">
        <v>100</v>
      </c>
      <c r="B83" s="10">
        <v>0.67608933348371902</v>
      </c>
      <c r="C83" s="4">
        <v>0.58059717450942105</v>
      </c>
      <c r="D83" s="42">
        <v>0.46427373916854903</v>
      </c>
      <c r="E83" s="82">
        <v>12286</v>
      </c>
      <c r="F83" s="83">
        <v>4842</v>
      </c>
      <c r="G83" s="88"/>
      <c r="H83" s="84"/>
      <c r="I83" s="46"/>
      <c r="J83" s="5"/>
      <c r="K83" s="47"/>
      <c r="L83" s="49">
        <v>258537</v>
      </c>
      <c r="M83" s="6">
        <v>257227</v>
      </c>
      <c r="N83" s="64"/>
      <c r="O83" s="50">
        <f>(M83/B83)/100</f>
        <v>3804.630353722247</v>
      </c>
      <c r="P83" s="7">
        <f>RANK(O83,$O$5:$O$120,1)</f>
        <v>16</v>
      </c>
      <c r="Q83" s="50">
        <f>(M83/C83)/100</f>
        <v>4430.3866999929069</v>
      </c>
      <c r="R83" s="7">
        <f>RANK(Q83,$Q$5:$Q$120,1)</f>
        <v>20</v>
      </c>
      <c r="S83" s="50">
        <f>(M83/D83)/100</f>
        <v>5540.4167476855037</v>
      </c>
      <c r="T83" s="7">
        <f>RANK(S83,$S$5:$S$120,1)</f>
        <v>27</v>
      </c>
      <c r="U83" s="50">
        <f>(M83/((B83+C83+D83)/3))/100</f>
        <v>4484.0140919739579</v>
      </c>
      <c r="V83" s="7">
        <f>RANK(U83,$U$5:$U$120,1)</f>
        <v>20</v>
      </c>
      <c r="W83" s="115">
        <f>((M83+W129)/(B83))/100</f>
        <v>12383.378327919758</v>
      </c>
      <c r="X83" s="114">
        <f t="shared" ref="X83" si="29">RANK(W83,$W$5:$W$120,1)</f>
        <v>25</v>
      </c>
      <c r="Y83" s="130"/>
      <c r="Z83" s="131"/>
      <c r="AA83" s="131"/>
      <c r="AB83" s="132"/>
    </row>
    <row r="84" spans="1:28" ht="20.25" x14ac:dyDescent="0.3">
      <c r="A84" s="9" t="s">
        <v>83</v>
      </c>
      <c r="B84" s="10">
        <v>0.65982297658175804</v>
      </c>
      <c r="C84" s="4">
        <v>0.57279999999999998</v>
      </c>
      <c r="D84" s="42">
        <v>0.50472109992964698</v>
      </c>
      <c r="E84" s="82">
        <v>14187</v>
      </c>
      <c r="F84" s="83">
        <v>4832</v>
      </c>
      <c r="G84" s="88"/>
      <c r="H84" s="84">
        <v>521</v>
      </c>
      <c r="I84" s="46"/>
      <c r="J84" s="5"/>
      <c r="K84" s="47"/>
      <c r="L84" s="49"/>
      <c r="M84" s="6"/>
      <c r="N84" s="64" t="s">
        <v>60</v>
      </c>
      <c r="O84" s="50"/>
      <c r="P84" s="7"/>
      <c r="Q84" s="50"/>
      <c r="R84" s="7"/>
      <c r="S84" s="50"/>
      <c r="T84" s="7"/>
      <c r="U84" s="50"/>
      <c r="V84" s="7"/>
      <c r="W84" s="118"/>
      <c r="X84" s="119"/>
      <c r="Y84" s="130"/>
      <c r="Z84" s="131"/>
      <c r="AA84" s="131"/>
      <c r="AB84" s="132"/>
    </row>
    <row r="85" spans="1:28" ht="20.25" x14ac:dyDescent="0.3">
      <c r="A85" s="9" t="s">
        <v>208</v>
      </c>
      <c r="B85" s="10">
        <v>0.65232128184059102</v>
      </c>
      <c r="C85" s="4">
        <v>0.54729600611503904</v>
      </c>
      <c r="D85" s="42">
        <v>0.44664493273210698</v>
      </c>
      <c r="E85" s="82">
        <v>12385</v>
      </c>
      <c r="F85" s="83">
        <v>4719</v>
      </c>
      <c r="G85" s="88">
        <v>771</v>
      </c>
      <c r="H85" s="84">
        <v>584</v>
      </c>
      <c r="I85" s="46"/>
      <c r="J85" s="5"/>
      <c r="K85" s="47"/>
      <c r="L85" s="49"/>
      <c r="M85" s="6"/>
      <c r="N85" s="64" t="s">
        <v>106</v>
      </c>
      <c r="O85" s="50"/>
      <c r="P85" s="7"/>
      <c r="Q85" s="50"/>
      <c r="R85" s="7"/>
      <c r="S85" s="50"/>
      <c r="T85" s="7"/>
      <c r="U85" s="50"/>
      <c r="V85" s="7"/>
      <c r="W85" s="118"/>
      <c r="X85" s="119"/>
      <c r="Y85" s="130"/>
      <c r="Z85" s="131"/>
      <c r="AA85" s="131"/>
      <c r="AB85" s="132"/>
    </row>
    <row r="86" spans="1:28" ht="20.25" x14ac:dyDescent="0.3">
      <c r="A86" s="9" t="s">
        <v>84</v>
      </c>
      <c r="B86" s="10">
        <v>0.6351</v>
      </c>
      <c r="C86" s="4">
        <v>0.54007169883432005</v>
      </c>
      <c r="D86" s="42">
        <v>0.44264084717205998</v>
      </c>
      <c r="E86" s="82">
        <v>14142</v>
      </c>
      <c r="F86" s="83">
        <v>4830</v>
      </c>
      <c r="G86" s="88">
        <v>812</v>
      </c>
      <c r="H86" s="84">
        <v>515</v>
      </c>
      <c r="I86" s="46"/>
      <c r="J86" s="5"/>
      <c r="K86" s="47"/>
      <c r="L86" s="49"/>
      <c r="M86" s="6"/>
      <c r="N86" s="64" t="s">
        <v>64</v>
      </c>
      <c r="O86" s="50"/>
      <c r="P86" s="7"/>
      <c r="Q86" s="50"/>
      <c r="R86" s="7"/>
      <c r="S86" s="50"/>
      <c r="T86" s="7"/>
      <c r="U86" s="50"/>
      <c r="V86" s="7"/>
      <c r="W86" s="118"/>
      <c r="X86" s="119"/>
      <c r="Y86" s="130"/>
      <c r="Z86" s="131"/>
      <c r="AA86" s="131"/>
      <c r="AB86" s="132"/>
    </row>
    <row r="87" spans="1:28" ht="20.25" x14ac:dyDescent="0.3">
      <c r="A87" s="9" t="s">
        <v>25</v>
      </c>
      <c r="B87" s="10">
        <v>0.63434796213227596</v>
      </c>
      <c r="C87" s="4">
        <v>0.50191129489145103</v>
      </c>
      <c r="D87" s="42">
        <v>0.37830910404215501</v>
      </c>
      <c r="E87" s="82">
        <v>15209</v>
      </c>
      <c r="F87" s="83">
        <v>5009</v>
      </c>
      <c r="G87" s="88">
        <v>711</v>
      </c>
      <c r="H87" s="84">
        <v>450</v>
      </c>
      <c r="I87" s="46"/>
      <c r="J87" s="5"/>
      <c r="K87" s="47"/>
      <c r="L87" s="49"/>
      <c r="M87" s="6"/>
      <c r="N87" s="64" t="s">
        <v>57</v>
      </c>
      <c r="O87" s="50"/>
      <c r="P87" s="7"/>
      <c r="Q87" s="50"/>
      <c r="R87" s="7"/>
      <c r="S87" s="50"/>
      <c r="T87" s="7"/>
      <c r="U87" s="50"/>
      <c r="V87" s="7"/>
      <c r="W87" s="118"/>
      <c r="X87" s="119"/>
      <c r="Y87" s="130"/>
      <c r="Z87" s="131"/>
      <c r="AA87" s="131"/>
      <c r="AB87" s="132"/>
    </row>
    <row r="88" spans="1:28" ht="20.25" x14ac:dyDescent="0.3">
      <c r="A88" s="9" t="s">
        <v>103</v>
      </c>
      <c r="B88" s="10">
        <v>0.63365492818957703</v>
      </c>
      <c r="C88" s="4">
        <v>0.540684693237797</v>
      </c>
      <c r="D88" s="42">
        <v>0.43348911789493499</v>
      </c>
      <c r="E88" s="82">
        <v>16776</v>
      </c>
      <c r="F88" s="83">
        <v>4806</v>
      </c>
      <c r="G88" s="88">
        <v>1101</v>
      </c>
      <c r="H88" s="84"/>
      <c r="I88" s="46"/>
      <c r="J88" s="5"/>
      <c r="K88" s="47"/>
      <c r="L88" s="49"/>
      <c r="M88" s="6"/>
      <c r="N88" s="64" t="s">
        <v>104</v>
      </c>
      <c r="O88" s="50"/>
      <c r="P88" s="7"/>
      <c r="Q88" s="50"/>
      <c r="R88" s="7"/>
      <c r="S88" s="50"/>
      <c r="T88" s="7"/>
      <c r="U88" s="50"/>
      <c r="V88" s="7"/>
      <c r="W88" s="118"/>
      <c r="X88" s="119"/>
      <c r="Y88" s="130"/>
      <c r="Z88" s="131"/>
      <c r="AA88" s="131"/>
      <c r="AB88" s="132"/>
    </row>
    <row r="89" spans="1:28" ht="20.25" x14ac:dyDescent="0.3">
      <c r="A89" s="9" t="s">
        <v>168</v>
      </c>
      <c r="B89" s="10">
        <v>0.57846907362211797</v>
      </c>
      <c r="C89" s="4">
        <v>0.49595368340329399</v>
      </c>
      <c r="D89" s="42">
        <v>0.40040703516444098</v>
      </c>
      <c r="E89" s="82">
        <v>14208</v>
      </c>
      <c r="F89" s="83">
        <v>4255</v>
      </c>
      <c r="G89" s="88">
        <v>994</v>
      </c>
      <c r="H89" s="84"/>
      <c r="I89" s="46"/>
      <c r="J89" s="5"/>
      <c r="K89" s="47"/>
      <c r="L89" s="49"/>
      <c r="M89" s="6"/>
      <c r="N89" s="64" t="s">
        <v>104</v>
      </c>
      <c r="O89" s="50"/>
      <c r="P89" s="7"/>
      <c r="Q89" s="50"/>
      <c r="R89" s="7"/>
      <c r="S89" s="50"/>
      <c r="T89" s="7"/>
      <c r="U89" s="50"/>
      <c r="V89" s="7"/>
      <c r="W89" s="118"/>
      <c r="X89" s="119"/>
      <c r="Y89" s="130"/>
      <c r="Z89" s="131"/>
      <c r="AA89" s="131"/>
      <c r="AB89" s="132"/>
    </row>
    <row r="90" spans="1:28" ht="20.25" x14ac:dyDescent="0.3">
      <c r="A90" s="9" t="s">
        <v>118</v>
      </c>
      <c r="B90" s="10">
        <v>0.56937183668007996</v>
      </c>
      <c r="C90" s="4">
        <v>0.47372134709921798</v>
      </c>
      <c r="D90" s="42">
        <v>0.39132177829578202</v>
      </c>
      <c r="E90" s="82">
        <v>13117</v>
      </c>
      <c r="F90" s="83">
        <v>4145</v>
      </c>
      <c r="G90" s="88">
        <v>897</v>
      </c>
      <c r="H90" s="84">
        <v>448</v>
      </c>
      <c r="I90" s="46"/>
      <c r="J90" s="5"/>
      <c r="K90" s="47"/>
      <c r="L90" s="49"/>
      <c r="M90" s="6"/>
      <c r="N90" s="64" t="s">
        <v>149</v>
      </c>
      <c r="O90" s="50"/>
      <c r="P90" s="7"/>
      <c r="Q90" s="50"/>
      <c r="R90" s="7"/>
      <c r="S90" s="50"/>
      <c r="T90" s="7"/>
      <c r="U90" s="50"/>
      <c r="V90" s="7"/>
      <c r="W90" s="118"/>
      <c r="X90" s="119"/>
      <c r="Y90" s="130"/>
      <c r="Z90" s="131"/>
      <c r="AA90" s="131"/>
      <c r="AB90" s="132"/>
    </row>
    <row r="91" spans="1:28" ht="20.25" x14ac:dyDescent="0.3">
      <c r="A91" s="97" t="s">
        <v>141</v>
      </c>
      <c r="B91" s="10">
        <v>0.54335998048235001</v>
      </c>
      <c r="C91" s="4">
        <v>0.46834042888236399</v>
      </c>
      <c r="D91" s="42">
        <v>0.36029770351399398</v>
      </c>
      <c r="E91" s="82">
        <v>13260</v>
      </c>
      <c r="F91" s="83">
        <v>3795</v>
      </c>
      <c r="G91" s="88">
        <v>409</v>
      </c>
      <c r="H91" s="84"/>
      <c r="I91" s="46"/>
      <c r="J91" s="5"/>
      <c r="K91" s="47"/>
      <c r="L91" s="49">
        <v>132257</v>
      </c>
      <c r="M91" s="6">
        <v>131027</v>
      </c>
      <c r="N91" s="64" t="s">
        <v>144</v>
      </c>
      <c r="O91" s="50">
        <f>(M91/B91)/100</f>
        <v>2411.4216119428793</v>
      </c>
      <c r="P91" s="7">
        <f>RANK(O91,$O$5:$O$120,1)</f>
        <v>1</v>
      </c>
      <c r="Q91" s="50">
        <f>(M91/C91)/100</f>
        <v>2797.6871506198936</v>
      </c>
      <c r="R91" s="7">
        <f>RANK(Q91,$Q$5:$Q$120,1)</f>
        <v>1</v>
      </c>
      <c r="S91" s="50">
        <f>(M91/D91)/100</f>
        <v>3636.6315611254208</v>
      </c>
      <c r="T91" s="7">
        <f>RANK(S91,$S$5:$S$120,1)</f>
        <v>2</v>
      </c>
      <c r="U91" s="50">
        <f>(M91/((B91+C91+D91)/3))/100</f>
        <v>2865.0258065970861</v>
      </c>
      <c r="V91" s="7">
        <f>RANK(U91,$U$5:$U$120,1)</f>
        <v>1</v>
      </c>
      <c r="W91" s="117">
        <f>((M91+W129)/(B91))/100</f>
        <v>13085.744727994304</v>
      </c>
      <c r="X91" s="116">
        <f t="shared" ref="X91" si="30">RANK(W91,$W$5:$W$120,1)</f>
        <v>27</v>
      </c>
      <c r="Y91" s="130"/>
      <c r="Z91" s="131"/>
      <c r="AA91" s="131"/>
      <c r="AB91" s="132"/>
    </row>
    <row r="92" spans="1:28" ht="20.25" x14ac:dyDescent="0.3">
      <c r="A92" s="9" t="s">
        <v>119</v>
      </c>
      <c r="B92" s="10">
        <v>0.53419524506101701</v>
      </c>
      <c r="C92" s="4">
        <v>0.43661854456293903</v>
      </c>
      <c r="D92" s="42">
        <v>0.35342846318235899</v>
      </c>
      <c r="E92" s="92">
        <v>12362</v>
      </c>
      <c r="F92" s="83">
        <v>3804</v>
      </c>
      <c r="G92" s="83">
        <v>137</v>
      </c>
      <c r="H92" s="84">
        <v>390</v>
      </c>
      <c r="I92" s="46"/>
      <c r="J92" s="5"/>
      <c r="K92" s="47"/>
      <c r="L92" s="49"/>
      <c r="M92" s="6"/>
      <c r="N92" s="64" t="s">
        <v>104</v>
      </c>
      <c r="O92" s="50"/>
      <c r="P92" s="7"/>
      <c r="Q92" s="50"/>
      <c r="R92" s="7"/>
      <c r="S92" s="50"/>
      <c r="T92" s="7"/>
      <c r="U92" s="50"/>
      <c r="V92" s="7"/>
      <c r="W92" s="118"/>
      <c r="X92" s="119"/>
      <c r="Y92" s="133"/>
      <c r="Z92" s="134"/>
      <c r="AA92" s="134"/>
      <c r="AB92" s="135"/>
    </row>
    <row r="93" spans="1:28" ht="20.25" x14ac:dyDescent="0.3">
      <c r="A93" s="59" t="s">
        <v>49</v>
      </c>
      <c r="B93" s="14"/>
      <c r="C93" s="15"/>
      <c r="D93" s="15"/>
      <c r="E93" s="16"/>
      <c r="F93" s="16"/>
      <c r="G93" s="16"/>
      <c r="H93" s="16"/>
      <c r="I93" s="60" t="s">
        <v>54</v>
      </c>
      <c r="J93" s="17"/>
      <c r="K93" s="17"/>
      <c r="L93" s="18"/>
      <c r="M93" s="18"/>
      <c r="N93" s="65"/>
      <c r="O93" s="19"/>
      <c r="P93" s="20"/>
      <c r="Q93" s="21"/>
      <c r="R93" s="20"/>
      <c r="S93" s="21"/>
      <c r="T93" s="20"/>
      <c r="U93" s="21"/>
      <c r="V93" s="22"/>
      <c r="W93" s="21"/>
      <c r="X93" s="22"/>
      <c r="Y93" s="94"/>
      <c r="Z93" s="95"/>
      <c r="AA93" s="95"/>
      <c r="AB93" s="95"/>
    </row>
    <row r="94" spans="1:28" ht="20.25" x14ac:dyDescent="0.3">
      <c r="A94" s="8" t="s">
        <v>71</v>
      </c>
      <c r="B94" s="10">
        <v>0.50590735727413105</v>
      </c>
      <c r="C94" s="4">
        <v>0.44230353472996498</v>
      </c>
      <c r="D94" s="42">
        <v>0.37904588771268199</v>
      </c>
      <c r="E94" s="82">
        <v>10985</v>
      </c>
      <c r="F94" s="83">
        <v>4396</v>
      </c>
      <c r="G94" s="88"/>
      <c r="H94" s="84">
        <v>474</v>
      </c>
      <c r="I94" s="46"/>
      <c r="J94" s="5"/>
      <c r="K94" s="47"/>
      <c r="L94" s="49">
        <v>168973</v>
      </c>
      <c r="M94" s="6">
        <v>164010</v>
      </c>
      <c r="N94" s="64" t="s">
        <v>201</v>
      </c>
      <c r="O94" s="50">
        <f>(M94/B94)/100</f>
        <v>3241.8979016968424</v>
      </c>
      <c r="P94" s="7">
        <f>RANK(O94,$O$5:$O$120,1)</f>
        <v>8</v>
      </c>
      <c r="Q94" s="50">
        <f>(M94/C94)/100</f>
        <v>3708.0870289705308</v>
      </c>
      <c r="R94" s="7">
        <f>RANK(Q94,$Q$5:$Q$120,1)</f>
        <v>9</v>
      </c>
      <c r="S94" s="50">
        <f>(M94/D94)/100</f>
        <v>4326.9167485156868</v>
      </c>
      <c r="T94" s="7">
        <f>RANK(S94,$S$5:$S$120,1)</f>
        <v>9</v>
      </c>
      <c r="U94" s="50">
        <f>(M94/((B94+C94+D94)/3))/100</f>
        <v>3707.119884556128</v>
      </c>
      <c r="V94" s="7">
        <f>RANK(U94,$U$5:$U$120,1)</f>
        <v>8</v>
      </c>
      <c r="W94" s="136" t="s">
        <v>202</v>
      </c>
      <c r="X94" s="137"/>
      <c r="Y94" s="137"/>
      <c r="Z94" s="138"/>
    </row>
    <row r="95" spans="1:28" ht="20.25" x14ac:dyDescent="0.3">
      <c r="A95" s="8" t="s">
        <v>185</v>
      </c>
      <c r="B95" s="10">
        <v>0.50437626377845401</v>
      </c>
      <c r="C95" s="4">
        <v>0.40801025902065902</v>
      </c>
      <c r="D95" s="42">
        <v>0.32568903845948999</v>
      </c>
      <c r="E95" s="82">
        <v>12088</v>
      </c>
      <c r="F95" s="83">
        <v>3688</v>
      </c>
      <c r="G95" s="88"/>
      <c r="H95" s="84">
        <v>309</v>
      </c>
      <c r="I95" s="46"/>
      <c r="J95" s="5"/>
      <c r="K95" s="47"/>
      <c r="L95" s="49">
        <v>216850</v>
      </c>
      <c r="M95" s="6">
        <v>226780</v>
      </c>
      <c r="N95" s="64" t="s">
        <v>111</v>
      </c>
      <c r="O95" s="50">
        <f>(M95/B95)/100</f>
        <v>4496.2464787917243</v>
      </c>
      <c r="P95" s="7">
        <f>RANK(O95,$O$5:$O$120,1)</f>
        <v>25</v>
      </c>
      <c r="Q95" s="50">
        <f>(M95/C95)/100</f>
        <v>5558.1935744541488</v>
      </c>
      <c r="R95" s="7">
        <f>RANK(Q95,$Q$5:$Q$120,1)</f>
        <v>27</v>
      </c>
      <c r="S95" s="50">
        <f>(M95/D95)/100</f>
        <v>6963.0835926400832</v>
      </c>
      <c r="T95" s="7">
        <f>RANK(S95,$S$5:$S$120,1)</f>
        <v>29</v>
      </c>
      <c r="U95" s="50">
        <f>(M95/((B95+C95+D95)/3))/100</f>
        <v>5495.141179496185</v>
      </c>
      <c r="V95" s="7">
        <f>RANK(U95,$U$5:$U$120,1)</f>
        <v>27</v>
      </c>
      <c r="W95" s="130"/>
      <c r="X95" s="131"/>
      <c r="Y95" s="131"/>
      <c r="Z95" s="132"/>
    </row>
    <row r="96" spans="1:28" ht="20.25" x14ac:dyDescent="0.3">
      <c r="A96" s="8" t="s">
        <v>123</v>
      </c>
      <c r="B96" s="10">
        <v>0.49394803650501001</v>
      </c>
      <c r="C96" s="4">
        <v>0.42105472047376902</v>
      </c>
      <c r="D96" s="42">
        <v>0.34933653878813598</v>
      </c>
      <c r="E96" s="82"/>
      <c r="F96" s="83"/>
      <c r="G96" s="88"/>
      <c r="H96" s="84"/>
      <c r="I96" s="46"/>
      <c r="J96" s="5"/>
      <c r="K96" s="47"/>
      <c r="L96" s="49"/>
      <c r="M96" s="6"/>
      <c r="N96" s="64" t="s">
        <v>110</v>
      </c>
      <c r="O96" s="50"/>
      <c r="P96" s="7"/>
      <c r="Q96" s="50"/>
      <c r="R96" s="7"/>
      <c r="S96" s="50"/>
      <c r="T96" s="7"/>
      <c r="U96" s="50"/>
      <c r="V96" s="7"/>
      <c r="W96" s="130"/>
      <c r="X96" s="131"/>
      <c r="Y96" s="131"/>
      <c r="Z96" s="132"/>
    </row>
    <row r="97" spans="1:26" ht="20.25" x14ac:dyDescent="0.3">
      <c r="A97" s="9" t="s">
        <v>85</v>
      </c>
      <c r="B97" s="10">
        <v>0.48151887907757501</v>
      </c>
      <c r="C97" s="4">
        <v>0.40920122048667201</v>
      </c>
      <c r="D97" s="42">
        <v>0.31898109899246002</v>
      </c>
      <c r="E97" s="82">
        <v>10203</v>
      </c>
      <c r="F97" s="83">
        <v>3565</v>
      </c>
      <c r="G97" s="88">
        <v>649</v>
      </c>
      <c r="H97" s="84">
        <v>495</v>
      </c>
      <c r="I97" s="46">
        <v>62.2</v>
      </c>
      <c r="J97" s="5"/>
      <c r="K97" s="47"/>
      <c r="L97" s="49">
        <v>241610</v>
      </c>
      <c r="M97" s="6">
        <v>238990</v>
      </c>
      <c r="N97" s="64" t="s">
        <v>108</v>
      </c>
      <c r="O97" s="50">
        <f>(M97/B97)/100</f>
        <v>4963.2529561005549</v>
      </c>
      <c r="P97" s="7">
        <f>RANK(O97,$O$5:$O$120,1)</f>
        <v>27</v>
      </c>
      <c r="Q97" s="50">
        <f>(M97/C97)/100</f>
        <v>5840.4029126737196</v>
      </c>
      <c r="R97" s="7">
        <f>RANK(Q97,$Q$5:$Q$120,1)</f>
        <v>29</v>
      </c>
      <c r="S97" s="50">
        <f>(M97/D97)/100</f>
        <v>7492.2934542165194</v>
      </c>
      <c r="T97" s="7">
        <f>RANK(S97,$S$5:$S$120,1)</f>
        <v>30</v>
      </c>
      <c r="U97" s="50">
        <f>(M97/((B97+C97+D97)/3))/100</f>
        <v>5926.8354933880864</v>
      </c>
      <c r="V97" s="7">
        <f>RANK(U97,$U$5:$U$120,1)</f>
        <v>29</v>
      </c>
      <c r="W97" s="130"/>
      <c r="X97" s="131"/>
      <c r="Y97" s="131"/>
      <c r="Z97" s="132"/>
    </row>
    <row r="98" spans="1:26" ht="20.25" x14ac:dyDescent="0.3">
      <c r="A98" s="9" t="s">
        <v>86</v>
      </c>
      <c r="B98" s="10">
        <v>0.46701287192637803</v>
      </c>
      <c r="C98" s="4">
        <v>0.39607892189729899</v>
      </c>
      <c r="D98" s="42">
        <v>0.30225956094331202</v>
      </c>
      <c r="E98" s="82">
        <v>9354</v>
      </c>
      <c r="F98" s="83">
        <v>3411</v>
      </c>
      <c r="G98" s="88">
        <v>537</v>
      </c>
      <c r="H98" s="84">
        <v>490</v>
      </c>
      <c r="I98" s="46"/>
      <c r="J98" s="5"/>
      <c r="K98" s="47"/>
      <c r="L98" s="49"/>
      <c r="M98" s="6"/>
      <c r="N98" s="64" t="s">
        <v>109</v>
      </c>
      <c r="O98" s="50"/>
      <c r="P98" s="7"/>
      <c r="Q98" s="50"/>
      <c r="R98" s="7"/>
      <c r="S98" s="50"/>
      <c r="T98" s="7"/>
      <c r="U98" s="50"/>
      <c r="V98" s="7"/>
      <c r="W98" s="130"/>
      <c r="X98" s="131"/>
      <c r="Y98" s="131"/>
      <c r="Z98" s="132"/>
    </row>
    <row r="99" spans="1:26" ht="20.25" x14ac:dyDescent="0.3">
      <c r="A99" s="9" t="s">
        <v>124</v>
      </c>
      <c r="B99" s="10">
        <v>0.46193588001964803</v>
      </c>
      <c r="C99" s="4">
        <v>0.39317837377324599</v>
      </c>
      <c r="D99" s="42">
        <v>0.32544861075846399</v>
      </c>
      <c r="E99" s="82"/>
      <c r="F99" s="83"/>
      <c r="G99" s="88"/>
      <c r="H99" s="84"/>
      <c r="I99" s="46"/>
      <c r="J99" s="5"/>
      <c r="K99" s="47"/>
      <c r="L99" s="49"/>
      <c r="M99" s="6"/>
      <c r="N99" s="64" t="s">
        <v>129</v>
      </c>
      <c r="O99" s="50"/>
      <c r="P99" s="7"/>
      <c r="Q99" s="50"/>
      <c r="R99" s="7"/>
      <c r="S99" s="50"/>
      <c r="T99" s="7"/>
      <c r="U99" s="50"/>
      <c r="V99" s="7"/>
      <c r="W99" s="130"/>
      <c r="X99" s="131"/>
      <c r="Y99" s="131"/>
      <c r="Z99" s="132"/>
    </row>
    <row r="100" spans="1:26" ht="20.25" x14ac:dyDescent="0.3">
      <c r="A100" s="9" t="s">
        <v>134</v>
      </c>
      <c r="B100" s="10">
        <v>0.373880664287636</v>
      </c>
      <c r="C100" s="4"/>
      <c r="D100" s="42"/>
      <c r="E100" s="82"/>
      <c r="F100" s="83"/>
      <c r="G100" s="88"/>
      <c r="H100" s="84"/>
      <c r="I100" s="46"/>
      <c r="J100" s="5"/>
      <c r="K100" s="47"/>
      <c r="L100" s="49"/>
      <c r="M100" s="6"/>
      <c r="N100" s="64" t="s">
        <v>146</v>
      </c>
      <c r="O100" s="50"/>
      <c r="P100" s="7"/>
      <c r="Q100" s="50"/>
      <c r="R100" s="7"/>
      <c r="S100" s="50"/>
      <c r="T100" s="7"/>
      <c r="U100" s="50"/>
      <c r="V100" s="7"/>
      <c r="W100" s="130"/>
      <c r="X100" s="131"/>
      <c r="Y100" s="131"/>
      <c r="Z100" s="132"/>
    </row>
    <row r="101" spans="1:26" ht="20.25" x14ac:dyDescent="0.3">
      <c r="A101" s="9" t="s">
        <v>186</v>
      </c>
      <c r="B101" s="10">
        <v>0.33694008021134503</v>
      </c>
      <c r="C101" s="4"/>
      <c r="D101" s="42"/>
      <c r="E101" s="82">
        <v>8464</v>
      </c>
      <c r="F101" s="83">
        <v>3269</v>
      </c>
      <c r="G101" s="88"/>
      <c r="H101" s="84">
        <v>387</v>
      </c>
      <c r="I101" s="46"/>
      <c r="J101" s="5"/>
      <c r="K101" s="47"/>
      <c r="L101" s="49">
        <v>153900</v>
      </c>
      <c r="M101" s="6">
        <v>148030</v>
      </c>
      <c r="N101" s="64" t="s">
        <v>154</v>
      </c>
      <c r="O101" s="50">
        <f>(M101/B101)/100</f>
        <v>4393.3627577683392</v>
      </c>
      <c r="P101" s="7">
        <f>RANK(O101,$O$5:$O$120,1)</f>
        <v>23</v>
      </c>
      <c r="Q101" s="50"/>
      <c r="R101" s="7"/>
      <c r="S101" s="50"/>
      <c r="T101" s="7"/>
      <c r="U101" s="50"/>
      <c r="V101" s="7"/>
      <c r="W101" s="130"/>
      <c r="X101" s="131"/>
      <c r="Y101" s="131"/>
      <c r="Z101" s="132"/>
    </row>
    <row r="102" spans="1:26" ht="20.25" x14ac:dyDescent="0.3">
      <c r="A102" s="9" t="s">
        <v>135</v>
      </c>
      <c r="B102" s="10">
        <v>0.33378889881205198</v>
      </c>
      <c r="C102" s="4"/>
      <c r="D102" s="42"/>
      <c r="E102" s="82"/>
      <c r="F102" s="83"/>
      <c r="G102" s="88"/>
      <c r="H102" s="84"/>
      <c r="I102" s="46"/>
      <c r="J102" s="5"/>
      <c r="K102" s="47"/>
      <c r="L102" s="49"/>
      <c r="M102" s="6"/>
      <c r="N102" s="64" t="s">
        <v>146</v>
      </c>
      <c r="O102" s="50"/>
      <c r="P102" s="7"/>
      <c r="Q102" s="50"/>
      <c r="R102" s="7"/>
      <c r="S102" s="50"/>
      <c r="T102" s="7"/>
      <c r="U102" s="50"/>
      <c r="V102" s="7"/>
      <c r="W102" s="130"/>
      <c r="X102" s="131"/>
      <c r="Y102" s="131"/>
      <c r="Z102" s="132"/>
    </row>
    <row r="103" spans="1:26" ht="20.25" x14ac:dyDescent="0.3">
      <c r="A103" s="9" t="s">
        <v>120</v>
      </c>
      <c r="B103" s="10">
        <v>0.33132278798932702</v>
      </c>
      <c r="C103" s="4">
        <v>0.26653551033031597</v>
      </c>
      <c r="D103" s="42"/>
      <c r="E103" s="82">
        <v>7590</v>
      </c>
      <c r="F103" s="83">
        <v>2302</v>
      </c>
      <c r="G103" s="88">
        <v>282</v>
      </c>
      <c r="H103" s="84">
        <v>245</v>
      </c>
      <c r="I103" s="46"/>
      <c r="J103" s="5"/>
      <c r="K103" s="47"/>
      <c r="L103" s="49">
        <v>176260</v>
      </c>
      <c r="M103" s="6">
        <v>173990</v>
      </c>
      <c r="N103" s="64" t="s">
        <v>152</v>
      </c>
      <c r="O103" s="50">
        <f t="shared" ref="O103" si="31">(M103/B103)/100</f>
        <v>5251.374378921525</v>
      </c>
      <c r="P103" s="7">
        <f>RANK(O103,$O$5:$O$120,1)</f>
        <v>30</v>
      </c>
      <c r="Q103" s="50"/>
      <c r="R103" s="7"/>
      <c r="S103" s="50"/>
      <c r="T103" s="7"/>
      <c r="U103" s="50"/>
      <c r="V103" s="7"/>
      <c r="W103" s="130"/>
      <c r="X103" s="131"/>
      <c r="Y103" s="131"/>
      <c r="Z103" s="132"/>
    </row>
    <row r="104" spans="1:26" ht="20.25" x14ac:dyDescent="0.3">
      <c r="A104" s="9" t="s">
        <v>122</v>
      </c>
      <c r="B104" s="10">
        <v>0.30137151979679799</v>
      </c>
      <c r="C104" s="4"/>
      <c r="D104" s="42"/>
      <c r="E104" s="82">
        <v>5688</v>
      </c>
      <c r="F104" s="83">
        <v>2101</v>
      </c>
      <c r="G104" s="88"/>
      <c r="H104" s="84"/>
      <c r="I104" s="46"/>
      <c r="J104" s="5"/>
      <c r="K104" s="47"/>
      <c r="L104" s="49"/>
      <c r="M104" s="6"/>
      <c r="N104" s="64" t="s">
        <v>58</v>
      </c>
      <c r="O104" s="50"/>
      <c r="P104" s="7"/>
      <c r="Q104" s="50"/>
      <c r="R104" s="7"/>
      <c r="S104" s="50"/>
      <c r="T104" s="7"/>
      <c r="U104" s="50"/>
      <c r="V104" s="7"/>
      <c r="W104" s="130"/>
      <c r="X104" s="131"/>
      <c r="Y104" s="131"/>
      <c r="Z104" s="132"/>
    </row>
    <row r="105" spans="1:26" ht="20.25" x14ac:dyDescent="0.3">
      <c r="A105" s="9" t="s">
        <v>121</v>
      </c>
      <c r="B105" s="10">
        <v>0.29265276532977702</v>
      </c>
      <c r="C105" s="4">
        <v>0.236007197680562</v>
      </c>
      <c r="D105" s="42"/>
      <c r="E105" s="82">
        <v>6885</v>
      </c>
      <c r="F105" s="83">
        <v>1739</v>
      </c>
      <c r="G105" s="88">
        <v>119</v>
      </c>
      <c r="H105" s="84">
        <v>214</v>
      </c>
      <c r="I105" s="46"/>
      <c r="J105" s="5"/>
      <c r="K105" s="47"/>
      <c r="L105" s="49"/>
      <c r="M105" s="6"/>
      <c r="N105" s="64" t="s">
        <v>104</v>
      </c>
      <c r="O105" s="50"/>
      <c r="P105" s="7"/>
      <c r="Q105" s="50"/>
      <c r="R105" s="7"/>
      <c r="S105" s="50"/>
      <c r="T105" s="7"/>
      <c r="U105" s="50"/>
      <c r="V105" s="7"/>
      <c r="W105" s="130"/>
      <c r="X105" s="131"/>
      <c r="Y105" s="131"/>
      <c r="Z105" s="132"/>
    </row>
    <row r="106" spans="1:26" ht="20.25" x14ac:dyDescent="0.3">
      <c r="A106" s="9" t="s">
        <v>87</v>
      </c>
      <c r="B106" s="10">
        <v>0.28405033069806901</v>
      </c>
      <c r="C106" s="4"/>
      <c r="D106" s="42"/>
      <c r="E106" s="82">
        <v>7056</v>
      </c>
      <c r="F106" s="83">
        <v>2045</v>
      </c>
      <c r="G106" s="88">
        <v>374</v>
      </c>
      <c r="H106" s="84"/>
      <c r="I106" s="46"/>
      <c r="J106" s="5"/>
      <c r="K106" s="47"/>
      <c r="L106" s="49"/>
      <c r="M106" s="6"/>
      <c r="N106" s="64" t="s">
        <v>104</v>
      </c>
      <c r="O106" s="50"/>
      <c r="P106" s="7"/>
      <c r="Q106" s="50"/>
      <c r="R106" s="7"/>
      <c r="S106" s="50"/>
      <c r="T106" s="7"/>
      <c r="U106" s="50"/>
      <c r="V106" s="7"/>
      <c r="W106" s="130"/>
      <c r="X106" s="131"/>
      <c r="Y106" s="131"/>
      <c r="Z106" s="132"/>
    </row>
    <row r="107" spans="1:26" ht="20.25" x14ac:dyDescent="0.3">
      <c r="A107" s="9" t="s">
        <v>88</v>
      </c>
      <c r="B107" s="10">
        <v>0.26093693266029</v>
      </c>
      <c r="C107" s="4">
        <v>0.22214748043509699</v>
      </c>
      <c r="D107" s="42">
        <v>0.13132667832886599</v>
      </c>
      <c r="E107" s="82">
        <v>6662</v>
      </c>
      <c r="F107" s="83">
        <v>1933</v>
      </c>
      <c r="G107" s="88"/>
      <c r="H107" s="84"/>
      <c r="I107" s="46"/>
      <c r="J107" s="5"/>
      <c r="K107" s="47"/>
      <c r="L107" s="49"/>
      <c r="M107" s="6"/>
      <c r="N107" s="64" t="s">
        <v>61</v>
      </c>
      <c r="O107" s="50"/>
      <c r="P107" s="7"/>
      <c r="Q107" s="50"/>
      <c r="R107" s="7"/>
      <c r="S107" s="50"/>
      <c r="T107" s="7"/>
      <c r="U107" s="50"/>
      <c r="V107" s="7"/>
      <c r="W107" s="130"/>
      <c r="X107" s="131"/>
      <c r="Y107" s="131"/>
      <c r="Z107" s="132"/>
    </row>
    <row r="108" spans="1:26" ht="20.25" x14ac:dyDescent="0.3">
      <c r="A108" s="9" t="s">
        <v>136</v>
      </c>
      <c r="B108" s="10">
        <v>0.25541186681017403</v>
      </c>
      <c r="C108" s="4"/>
      <c r="D108" s="42"/>
      <c r="E108" s="82"/>
      <c r="F108" s="83"/>
      <c r="G108" s="88"/>
      <c r="H108" s="84"/>
      <c r="I108" s="46"/>
      <c r="J108" s="5"/>
      <c r="K108" s="47"/>
      <c r="L108" s="49"/>
      <c r="M108" s="6"/>
      <c r="N108" s="64" t="s">
        <v>146</v>
      </c>
      <c r="O108" s="50"/>
      <c r="P108" s="7"/>
      <c r="Q108" s="50"/>
      <c r="R108" s="7"/>
      <c r="S108" s="50"/>
      <c r="T108" s="7"/>
      <c r="U108" s="50"/>
      <c r="V108" s="7"/>
      <c r="W108" s="130"/>
      <c r="X108" s="131"/>
      <c r="Y108" s="131"/>
      <c r="Z108" s="132"/>
    </row>
    <row r="109" spans="1:26" ht="20.25" x14ac:dyDescent="0.3">
      <c r="A109" s="9" t="s">
        <v>150</v>
      </c>
      <c r="B109" s="10">
        <v>0.24500851357242101</v>
      </c>
      <c r="C109" s="4"/>
      <c r="D109" s="42"/>
      <c r="E109" s="82"/>
      <c r="F109" s="83"/>
      <c r="G109" s="88"/>
      <c r="H109" s="84"/>
      <c r="I109" s="46"/>
      <c r="J109" s="5"/>
      <c r="K109" s="47"/>
      <c r="L109" s="49"/>
      <c r="M109" s="6"/>
      <c r="N109" s="64" t="s">
        <v>145</v>
      </c>
      <c r="O109" s="50"/>
      <c r="P109" s="7"/>
      <c r="Q109" s="50"/>
      <c r="R109" s="7"/>
      <c r="S109" s="50"/>
      <c r="T109" s="7"/>
      <c r="U109" s="50"/>
      <c r="V109" s="7"/>
      <c r="W109" s="130"/>
      <c r="X109" s="131"/>
      <c r="Y109" s="131"/>
      <c r="Z109" s="132"/>
    </row>
    <row r="110" spans="1:26" ht="20.25" x14ac:dyDescent="0.3">
      <c r="A110" s="9" t="s">
        <v>125</v>
      </c>
      <c r="B110" s="10">
        <v>0.23160686826549101</v>
      </c>
      <c r="C110" s="4">
        <v>0.19037571136398701</v>
      </c>
      <c r="D110" s="42"/>
      <c r="E110" s="82"/>
      <c r="F110" s="83"/>
      <c r="G110" s="88"/>
      <c r="H110" s="84"/>
      <c r="I110" s="46"/>
      <c r="J110" s="5"/>
      <c r="K110" s="47"/>
      <c r="L110" s="49"/>
      <c r="M110" s="6"/>
      <c r="N110" s="64" t="s">
        <v>59</v>
      </c>
      <c r="O110" s="50"/>
      <c r="P110" s="7"/>
      <c r="Q110" s="50"/>
      <c r="R110" s="7"/>
      <c r="S110" s="50"/>
      <c r="T110" s="7"/>
      <c r="U110" s="50"/>
      <c r="V110" s="7"/>
      <c r="W110" s="130"/>
      <c r="X110" s="131"/>
      <c r="Y110" s="131"/>
      <c r="Z110" s="132"/>
    </row>
    <row r="111" spans="1:26" ht="20.25" x14ac:dyDescent="0.3">
      <c r="A111" s="9" t="s">
        <v>137</v>
      </c>
      <c r="B111" s="10">
        <v>0.21079844029311201</v>
      </c>
      <c r="C111" s="4"/>
      <c r="D111" s="42"/>
      <c r="E111" s="82"/>
      <c r="F111" s="83"/>
      <c r="G111" s="88"/>
      <c r="H111" s="84"/>
      <c r="I111" s="46"/>
      <c r="J111" s="5"/>
      <c r="K111" s="47"/>
      <c r="L111" s="49"/>
      <c r="M111" s="6"/>
      <c r="N111" s="64" t="s">
        <v>146</v>
      </c>
      <c r="O111" s="50"/>
      <c r="P111" s="7"/>
      <c r="Q111" s="50"/>
      <c r="R111" s="7"/>
      <c r="S111" s="50"/>
      <c r="T111" s="7"/>
      <c r="U111" s="50"/>
      <c r="V111" s="7"/>
      <c r="W111" s="130"/>
      <c r="X111" s="131"/>
      <c r="Y111" s="131"/>
      <c r="Z111" s="132"/>
    </row>
    <row r="112" spans="1:26" ht="20.25" x14ac:dyDescent="0.3">
      <c r="A112" s="9" t="s">
        <v>89</v>
      </c>
      <c r="B112" s="10">
        <v>0.197413765377082</v>
      </c>
      <c r="C112" s="4"/>
      <c r="D112" s="42"/>
      <c r="E112" s="82">
        <v>4433</v>
      </c>
      <c r="F112" s="83">
        <v>1194</v>
      </c>
      <c r="G112" s="88">
        <v>150</v>
      </c>
      <c r="H112" s="84"/>
      <c r="I112" s="46"/>
      <c r="J112" s="5"/>
      <c r="K112" s="47"/>
      <c r="L112" s="49"/>
      <c r="M112" s="6"/>
      <c r="N112" s="64" t="s">
        <v>104</v>
      </c>
      <c r="O112" s="50"/>
      <c r="P112" s="7"/>
      <c r="Q112" s="50"/>
      <c r="R112" s="7"/>
      <c r="S112" s="50"/>
      <c r="T112" s="7"/>
      <c r="U112" s="50"/>
      <c r="V112" s="7"/>
      <c r="W112" s="130"/>
      <c r="X112" s="131"/>
      <c r="Y112" s="131"/>
      <c r="Z112" s="132"/>
    </row>
    <row r="113" spans="1:26" ht="20.25" x14ac:dyDescent="0.3">
      <c r="A113" s="9" t="s">
        <v>138</v>
      </c>
      <c r="B113" s="10">
        <v>0.19496472323726899</v>
      </c>
      <c r="C113" s="4"/>
      <c r="D113" s="42"/>
      <c r="E113" s="82"/>
      <c r="F113" s="83"/>
      <c r="G113" s="88"/>
      <c r="H113" s="84"/>
      <c r="I113" s="46"/>
      <c r="J113" s="5"/>
      <c r="K113" s="47"/>
      <c r="L113" s="49"/>
      <c r="M113" s="6"/>
      <c r="N113" s="64" t="s">
        <v>147</v>
      </c>
      <c r="O113" s="50"/>
      <c r="P113" s="7"/>
      <c r="Q113" s="50"/>
      <c r="R113" s="7"/>
      <c r="S113" s="50"/>
      <c r="T113" s="7"/>
      <c r="U113" s="50"/>
      <c r="V113" s="7"/>
      <c r="W113" s="130"/>
      <c r="X113" s="131"/>
      <c r="Y113" s="131"/>
      <c r="Z113" s="132"/>
    </row>
    <row r="114" spans="1:26" ht="20.25" x14ac:dyDescent="0.3">
      <c r="A114" s="9" t="s">
        <v>139</v>
      </c>
      <c r="B114" s="10">
        <v>0.17481025995916399</v>
      </c>
      <c r="C114" s="4"/>
      <c r="D114" s="42"/>
      <c r="E114" s="82"/>
      <c r="F114" s="83"/>
      <c r="G114" s="88"/>
      <c r="H114" s="84"/>
      <c r="I114" s="46"/>
      <c r="J114" s="5"/>
      <c r="K114" s="47"/>
      <c r="L114" s="49"/>
      <c r="M114" s="6"/>
      <c r="N114" s="64" t="s">
        <v>146</v>
      </c>
      <c r="O114" s="50"/>
      <c r="P114" s="7"/>
      <c r="Q114" s="50"/>
      <c r="R114" s="7"/>
      <c r="S114" s="50"/>
      <c r="T114" s="7"/>
      <c r="U114" s="50"/>
      <c r="V114" s="7"/>
      <c r="W114" s="130"/>
      <c r="X114" s="131"/>
      <c r="Y114" s="131"/>
      <c r="Z114" s="132"/>
    </row>
    <row r="115" spans="1:26" ht="20.25" x14ac:dyDescent="0.3">
      <c r="A115" s="9" t="s">
        <v>112</v>
      </c>
      <c r="B115" s="10">
        <v>0.17472922809453001</v>
      </c>
      <c r="C115" s="4"/>
      <c r="D115" s="42"/>
      <c r="E115" s="82">
        <v>3633</v>
      </c>
      <c r="F115" s="83">
        <v>1074</v>
      </c>
      <c r="G115" s="88"/>
      <c r="H115" s="84">
        <v>82</v>
      </c>
      <c r="I115" s="46"/>
      <c r="J115" s="5"/>
      <c r="K115" s="47"/>
      <c r="L115" s="49"/>
      <c r="M115" s="6">
        <v>99000</v>
      </c>
      <c r="N115" s="64"/>
      <c r="O115" s="50">
        <f>(M115/B115)/100</f>
        <v>5665.9095378387501</v>
      </c>
      <c r="P115" s="7">
        <f>RANK(O115,$O$5:$O$120,1)</f>
        <v>31</v>
      </c>
      <c r="Q115" s="50"/>
      <c r="R115" s="7"/>
      <c r="S115" s="50"/>
      <c r="T115" s="7"/>
      <c r="U115" s="50"/>
      <c r="V115" s="7"/>
      <c r="W115" s="130"/>
      <c r="X115" s="131"/>
      <c r="Y115" s="131"/>
      <c r="Z115" s="132"/>
    </row>
    <row r="116" spans="1:26" ht="20.25" x14ac:dyDescent="0.3">
      <c r="A116" s="9" t="s">
        <v>90</v>
      </c>
      <c r="B116" s="10">
        <v>0.16282326970168901</v>
      </c>
      <c r="C116" s="4">
        <v>0.13872447046970601</v>
      </c>
      <c r="D116" s="42">
        <v>8.3793582950034806E-2</v>
      </c>
      <c r="E116" s="82">
        <v>4114</v>
      </c>
      <c r="F116" s="83">
        <v>1192</v>
      </c>
      <c r="G116" s="88"/>
      <c r="H116" s="84"/>
      <c r="I116" s="46"/>
      <c r="J116" s="93"/>
      <c r="K116" s="47"/>
      <c r="L116" s="49"/>
      <c r="M116" s="6"/>
      <c r="N116" s="64" t="s">
        <v>106</v>
      </c>
      <c r="O116" s="50"/>
      <c r="P116" s="7"/>
      <c r="Q116" s="50"/>
      <c r="R116" s="7"/>
      <c r="S116" s="50"/>
      <c r="T116" s="7"/>
      <c r="U116" s="50"/>
      <c r="V116" s="7"/>
      <c r="W116" s="130"/>
      <c r="X116" s="131"/>
      <c r="Y116" s="131"/>
      <c r="Z116" s="132"/>
    </row>
    <row r="117" spans="1:26" ht="20.25" x14ac:dyDescent="0.3">
      <c r="A117" s="9" t="s">
        <v>140</v>
      </c>
      <c r="B117" s="10">
        <v>0.122674247526787</v>
      </c>
      <c r="C117" s="4"/>
      <c r="D117" s="42"/>
      <c r="E117" s="82"/>
      <c r="F117" s="83"/>
      <c r="G117" s="88"/>
      <c r="H117" s="84"/>
      <c r="I117" s="46"/>
      <c r="J117" s="93"/>
      <c r="K117" s="47"/>
      <c r="L117" s="49"/>
      <c r="M117" s="6"/>
      <c r="N117" s="64" t="s">
        <v>145</v>
      </c>
      <c r="O117" s="50"/>
      <c r="P117" s="7"/>
      <c r="Q117" s="50"/>
      <c r="R117" s="7"/>
      <c r="S117" s="50"/>
      <c r="T117" s="7"/>
      <c r="U117" s="50"/>
      <c r="V117" s="7"/>
      <c r="W117" s="130"/>
      <c r="X117" s="131"/>
      <c r="Y117" s="131"/>
      <c r="Z117" s="132"/>
    </row>
    <row r="118" spans="1:26" ht="20.25" x14ac:dyDescent="0.3">
      <c r="A118" s="9" t="s">
        <v>151</v>
      </c>
      <c r="B118" s="10">
        <v>0.121664142994796</v>
      </c>
      <c r="C118" s="4"/>
      <c r="D118" s="42"/>
      <c r="E118" s="82"/>
      <c r="F118" s="83"/>
      <c r="G118" s="88"/>
      <c r="H118" s="84"/>
      <c r="I118" s="46"/>
      <c r="J118" s="93"/>
      <c r="K118" s="47"/>
      <c r="L118" s="49"/>
      <c r="M118" s="6"/>
      <c r="N118" s="64" t="s">
        <v>145</v>
      </c>
      <c r="O118" s="50"/>
      <c r="P118" s="7"/>
      <c r="Q118" s="50"/>
      <c r="R118" s="7"/>
      <c r="S118" s="50"/>
      <c r="T118" s="7"/>
      <c r="U118" s="50"/>
      <c r="V118" s="7"/>
      <c r="W118" s="130"/>
      <c r="X118" s="131"/>
      <c r="Y118" s="131"/>
      <c r="Z118" s="132"/>
    </row>
    <row r="119" spans="1:26" ht="20.25" x14ac:dyDescent="0.3">
      <c r="A119" s="9" t="s">
        <v>91</v>
      </c>
      <c r="B119" s="10">
        <v>9.0349646847768694E-2</v>
      </c>
      <c r="C119" s="4"/>
      <c r="D119" s="42"/>
      <c r="E119" s="82">
        <v>1922</v>
      </c>
      <c r="F119" s="83">
        <v>637</v>
      </c>
      <c r="G119" s="88"/>
      <c r="H119" s="84">
        <v>40</v>
      </c>
      <c r="I119" s="46"/>
      <c r="J119" s="93"/>
      <c r="K119" s="47"/>
      <c r="L119" s="49">
        <v>102215</v>
      </c>
      <c r="M119" s="6">
        <v>104000</v>
      </c>
      <c r="N119" s="64" t="s">
        <v>148</v>
      </c>
      <c r="O119" s="50">
        <f>(M119/B119)/100</f>
        <v>11510.836359463692</v>
      </c>
      <c r="P119" s="7">
        <f>RANK(O119,$O$5:$O$120,1)</f>
        <v>34</v>
      </c>
      <c r="Q119" s="50"/>
      <c r="R119" s="7"/>
      <c r="S119" s="50"/>
      <c r="T119" s="7"/>
      <c r="U119" s="50"/>
      <c r="V119" s="7"/>
      <c r="W119" s="133"/>
      <c r="X119" s="134"/>
      <c r="Y119" s="134"/>
      <c r="Z119" s="135"/>
    </row>
    <row r="120" spans="1:26" ht="21" thickBot="1" x14ac:dyDescent="0.35">
      <c r="A120" s="61" t="s">
        <v>50</v>
      </c>
      <c r="B120" s="23"/>
      <c r="C120" s="24"/>
      <c r="D120" s="24"/>
      <c r="E120" s="25"/>
      <c r="F120" s="25"/>
      <c r="G120" s="25"/>
      <c r="H120" s="25"/>
      <c r="I120" s="62" t="s">
        <v>55</v>
      </c>
      <c r="J120" s="26"/>
      <c r="K120" s="26"/>
      <c r="L120" s="26"/>
      <c r="M120" s="26"/>
      <c r="N120" s="66"/>
      <c r="O120" s="27"/>
      <c r="P120" s="28"/>
      <c r="Q120" s="29"/>
      <c r="R120" s="28"/>
      <c r="S120" s="29"/>
      <c r="T120" s="28"/>
      <c r="U120" s="29"/>
      <c r="V120" s="30"/>
      <c r="W120" s="29"/>
      <c r="X120" s="30"/>
    </row>
    <row r="123" spans="1:26" ht="17.25" thickBot="1" x14ac:dyDescent="0.35"/>
    <row r="124" spans="1:26" ht="16.5" customHeight="1" x14ac:dyDescent="0.3">
      <c r="A124" s="178" t="s">
        <v>72</v>
      </c>
      <c r="B124" s="175" t="s">
        <v>65</v>
      </c>
      <c r="C124" s="160" t="s">
        <v>40</v>
      </c>
      <c r="D124" s="169" t="s">
        <v>52</v>
      </c>
      <c r="E124" s="169" t="s">
        <v>39</v>
      </c>
      <c r="F124" s="172" t="s">
        <v>41</v>
      </c>
      <c r="G124" s="172" t="s">
        <v>53</v>
      </c>
      <c r="H124" s="172" t="s">
        <v>51</v>
      </c>
      <c r="I124" s="169" t="s">
        <v>42</v>
      </c>
      <c r="J124" s="169" t="s">
        <v>43</v>
      </c>
      <c r="K124" s="172" t="s">
        <v>96</v>
      </c>
      <c r="L124" s="169" t="s">
        <v>45</v>
      </c>
      <c r="M124" s="148" t="s">
        <v>44</v>
      </c>
      <c r="Q124" t="s">
        <v>210</v>
      </c>
      <c r="W124">
        <v>1550000</v>
      </c>
    </row>
    <row r="125" spans="1:26" x14ac:dyDescent="0.3">
      <c r="A125" s="179"/>
      <c r="B125" s="176"/>
      <c r="C125" s="161"/>
      <c r="D125" s="170"/>
      <c r="E125" s="170"/>
      <c r="F125" s="173"/>
      <c r="G125" s="173"/>
      <c r="H125" s="173"/>
      <c r="I125" s="170"/>
      <c r="J125" s="170"/>
      <c r="K125" s="173"/>
      <c r="L125" s="170"/>
      <c r="M125" s="149"/>
      <c r="Q125" t="s">
        <v>211</v>
      </c>
      <c r="W125">
        <v>1820000</v>
      </c>
    </row>
    <row r="126" spans="1:26" x14ac:dyDescent="0.3">
      <c r="A126" s="179"/>
      <c r="B126" s="176"/>
      <c r="C126" s="161"/>
      <c r="D126" s="171"/>
      <c r="E126" s="171"/>
      <c r="F126" s="174"/>
      <c r="G126" s="174"/>
      <c r="H126" s="174"/>
      <c r="I126" s="171"/>
      <c r="J126" s="171"/>
      <c r="K126" s="174"/>
      <c r="L126" s="171"/>
      <c r="M126" s="149"/>
      <c r="Q126" t="s">
        <v>212</v>
      </c>
      <c r="W126">
        <v>1920000</v>
      </c>
    </row>
    <row r="127" spans="1:26" ht="17.25" thickBot="1" x14ac:dyDescent="0.35">
      <c r="A127" s="31" t="s">
        <v>46</v>
      </c>
      <c r="B127" s="177"/>
      <c r="C127" s="11" t="s">
        <v>26</v>
      </c>
      <c r="D127" s="12" t="s">
        <v>27</v>
      </c>
      <c r="E127" s="12" t="s">
        <v>26</v>
      </c>
      <c r="F127" s="12" t="s">
        <v>28</v>
      </c>
      <c r="G127" s="12" t="s">
        <v>26</v>
      </c>
      <c r="H127" s="12" t="s">
        <v>32</v>
      </c>
      <c r="I127" s="12" t="s">
        <v>29</v>
      </c>
      <c r="J127" s="12" t="s">
        <v>29</v>
      </c>
      <c r="K127" s="12" t="s">
        <v>26</v>
      </c>
      <c r="L127" s="12" t="s">
        <v>31</v>
      </c>
      <c r="M127" s="13" t="s">
        <v>30</v>
      </c>
      <c r="Q127" t="s">
        <v>213</v>
      </c>
      <c r="W127">
        <v>950000</v>
      </c>
    </row>
    <row r="128" spans="1:26" x14ac:dyDescent="0.3">
      <c r="A128" s="166" t="s">
        <v>92</v>
      </c>
      <c r="B128" s="36" t="s">
        <v>66</v>
      </c>
      <c r="C128" s="32">
        <v>629</v>
      </c>
      <c r="D128" s="51">
        <v>322</v>
      </c>
      <c r="E128" s="51"/>
      <c r="F128" s="51"/>
      <c r="G128" s="51">
        <v>237</v>
      </c>
      <c r="H128" s="51">
        <v>94</v>
      </c>
      <c r="I128" s="51"/>
      <c r="J128" s="51"/>
      <c r="K128" s="51"/>
      <c r="L128" s="51">
        <v>126</v>
      </c>
      <c r="M128" s="52">
        <v>182</v>
      </c>
      <c r="Q128" t="s">
        <v>214</v>
      </c>
      <c r="W128">
        <v>650000</v>
      </c>
    </row>
    <row r="129" spans="1:23" x14ac:dyDescent="0.3">
      <c r="A129" s="167"/>
      <c r="B129" s="37" t="s">
        <v>67</v>
      </c>
      <c r="C129" s="33">
        <v>468</v>
      </c>
      <c r="D129" s="53">
        <v>238</v>
      </c>
      <c r="E129" s="53"/>
      <c r="F129" s="53"/>
      <c r="G129" s="53">
        <v>198</v>
      </c>
      <c r="H129" s="53">
        <v>81</v>
      </c>
      <c r="I129" s="53"/>
      <c r="J129" s="53"/>
      <c r="K129" s="53"/>
      <c r="L129" s="53">
        <v>104</v>
      </c>
      <c r="M129" s="54">
        <v>135</v>
      </c>
      <c r="Q129" t="s">
        <v>217</v>
      </c>
      <c r="W129">
        <v>580000</v>
      </c>
    </row>
    <row r="130" spans="1:23" ht="17.25" thickBot="1" x14ac:dyDescent="0.35">
      <c r="A130" s="168"/>
      <c r="B130" s="38" t="s">
        <v>68</v>
      </c>
      <c r="C130" s="34">
        <v>278</v>
      </c>
      <c r="D130" s="55">
        <v>132</v>
      </c>
      <c r="E130" s="55"/>
      <c r="F130" s="55"/>
      <c r="G130" s="55">
        <v>148</v>
      </c>
      <c r="H130" s="55">
        <v>54</v>
      </c>
      <c r="I130" s="55"/>
      <c r="J130" s="55"/>
      <c r="K130" s="55"/>
      <c r="L130" s="55">
        <v>64</v>
      </c>
      <c r="M130" s="56">
        <v>72</v>
      </c>
      <c r="Q130" t="s">
        <v>226</v>
      </c>
      <c r="W130">
        <v>1000000</v>
      </c>
    </row>
    <row r="131" spans="1:23" x14ac:dyDescent="0.3">
      <c r="A131" s="166" t="s">
        <v>69</v>
      </c>
      <c r="B131" s="36" t="s">
        <v>0</v>
      </c>
      <c r="C131" s="32">
        <v>540</v>
      </c>
      <c r="D131" s="51">
        <v>307</v>
      </c>
      <c r="E131" s="51"/>
      <c r="F131" s="51"/>
      <c r="G131" s="51">
        <v>231</v>
      </c>
      <c r="H131" s="51">
        <v>86</v>
      </c>
      <c r="I131" s="51"/>
      <c r="J131" s="51"/>
      <c r="K131" s="51"/>
      <c r="L131" s="51">
        <v>106</v>
      </c>
      <c r="M131" s="52">
        <v>142</v>
      </c>
    </row>
    <row r="132" spans="1:23" x14ac:dyDescent="0.3">
      <c r="A132" s="167"/>
      <c r="B132" s="37" t="s">
        <v>1</v>
      </c>
      <c r="C132" s="33">
        <v>410</v>
      </c>
      <c r="D132" s="53">
        <v>211</v>
      </c>
      <c r="E132" s="53"/>
      <c r="F132" s="53"/>
      <c r="G132" s="53">
        <v>180</v>
      </c>
      <c r="H132" s="53">
        <v>71</v>
      </c>
      <c r="I132" s="53"/>
      <c r="J132" s="53"/>
      <c r="K132" s="53"/>
      <c r="L132" s="53">
        <v>88</v>
      </c>
      <c r="M132" s="54">
        <v>104</v>
      </c>
    </row>
    <row r="133" spans="1:23" ht="17.25" thickBot="1" x14ac:dyDescent="0.35">
      <c r="A133" s="168"/>
      <c r="B133" s="38" t="s">
        <v>2</v>
      </c>
      <c r="C133" s="34">
        <v>232</v>
      </c>
      <c r="D133" s="55">
        <v>113</v>
      </c>
      <c r="E133" s="55"/>
      <c r="F133" s="55"/>
      <c r="G133" s="55">
        <v>129</v>
      </c>
      <c r="H133" s="55">
        <v>47</v>
      </c>
      <c r="I133" s="55"/>
      <c r="J133" s="55"/>
      <c r="K133" s="55"/>
      <c r="L133" s="55">
        <v>53</v>
      </c>
      <c r="M133" s="56">
        <v>59</v>
      </c>
    </row>
    <row r="134" spans="1:23" x14ac:dyDescent="0.3">
      <c r="A134" s="166" t="s">
        <v>93</v>
      </c>
      <c r="B134" s="36" t="s">
        <v>0</v>
      </c>
      <c r="C134" s="32">
        <v>469</v>
      </c>
      <c r="D134" s="51">
        <v>249</v>
      </c>
      <c r="E134" s="51">
        <v>141</v>
      </c>
      <c r="F134" s="51">
        <v>110</v>
      </c>
      <c r="G134" s="51">
        <v>188</v>
      </c>
      <c r="H134" s="51">
        <v>77</v>
      </c>
      <c r="I134" s="51">
        <v>165</v>
      </c>
      <c r="J134" s="51">
        <v>96</v>
      </c>
      <c r="K134" s="51">
        <v>87</v>
      </c>
      <c r="L134" s="51">
        <v>91</v>
      </c>
      <c r="M134" s="52">
        <v>123</v>
      </c>
    </row>
    <row r="135" spans="1:23" x14ac:dyDescent="0.3">
      <c r="A135" s="167"/>
      <c r="B135" s="37" t="s">
        <v>1</v>
      </c>
      <c r="C135" s="33">
        <v>339</v>
      </c>
      <c r="D135" s="53">
        <v>170</v>
      </c>
      <c r="E135" s="53">
        <v>111</v>
      </c>
      <c r="F135" s="53">
        <v>77</v>
      </c>
      <c r="G135" s="53">
        <v>158</v>
      </c>
      <c r="H135" s="53">
        <v>63</v>
      </c>
      <c r="I135" s="53">
        <v>125</v>
      </c>
      <c r="J135" s="53">
        <v>60</v>
      </c>
      <c r="K135" s="53">
        <v>69</v>
      </c>
      <c r="L135" s="53">
        <v>74</v>
      </c>
      <c r="M135" s="54">
        <v>87</v>
      </c>
    </row>
    <row r="136" spans="1:23" ht="17.25" thickBot="1" x14ac:dyDescent="0.35">
      <c r="A136" s="168"/>
      <c r="B136" s="38" t="s">
        <v>2</v>
      </c>
      <c r="C136" s="34">
        <v>188</v>
      </c>
      <c r="D136" s="55">
        <v>90</v>
      </c>
      <c r="E136" s="55">
        <v>64</v>
      </c>
      <c r="F136" s="55">
        <v>41</v>
      </c>
      <c r="G136" s="55">
        <v>107</v>
      </c>
      <c r="H136" s="55">
        <v>40</v>
      </c>
      <c r="I136" s="55">
        <v>72</v>
      </c>
      <c r="J136" s="55">
        <v>29</v>
      </c>
      <c r="K136" s="55">
        <v>44</v>
      </c>
      <c r="L136" s="55">
        <v>49</v>
      </c>
      <c r="M136" s="56">
        <v>48</v>
      </c>
    </row>
    <row r="137" spans="1:23" x14ac:dyDescent="0.3">
      <c r="A137" s="166" t="s">
        <v>94</v>
      </c>
      <c r="B137" s="36" t="s">
        <v>0</v>
      </c>
      <c r="C137" s="32">
        <v>380</v>
      </c>
      <c r="D137" s="51">
        <v>182</v>
      </c>
      <c r="E137" s="51">
        <v>111</v>
      </c>
      <c r="F137" s="51">
        <v>82</v>
      </c>
      <c r="G137" s="51">
        <v>149</v>
      </c>
      <c r="H137" s="51">
        <v>64</v>
      </c>
      <c r="I137" s="51">
        <v>133</v>
      </c>
      <c r="J137" s="51">
        <v>71</v>
      </c>
      <c r="K137" s="51">
        <v>65</v>
      </c>
      <c r="L137" s="51">
        <v>71</v>
      </c>
      <c r="M137" s="52">
        <v>94</v>
      </c>
    </row>
    <row r="138" spans="1:23" x14ac:dyDescent="0.3">
      <c r="A138" s="167"/>
      <c r="B138" s="37" t="s">
        <v>1</v>
      </c>
      <c r="C138" s="33">
        <v>270</v>
      </c>
      <c r="D138" s="53">
        <v>123</v>
      </c>
      <c r="E138" s="53">
        <v>82</v>
      </c>
      <c r="F138" s="53">
        <v>57</v>
      </c>
      <c r="G138" s="53">
        <v>121</v>
      </c>
      <c r="H138" s="53">
        <v>50</v>
      </c>
      <c r="I138" s="53">
        <v>97</v>
      </c>
      <c r="J138" s="53">
        <v>44</v>
      </c>
      <c r="K138" s="53">
        <v>52</v>
      </c>
      <c r="L138" s="53">
        <v>57</v>
      </c>
      <c r="M138" s="54">
        <v>66</v>
      </c>
    </row>
    <row r="139" spans="1:23" ht="17.25" thickBot="1" x14ac:dyDescent="0.35">
      <c r="A139" s="168"/>
      <c r="B139" s="38" t="s">
        <v>2</v>
      </c>
      <c r="C139" s="34">
        <v>146</v>
      </c>
      <c r="D139" s="55">
        <v>64</v>
      </c>
      <c r="E139" s="55">
        <v>47</v>
      </c>
      <c r="F139" s="55">
        <v>30</v>
      </c>
      <c r="G139" s="55">
        <v>80</v>
      </c>
      <c r="H139" s="55">
        <v>31</v>
      </c>
      <c r="I139" s="55">
        <v>56</v>
      </c>
      <c r="J139" s="55">
        <v>21</v>
      </c>
      <c r="K139" s="55">
        <v>33</v>
      </c>
      <c r="L139" s="55">
        <v>37</v>
      </c>
      <c r="M139" s="56">
        <v>36</v>
      </c>
    </row>
    <row r="140" spans="1:23" x14ac:dyDescent="0.3">
      <c r="A140" s="166" t="s">
        <v>95</v>
      </c>
      <c r="B140" s="36" t="s">
        <v>0</v>
      </c>
      <c r="C140" s="32">
        <v>319</v>
      </c>
      <c r="D140" s="51">
        <v>243</v>
      </c>
      <c r="E140" s="51">
        <v>96</v>
      </c>
      <c r="F140" s="51">
        <v>72</v>
      </c>
      <c r="G140" s="51">
        <v>130</v>
      </c>
      <c r="H140" s="51">
        <v>54</v>
      </c>
      <c r="I140" s="51">
        <v>108</v>
      </c>
      <c r="J140" s="51">
        <v>63</v>
      </c>
      <c r="K140" s="51">
        <v>57</v>
      </c>
      <c r="L140" s="51">
        <v>56</v>
      </c>
      <c r="M140" s="52">
        <v>78</v>
      </c>
    </row>
    <row r="141" spans="1:23" x14ac:dyDescent="0.3">
      <c r="A141" s="167"/>
      <c r="B141" s="37" t="s">
        <v>1</v>
      </c>
      <c r="C141" s="33">
        <v>223</v>
      </c>
      <c r="D141" s="53">
        <v>105</v>
      </c>
      <c r="E141" s="53">
        <v>69</v>
      </c>
      <c r="F141" s="53">
        <v>46</v>
      </c>
      <c r="G141" s="53">
        <v>103</v>
      </c>
      <c r="H141" s="53">
        <v>40</v>
      </c>
      <c r="I141" s="53">
        <v>79</v>
      </c>
      <c r="J141" s="53">
        <v>39</v>
      </c>
      <c r="K141" s="53">
        <v>44</v>
      </c>
      <c r="L141" s="53">
        <v>45</v>
      </c>
      <c r="M141" s="54">
        <v>53</v>
      </c>
    </row>
    <row r="142" spans="1:23" ht="17.25" thickBot="1" x14ac:dyDescent="0.35">
      <c r="A142" s="168"/>
      <c r="B142" s="38" t="s">
        <v>2</v>
      </c>
      <c r="C142" s="34">
        <v>117</v>
      </c>
      <c r="D142" s="55">
        <v>55</v>
      </c>
      <c r="E142" s="55">
        <v>38</v>
      </c>
      <c r="F142" s="55">
        <v>24</v>
      </c>
      <c r="G142" s="55">
        <v>66</v>
      </c>
      <c r="H142" s="55"/>
      <c r="I142" s="55">
        <v>45</v>
      </c>
      <c r="J142" s="55">
        <v>19</v>
      </c>
      <c r="K142" s="55">
        <v>27</v>
      </c>
      <c r="L142" s="55">
        <v>29</v>
      </c>
      <c r="M142" s="56">
        <v>25</v>
      </c>
    </row>
    <row r="143" spans="1:23" x14ac:dyDescent="0.3">
      <c r="A143" s="166" t="s">
        <v>70</v>
      </c>
      <c r="B143" s="39" t="s">
        <v>0</v>
      </c>
      <c r="C143" s="35">
        <v>253</v>
      </c>
      <c r="D143" s="57">
        <v>201</v>
      </c>
      <c r="E143" s="57">
        <v>73</v>
      </c>
      <c r="F143" s="57">
        <v>56</v>
      </c>
      <c r="G143" s="57">
        <v>111</v>
      </c>
      <c r="H143" s="57">
        <v>42</v>
      </c>
      <c r="I143" s="57">
        <v>87</v>
      </c>
      <c r="J143" s="57">
        <v>47</v>
      </c>
      <c r="K143" s="57">
        <v>44</v>
      </c>
      <c r="L143" s="57">
        <v>45</v>
      </c>
      <c r="M143" s="58">
        <v>62</v>
      </c>
    </row>
    <row r="144" spans="1:23" x14ac:dyDescent="0.3">
      <c r="A144" s="167"/>
      <c r="B144" s="37" t="s">
        <v>1</v>
      </c>
      <c r="C144" s="33">
        <v>171</v>
      </c>
      <c r="D144" s="53">
        <v>83</v>
      </c>
      <c r="E144" s="53">
        <v>53</v>
      </c>
      <c r="F144" s="53">
        <v>37</v>
      </c>
      <c r="G144" s="53">
        <v>87</v>
      </c>
      <c r="H144" s="53">
        <v>31</v>
      </c>
      <c r="I144" s="53">
        <v>64</v>
      </c>
      <c r="J144" s="53">
        <v>29</v>
      </c>
      <c r="K144" s="53">
        <v>35</v>
      </c>
      <c r="L144" s="53">
        <v>36</v>
      </c>
      <c r="M144" s="54">
        <v>42</v>
      </c>
    </row>
    <row r="145" spans="1:13" ht="17.25" thickBot="1" x14ac:dyDescent="0.35">
      <c r="A145" s="168"/>
      <c r="B145" s="38" t="s">
        <v>2</v>
      </c>
      <c r="C145" s="34">
        <v>88</v>
      </c>
      <c r="D145" s="55">
        <v>42</v>
      </c>
      <c r="E145" s="55">
        <v>23</v>
      </c>
      <c r="F145" s="55">
        <v>19</v>
      </c>
      <c r="G145" s="55">
        <v>54</v>
      </c>
      <c r="H145" s="55">
        <v>18</v>
      </c>
      <c r="I145" s="55">
        <v>35</v>
      </c>
      <c r="J145" s="55">
        <v>14</v>
      </c>
      <c r="K145" s="55">
        <v>21</v>
      </c>
      <c r="L145" s="55">
        <v>23</v>
      </c>
      <c r="M145" s="56">
        <v>21</v>
      </c>
    </row>
  </sheetData>
  <mergeCells count="37">
    <mergeCell ref="A143:A145"/>
    <mergeCell ref="D124:D126"/>
    <mergeCell ref="A128:A130"/>
    <mergeCell ref="B124:B127"/>
    <mergeCell ref="A124:A126"/>
    <mergeCell ref="C124:C126"/>
    <mergeCell ref="A131:A133"/>
    <mergeCell ref="A134:A136"/>
    <mergeCell ref="E124:E126"/>
    <mergeCell ref="A137:A139"/>
    <mergeCell ref="A140:A142"/>
    <mergeCell ref="Y36:AB54"/>
    <mergeCell ref="Y56:AB75"/>
    <mergeCell ref="Y77:AB92"/>
    <mergeCell ref="W94:Z119"/>
    <mergeCell ref="F124:F126"/>
    <mergeCell ref="M124:M126"/>
    <mergeCell ref="J124:J126"/>
    <mergeCell ref="G124:G126"/>
    <mergeCell ref="H124:H126"/>
    <mergeCell ref="I124:I126"/>
    <mergeCell ref="K124:K126"/>
    <mergeCell ref="L124:L126"/>
    <mergeCell ref="Y13:AB34"/>
    <mergeCell ref="Y4:AB12"/>
    <mergeCell ref="B1:D2"/>
    <mergeCell ref="A1:A3"/>
    <mergeCell ref="H1:H2"/>
    <mergeCell ref="I1:K2"/>
    <mergeCell ref="E1:G2"/>
    <mergeCell ref="Y1:AB3"/>
    <mergeCell ref="L1:N2"/>
    <mergeCell ref="O1:P2"/>
    <mergeCell ref="Q1:R2"/>
    <mergeCell ref="S1:T2"/>
    <mergeCell ref="U1:V2"/>
    <mergeCell ref="W1:X2"/>
  </mergeCells>
  <phoneticPr fontId="1" type="noConversion"/>
  <conditionalFormatting sqref="B4:B11">
    <cfRule type="colorScale" priority="496">
      <colorScale>
        <cfvo type="min"/>
        <cfvo type="max"/>
        <color theme="0"/>
        <color theme="9" tint="0.59999389629810485"/>
      </colorScale>
    </cfRule>
  </conditionalFormatting>
  <conditionalFormatting sqref="B13:B34">
    <cfRule type="colorScale" priority="5470">
      <colorScale>
        <cfvo type="min"/>
        <cfvo type="max"/>
        <color theme="0"/>
        <color theme="9" tint="0.59999389629810485"/>
      </colorScale>
    </cfRule>
  </conditionalFormatting>
  <conditionalFormatting sqref="B36:B54">
    <cfRule type="colorScale" priority="5325">
      <colorScale>
        <cfvo type="min"/>
        <cfvo type="max"/>
        <color theme="9" tint="0.59999389629810485"/>
        <color theme="9"/>
      </colorScale>
    </cfRule>
  </conditionalFormatting>
  <conditionalFormatting sqref="B56:B75">
    <cfRule type="colorScale" priority="253">
      <colorScale>
        <cfvo type="min"/>
        <cfvo type="max"/>
        <color theme="9" tint="0.39997558519241921"/>
        <color theme="9"/>
      </colorScale>
    </cfRule>
  </conditionalFormatting>
  <conditionalFormatting sqref="B77:B92">
    <cfRule type="colorScale" priority="5273">
      <colorScale>
        <cfvo type="min"/>
        <cfvo type="max"/>
        <color theme="9" tint="0.59999389629810485"/>
        <color theme="9"/>
      </colorScale>
    </cfRule>
  </conditionalFormatting>
  <conditionalFormatting sqref="B94:B119">
    <cfRule type="colorScale" priority="5229">
      <colorScale>
        <cfvo type="min"/>
        <cfvo type="max"/>
        <color theme="9" tint="0.59999389629810485"/>
        <color theme="9"/>
      </colorScale>
    </cfRule>
  </conditionalFormatting>
  <conditionalFormatting sqref="C4:C11">
    <cfRule type="colorScale" priority="495">
      <colorScale>
        <cfvo type="min"/>
        <cfvo type="max"/>
        <color theme="0"/>
        <color theme="9" tint="0.59999389629810485"/>
      </colorScale>
    </cfRule>
  </conditionalFormatting>
  <conditionalFormatting sqref="C13:C34">
    <cfRule type="colorScale" priority="5472">
      <colorScale>
        <cfvo type="min"/>
        <cfvo type="max"/>
        <color theme="9" tint="0.59999389629810485"/>
        <color theme="9"/>
      </colorScale>
    </cfRule>
  </conditionalFormatting>
  <conditionalFormatting sqref="C36:C54">
    <cfRule type="colorScale" priority="5327">
      <colorScale>
        <cfvo type="min"/>
        <cfvo type="max"/>
        <color theme="0"/>
        <color theme="9" tint="0.59999389629810485"/>
      </colorScale>
    </cfRule>
  </conditionalFormatting>
  <conditionalFormatting sqref="C56:C75">
    <cfRule type="colorScale" priority="252">
      <colorScale>
        <cfvo type="min"/>
        <cfvo type="max"/>
        <color theme="0"/>
        <color theme="9" tint="0.59999389629810485"/>
      </colorScale>
    </cfRule>
  </conditionalFormatting>
  <conditionalFormatting sqref="C77:C92">
    <cfRule type="colorScale" priority="5275">
      <colorScale>
        <cfvo type="min"/>
        <cfvo type="max"/>
        <color theme="0"/>
        <color theme="9" tint="0.59999389629810485"/>
      </colorScale>
    </cfRule>
  </conditionalFormatting>
  <conditionalFormatting sqref="C94:C119">
    <cfRule type="colorScale" priority="5230">
      <colorScale>
        <cfvo type="min"/>
        <cfvo type="max"/>
        <color theme="0"/>
        <color theme="9" tint="0.59999389629810485"/>
      </colorScale>
    </cfRule>
  </conditionalFormatting>
  <conditionalFormatting sqref="D4:D11">
    <cfRule type="colorScale" priority="323">
      <colorScale>
        <cfvo type="min"/>
        <cfvo type="max"/>
        <color theme="9" tint="0.59999389629810485"/>
        <color theme="9"/>
      </colorScale>
    </cfRule>
  </conditionalFormatting>
  <conditionalFormatting sqref="D13:D34">
    <cfRule type="colorScale" priority="5474">
      <colorScale>
        <cfvo type="min"/>
        <cfvo type="max"/>
        <color theme="0"/>
        <color theme="9" tint="0.59999389629810485"/>
      </colorScale>
    </cfRule>
  </conditionalFormatting>
  <conditionalFormatting sqref="D36:D54">
    <cfRule type="colorScale" priority="5337">
      <colorScale>
        <cfvo type="min"/>
        <cfvo type="max"/>
        <color theme="0"/>
        <color theme="9" tint="0.59999389629810485"/>
      </colorScale>
    </cfRule>
  </conditionalFormatting>
  <conditionalFormatting sqref="D56:D75">
    <cfRule type="colorScale" priority="251">
      <colorScale>
        <cfvo type="min"/>
        <cfvo type="max"/>
        <color theme="0"/>
        <color theme="9" tint="0.59999389629810485"/>
      </colorScale>
    </cfRule>
  </conditionalFormatting>
  <conditionalFormatting sqref="D77:D92">
    <cfRule type="colorScale" priority="5277">
      <colorScale>
        <cfvo type="min"/>
        <cfvo type="max"/>
        <color theme="0"/>
        <color theme="9" tint="0.59999389629810485"/>
      </colorScale>
    </cfRule>
  </conditionalFormatting>
  <conditionalFormatting sqref="D94:D119">
    <cfRule type="colorScale" priority="5231">
      <colorScale>
        <cfvo type="min"/>
        <cfvo type="max"/>
        <color theme="0"/>
        <color theme="9" tint="0.59999389629810485"/>
      </colorScale>
    </cfRule>
  </conditionalFormatting>
  <conditionalFormatting sqref="H4:H119">
    <cfRule type="colorScale" priority="5476">
      <colorScale>
        <cfvo type="min"/>
        <cfvo type="max"/>
        <color theme="0"/>
        <color theme="4" tint="0.59999389629810485"/>
      </colorScale>
    </cfRule>
  </conditionalFormatting>
  <conditionalFormatting sqref="H55">
    <cfRule type="colorScale" priority="258">
      <colorScale>
        <cfvo type="min"/>
        <cfvo type="max"/>
        <color theme="0"/>
        <color theme="4" tint="0.59999389629810485"/>
      </colorScale>
    </cfRule>
  </conditionalFormatting>
  <conditionalFormatting sqref="H93">
    <cfRule type="colorScale" priority="218">
      <colorScale>
        <cfvo type="min"/>
        <cfvo type="max"/>
        <color theme="0"/>
        <color theme="4" tint="0.59999389629810485"/>
      </colorScale>
    </cfRule>
  </conditionalFormatting>
  <conditionalFormatting sqref="M4:M119">
    <cfRule type="cellIs" dxfId="279" priority="158" operator="equal">
      <formula>$L4</formula>
    </cfRule>
    <cfRule type="cellIs" dxfId="278" priority="159" operator="lessThan">
      <formula>$L4</formula>
    </cfRule>
    <cfRule type="cellIs" dxfId="277" priority="161" operator="greaterThan">
      <formula>$L4</formula>
    </cfRule>
    <cfRule type="expression" dxfId="276" priority="157">
      <formula>ISBLANK($L4)=TRUE</formula>
    </cfRule>
  </conditionalFormatting>
  <conditionalFormatting sqref="O4:O11">
    <cfRule type="expression" dxfId="275" priority="194">
      <formula>$O4=SMALL($O$4:$O$11,1)</formula>
    </cfRule>
    <cfRule type="expression" dxfId="274" priority="196">
      <formula>$O4=SMALL($O$4:$O$11,3)</formula>
    </cfRule>
    <cfRule type="expression" dxfId="273" priority="197">
      <formula>$O4=LARGE($O$4:$O$11,1)</formula>
    </cfRule>
    <cfRule type="expression" dxfId="272" priority="195">
      <formula>$O4=SMALL($O$4:$O$11,2)</formula>
    </cfRule>
  </conditionalFormatting>
  <conditionalFormatting sqref="O13:O34">
    <cfRule type="expression" dxfId="271" priority="5487">
      <formula>$O13=SMALL($O$13:$O$34,2)</formula>
    </cfRule>
    <cfRule type="expression" dxfId="270" priority="5489">
      <formula>$O13=LARGE($O$13:$O$34,1)</formula>
    </cfRule>
    <cfRule type="expression" dxfId="269" priority="5488">
      <formula>$O13=SMALL($O$13:$O$34,3)</formula>
    </cfRule>
    <cfRule type="expression" dxfId="268" priority="5486">
      <formula>$O13=SMALL($O$13:$O$34,1)</formula>
    </cfRule>
  </conditionalFormatting>
  <conditionalFormatting sqref="O36:O54">
    <cfRule type="expression" dxfId="267" priority="5339">
      <formula>$O36=SMALL($O$36:$O$54,1)</formula>
    </cfRule>
    <cfRule type="expression" dxfId="266" priority="5340">
      <formula>$O36=SMALL($O$36:$O$54,2)</formula>
    </cfRule>
    <cfRule type="expression" dxfId="265" priority="5341">
      <formula>$O36=SMALL($O$36:$O$54,3)</formula>
    </cfRule>
    <cfRule type="expression" dxfId="264" priority="5342">
      <formula>$O36=LARGE($O$36:$O$54,1)</formula>
    </cfRule>
  </conditionalFormatting>
  <conditionalFormatting sqref="O56:O75">
    <cfRule type="expression" dxfId="263" priority="249">
      <formula>$O56=SMALL($O$56:$O$75,3)</formula>
    </cfRule>
    <cfRule type="expression" dxfId="262" priority="250">
      <formula>$O56=LARGE($O$56:$O$75,1)</formula>
    </cfRule>
    <cfRule type="expression" dxfId="261" priority="248">
      <formula>$O56=SMALL($O$56:$O$75,2)</formula>
    </cfRule>
    <cfRule type="expression" dxfId="260" priority="247">
      <formula>$O56=SMALL($O$56:$O$75,1)</formula>
    </cfRule>
  </conditionalFormatting>
  <conditionalFormatting sqref="O77:O92">
    <cfRule type="expression" dxfId="259" priority="5281">
      <formula>$O77=SMALL($O$77:$O$92,3)</formula>
    </cfRule>
    <cfRule type="expression" dxfId="258" priority="5279">
      <formula>$O77=SMALL($O$77:$O$92,1)</formula>
    </cfRule>
    <cfRule type="expression" dxfId="257" priority="5282">
      <formula>$O77=LARGE($O$77:$O$92,1)</formula>
    </cfRule>
    <cfRule type="expression" dxfId="256" priority="5280">
      <formula>$O77=SMALL($O$77:$O$92,2)</formula>
    </cfRule>
  </conditionalFormatting>
  <conditionalFormatting sqref="O94:O119">
    <cfRule type="expression" dxfId="255" priority="5213">
      <formula>$O94=SMALL($O$94:$O$119,1)</formula>
    </cfRule>
    <cfRule type="expression" dxfId="254" priority="5214">
      <formula>$O94=SMALL($O$94:$O$119,2)</formula>
    </cfRule>
    <cfRule type="expression" dxfId="253" priority="5216">
      <formula>$O94=LARGE($O$94:$O$119,1)</formula>
    </cfRule>
    <cfRule type="expression" dxfId="252" priority="5215">
      <formula>$O94=SMALL($O$94:$O$119,3)</formula>
    </cfRule>
  </conditionalFormatting>
  <conditionalFormatting sqref="P4:P11">
    <cfRule type="expression" dxfId="251" priority="190">
      <formula>$P4=SMALL($P$4:$P$11,1)</formula>
    </cfRule>
    <cfRule type="expression" dxfId="250" priority="191">
      <formula>$P4=SMALL($P$4:$P$11,2)</formula>
    </cfRule>
    <cfRule type="expression" dxfId="249" priority="192">
      <formula>$P4=SMALL($P$4:$P$11,3)</formula>
    </cfRule>
    <cfRule type="expression" dxfId="248" priority="193">
      <formula>$P4=LARGE($P$4:$P$11,1)</formula>
    </cfRule>
  </conditionalFormatting>
  <conditionalFormatting sqref="P13:P34">
    <cfRule type="expression" dxfId="247" priority="5494">
      <formula>$P13=SMALL($P$13:$P$34,1)</formula>
    </cfRule>
    <cfRule type="expression" dxfId="246" priority="5495">
      <formula>$P13=SMALL($P$13:$P$34,2)</formula>
    </cfRule>
    <cfRule type="expression" dxfId="245" priority="5496">
      <formula>$P13=SMALL($P$13:$P$34,3)</formula>
    </cfRule>
    <cfRule type="expression" dxfId="244" priority="5497">
      <formula>$P13=LARGE($P$13:$P$34,1)</formula>
    </cfRule>
  </conditionalFormatting>
  <conditionalFormatting sqref="P36:P54">
    <cfRule type="expression" dxfId="243" priority="5350">
      <formula>$P36=LARGE($P$36:$P$54,1)</formula>
    </cfRule>
    <cfRule type="expression" dxfId="242" priority="5349">
      <formula>$P36=SMALL($P$36:$P$54,3)</formula>
    </cfRule>
    <cfRule type="expression" dxfId="241" priority="5347">
      <formula>$P36=SMALL($P$36:$P$54,1)</formula>
    </cfRule>
    <cfRule type="expression" dxfId="240" priority="5348">
      <formula>$P36=SMALL($P$36:$P$54,2)</formula>
    </cfRule>
  </conditionalFormatting>
  <conditionalFormatting sqref="P56:P75">
    <cfRule type="expression" dxfId="239" priority="246">
      <formula>$P56=LARGE($P$56:$P$75,1)</formula>
    </cfRule>
    <cfRule type="expression" dxfId="238" priority="243">
      <formula>$P56=SMALL($P$56:$P$75,1)</formula>
    </cfRule>
    <cfRule type="expression" dxfId="237" priority="245">
      <formula>$P56=SMALL($P$56:$P$75,3)</formula>
    </cfRule>
    <cfRule type="expression" dxfId="236" priority="244">
      <formula>$P56=SMALL($P$56:$P$75,2)</formula>
    </cfRule>
  </conditionalFormatting>
  <conditionalFormatting sqref="P77:P92">
    <cfRule type="expression" dxfId="235" priority="5241">
      <formula>$P77=SMALL($P$77:$P$92,1)</formula>
    </cfRule>
    <cfRule type="expression" dxfId="234" priority="5244">
      <formula>$P77=LARGE($P$77:$P$92,1)</formula>
    </cfRule>
    <cfRule type="expression" dxfId="233" priority="5242">
      <formula>$P77=SMALL($P$77:$P$92,2)</formula>
    </cfRule>
    <cfRule type="expression" dxfId="232" priority="5243">
      <formula>$P77=SMALL($P$77:$P$92,3)</formula>
    </cfRule>
  </conditionalFormatting>
  <conditionalFormatting sqref="P94:P119">
    <cfRule type="expression" dxfId="231" priority="5198">
      <formula>$P94=SMALL($P$94:$P$119,2)</formula>
    </cfRule>
    <cfRule type="expression" dxfId="230" priority="5200">
      <formula>$P94=LARGE($P$94:$P$119,1)</formula>
    </cfRule>
    <cfRule type="expression" dxfId="229" priority="5199">
      <formula>$P94=SMALL($P$94:$P$119,3)</formula>
    </cfRule>
    <cfRule type="expression" dxfId="228" priority="5197">
      <formula>$P94=SMALL($P$94:$P$119,1)</formula>
    </cfRule>
  </conditionalFormatting>
  <conditionalFormatting sqref="Q4:Q11">
    <cfRule type="expression" dxfId="227" priority="187">
      <formula>$Q4=SMALL($Q$4:$Q$11,2)</formula>
    </cfRule>
    <cfRule type="expression" dxfId="226" priority="188">
      <formula>$Q4=SMALL($Q$4:$Q$11,3)</formula>
    </cfRule>
    <cfRule type="expression" dxfId="225" priority="186">
      <formula>$Q4=SMALL($Q$4:$Q$11,1)</formula>
    </cfRule>
    <cfRule type="expression" dxfId="224" priority="189">
      <formula>$Q4=LARGE($Q$4:$Q$11,1)</formula>
    </cfRule>
  </conditionalFormatting>
  <conditionalFormatting sqref="Q13:Q34">
    <cfRule type="expression" dxfId="223" priority="5504">
      <formula>$Q13=SMALL($Q$13:$Q$34,3)</formula>
    </cfRule>
    <cfRule type="expression" dxfId="222" priority="5505">
      <formula>$Q13=LARGE($Q$13:$Q$34,1)</formula>
    </cfRule>
    <cfRule type="expression" dxfId="221" priority="5502">
      <formula>$Q13=SMALL($Q$13:$Q$34,1)</formula>
    </cfRule>
    <cfRule type="expression" dxfId="220" priority="5503">
      <formula>$Q13=SMALL($Q$13:$Q$34,2)</formula>
    </cfRule>
  </conditionalFormatting>
  <conditionalFormatting sqref="Q36:Q54">
    <cfRule type="expression" dxfId="219" priority="5355">
      <formula>$Q36=SMALL($Q$36:$Q$54,1)</formula>
    </cfRule>
    <cfRule type="expression" dxfId="218" priority="5356">
      <formula>$Q36=SMALL($Q$36:$Q$54,2)</formula>
    </cfRule>
    <cfRule type="expression" dxfId="217" priority="5357">
      <formula>$Q36=SMALL($Q$36:$Q$54,3)</formula>
    </cfRule>
    <cfRule type="expression" dxfId="216" priority="5358">
      <formula>$Q36=LARGE($Q$36:$Q$54,1)</formula>
    </cfRule>
  </conditionalFormatting>
  <conditionalFormatting sqref="Q56:Q75">
    <cfRule type="expression" dxfId="215" priority="240">
      <formula>$Q56=SMALL($Q$56:$Q$75,2)</formula>
    </cfRule>
    <cfRule type="expression" dxfId="214" priority="239">
      <formula>$Q56=SMALL($Q$56:$Q$75,1)</formula>
    </cfRule>
    <cfRule type="expression" dxfId="213" priority="241">
      <formula>$Q56=SMALL($Q$56:$Q$75,3)</formula>
    </cfRule>
    <cfRule type="expression" dxfId="212" priority="242">
      <formula>$Q56=LARGE($Q$56:$Q$75,1)</formula>
    </cfRule>
  </conditionalFormatting>
  <conditionalFormatting sqref="Q77:Q92">
    <cfRule type="expression" dxfId="211" priority="5287">
      <formula>$Q77=SMALL($Q$77:$Q$92,1)</formula>
    </cfRule>
    <cfRule type="expression" dxfId="210" priority="5290">
      <formula>$Q77=LARGE($Q$77:$Q$92,1)</formula>
    </cfRule>
    <cfRule type="expression" dxfId="209" priority="5289">
      <formula>$Q77=SMALL($Q$77:$Q$92,3)</formula>
    </cfRule>
    <cfRule type="expression" dxfId="208" priority="5288">
      <formula>$Q77=SMALL($Q$77:$Q$92,2)</formula>
    </cfRule>
  </conditionalFormatting>
  <conditionalFormatting sqref="Q94:Q119">
    <cfRule type="expression" dxfId="207" priority="5217">
      <formula>$Q94=SMALL($Q$94:$Q$119,1)</formula>
    </cfRule>
    <cfRule type="expression" dxfId="206" priority="5218">
      <formula>$Q94=SMALL($Q$94:$Q$119,3)</formula>
    </cfRule>
    <cfRule type="expression" dxfId="205" priority="5219">
      <formula>$Q94=SMALL($Q$94:$Q$119,2)</formula>
    </cfRule>
    <cfRule type="expression" dxfId="204" priority="5220">
      <formula>$Q94=LARGE($Q$94:$Q$119,1)</formula>
    </cfRule>
  </conditionalFormatting>
  <conditionalFormatting sqref="R4:R11">
    <cfRule type="expression" dxfId="203" priority="184">
      <formula>$R4=SMALL($R$4:$R$11,3)</formula>
    </cfRule>
    <cfRule type="expression" dxfId="202" priority="182">
      <formula>$R4=SMALL($R$4:$R$11,1)</formula>
    </cfRule>
    <cfRule type="expression" dxfId="201" priority="183">
      <formula>$R4=SMALL($R$4:$R$11,2)</formula>
    </cfRule>
    <cfRule type="expression" dxfId="200" priority="185">
      <formula>$R4=LARGE($R$4:$R$11,1)</formula>
    </cfRule>
  </conditionalFormatting>
  <conditionalFormatting sqref="R13:R34">
    <cfRule type="expression" dxfId="199" priority="5513">
      <formula>$R13=LARGE($R$13:$R$34,1)</formula>
    </cfRule>
    <cfRule type="expression" dxfId="198" priority="5511">
      <formula>$R13=SMALL($R$13:$R$34,2)</formula>
    </cfRule>
    <cfRule type="expression" dxfId="197" priority="5510">
      <formula>$R13=SMALL($R$13:$R$34,1)</formula>
    </cfRule>
    <cfRule type="expression" dxfId="196" priority="5512">
      <formula>$R13=SMALL($R$13:$R$34,3)</formula>
    </cfRule>
  </conditionalFormatting>
  <conditionalFormatting sqref="R36:R54">
    <cfRule type="expression" dxfId="195" priority="5365">
      <formula>$R36=SMALL($R$36:$R$54,3)</formula>
    </cfRule>
    <cfRule type="expression" dxfId="194" priority="5364">
      <formula>$R36=SMALL($R$36:$R$54,2)</formula>
    </cfRule>
    <cfRule type="expression" dxfId="193" priority="5363">
      <formula>$R36=SMALL($R$36:$R$54,1)</formula>
    </cfRule>
    <cfRule type="expression" dxfId="192" priority="5366">
      <formula>$R36=LARGE($R$36:$R$54,1)</formula>
    </cfRule>
  </conditionalFormatting>
  <conditionalFormatting sqref="R56:R75">
    <cfRule type="expression" dxfId="191" priority="235">
      <formula>$R56=SMALL($R$56:$R$75,1)</formula>
    </cfRule>
    <cfRule type="expression" dxfId="190" priority="236">
      <formula>$R56=SMALL($R$56:$R$75,2)</formula>
    </cfRule>
    <cfRule type="expression" dxfId="189" priority="237">
      <formula>$R56=SMALL($R$56:$R$75,3)</formula>
    </cfRule>
    <cfRule type="expression" dxfId="188" priority="238">
      <formula>$R56=LARGE($R$56:$R$75,1)</formula>
    </cfRule>
  </conditionalFormatting>
  <conditionalFormatting sqref="R77:R92">
    <cfRule type="expression" dxfId="187" priority="5249">
      <formula>$R77=SMALL($R$77:$R$92,1)</formula>
    </cfRule>
    <cfRule type="expression" dxfId="186" priority="5252">
      <formula>$R77=LARGE($R$77:$R$92,1)</formula>
    </cfRule>
    <cfRule type="expression" dxfId="185" priority="5251">
      <formula>$R77=SMALL($R$77:$R$92,3)</formula>
    </cfRule>
    <cfRule type="expression" dxfId="184" priority="5250">
      <formula>$R77=SMALL($R$77:$R$92,2)</formula>
    </cfRule>
  </conditionalFormatting>
  <conditionalFormatting sqref="R94:R119">
    <cfRule type="expression" dxfId="183" priority="5202">
      <formula>$R94=SMALL($R$94:$R$119,2)</formula>
    </cfRule>
    <cfRule type="expression" dxfId="182" priority="5203">
      <formula>$R94=SMALL($R$94:$R$119,3)</formula>
    </cfRule>
    <cfRule type="expression" dxfId="181" priority="5204">
      <formula>$R94=LARGE($R$94:$R$119,1)</formula>
    </cfRule>
    <cfRule type="expression" dxfId="180" priority="5201">
      <formula>$R94=SMALL($R$94:$R$119,1)</formula>
    </cfRule>
  </conditionalFormatting>
  <conditionalFormatting sqref="S4:S11">
    <cfRule type="expression" dxfId="179" priority="181">
      <formula>$S4=LARGE($S$4:$S$11,1)</formula>
    </cfRule>
    <cfRule type="expression" dxfId="178" priority="178">
      <formula>$S4=SMALL($S$4:$S$11,1)</formula>
    </cfRule>
    <cfRule type="expression" dxfId="177" priority="179">
      <formula>$S4=SMALL($S$4:$S$11,2)</formula>
    </cfRule>
    <cfRule type="expression" dxfId="176" priority="180">
      <formula>$S4=SMALL($S$4:$S$11,3)</formula>
    </cfRule>
  </conditionalFormatting>
  <conditionalFormatting sqref="S13:S34">
    <cfRule type="expression" dxfId="175" priority="5520">
      <formula>$S13=SMALL($S$13:$S$34,3)</formula>
    </cfRule>
    <cfRule type="expression" dxfId="174" priority="5521">
      <formula>$S13=LARGE($S$13:$S$34,1)</formula>
    </cfRule>
    <cfRule type="expression" dxfId="173" priority="5518">
      <formula>$S13=SMALL($S$13:$S$34,1)</formula>
    </cfRule>
    <cfRule type="expression" dxfId="172" priority="5519">
      <formula>$S13=SMALL($S$13:$S$34,2)</formula>
    </cfRule>
  </conditionalFormatting>
  <conditionalFormatting sqref="S36:S54">
    <cfRule type="expression" dxfId="171" priority="5372">
      <formula>$S36=SMALL($S$36:$S$54,2)</formula>
    </cfRule>
    <cfRule type="expression" dxfId="170" priority="5373">
      <formula>$S36=SMALL($S$36:$S$54,3)</formula>
    </cfRule>
    <cfRule type="expression" dxfId="169" priority="5371">
      <formula>$S36=SMALL($S$36:$S$54,1)</formula>
    </cfRule>
    <cfRule type="expression" dxfId="168" priority="5374">
      <formula>$S36=LARGE($S$36:$S$54,1)</formula>
    </cfRule>
  </conditionalFormatting>
  <conditionalFormatting sqref="S56:S75">
    <cfRule type="expression" dxfId="167" priority="232">
      <formula>$S56=SMALL($S$56:$S$75,2)</formula>
    </cfRule>
    <cfRule type="expression" dxfId="166" priority="233">
      <formula>$S56=SMALL($S$56:$S$75,3)</formula>
    </cfRule>
    <cfRule type="expression" dxfId="165" priority="234">
      <formula>$S56=LARGE($S$56:$S$75,1)</formula>
    </cfRule>
    <cfRule type="expression" dxfId="164" priority="231">
      <formula>$S56=SMALL($S$56:$S$75,1)</formula>
    </cfRule>
  </conditionalFormatting>
  <conditionalFormatting sqref="S77:S92">
    <cfRule type="expression" dxfId="163" priority="5295">
      <formula>$S77=SMALL($S$77:$S$92,1)</formula>
    </cfRule>
    <cfRule type="expression" dxfId="162" priority="5298">
      <formula>$S77=LARGE($S$77:$S$92,1)</formula>
    </cfRule>
    <cfRule type="expression" dxfId="161" priority="5297">
      <formula>$S77=SMALL($S$77:$S$92,3)</formula>
    </cfRule>
    <cfRule type="expression" dxfId="160" priority="5296">
      <formula>$S77=SMALL($S$77:$S$92,2)</formula>
    </cfRule>
  </conditionalFormatting>
  <conditionalFormatting sqref="S94:S119">
    <cfRule type="expression" dxfId="159" priority="5224">
      <formula>$S94=LARGE($S$94:$S$119,1)</formula>
    </cfRule>
    <cfRule type="expression" dxfId="158" priority="5221">
      <formula>$S94=SMALL($S$94:$S$119,1)</formula>
    </cfRule>
    <cfRule type="expression" dxfId="157" priority="5223">
      <formula>$S94=SMALL($S$94:$S$119,3)</formula>
    </cfRule>
    <cfRule type="expression" dxfId="156" priority="5222">
      <formula>$S94=SMALL($S$94:$S$119,2)</formula>
    </cfRule>
  </conditionalFormatting>
  <conditionalFormatting sqref="T4:T11">
    <cfRule type="expression" dxfId="155" priority="176">
      <formula>$T4=SMALL($T$4:$T$11,3)</formula>
    </cfRule>
    <cfRule type="expression" dxfId="154" priority="174">
      <formula>$T4=SMALL($T$4:$T$11,1)</formula>
    </cfRule>
    <cfRule type="expression" dxfId="153" priority="177">
      <formula>$T4=LARGE($T$4:$T$11,1)</formula>
    </cfRule>
    <cfRule type="expression" dxfId="152" priority="175">
      <formula>$T4=SMALL($T$4:$T$11,2)</formula>
    </cfRule>
  </conditionalFormatting>
  <conditionalFormatting sqref="T13:T34">
    <cfRule type="expression" dxfId="151" priority="5526">
      <formula>$T13=SMALL($T$13:$T$34,1)</formula>
    </cfRule>
    <cfRule type="expression" dxfId="150" priority="5527">
      <formula>$T13=SMALL($T$13:$T$34,2)</formula>
    </cfRule>
    <cfRule type="expression" dxfId="149" priority="5528">
      <formula>$T13=SMALL($T$13:$T$34,3)</formula>
    </cfRule>
    <cfRule type="expression" dxfId="148" priority="5529">
      <formula>$T13=LARGE($T$13:$T$34,1)</formula>
    </cfRule>
  </conditionalFormatting>
  <conditionalFormatting sqref="T36:T54">
    <cfRule type="expression" dxfId="147" priority="5382">
      <formula>$T36=LARGE($T$36:$T$54,1)</formula>
    </cfRule>
    <cfRule type="expression" dxfId="146" priority="5379">
      <formula>$T36=SMALL($T$36:$T$54,1)</formula>
    </cfRule>
    <cfRule type="expression" dxfId="145" priority="5381">
      <formula>$T36=SMALL($T$36:$T$54,3)</formula>
    </cfRule>
    <cfRule type="expression" dxfId="144" priority="5380">
      <formula>$T36=SMALL($T$36:$T$54,2)</formula>
    </cfRule>
  </conditionalFormatting>
  <conditionalFormatting sqref="T56:T75">
    <cfRule type="expression" dxfId="143" priority="230">
      <formula>$T56=LARGE($T$56:$T$75,1)</formula>
    </cfRule>
    <cfRule type="expression" dxfId="142" priority="229">
      <formula>$T56=SMALL($T$56:$T$75,3)</formula>
    </cfRule>
    <cfRule type="expression" dxfId="141" priority="228">
      <formula>$T56=SMALL($T$56:$T$75,1)</formula>
    </cfRule>
    <cfRule type="expression" dxfId="140" priority="227">
      <formula>$T56=SMALL($T$56:$T$75,2)</formula>
    </cfRule>
  </conditionalFormatting>
  <conditionalFormatting sqref="T77:T92">
    <cfRule type="expression" dxfId="139" priority="5260">
      <formula>$T77=LARGE($T$77:$T$92,1)</formula>
    </cfRule>
    <cfRule type="expression" dxfId="138" priority="5257">
      <formula>$T77=SMALL($T$77:$T$92,1)</formula>
    </cfRule>
    <cfRule type="expression" dxfId="137" priority="5258">
      <formula>$T77=SMALL($T$77:$T$92,2)</formula>
    </cfRule>
    <cfRule type="expression" dxfId="136" priority="5259">
      <formula>$T77=SMALL($T$77:$T$92,3)</formula>
    </cfRule>
  </conditionalFormatting>
  <conditionalFormatting sqref="T94:T119">
    <cfRule type="expression" dxfId="135" priority="5206">
      <formula>$T94=SMALL($T$94:$T$119,2)</formula>
    </cfRule>
    <cfRule type="expression" dxfId="134" priority="5207">
      <formula>$T94=SMALL($T$94:$T$119,3)</formula>
    </cfRule>
    <cfRule type="expression" dxfId="133" priority="5208">
      <formula>$T94=LARGE($T$94:$T$119,1)</formula>
    </cfRule>
    <cfRule type="expression" dxfId="132" priority="5205">
      <formula>$T94=SMALL($T$94:$T$119,1)</formula>
    </cfRule>
  </conditionalFormatting>
  <conditionalFormatting sqref="U4:U11">
    <cfRule type="expression" dxfId="131" priority="170">
      <formula>$U4=SMALL($U$4:$U$11,1)</formula>
    </cfRule>
    <cfRule type="expression" dxfId="130" priority="171">
      <formula>$U4=SMALL($U$4:$U$11,2)</formula>
    </cfRule>
    <cfRule type="expression" dxfId="129" priority="172">
      <formula>$U4=SMALL($U$4:$U$11,3)</formula>
    </cfRule>
    <cfRule type="expression" dxfId="128" priority="173">
      <formula>$U4=LARGE($U$4:$U$11,1)</formula>
    </cfRule>
  </conditionalFormatting>
  <conditionalFormatting sqref="U13:U34">
    <cfRule type="expression" dxfId="127" priority="5534">
      <formula>$U13=SMALL($U$13:$U$34,1)</formula>
    </cfRule>
    <cfRule type="expression" dxfId="126" priority="5535">
      <formula>$U13=SMALL($U$13:$U$34,2)</formula>
    </cfRule>
    <cfRule type="expression" dxfId="125" priority="5536">
      <formula>$U13=SMALL($U$13:$U$34,3)</formula>
    </cfRule>
    <cfRule type="expression" dxfId="124" priority="5537">
      <formula>$U13=LARGE($U$13:$U$34,1)</formula>
    </cfRule>
  </conditionalFormatting>
  <conditionalFormatting sqref="U36:U54">
    <cfRule type="expression" dxfId="123" priority="5387">
      <formula>$U36=SMALL($U$36:$U$54,1)</formula>
    </cfRule>
    <cfRule type="expression" dxfId="122" priority="5388">
      <formula>$U36=SMALL($U$36:$U$54,2)</formula>
    </cfRule>
    <cfRule type="expression" dxfId="121" priority="5389">
      <formula>$U36=SMALL($U$36:$U$54,3)</formula>
    </cfRule>
    <cfRule type="expression" dxfId="120" priority="5390">
      <formula>$U36=LARGE($U$36:$U$54,1)</formula>
    </cfRule>
  </conditionalFormatting>
  <conditionalFormatting sqref="U56:U75 W74:W75">
    <cfRule type="expression" dxfId="119" priority="223">
      <formula>$U56=SMALL($U$56:$U$75,1)</formula>
    </cfRule>
    <cfRule type="expression" dxfId="118" priority="226">
      <formula>$U56=LARGE($U$56:$U$75,1)</formula>
    </cfRule>
    <cfRule type="expression" dxfId="117" priority="225">
      <formula>$U56=SMALL($U$56:$U$75,3)</formula>
    </cfRule>
    <cfRule type="expression" dxfId="116" priority="224">
      <formula>$U56=SMALL($U$56:$U$75,2)</formula>
    </cfRule>
  </conditionalFormatting>
  <conditionalFormatting sqref="U77:U92 W81:W82 W85:W90 W92">
    <cfRule type="expression" dxfId="115" priority="5306">
      <formula>$U77=LARGE($U$77:$U$92,1)</formula>
    </cfRule>
    <cfRule type="expression" dxfId="114" priority="5303">
      <formula>$U77=SMALL($U$77:$U$92,1)</formula>
    </cfRule>
    <cfRule type="expression" dxfId="113" priority="5304">
      <formula>$U77=SMALL($U$77:$U$92,2)</formula>
    </cfRule>
    <cfRule type="expression" dxfId="112" priority="5305">
      <formula>$U77=SMALL($U$77:$U$92,3)</formula>
    </cfRule>
  </conditionalFormatting>
  <conditionalFormatting sqref="U94:U119">
    <cfRule type="expression" dxfId="111" priority="5225">
      <formula>$U94=SMALL($U$94:$U$119,1)</formula>
    </cfRule>
    <cfRule type="expression" dxfId="110" priority="5226">
      <formula>$U94=SMALL($U$94:$U$119,2)</formula>
    </cfRule>
    <cfRule type="expression" dxfId="109" priority="5227">
      <formula>$U94=SMALL($U$94:$U$119,3)</formula>
    </cfRule>
    <cfRule type="expression" dxfId="108" priority="5228">
      <formula>$U94=LARGE($U$94:$U$119,1)</formula>
    </cfRule>
  </conditionalFormatting>
  <conditionalFormatting sqref="V4:V11">
    <cfRule type="expression" dxfId="107" priority="166">
      <formula>$V4=SMALL($V$4:$V$11,1)</formula>
    </cfRule>
    <cfRule type="expression" dxfId="106" priority="167">
      <formula>$V4=SMALL($V$4:$V$11,2)</formula>
    </cfRule>
    <cfRule type="expression" dxfId="105" priority="168">
      <formula>$V4=SMALL($V$4:$V$11,3)</formula>
    </cfRule>
    <cfRule type="expression" dxfId="104" priority="169">
      <formula>$V4=LARGE($V$4:$V$11,1)</formula>
    </cfRule>
  </conditionalFormatting>
  <conditionalFormatting sqref="V13:V34">
    <cfRule type="expression" dxfId="103" priority="5545">
      <formula>$V13=LARGE($V$13:$V$34,1)</formula>
    </cfRule>
    <cfRule type="expression" dxfId="102" priority="5542">
      <formula>$V13=SMALL($V$13:$V$34,1)</formula>
    </cfRule>
    <cfRule type="expression" dxfId="101" priority="5543">
      <formula>$V13=SMALL($V$13:$V$34,2)</formula>
    </cfRule>
    <cfRule type="expression" dxfId="100" priority="5544">
      <formula>$V13=SMALL($V$13:$V$34,3)</formula>
    </cfRule>
  </conditionalFormatting>
  <conditionalFormatting sqref="V36:V54">
    <cfRule type="expression" dxfId="99" priority="5397">
      <formula>$V36=SMALL($V$36:$V$54,3)</formula>
    </cfRule>
    <cfRule type="expression" dxfId="98" priority="5395">
      <formula>$V36=SMALL($V$36:$V$54,1)</formula>
    </cfRule>
    <cfRule type="expression" dxfId="97" priority="5398">
      <formula>$V36=LARGE($V$36:$V$54,1)</formula>
    </cfRule>
    <cfRule type="expression" dxfId="96" priority="5396">
      <formula>$V36=SMALL($V$36:$V$54,2)</formula>
    </cfRule>
  </conditionalFormatting>
  <conditionalFormatting sqref="V56:V75 X57 X59:X60 X62:X63 X66 X68:X69 X71:X75">
    <cfRule type="expression" dxfId="95" priority="220">
      <formula>$V56=SMALL($V$56:$V$75,2)</formula>
    </cfRule>
    <cfRule type="expression" dxfId="94" priority="221">
      <formula>$V56=SMALL($V$56:$V$75,3)</formula>
    </cfRule>
    <cfRule type="expression" dxfId="93" priority="219">
      <formula>$V56=SMALL($V$56:$V$75,1)</formula>
    </cfRule>
    <cfRule type="expression" dxfId="92" priority="222">
      <formula>$V56=LARGE($V$56:$V$75,1)</formula>
    </cfRule>
  </conditionalFormatting>
  <conditionalFormatting sqref="V77:V92 X78:X79 X81:X82 X84:X90 X92">
    <cfRule type="expression" dxfId="91" priority="5266">
      <formula>$V77=SMALL($V$77:$V$92,2)</formula>
    </cfRule>
    <cfRule type="expression" dxfId="90" priority="5265">
      <formula>$V77=SMALL($V$77:$V$92,1)</formula>
    </cfRule>
    <cfRule type="expression" dxfId="89" priority="5267">
      <formula>$V77=SMALL($V$77:$V$92,3)</formula>
    </cfRule>
    <cfRule type="expression" dxfId="88" priority="5268">
      <formula>$V77=LARGE($V$77:$V$92,1)</formula>
    </cfRule>
  </conditionalFormatting>
  <conditionalFormatting sqref="V94:V119">
    <cfRule type="expression" dxfId="87" priority="5210">
      <formula>$V94=SMALL($V$94:$V$119,2)</formula>
    </cfRule>
    <cfRule type="expression" dxfId="86" priority="5211">
      <formula>$V94=SMALL($V$94:$V$119,3)</formula>
    </cfRule>
    <cfRule type="expression" dxfId="85" priority="5212">
      <formula>$V94=LARGE($V$94:$V$119,1)</formula>
    </cfRule>
    <cfRule type="expression" dxfId="84" priority="5209">
      <formula>$V94=SMALL($V$94:$V$119,1)</formula>
    </cfRule>
  </conditionalFormatting>
  <conditionalFormatting sqref="W4:W11">
    <cfRule type="expression" dxfId="83" priority="134">
      <formula>$W4=SMALL($W$4:$W$11,2)</formula>
    </cfRule>
    <cfRule type="expression" dxfId="82" priority="135">
      <formula>$W4=SMALL($W$4:$W$11,3)</formula>
    </cfRule>
    <cfRule type="expression" dxfId="81" priority="136">
      <formula>$W4=LARGE($W$4:$W$11,1)</formula>
    </cfRule>
    <cfRule type="expression" dxfId="80" priority="133">
      <formula>$W4=SMALL($W$4:$W$11,1)</formula>
    </cfRule>
  </conditionalFormatting>
  <conditionalFormatting sqref="W13:W51">
    <cfRule type="expression" dxfId="79" priority="155">
      <formula>$W13=SMALL($W$13:$W$34,3)</formula>
    </cfRule>
    <cfRule type="expression" dxfId="78" priority="154">
      <formula>$W13=SMALL($W$13:$W$34,2)</formula>
    </cfRule>
    <cfRule type="expression" dxfId="77" priority="153">
      <formula>$W13=SMALL($W$13:$W$34,1)</formula>
    </cfRule>
    <cfRule type="expression" dxfId="76" priority="156">
      <formula>$W13=LARGE($W$13:$W$34,1)</formula>
    </cfRule>
  </conditionalFormatting>
  <conditionalFormatting sqref="W52:W54">
    <cfRule type="expression" dxfId="75" priority="152">
      <formula>$W52=LARGE($W$36:$W$54,1)</formula>
    </cfRule>
    <cfRule type="expression" dxfId="74" priority="151">
      <formula>$W52=SMALL($W$36:$W$54,3)</formula>
    </cfRule>
    <cfRule type="expression" dxfId="73" priority="150">
      <formula>$W52=SMALL($W$36:$W$54,2)</formula>
    </cfRule>
    <cfRule type="expression" dxfId="72" priority="149">
      <formula>$W52=SMALL($W$36:$W$54,1)</formula>
    </cfRule>
  </conditionalFormatting>
  <conditionalFormatting sqref="W56:W73">
    <cfRule type="expression" dxfId="71" priority="19">
      <formula>$W56=SMALL($W$13:$W$34,3)</formula>
    </cfRule>
    <cfRule type="expression" dxfId="70" priority="20">
      <formula>$W56=LARGE($W$13:$W$34,1)</formula>
    </cfRule>
    <cfRule type="expression" dxfId="69" priority="18">
      <formula>$W56=SMALL($W$13:$W$34,2)</formula>
    </cfRule>
    <cfRule type="expression" dxfId="68" priority="17">
      <formula>$W56=SMALL($W$13:$W$34,1)</formula>
    </cfRule>
  </conditionalFormatting>
  <conditionalFormatting sqref="W77">
    <cfRule type="expression" dxfId="67" priority="40">
      <formula>$U77=LARGE($U$13:$U$34,1)</formula>
    </cfRule>
    <cfRule type="expression" dxfId="66" priority="38">
      <formula>$U77=SMALL($U$13:$U$34,2)</formula>
    </cfRule>
    <cfRule type="expression" dxfId="65" priority="37">
      <formula>$U77=SMALL($U$13:$U$34,1)</formula>
    </cfRule>
    <cfRule type="expression" dxfId="64" priority="39">
      <formula>$U77=SMALL($U$13:$U$34,3)</formula>
    </cfRule>
  </conditionalFormatting>
  <conditionalFormatting sqref="W78:W79">
    <cfRule type="expression" dxfId="63" priority="146">
      <formula>$U78=SMALL($U$77:$U$92,2)</formula>
    </cfRule>
    <cfRule type="expression" dxfId="62" priority="145">
      <formula>$U78=SMALL($U$77:$U$92,1)</formula>
    </cfRule>
    <cfRule type="expression" dxfId="61" priority="147">
      <formula>$U78=SMALL($U$77:$U$92,3)</formula>
    </cfRule>
    <cfRule type="expression" dxfId="60" priority="148">
      <formula>$U78=LARGE($U$77:$U$92,1)</formula>
    </cfRule>
  </conditionalFormatting>
  <conditionalFormatting sqref="W80">
    <cfRule type="expression" dxfId="59" priority="12">
      <formula>$W80=LARGE($W$13:$W$34,1)</formula>
    </cfRule>
    <cfRule type="expression" dxfId="58" priority="10">
      <formula>$W80=SMALL($W$13:$W$34,2)</formula>
    </cfRule>
    <cfRule type="expression" dxfId="57" priority="11">
      <formula>$W80=SMALL($W$13:$W$34,3)</formula>
    </cfRule>
    <cfRule type="expression" dxfId="56" priority="9">
      <formula>$W80=SMALL($W$13:$W$34,1)</formula>
    </cfRule>
  </conditionalFormatting>
  <conditionalFormatting sqref="W83">
    <cfRule type="expression" dxfId="55" priority="5">
      <formula>$W83=SMALL($W$13:$W$34,1)</formula>
    </cfRule>
    <cfRule type="expression" dxfId="54" priority="7">
      <formula>$W83=SMALL($W$13:$W$34,3)</formula>
    </cfRule>
    <cfRule type="expression" dxfId="53" priority="8">
      <formula>$W83=LARGE($W$13:$W$34,1)</formula>
    </cfRule>
    <cfRule type="expression" dxfId="52" priority="6">
      <formula>$W83=SMALL($W$13:$W$34,2)</formula>
    </cfRule>
  </conditionalFormatting>
  <conditionalFormatting sqref="W84">
    <cfRule type="expression" dxfId="51" priority="34">
      <formula>$U84=SMALL($U$13:$U$34,2)</formula>
    </cfRule>
    <cfRule type="expression" dxfId="50" priority="35">
      <formula>$U84=SMALL($U$13:$U$34,3)</formula>
    </cfRule>
    <cfRule type="expression" dxfId="49" priority="33">
      <formula>$U84=SMALL($U$13:$U$34,1)</formula>
    </cfRule>
    <cfRule type="expression" dxfId="48" priority="36">
      <formula>$U84=LARGE($U$13:$U$34,1)</formula>
    </cfRule>
  </conditionalFormatting>
  <conditionalFormatting sqref="W91">
    <cfRule type="expression" dxfId="47" priority="3">
      <formula>$W91=SMALL($W$13:$W$34,3)</formula>
    </cfRule>
    <cfRule type="expression" dxfId="46" priority="2">
      <formula>$W91=SMALL($W$13:$W$34,2)</formula>
    </cfRule>
    <cfRule type="expression" dxfId="45" priority="1">
      <formula>$W91=SMALL($W$13:$W$34,1)</formula>
    </cfRule>
    <cfRule type="expression" dxfId="44" priority="4">
      <formula>$W91=LARGE($W$13:$W$34,1)</formula>
    </cfRule>
  </conditionalFormatting>
  <conditionalFormatting sqref="X36:X51">
    <cfRule type="expression" dxfId="43" priority="132">
      <formula>$V36=LARGE($V$13:$V$34,1)</formula>
    </cfRule>
    <cfRule type="expression" dxfId="42" priority="131">
      <formula>$V36=SMALL($V$13:$V$34,3)</formula>
    </cfRule>
    <cfRule type="expression" dxfId="41" priority="130">
      <formula>$V36=SMALL($V$13:$V$34,2)</formula>
    </cfRule>
    <cfRule type="expression" dxfId="40" priority="129">
      <formula>$V36=SMALL($V$13:$V$34,1)</formula>
    </cfRule>
  </conditionalFormatting>
  <conditionalFormatting sqref="X56">
    <cfRule type="expression" dxfId="39" priority="121">
      <formula>$V56=SMALL($V$13:$V$34,1)</formula>
    </cfRule>
    <cfRule type="expression" dxfId="38" priority="124">
      <formula>$V56=LARGE($V$13:$V$34,1)</formula>
    </cfRule>
    <cfRule type="expression" dxfId="37" priority="123">
      <formula>$V56=SMALL($V$13:$V$34,3)</formula>
    </cfRule>
    <cfRule type="expression" dxfId="36" priority="122">
      <formula>$V56=SMALL($V$13:$V$34,2)</formula>
    </cfRule>
  </conditionalFormatting>
  <conditionalFormatting sqref="X58">
    <cfRule type="expression" dxfId="35" priority="99">
      <formula>$V58=SMALL($V$13:$V$34,3)</formula>
    </cfRule>
    <cfRule type="expression" dxfId="34" priority="100">
      <formula>$V58=LARGE($V$13:$V$34,1)</formula>
    </cfRule>
    <cfRule type="expression" dxfId="33" priority="97">
      <formula>$V58=SMALL($V$13:$V$34,1)</formula>
    </cfRule>
    <cfRule type="expression" dxfId="32" priority="98">
      <formula>$V58=SMALL($V$13:$V$34,2)</formula>
    </cfRule>
  </conditionalFormatting>
  <conditionalFormatting sqref="X61">
    <cfRule type="expression" dxfId="31" priority="94">
      <formula>$V61=SMALL($V$13:$V$34,2)</formula>
    </cfRule>
    <cfRule type="expression" dxfId="30" priority="96">
      <formula>$V61=LARGE($V$13:$V$34,1)</formula>
    </cfRule>
    <cfRule type="expression" dxfId="29" priority="95">
      <formula>$V61=SMALL($V$13:$V$34,3)</formula>
    </cfRule>
    <cfRule type="expression" dxfId="28" priority="93">
      <formula>$V61=SMALL($V$13:$V$34,1)</formula>
    </cfRule>
  </conditionalFormatting>
  <conditionalFormatting sqref="X64:X65">
    <cfRule type="expression" dxfId="27" priority="88">
      <formula>$V64=LARGE($V$13:$V$34,1)</formula>
    </cfRule>
    <cfRule type="expression" dxfId="26" priority="87">
      <formula>$V64=SMALL($V$13:$V$34,3)</formula>
    </cfRule>
    <cfRule type="expression" dxfId="25" priority="86">
      <formula>$V64=SMALL($V$13:$V$34,2)</formula>
    </cfRule>
    <cfRule type="expression" dxfId="24" priority="85">
      <formula>$V64=SMALL($V$13:$V$34,1)</formula>
    </cfRule>
  </conditionalFormatting>
  <conditionalFormatting sqref="X67">
    <cfRule type="expression" dxfId="23" priority="13">
      <formula>$V67=SMALL($V$13:$V$34,1)</formula>
    </cfRule>
    <cfRule type="expression" dxfId="22" priority="14">
      <formula>$V67=SMALL($V$13:$V$34,2)</formula>
    </cfRule>
    <cfRule type="expression" dxfId="21" priority="15">
      <formula>$V67=SMALL($V$13:$V$34,3)</formula>
    </cfRule>
    <cfRule type="expression" dxfId="20" priority="16">
      <formula>$V67=LARGE($V$13:$V$34,1)</formula>
    </cfRule>
  </conditionalFormatting>
  <conditionalFormatting sqref="X70">
    <cfRule type="expression" dxfId="19" priority="80">
      <formula>$V70=LARGE($V$13:$V$34,1)</formula>
    </cfRule>
    <cfRule type="expression" dxfId="18" priority="79">
      <formula>$V70=SMALL($V$13:$V$34,3)</formula>
    </cfRule>
    <cfRule type="expression" dxfId="17" priority="78">
      <formula>$V70=SMALL($V$13:$V$34,2)</formula>
    </cfRule>
    <cfRule type="expression" dxfId="16" priority="77">
      <formula>$V70=SMALL($V$13:$V$34,1)</formula>
    </cfRule>
  </conditionalFormatting>
  <conditionalFormatting sqref="X77">
    <cfRule type="expression" dxfId="15" priority="65">
      <formula>$V77=SMALL($V$13:$V$34,1)</formula>
    </cfRule>
    <cfRule type="expression" dxfId="14" priority="66">
      <formula>$V77=SMALL($V$13:$V$34,2)</formula>
    </cfRule>
    <cfRule type="expression" dxfId="13" priority="68">
      <formula>$V77=LARGE($V$13:$V$34,1)</formula>
    </cfRule>
    <cfRule type="expression" dxfId="12" priority="67">
      <formula>$V77=SMALL($V$13:$V$34,3)</formula>
    </cfRule>
  </conditionalFormatting>
  <conditionalFormatting sqref="X80">
    <cfRule type="expression" dxfId="11" priority="53">
      <formula>$V80=SMALL($V$13:$V$34,1)</formula>
    </cfRule>
    <cfRule type="expression" dxfId="10" priority="55">
      <formula>$V80=SMALL($V$13:$V$34,3)</formula>
    </cfRule>
    <cfRule type="expression" dxfId="9" priority="56">
      <formula>$V80=LARGE($V$13:$V$34,1)</formula>
    </cfRule>
    <cfRule type="expression" dxfId="8" priority="54">
      <formula>$V80=SMALL($V$13:$V$34,2)</formula>
    </cfRule>
  </conditionalFormatting>
  <conditionalFormatting sqref="X83">
    <cfRule type="expression" dxfId="7" priority="50">
      <formula>$V83=SMALL($V$13:$V$34,2)</formula>
    </cfRule>
    <cfRule type="expression" dxfId="6" priority="51">
      <formula>$V83=SMALL($V$13:$V$34,3)</formula>
    </cfRule>
    <cfRule type="expression" dxfId="5" priority="52">
      <formula>$V83=LARGE($V$13:$V$34,1)</formula>
    </cfRule>
    <cfRule type="expression" dxfId="4" priority="49">
      <formula>$V83=SMALL($V$13:$V$34,1)</formula>
    </cfRule>
  </conditionalFormatting>
  <conditionalFormatting sqref="X91">
    <cfRule type="expression" dxfId="3" priority="41">
      <formula>$V91=SMALL($V$13:$V$34,1)</formula>
    </cfRule>
    <cfRule type="expression" dxfId="2" priority="43">
      <formula>$V91=SMALL($V$13:$V$34,3)</formula>
    </cfRule>
    <cfRule type="expression" dxfId="1" priority="42">
      <formula>$V91=SMALL($V$13:$V$34,2)</formula>
    </cfRule>
    <cfRule type="expression" dxfId="0" priority="44">
      <formula>$V91=LARGE($V$13:$V$34,1)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그래픽 카드 가성비 비교표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SINSUNGZO</dc:creator>
  <cp:lastModifiedBy>종화 백</cp:lastModifiedBy>
  <dcterms:created xsi:type="dcterms:W3CDTF">2019-03-14T09:27:36Z</dcterms:created>
  <dcterms:modified xsi:type="dcterms:W3CDTF">2025-05-14T07:58:24Z</dcterms:modified>
</cp:coreProperties>
</file>