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drawings/vmlDrawing1.vml" ContentType="application/vnd.openxmlformats-officedocument.vmlDrawing"/>
  <Override PartName="/xl/workbook.xml" ContentType="application/vnd.openxmlformats-officedocument.spreadsheetml.sheet.main+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1"/>
  </bookViews>
  <sheets>
    <sheet name="ISSTA Experiments" sheetId="1" state="visible" r:id="rId2"/>
    <sheet name="Empirical Studies"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s>
  <commentList>
    <comment ref="A1" authorId="0">
      <text>
        <r>
          <rPr>
            <sz val="10"/>
            <color rgb="FF000000"/>
            <rFont val="Arial"/>
            <family val="2"/>
            <charset val="1"/>
          </rPr>
          <t xml:space="preserve">I highly suspect that you can finish these experiments in 4 days
	-Linhai Song</t>
        </r>
      </text>
    </comment>
  </commentList>
</comments>
</file>

<file path=xl/sharedStrings.xml><?xml version="1.0" encoding="utf-8"?>
<sst xmlns="http://schemas.openxmlformats.org/spreadsheetml/2006/main" count="832" uniqueCount="383">
  <si>
    <t xml:space="preserve">BugID</t>
  </si>
  <si>
    <t xml:space="preserve">KLOC</t>
  </si>
  <si>
    <t xml:space="preserve">P. L.</t>
  </si>
  <si>
    <t xml:space="preserve">Comp.</t>
  </si>
  <si>
    <t xml:space="preserve">Report Year</t>
  </si>
  <si>
    <t xml:space="preserve">Production Run</t>
  </si>
  <si>
    <t xml:space="preserve">InHouse</t>
  </si>
  <si>
    <t xml:space="preserve">Oprofile</t>
  </si>
  <si>
    <t xml:space="preserve">Sample</t>
  </si>
  <si>
    <t xml:space="preserve">RW Opt</t>
  </si>
  <si>
    <t xml:space="preserve">BB Opt</t>
  </si>
  <si>
    <t xml:space="preserve">Ranking-large</t>
  </si>
  <si>
    <t xml:space="preserve">Ranking-random</t>
  </si>
  <si>
    <t xml:space="preserve">Ranking-1/10</t>
  </si>
  <si>
    <t xml:space="preserve">Ranking-1/100</t>
  </si>
  <si>
    <t xml:space="preserve">Cost Function</t>
  </si>
  <si>
    <t xml:space="preserve">R^2-Fun</t>
  </si>
  <si>
    <t xml:space="preserve">R^2-Input</t>
  </si>
  <si>
    <t xml:space="preserve">R^2-Cost</t>
  </si>
  <si>
    <t xml:space="preserve">Overhead-Sample-100</t>
  </si>
  <si>
    <t xml:space="preserve">Overhead-without Opt</t>
  </si>
  <si>
    <t xml:space="preserve">With ProdRun R^-Input</t>
  </si>
  <si>
    <t xml:space="preserve">With ProdRun R^-Cost</t>
  </si>
  <si>
    <t xml:space="preserve">Overhead</t>
  </si>
  <si>
    <t xml:space="preserve">Overhead-Sample-10</t>
  </si>
  <si>
    <t xml:space="preserve">Overhead-Sample-1000</t>
  </si>
  <si>
    <t xml:space="preserve">Overhead-Sample-1000 Work?</t>
  </si>
  <si>
    <t xml:space="preserve">Overhead before Opt</t>
  </si>
  <si>
    <t xml:space="preserve">Overhead after Opt</t>
  </si>
  <si>
    <t xml:space="preserve">Overhead diff</t>
  </si>
  <si>
    <t xml:space="preserve">BBs before Opt</t>
  </si>
  <si>
    <t xml:space="preserve">BBs after Opt</t>
  </si>
  <si>
    <t xml:space="preserve">BB diff</t>
  </si>
  <si>
    <t xml:space="preserve">Large Input Time (s)</t>
  </si>
  <si>
    <t xml:space="preserve">1/10 Input Time (s)</t>
  </si>
  <si>
    <t xml:space="preserve">1/100 Input Time (s)</t>
  </si>
  <si>
    <t xml:space="preserve">Mozilla347306</t>
  </si>
  <si>
    <t xml:space="preserve">C</t>
  </si>
  <si>
    <t xml:space="preserve">O(N^2)</t>
  </si>
  <si>
    <t xml:space="preserve">1/5</t>
  </si>
  <si>
    <t xml:space="preserve">9.54*10^-2 x^2</t>
  </si>
  <si>
    <t xml:space="preserve">1/465</t>
  </si>
  <si>
    <t xml:space="preserve">1/464</t>
  </si>
  <si>
    <t xml:space="preserve">1/112</t>
  </si>
  <si>
    <t xml:space="preserve">1/57</t>
  </si>
  <si>
    <t xml:space="preserve">1/23</t>
  </si>
  <si>
    <t xml:space="preserve">27</t>
  </si>
  <si>
    <t xml:space="preserve">8</t>
  </si>
  <si>
    <t xml:space="preserve">Mozilla416628</t>
  </si>
  <si>
    <t xml:space="preserve">5/5 (not line)</t>
  </si>
  <si>
    <t xml:space="preserve">7.20*10^-3 x^2</t>
  </si>
  <si>
    <t xml:space="preserve">1/394</t>
  </si>
  <si>
    <t xml:space="preserve">1/382</t>
  </si>
  <si>
    <t xml:space="preserve">1/180</t>
  </si>
  <si>
    <t xml:space="preserve">1/127</t>
  </si>
  <si>
    <t xml:space="preserve">9/46</t>
  </si>
  <si>
    <t xml:space="preserve">5</t>
  </si>
  <si>
    <t xml:space="preserve">Mozilla490742</t>
  </si>
  <si>
    <t xml:space="preserve">JS</t>
  </si>
  <si>
    <t xml:space="preserve">O(N)</t>
  </si>
  <si>
    <t xml:space="preserve">1/4</t>
  </si>
  <si>
    <t xml:space="preserve">input-too-small</t>
  </si>
  <si>
    <t xml:space="preserve">6.25*10^-1 x</t>
  </si>
  <si>
    <t xml:space="preserve">1/8</t>
  </si>
  <si>
    <t xml:space="preserve">0/1</t>
  </si>
  <si>
    <t xml:space="preserve">0/0</t>
  </si>
  <si>
    <t xml:space="preserve">Mozilla35294</t>
  </si>
  <si>
    <t xml:space="preserve">C++</t>
  </si>
  <si>
    <t xml:space="preserve">1.06*10^-2 x^2</t>
  </si>
  <si>
    <t xml:space="preserve">1/12</t>
  </si>
  <si>
    <t xml:space="preserve">1/1</t>
  </si>
  <si>
    <t xml:space="preserve">2</t>
  </si>
  <si>
    <t xml:space="preserve">1</t>
  </si>
  <si>
    <t xml:space="preserve">Mozilla477564</t>
  </si>
  <si>
    <t xml:space="preserve">5.14*10^-3 x^2</t>
  </si>
  <si>
    <t xml:space="preserve">1/3</t>
  </si>
  <si>
    <t xml:space="preserve">1/2</t>
  </si>
  <si>
    <t xml:space="preserve">6</t>
  </si>
  <si>
    <t xml:space="preserve">MySQL27287</t>
  </si>
  <si>
    <t xml:space="preserve">3.55*10^-2 x^2</t>
  </si>
  <si>
    <t xml:space="preserve">0.98</t>
  </si>
  <si>
    <t xml:space="preserve">1/1554</t>
  </si>
  <si>
    <t xml:space="preserve">76/1554 (Not O(N^2))</t>
  </si>
  <si>
    <t xml:space="preserve">1/45</t>
  </si>
  <si>
    <t xml:space="preserve">0/40</t>
  </si>
  <si>
    <t xml:space="preserve">MySQL15811</t>
  </si>
  <si>
    <t xml:space="preserve">1.67*10^-1 x^2</t>
  </si>
  <si>
    <t xml:space="preserve">0.99</t>
  </si>
  <si>
    <t xml:space="preserve">1/223</t>
  </si>
  <si>
    <t xml:space="preserve">109/162 (Not O(N^2))</t>
  </si>
  <si>
    <t xml:space="preserve">1/11</t>
  </si>
  <si>
    <t xml:space="preserve">1/15</t>
  </si>
  <si>
    <t xml:space="preserve">2/13</t>
  </si>
  <si>
    <t xml:space="preserve">11</t>
  </si>
  <si>
    <t xml:space="preserve">9</t>
  </si>
  <si>
    <t xml:space="preserve">mysql26527</t>
  </si>
  <si>
    <t xml:space="preserve">non-complexity</t>
  </si>
  <si>
    <t xml:space="preserve">0/103</t>
  </si>
  <si>
    <t xml:space="preserve">mysql42649</t>
  </si>
  <si>
    <t xml:space="preserve">0/88</t>
  </si>
  <si>
    <t xml:space="preserve">mysql44723</t>
  </si>
  <si>
    <t xml:space="preserve">84/215</t>
  </si>
  <si>
    <t xml:space="preserve">Apache37184</t>
  </si>
  <si>
    <t xml:space="preserve">Java</t>
  </si>
  <si>
    <t xml:space="preserve">2.5*10^-1 x</t>
  </si>
  <si>
    <t xml:space="preserve">1/7</t>
  </si>
  <si>
    <t xml:space="preserve">3/5</t>
  </si>
  <si>
    <t xml:space="preserve">Apache29743</t>
  </si>
  <si>
    <t xml:space="preserve">1.56*10^-4 x^2</t>
  </si>
  <si>
    <t xml:space="preserve">1/115</t>
  </si>
  <si>
    <t xml:space="preserve">12/115 (callee misjudge O(N^2))</t>
  </si>
  <si>
    <t xml:space="preserve">7</t>
  </si>
  <si>
    <t xml:space="preserve">Apache34464</t>
  </si>
  <si>
    <t xml:space="preserve">4.5 x^2</t>
  </si>
  <si>
    <t xml:space="preserve">1/9</t>
  </si>
  <si>
    <t xml:space="preserve">4</t>
  </si>
  <si>
    <t xml:space="preserve">3</t>
  </si>
  <si>
    <t xml:space="preserve">Apache47223</t>
  </si>
  <si>
    <t xml:space="preserve">7.67*10^-4 x^2</t>
  </si>
  <si>
    <t xml:space="preserve">1/6</t>
  </si>
  <si>
    <t xml:space="preserve">GCC46401</t>
  </si>
  <si>
    <t xml:space="preserve">3.12*10^-3 x^2</t>
  </si>
  <si>
    <t xml:space="preserve">1/4249</t>
  </si>
  <si>
    <t xml:space="preserve">1/2312</t>
  </si>
  <si>
    <t xml:space="preserve">5/356</t>
  </si>
  <si>
    <t xml:space="preserve">6/559</t>
  </si>
  <si>
    <t xml:space="preserve">0/97</t>
  </si>
  <si>
    <t xml:space="preserve">GCC1687</t>
  </si>
  <si>
    <t xml:space="preserve">O(2^N)</t>
  </si>
  <si>
    <t xml:space="preserve">2.13*10^2 e^0.005*x</t>
  </si>
  <si>
    <t xml:space="preserve">0.94</t>
  </si>
  <si>
    <t xml:space="preserve">0.96</t>
  </si>
  <si>
    <t xml:space="preserve">1/1481</t>
  </si>
  <si>
    <t xml:space="preserve">1/86</t>
  </si>
  <si>
    <t xml:space="preserve">157</t>
  </si>
  <si>
    <t xml:space="preserve">50</t>
  </si>
  <si>
    <t xml:space="preserve">GCC27733</t>
  </si>
  <si>
    <t xml:space="preserve">2.33 e^0.003x</t>
  </si>
  <si>
    <t xml:space="preserve">0.93</t>
  </si>
  <si>
    <t xml:space="preserve">0.97</t>
  </si>
  <si>
    <t xml:space="preserve">1/3573</t>
  </si>
  <si>
    <t xml:space="preserve">1/56</t>
  </si>
  <si>
    <t xml:space="preserve">142</t>
  </si>
  <si>
    <t xml:space="preserve">77</t>
  </si>
  <si>
    <t xml:space="preserve">GCC8805</t>
  </si>
  <si>
    <t xml:space="preserve">2/5 (cost less than another loop)</t>
  </si>
  <si>
    <t xml:space="preserve">2.08*10-5 x^2</t>
  </si>
  <si>
    <t xml:space="preserve">1/1884</t>
  </si>
  <si>
    <t xml:space="preserve">5/1397</t>
  </si>
  <si>
    <t xml:space="preserve">1/450</t>
  </si>
  <si>
    <t xml:space="preserve">3/221</t>
  </si>
  <si>
    <t xml:space="preserve">0/69</t>
  </si>
  <si>
    <t xml:space="preserve">GCC21430</t>
  </si>
  <si>
    <t xml:space="preserve">1.02*10^-3 x^2</t>
  </si>
  <si>
    <t xml:space="preserve">1/3371</t>
  </si>
  <si>
    <t xml:space="preserve">1/3258</t>
  </si>
  <si>
    <t xml:space="preserve">119/3255 (outer func: O(N))</t>
  </si>
  <si>
    <t xml:space="preserve">1/1198</t>
  </si>
  <si>
    <t xml:space="preserve">4/180</t>
  </si>
  <si>
    <t xml:space="preserve">4/212</t>
  </si>
  <si>
    <t xml:space="preserve">GCC12322</t>
  </si>
  <si>
    <t xml:space="preserve">3/5 (O(N))</t>
  </si>
  <si>
    <t xml:space="preserve">3/5 (not line)</t>
  </si>
  <si>
    <t xml:space="preserve">2.43*10^-5 x^2</t>
  </si>
  <si>
    <t xml:space="preserve">1/6981</t>
  </si>
  <si>
    <t xml:space="preserve">1/2552</t>
  </si>
  <si>
    <t xml:space="preserve">116/2552 (callee misjudge O(N^2))</t>
  </si>
  <si>
    <t xml:space="preserve">1/1302</t>
  </si>
  <si>
    <t xml:space="preserve">0/303</t>
  </si>
  <si>
    <t xml:space="preserve">0/175</t>
  </si>
  <si>
    <t xml:space="preserve">Apache53622</t>
  </si>
  <si>
    <t xml:space="preserve">6.38*10^-2 x^2</t>
  </si>
  <si>
    <t xml:space="preserve">1/41</t>
  </si>
  <si>
    <t xml:space="preserve">1/29</t>
  </si>
  <si>
    <t xml:space="preserve">1/19</t>
  </si>
  <si>
    <t xml:space="preserve">2/4</t>
  </si>
  <si>
    <t xml:space="preserve">Apache53637</t>
  </si>
  <si>
    <t xml:space="preserve">9.26*10^-4 x^2</t>
  </si>
  <si>
    <t xml:space="preserve">1/27</t>
  </si>
  <si>
    <t xml:space="preserve">1/17</t>
  </si>
  <si>
    <t xml:space="preserve">1/14</t>
  </si>
  <si>
    <t xml:space="preserve">Apache53803</t>
  </si>
  <si>
    <t xml:space="preserve">4.13*10^-2 x^2</t>
  </si>
  <si>
    <t xml:space="preserve">Apache53821</t>
  </si>
  <si>
    <t xml:space="preserve">Apache53822</t>
  </si>
  <si>
    <t xml:space="preserve">4.74*10^-2 x^2</t>
  </si>
  <si>
    <t xml:space="preserve">1/16</t>
  </si>
  <si>
    <t xml:space="preserve">Collections406</t>
  </si>
  <si>
    <t xml:space="preserve">2/5 (not exec &lt;2000)</t>
  </si>
  <si>
    <t xml:space="preserve">1.01*10^-2 x^2</t>
  </si>
  <si>
    <t xml:space="preserve">1.00</t>
  </si>
  <si>
    <t xml:space="preserve">Collections407</t>
  </si>
  <si>
    <t xml:space="preserve">2.80*10^-3 x^2</t>
  </si>
  <si>
    <t xml:space="preserve">1/21</t>
  </si>
  <si>
    <t xml:space="preserve">1/10</t>
  </si>
  <si>
    <t xml:space="preserve">Collections408</t>
  </si>
  <si>
    <t xml:space="preserve">9.52*10^-2 x^2</t>
  </si>
  <si>
    <t xml:space="preserve">1/28</t>
  </si>
  <si>
    <t xml:space="preserve">1/26</t>
  </si>
  <si>
    <t xml:space="preserve">1/13</t>
  </si>
  <si>
    <t xml:space="preserve">Collections409</t>
  </si>
  <si>
    <t xml:space="preserve">Collections410</t>
  </si>
  <si>
    <t xml:space="preserve">9.26*10^-3 x^2</t>
  </si>
  <si>
    <t xml:space="preserve">1/31</t>
  </si>
  <si>
    <t xml:space="preserve">2/5</t>
  </si>
  <si>
    <t xml:space="preserve">Collections412</t>
  </si>
  <si>
    <t xml:space="preserve">4.25*10^-3 x^2</t>
  </si>
  <si>
    <t xml:space="preserve">Collections413</t>
  </si>
  <si>
    <t xml:space="preserve">1.03*10^-2 x^2</t>
  </si>
  <si>
    <t xml:space="preserve">Collections425</t>
  </si>
  <si>
    <t xml:space="preserve">4.47*10^-2 x^2</t>
  </si>
  <si>
    <t xml:space="preserve">Collections426</t>
  </si>
  <si>
    <t xml:space="preserve">0/3</t>
  </si>
  <si>
    <t xml:space="preserve">Collections427</t>
  </si>
  <si>
    <t xml:space="preserve">8.49*10^-2 x^2</t>
  </si>
  <si>
    <t xml:space="preserve">Collections429-0</t>
  </si>
  <si>
    <t xml:space="preserve">2.34*10^-3 x^2</t>
  </si>
  <si>
    <t xml:space="preserve">Collections429-1</t>
  </si>
  <si>
    <t xml:space="preserve">7.83*10^-3 x^2</t>
  </si>
  <si>
    <t xml:space="preserve">1/20</t>
  </si>
  <si>
    <t xml:space="preserve">1/18</t>
  </si>
  <si>
    <t xml:space="preserve">Collections429-2</t>
  </si>
  <si>
    <t xml:space="preserve">8.48*10^-3 x^2</t>
  </si>
  <si>
    <t xml:space="preserve">Collections434</t>
  </si>
  <si>
    <t xml:space="preserve">1.19*10^-2 x^2</t>
  </si>
  <si>
    <t xml:space="preserve">Groovy5739-0</t>
  </si>
  <si>
    <t xml:space="preserve">2.01*10^-2 x^2</t>
  </si>
  <si>
    <t xml:space="preserve">Groovy5739-1</t>
  </si>
  <si>
    <t xml:space="preserve">7.89 x^2</t>
  </si>
  <si>
    <t xml:space="preserve">1/24245</t>
  </si>
  <si>
    <t xml:space="preserve">334/19803(outer func O(N))</t>
  </si>
  <si>
    <t xml:space="preserve">15926.32%</t>
  </si>
  <si>
    <t xml:space="preserve">1/3800</t>
  </si>
  <si>
    <t xml:space="preserve">1/3637</t>
  </si>
  <si>
    <t xml:space="preserve">12/2449</t>
  </si>
  <si>
    <t xml:space="preserve">0.29 x^2</t>
  </si>
  <si>
    <t xml:space="preserve">0.92</t>
  </si>
  <si>
    <t xml:space="preserve">0.95</t>
  </si>
  <si>
    <t xml:space="preserve">1/18979</t>
  </si>
  <si>
    <t xml:space="preserve">326/18112(outer func O(N))</t>
  </si>
  <si>
    <t xml:space="preserve">13745.47%</t>
  </si>
  <si>
    <t xml:space="preserve">3/2598</t>
  </si>
  <si>
    <t xml:space="preserve">3/2075</t>
  </si>
  <si>
    <t xml:space="preserve">4/2014</t>
  </si>
  <si>
    <t xml:space="preserve">1.17 x^2</t>
  </si>
  <si>
    <t xml:space="preserve">1/21865</t>
  </si>
  <si>
    <t xml:space="preserve">31/21846(outer func O(N))</t>
  </si>
  <si>
    <t xml:space="preserve">1/17558</t>
  </si>
  <si>
    <t xml:space="preserve">15430.49%</t>
  </si>
  <si>
    <t xml:space="preserve">7/7718</t>
  </si>
  <si>
    <t xml:space="preserve">3/6798</t>
  </si>
  <si>
    <t xml:space="preserve">70/4145</t>
  </si>
  <si>
    <t xml:space="preserve">&gt; 10%:   29</t>
  </si>
  <si>
    <t xml:space="preserve">&lt; 1%: 35</t>
  </si>
  <si>
    <t xml:space="preserve">&lt;0.1s</t>
  </si>
  <si>
    <t xml:space="preserve">&gt;=0.99</t>
  </si>
  <si>
    <t xml:space="preserve">both&gt;0.99: 27</t>
  </si>
  <si>
    <t xml:space="preserve">&gt; 10X: 32</t>
  </si>
  <si>
    <t xml:space="preserve">both&gt;0.99: 28</t>
  </si>
  <si>
    <t xml:space="preserve">&gt; 100X: 7</t>
  </si>
  <si>
    <t xml:space="preserve">cannot work:</t>
  </si>
  <si>
    <t xml:space="preserve">0</t>
  </si>
  <si>
    <t xml:space="preserve">12</t>
  </si>
  <si>
    <t xml:space="preserve">22</t>
  </si>
  <si>
    <t xml:space="preserve">&lt;2010</t>
  </si>
  <si>
    <t xml:space="preserve">[2010, 2015]</t>
  </si>
  <si>
    <t xml:space="preserve">&gt;=2016</t>
  </si>
  <si>
    <t xml:space="preserve">Description</t>
  </si>
  <si>
    <t xml:space="preserve">ID</t>
  </si>
  <si>
    <t xml:space="preserve">User Perceived</t>
  </si>
  <si>
    <t xml:space="preserve">Complexity-related?</t>
  </si>
  <si>
    <t xml:space="preserve">Non-complexity</t>
  </si>
  <si>
    <t xml:space="preserve">Input</t>
  </si>
  <si>
    <t xml:space="preserve">Not-Input</t>
  </si>
  <si>
    <t xml:space="preserve">complexity input</t>
  </si>
  <si>
    <t xml:space="preserve">non-compleixty input</t>
  </si>
  <si>
    <t xml:space="preserve">N</t>
  </si>
  <si>
    <t xml:space="preserve">long loop</t>
  </si>
  <si>
    <t xml:space="preserve">IO</t>
  </si>
  <si>
    <t xml:space="preserve">N*N?</t>
  </si>
  <si>
    <t xml:space="preserve">Direct</t>
  </si>
  <si>
    <t xml:space="preserve">InDirect</t>
  </si>
  <si>
    <t xml:space="preserve">2^n</t>
  </si>
  <si>
    <t xml:space="preserve">Recursive</t>
  </si>
  <si>
    <t xml:space="preserve">Loop</t>
  </si>
  <si>
    <t xml:space="preserve">One-level loop</t>
  </si>
  <si>
    <t xml:space="preserve">Nested Loops</t>
  </si>
  <si>
    <t xml:space="preserve">Recursive Function</t>
  </si>
  <si>
    <t xml:space="preserve">Optimize Buggy Code</t>
  </si>
  <si>
    <t xml:space="preserve">Skip Workloads</t>
  </si>
  <si>
    <t xml:space="preserve">Array</t>
  </si>
  <si>
    <t xml:space="preserve">Linked-List</t>
  </si>
  <si>
    <t xml:space="preserve">Others</t>
  </si>
  <si>
    <t xml:space="preserve">RemoveChildAt maintains invariants</t>
  </si>
  <si>
    <t xml:space="preserve">Transparent spacer GIFs</t>
  </si>
  <si>
    <t xml:space="preserve">Delay loading of seldom used DLLs</t>
  </si>
  <si>
    <t xml:space="preserve">IndexOf unnecessarily slow for RDF</t>
  </si>
  <si>
    <t xml:space="preserve">Only resize visible tabs</t>
  </si>
  <si>
    <t xml:space="preserve">Clearing cache on Windows/OS2 inefficient</t>
  </si>
  <si>
    <t xml:space="preserve">JavaScript updated text redraws large region</t>
  </si>
  <si>
    <t xml:space="preserve">Don't send mixed signals in SSL system</t>
  </si>
  <si>
    <t xml:space="preserve">Write unchanged search preferences to disk</t>
  </si>
  <si>
    <t xml:space="preserve">Ability to paste when editing bookmarks</t>
  </si>
  <si>
    <t xml:space="preserve">Unnecessary conversions JSAtom&lt;-&gt;jsuword</t>
  </si>
  <si>
    <t xml:space="preserve">LIFO data in FIFO structure</t>
  </si>
  <si>
    <t xml:space="preserve">Limit form fields without id saved for session 
restore</t>
  </si>
  <si>
    <t xml:space="preserve">SQLite transactions slow "bookmark all tabs"</t>
  </si>
  <si>
    <t xml:space="preserve">Resize causes too many reflow events</t>
  </si>
  <si>
    <t xml:space="preserve">Unconditional GC after XHR</t>
  </si>
  <si>
    <t xml:space="preserve">background-attachment checks should check 
for image exist</t>
  </si>
  <si>
    <t xml:space="preserve">toSource of long functions seems O(n^2).</t>
  </si>
  <si>
    <t xml:space="preserve">RestoreFrame used in a O(n^2) way</t>
  </si>
  <si>
    <t xml:space="preserve">Don't query DNS for IP Addresses</t>
  </si>
  <si>
    <t xml:space="preserve">Don't use overly complex grammar in parser</t>
  </si>
  <si>
    <t xml:space="preserve">Don't wait to shutdown library 
when reference count=0</t>
  </si>
  <si>
    <t xml:space="preserve">Don't search full list for free table entry every time</t>
  </si>
  <si>
    <t xml:space="preserve">Read only queries should not invalidate cache entries</t>
  </si>
  <si>
    <t xml:space="preserve">Don't zerofill before bulk write, read_buffer_size wrong</t>
  </si>
  <si>
    <t xml:space="preserve">Bad scheduling of benchmark valgrind/single CPU</t>
  </si>
  <si>
    <t xml:space="preserve">Deadlock detection can take exponential time</t>
  </si>
  <si>
    <t xml:space="preserve">remember to set block_size in partitioned table</t>
  </si>
  <si>
    <t xml:space="preserve">LOAD DATA INFILE extremely slow with partitioned table</t>
  </si>
  <si>
    <t xml:space="preserve">extractvalue and updatexml extremely slow for large XML</t>
  </si>
  <si>
    <t xml:space="preserve">Disconnection slow using non-persistent mysql connections</t>
  </si>
  <si>
    <t xml:space="preserve">THR_LOCK_charset global mutex abused by InnoDB
-- getCharset() called 8 times per row</t>
  </si>
  <si>
    <t xml:space="preserve">Fsyncing master and relay log to disk after every event is too slow</t>
  </si>
  <si>
    <t xml:space="preserve">No transaction hints used to update SYSTAB_0 for autoincrement - generates hot record in history table</t>
  </si>
  <si>
    <t xml:space="preserve">extremely long time for mysql client to execute long INSERT -- redundant calls to strlen()</t>
  </si>
  <si>
    <t xml:space="preserve">5 second wait timeout converts deadlock to perf bug</t>
  </si>
  <si>
    <t xml:space="preserve">Don't allocate 8k in constructor</t>
  </si>
  <si>
    <t xml:space="preserve">Don't update property file on every change</t>
  </si>
  <si>
    <t xml:space="preserve">Cache SimpleDateFormat instances</t>
  </si>
  <si>
    <t xml:space="preserve">Don't check entire input for substring</t>
  </si>
  <si>
    <t xml:space="preserve">Add macro to list once per instance not invocation</t>
  </si>
  <si>
    <t xml:space="preserve">only call getDefaultFactory once. result in static var</t>
  </si>
  <si>
    <t xml:space="preserve">java.util.zip.Deflater poor performance for large files</t>
  </si>
  <si>
    <t xml:space="preserve">don't get all metadata in apr_stat by default (windows)</t>
  </si>
  <si>
    <t xml:space="preserve">Store samples in structure with better insert perf</t>
  </si>
  <si>
    <t xml:space="preserve">LogMF slower than SLF4J (NumberFormat.getInstance, +Date)</t>
  </si>
  <si>
    <t xml:space="preserve">GET performance slow on large files in WebDAV (max buffer size too small)</t>
  </si>
  <si>
    <t xml:space="preserve">Cvs log &amp; CvsChangeLog are painfully slow (small timeout in stream "pumping" code)</t>
  </si>
  <si>
    <t xml:space="preserve">DateUtil.isCellDateFormatted(cell) -- use string replacement instead of simple regexs, precompile needed regexs</t>
  </si>
  <si>
    <t xml:space="preserve">slow network peformance with ajp connector and mod_jk (1.2.8) - apache 2.052</t>
  </si>
  <si>
    <t xml:space="preserve">ajp13 performance is poor compared to ajp12 (socket.setTcpNoDelay(true);)</t>
  </si>
  <si>
    <t xml:space="preserve">If a web page contains many "checkbox" (several thousand), It takes chrome much more time than Firefox 4, to check all the checkBoxs.
It has two reasons: (1)when a checkbox is checked it will call a function updateCheckedRadioButtons. Actually it's not needed for checkBox
(2) The function updateCheckedRadioButtons is very slow, and the performance can be improved</t>
  </si>
  <si>
    <t xml:space="preserve">http://code.google.com/p/chromium/issues/detail?id=62766&amp;can=1&amp;q=status%3Dfixed%20slow&amp;colspec=ID%20Stars%20Pri%20Area%20Feature%20Type%20Status%20Summary%20Modified%20Owner%20Mstone%20OS</t>
  </si>
  <si>
    <t xml:space="preserve">The GPU process startup is slow.
It collects GPU info which is very slow.
The patch is to collect necessary info which is cheap in original thread, and collect other data in another thread</t>
  </si>
  <si>
    <t xml:space="preserve">http://code.google.com/p/chromium/issues/detail?id=59711&amp;can=1&amp;q=status%3Dfixed%20slow&amp;sort=-modified%20mstone&amp;colspec=ID%20Stars%20Pri%20Area%20Feature%20Type%20Status%20Summary%20Modified%20Owner%20Mstone%20OS&amp;start=200</t>
  </si>
  <si>
    <t xml:space="preserve">Chrome repaint on every keystroke, which has bad user experience on slow machines
Patch: cache some keystrokes before sending to render. It's a temporary solution</t>
  </si>
  <si>
    <t xml:space="preserve">http://code.google.com/p/chromium/issues/detail?id=27932&amp;can=1&amp;q=status%3Dfixed%20performance%20area%3Dinternals&amp;colspec=ID%20Stars%20Pri%20Area%20Feature%20Type%20Status%20Summary%20Modified%20Owner%20Mstone%20OS</t>
  </si>
  <si>
    <t xml:space="preserve">New task manager takes a lot of time to open when there are many tabs open
Due to a Microsoft bug (when insert an item into a listview, it's always added to the end of the listview even though we specify the index), the listview of the task manager is always rebuild when a new item inserted
Actually this rebuild is not necessary, at least at present. Since the listView doesn't have group and the microsoft bug will not manifest if there is no group. Even though the bug exists, they can rebuild only once at start time</t>
  </si>
  <si>
    <t xml:space="preserve">http://code.google.com/p/chromium/issues/detail?id=69391&amp;can=1&amp;q=status%3Dfixed%20slow&amp;colspec=ID%20Stars%20Pri%20Area%20Feature%20Type%20Status%20Summary%20Modified%20Owner%20Mstone%20OS</t>
  </si>
  <si>
    <t xml:space="preserve">High CPU consumption when playing audio on slow connection
Problem: AudioOutputController always requests data whenever it has space in the buffer, and AudioRenderer immediately replies with NotifyAudioPacketReady message. When browser process doesn't have new packets, it returns empty NotifyAudioPacketReady message. So browser and renderer processes keep sending messages back and forth until the data is loaded</t>
  </si>
  <si>
    <t xml:space="preserve">http://code.google.com/p/chromium/issues/detail?id=60353&amp;can=1&amp;q=status%3Dfixed%20slow&amp;colspec=ID%20Stars%20Pri%20Area%20Feature%20Type%20Status%20Summary%20Modified%20Owner%20Mstone%20OS&amp;start=100</t>
  </si>
  <si>
    <t xml:space="preserve">Regression from 2.x -&gt; 3.x -- classes with many members show quadratic behavior (could be linear)</t>
  </si>
  <si>
    <t xml:space="preserve">gcc8805</t>
  </si>
  <si>
    <t xml:space="preserve">Avoid duplicating blocks which have many successors</t>
  </si>
  <si>
    <t xml:space="preserve">gcc12322</t>
  </si>
  <si>
    <t xml:space="preserve">bad interaction between DF and SJLJ exceptions</t>
  </si>
  <si>
    <t xml:space="preserve">gcc34400</t>
  </si>
  <si>
    <t xml:space="preserve">Exponential time behavior in PRE</t>
  </si>
  <si>
    <t xml:space="preserve">gcc32540</t>
  </si>
  <si>
    <t xml:space="preserve">Exponential time behavior with -O -finline-functions (compile time regression from 3.2, 3.3)</t>
  </si>
  <si>
    <t xml:space="preserve">gcc1687</t>
  </si>
  <si>
    <t xml:space="preserve">Large compile time regression</t>
  </si>
  <si>
    <t xml:space="preserve">gcc27733</t>
  </si>
  <si>
    <t xml:space="preserve">Quadratic behavior with constant initializers</t>
  </si>
  <si>
    <t xml:space="preserve">gcc21430</t>
  </si>
  <si>
    <t xml:space="preserve">very slow compile time with -Wsequence-point</t>
  </si>
  <si>
    <t xml:space="preserve">gcc46401</t>
  </si>
  <si>
    <t xml:space="preserve">[3.4/4.0 Regression]Runs out of memory with packed structs</t>
  </si>
  <si>
    <t xml:space="preserve">gcc15209</t>
  </si>
  <si>
    <t xml:space="preserve">Scripted proxies' [[OwnPropertyKeys]] should be linear, not (potentially) quadratic</t>
  </si>
  <si>
    <t xml:space="preserve">Don't make structured cloning O(n**2) in the size of the transferables array</t>
  </si>
  <si>
    <t xml:space="preserve">AllocationSiteKey hashing can cause quadratic behavior</t>
  </si>
  <si>
    <t xml:space="preserve">Poor performance of Array.prototype.reverse() compared to other JS engines</t>
  </si>
  <si>
    <t xml:space="preserve">[4.9 Regression] quadratic time consumption in IPA inlining with -O1 and higher</t>
  </si>
  <si>
    <t xml:space="preserve">Mozilla</t>
  </si>
  <si>
    <t xml:space="preserve">MySQL</t>
  </si>
  <si>
    <t xml:space="preserve">Apache</t>
  </si>
  <si>
    <t xml:space="preserve">Chrome</t>
  </si>
  <si>
    <t xml:space="preserve">GCC</t>
  </si>
  <si>
    <t xml:space="preserve">Total</t>
  </si>
</sst>
</file>

<file path=xl/styles.xml><?xml version="1.0" encoding="utf-8"?>
<styleSheet xmlns="http://schemas.openxmlformats.org/spreadsheetml/2006/main">
  <numFmts count="5">
    <numFmt numFmtId="164" formatCode="General"/>
    <numFmt numFmtId="165" formatCode="@"/>
    <numFmt numFmtId="166" formatCode="M/D"/>
    <numFmt numFmtId="167" formatCode="0.00%"/>
    <numFmt numFmtId="168" formatCode="0.00"/>
  </numFmts>
  <fonts count="12">
    <font>
      <sz val="10"/>
      <color rgb="FF000000"/>
      <name val="Arial"/>
      <family val="2"/>
      <charset val="1"/>
    </font>
    <font>
      <sz val="10"/>
      <name val="Arial"/>
      <family val="0"/>
    </font>
    <font>
      <sz val="10"/>
      <name val="Arial"/>
      <family val="0"/>
    </font>
    <font>
      <sz val="10"/>
      <name val="Arial"/>
      <family val="0"/>
    </font>
    <font>
      <sz val="11"/>
      <name val="Arial"/>
      <family val="2"/>
      <charset val="1"/>
    </font>
    <font>
      <sz val="11"/>
      <name val="Cambria"/>
      <family val="1"/>
      <charset val="1"/>
    </font>
    <font>
      <sz val="11"/>
      <color rgb="FF000000"/>
      <name val="Arial"/>
      <family val="2"/>
      <charset val="1"/>
    </font>
    <font>
      <u val="single"/>
      <sz val="11"/>
      <color rgb="FF0000FF"/>
      <name val="Cambria"/>
      <family val="1"/>
      <charset val="1"/>
    </font>
    <font>
      <sz val="11"/>
      <color rgb="FF000000"/>
      <name val="Cambria"/>
      <family val="1"/>
      <charset val="1"/>
    </font>
    <font>
      <sz val="11"/>
      <color rgb="FF000000"/>
      <name val="Roboto"/>
      <family val="0"/>
      <charset val="1"/>
    </font>
    <font>
      <sz val="11"/>
      <color rgb="FFFF0000"/>
      <name val="Arial"/>
      <family val="2"/>
      <charset val="1"/>
    </font>
    <font>
      <u val="single"/>
      <sz val="11"/>
      <color rgb="FF0000FF"/>
      <name val="Arial"/>
      <family val="2"/>
      <charset val="1"/>
    </font>
  </fonts>
  <fills count="7">
    <fill>
      <patternFill patternType="none"/>
    </fill>
    <fill>
      <patternFill patternType="gray125"/>
    </fill>
    <fill>
      <patternFill patternType="solid">
        <fgColor rgb="FF000000"/>
        <bgColor rgb="FF003300"/>
      </patternFill>
    </fill>
    <fill>
      <patternFill patternType="solid">
        <fgColor rgb="FFFF0000"/>
        <bgColor rgb="FF993300"/>
      </patternFill>
    </fill>
    <fill>
      <patternFill patternType="solid">
        <fgColor rgb="FFFF9900"/>
        <bgColor rgb="FFFFCC00"/>
      </patternFill>
    </fill>
    <fill>
      <patternFill patternType="solid">
        <fgColor rgb="FFFFFFFF"/>
        <bgColor rgb="FFFFFFCC"/>
      </patternFill>
    </fill>
    <fill>
      <patternFill patternType="solid">
        <fgColor rgb="FFB7B7B7"/>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true" applyAlignment="true" applyProtection="false">
      <alignment horizontal="center" vertical="bottom" textRotation="0" wrapText="false" indent="0" shrinkToFit="false"/>
      <protection locked="true" hidden="false"/>
    </xf>
    <xf numFmtId="165" fontId="5"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general" vertical="bottom" textRotation="0" wrapText="false" indent="0" shrinkToFit="false"/>
      <protection locked="true" hidden="false"/>
    </xf>
    <xf numFmtId="165" fontId="5"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7" fontId="4" fillId="0" borderId="0" xfId="0" applyFont="true" applyBorder="false" applyAlignment="true" applyProtection="false">
      <alignment horizontal="right" vertical="bottom" textRotation="0" wrapText="false" indent="0" shrinkToFit="false"/>
      <protection locked="true" hidden="false"/>
    </xf>
    <xf numFmtId="164" fontId="4" fillId="2" borderId="0" xfId="0" applyFont="true" applyBorder="false" applyAlignment="true" applyProtection="false">
      <alignment horizontal="right" vertical="bottom" textRotation="0" wrapText="false" indent="0" shrinkToFit="false"/>
      <protection locked="true" hidden="false"/>
    </xf>
    <xf numFmtId="168" fontId="4"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tru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4" fillId="3" borderId="0" xfId="0" applyFont="true" applyBorder="false" applyAlignment="true" applyProtection="false">
      <alignment horizontal="general" vertical="bottom" textRotation="0" wrapText="false" indent="0" shrinkToFit="false"/>
      <protection locked="true" hidden="false"/>
    </xf>
    <xf numFmtId="167" fontId="4" fillId="2" borderId="0" xfId="0" applyFont="true" applyBorder="false" applyAlignment="true" applyProtection="false">
      <alignment horizontal="right" vertical="bottom" textRotation="0" wrapText="false" indent="0" shrinkToFit="false"/>
      <protection locked="true" hidden="false"/>
    </xf>
    <xf numFmtId="165" fontId="5" fillId="3" borderId="0" xfId="0" applyFont="true" applyBorder="false" applyAlignment="true" applyProtection="false">
      <alignment horizontal="general" vertical="bottom" textRotation="0" wrapText="false" indent="0" shrinkToFit="false"/>
      <protection locked="true" hidden="false"/>
    </xf>
    <xf numFmtId="166" fontId="4" fillId="2" borderId="0" xfId="0" applyFont="true" applyBorder="false" applyAlignment="true" applyProtection="false">
      <alignment horizontal="general" vertical="bottom" textRotation="0" wrapText="false" indent="0" shrinkToFit="false"/>
      <protection locked="true" hidden="false"/>
    </xf>
    <xf numFmtId="167" fontId="4" fillId="2"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left" vertical="bottom" textRotation="0" wrapText="false" indent="0" shrinkToFit="false"/>
      <protection locked="true" hidden="false"/>
    </xf>
    <xf numFmtId="165" fontId="6" fillId="3"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left" vertical="bottom" textRotation="0" wrapText="false" indent="0" shrinkToFit="false"/>
      <protection locked="true" hidden="false"/>
    </xf>
    <xf numFmtId="168" fontId="4" fillId="2"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7"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left"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general" vertical="bottom" textRotation="0" wrapText="false" indent="0" shrinkToFit="false"/>
      <protection locked="true" hidden="false"/>
    </xf>
    <xf numFmtId="165" fontId="8" fillId="2" borderId="0" xfId="0" applyFont="true" applyBorder="false" applyAlignment="false" applyProtection="false">
      <alignment horizontal="general" vertical="bottom" textRotation="0" wrapText="false" indent="0" shrinkToFit="false"/>
      <protection locked="true" hidden="false"/>
    </xf>
    <xf numFmtId="165" fontId="8" fillId="2"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6" fillId="6" borderId="0" xfId="0" applyFont="true" applyBorder="false" applyAlignment="true" applyProtection="false">
      <alignment horizontal="left" vertical="bottom" textRotation="0" wrapText="false" indent="0" shrinkToFit="false"/>
      <protection locked="true" hidden="false"/>
    </xf>
    <xf numFmtId="164" fontId="6" fillId="6"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6"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6" borderId="0" xfId="0" applyFont="true" applyBorder="false" applyAlignment="true" applyProtection="false">
      <alignment horizontal="center" vertical="bottom" textRotation="0" wrapText="false" indent="0" shrinkToFit="false"/>
      <protection locked="true" hidden="false"/>
    </xf>
    <xf numFmtId="164" fontId="10" fillId="2" borderId="0" xfId="0" applyFont="true" applyBorder="false" applyAlignment="true" applyProtection="false">
      <alignment horizontal="center"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www.google.com/url?q=http://code.google.com/p/chromium/issues/detail?id%3D62766%26can%3D1%26q%3Dstatus%253Dfixed%2520slow%26colspec%3DID%2520Stars%2520Pri%2520Area%2520Feature%2520Type%2520Status%2520Summary%2520Modified%2520Owner%2520Mstone%2520O" TargetMode="External"/><Relationship Id="rId2" Type="http://schemas.openxmlformats.org/officeDocument/2006/relationships/hyperlink" Target="https://www.google.com/url?q=http://code.google.com/p/chromium/issues/detail?id%3D59711%26can%3D1%26q%3Dstatus%253Dfixed%2520slow%26sort%3D-modified%2520mstone%26colspec%3DID%2520Stars%2520Pri%2520Area%2520Feature%2520Type%2520Status%2520Summary%2520Modif" TargetMode="External"/><Relationship Id="rId3" Type="http://schemas.openxmlformats.org/officeDocument/2006/relationships/hyperlink" Target="https://www.google.com/url?q=http://code.google.com/p/chromium/issues/detail?id%3D27932%26can%3D1%26q%3Dstatus%253Dfixed%2520performance%2520area%253Dinternals%26colspec%3DID%2520Stars%2520Pri%2520Area%2520Feature%2520Type%2520Status%2520Summary%2520Modif" TargetMode="External"/><Relationship Id="rId4" Type="http://schemas.openxmlformats.org/officeDocument/2006/relationships/hyperlink" Target="https://www.google.com/url?q=http://code.google.com/p/chromium/issues/detail?id%3D69391%26can%3D1%26q%3Dstatus%253Dfixed%2520slow%26colspec%3DID%2520Stars%2520Pri%2520Area%2520Feature%2520Type%2520Status%2520Summary%2520Modified%2520Owner%2520Mstone%2520O" TargetMode="External"/><Relationship Id="rId5" Type="http://schemas.openxmlformats.org/officeDocument/2006/relationships/hyperlink" Target="https://www.google.com/url?q=http://code.google.com/p/chromium/issues/detail?id%3D60353%26can%3D1%26q%3Dstatus%253Dfixed%2520slow%26colspec%3DID%2520Stars%2520Pri%2520Area%2520Feature%2520Type%2520Status%2520Summary%2520Modified%2520Owner%2520Mstone%2520O"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T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C2" activeCellId="0" sqref="C2"/>
    </sheetView>
  </sheetViews>
  <sheetFormatPr defaultRowHeight="15.75"/>
  <cols>
    <col collapsed="false" hidden="false" max="5" min="1" style="0" width="14.1734693877551"/>
    <col collapsed="false" hidden="false" max="6" min="6" style="0" width="3.64285714285714"/>
    <col collapsed="false" hidden="false" max="10" min="7" style="0" width="14.1734693877551"/>
    <col collapsed="false" hidden="false" max="11" min="11" style="0" width="23.3520408163265"/>
    <col collapsed="false" hidden="false" max="12" min="12" style="0" width="10.3928571428571"/>
    <col collapsed="false" hidden="false" max="14" min="13" style="0" width="14.1734693877551"/>
    <col collapsed="false" hidden="false" max="15" min="15" style="0" width="19.9795918367347"/>
    <col collapsed="false" hidden="false" max="16" min="16" style="0" width="19.3061224489796"/>
    <col collapsed="false" hidden="false" max="17" min="17" style="0" width="3.10714285714286"/>
    <col collapsed="false" hidden="false" max="20" min="18" style="0" width="19.9795918367347"/>
    <col collapsed="false" hidden="false" max="23" min="21" style="0" width="14.1734693877551"/>
    <col collapsed="false" hidden="false" max="24" min="24" style="0" width="3.64285714285714"/>
    <col collapsed="false" hidden="false" max="27" min="25" style="0" width="14.1734693877551"/>
    <col collapsed="false" hidden="false" max="28" min="28" style="0" width="3.51020408163265"/>
    <col collapsed="false" hidden="false" max="31" min="29" style="0" width="26.0510204081633"/>
    <col collapsed="false" hidden="false" max="32" min="32" style="0" width="4.59183673469388"/>
    <col collapsed="false" hidden="false" max="35" min="33" style="0" width="14.1734693877551"/>
    <col collapsed="false" hidden="false" max="36" min="36" style="0" width="4.18367346938776"/>
    <col collapsed="false" hidden="false" max="42" min="37" style="0" width="14.1734693877551"/>
    <col collapsed="false" hidden="false" max="43" min="43" style="0" width="4.59183673469388"/>
    <col collapsed="false" hidden="false" max="46" min="44" style="0" width="26.0510204081633"/>
    <col collapsed="false" hidden="false" max="1025" min="47" style="0" width="14.1734693877551"/>
  </cols>
  <sheetData>
    <row r="1" customFormat="false" ht="15.75" hidden="false" customHeight="false" outlineLevel="0" collapsed="false">
      <c r="A1" s="1" t="s">
        <v>0</v>
      </c>
      <c r="B1" s="1" t="s">
        <v>1</v>
      </c>
      <c r="C1" s="1" t="s">
        <v>2</v>
      </c>
      <c r="D1" s="1" t="s">
        <v>3</v>
      </c>
      <c r="E1" s="1" t="s">
        <v>4</v>
      </c>
      <c r="F1" s="2"/>
      <c r="G1" s="3" t="s">
        <v>5</v>
      </c>
      <c r="H1" s="3"/>
      <c r="I1" s="3"/>
      <c r="J1" s="3"/>
      <c r="K1" s="3"/>
      <c r="L1" s="3"/>
      <c r="M1" s="3"/>
      <c r="N1" s="3"/>
      <c r="O1" s="3"/>
      <c r="P1" s="3"/>
      <c r="Q1" s="4"/>
      <c r="R1" s="5"/>
      <c r="S1" s="5"/>
      <c r="T1" s="6" t="s">
        <v>6</v>
      </c>
      <c r="U1" s="6"/>
      <c r="V1" s="6"/>
      <c r="W1" s="5"/>
      <c r="X1" s="7"/>
      <c r="Y1" s="6" t="s">
        <v>7</v>
      </c>
      <c r="Z1" s="6"/>
      <c r="AA1" s="6"/>
      <c r="AB1" s="8"/>
      <c r="AC1" s="9" t="s">
        <v>8</v>
      </c>
      <c r="AD1" s="9"/>
      <c r="AE1" s="9"/>
      <c r="AF1" s="8"/>
      <c r="AG1" s="9" t="s">
        <v>9</v>
      </c>
      <c r="AH1" s="9"/>
      <c r="AI1" s="9"/>
      <c r="AJ1" s="10"/>
      <c r="AK1" s="9" t="s">
        <v>10</v>
      </c>
      <c r="AL1" s="9"/>
      <c r="AM1" s="9"/>
      <c r="AN1" s="9"/>
      <c r="AO1" s="9"/>
      <c r="AP1" s="9"/>
      <c r="AQ1" s="8"/>
      <c r="AR1" s="11"/>
      <c r="AS1" s="11"/>
      <c r="AT1" s="11"/>
    </row>
    <row r="2" customFormat="false" ht="15.75" hidden="false" customHeight="false" outlineLevel="0" collapsed="false">
      <c r="A2" s="1"/>
      <c r="B2" s="1"/>
      <c r="C2" s="1"/>
      <c r="D2" s="1"/>
      <c r="E2" s="1"/>
      <c r="F2" s="2"/>
      <c r="G2" s="12" t="s">
        <v>11</v>
      </c>
      <c r="H2" s="12" t="s">
        <v>12</v>
      </c>
      <c r="I2" s="12" t="s">
        <v>13</v>
      </c>
      <c r="J2" s="12" t="s">
        <v>14</v>
      </c>
      <c r="K2" s="12" t="s">
        <v>15</v>
      </c>
      <c r="L2" s="12" t="s">
        <v>16</v>
      </c>
      <c r="M2" s="12" t="s">
        <v>17</v>
      </c>
      <c r="N2" s="12" t="s">
        <v>18</v>
      </c>
      <c r="O2" s="12" t="s">
        <v>19</v>
      </c>
      <c r="P2" s="12" t="s">
        <v>20</v>
      </c>
      <c r="Q2" s="4"/>
      <c r="R2" s="13" t="s">
        <v>21</v>
      </c>
      <c r="S2" s="13" t="s">
        <v>22</v>
      </c>
      <c r="T2" s="13" t="s">
        <v>11</v>
      </c>
      <c r="U2" s="14" t="s">
        <v>13</v>
      </c>
      <c r="V2" s="14" t="s">
        <v>14</v>
      </c>
      <c r="W2" s="14" t="s">
        <v>23</v>
      </c>
      <c r="X2" s="7"/>
      <c r="Y2" s="13" t="s">
        <v>11</v>
      </c>
      <c r="Z2" s="13" t="s">
        <v>13</v>
      </c>
      <c r="AA2" s="13" t="s">
        <v>14</v>
      </c>
      <c r="AB2" s="8"/>
      <c r="AC2" s="11" t="s">
        <v>24</v>
      </c>
      <c r="AD2" s="11" t="s">
        <v>25</v>
      </c>
      <c r="AE2" s="11" t="s">
        <v>26</v>
      </c>
      <c r="AF2" s="2"/>
      <c r="AG2" s="11" t="s">
        <v>27</v>
      </c>
      <c r="AH2" s="11" t="s">
        <v>28</v>
      </c>
      <c r="AI2" s="11" t="s">
        <v>29</v>
      </c>
      <c r="AJ2" s="2"/>
      <c r="AK2" s="11" t="s">
        <v>30</v>
      </c>
      <c r="AL2" s="11" t="s">
        <v>31</v>
      </c>
      <c r="AM2" s="11" t="s">
        <v>32</v>
      </c>
      <c r="AN2" s="11" t="s">
        <v>27</v>
      </c>
      <c r="AO2" s="11" t="s">
        <v>28</v>
      </c>
      <c r="AP2" s="11" t="s">
        <v>29</v>
      </c>
      <c r="AQ2" s="8"/>
      <c r="AR2" s="11" t="s">
        <v>33</v>
      </c>
      <c r="AS2" s="11" t="s">
        <v>34</v>
      </c>
      <c r="AT2" s="11" t="s">
        <v>35</v>
      </c>
    </row>
    <row r="3" customFormat="false" ht="15.75" hidden="false" customHeight="false" outlineLevel="0" collapsed="false">
      <c r="A3" s="4"/>
      <c r="B3" s="4"/>
      <c r="C3" s="4"/>
      <c r="D3" s="4"/>
      <c r="E3" s="4"/>
      <c r="F3" s="8"/>
      <c r="G3" s="4"/>
      <c r="H3" s="4"/>
      <c r="I3" s="4"/>
      <c r="J3" s="4"/>
      <c r="K3" s="4"/>
      <c r="L3" s="4"/>
      <c r="M3" s="4"/>
      <c r="N3" s="4"/>
      <c r="O3" s="4"/>
      <c r="P3" s="4"/>
      <c r="Q3" s="4"/>
      <c r="R3" s="15"/>
      <c r="S3" s="15"/>
      <c r="T3" s="15"/>
      <c r="U3" s="16"/>
      <c r="V3" s="16"/>
      <c r="W3" s="16"/>
      <c r="X3" s="16"/>
      <c r="Y3" s="15"/>
      <c r="Z3" s="15"/>
      <c r="AA3" s="15"/>
      <c r="AB3" s="8"/>
      <c r="AC3" s="8"/>
      <c r="AD3" s="8"/>
      <c r="AE3" s="8"/>
      <c r="AF3" s="8"/>
      <c r="AG3" s="8"/>
      <c r="AH3" s="8"/>
      <c r="AI3" s="8"/>
      <c r="AJ3" s="8"/>
      <c r="AK3" s="8"/>
      <c r="AL3" s="8"/>
      <c r="AM3" s="8"/>
      <c r="AN3" s="8"/>
      <c r="AO3" s="8"/>
      <c r="AP3" s="8"/>
      <c r="AQ3" s="8"/>
      <c r="AR3" s="8"/>
      <c r="AS3" s="8"/>
      <c r="AT3" s="8"/>
    </row>
    <row r="4" customFormat="false" ht="15.75" hidden="false" customHeight="false" outlineLevel="0" collapsed="false">
      <c r="A4" s="12" t="s">
        <v>36</v>
      </c>
      <c r="B4" s="17" t="n">
        <v>88</v>
      </c>
      <c r="C4" s="12" t="s">
        <v>37</v>
      </c>
      <c r="D4" s="12" t="s">
        <v>38</v>
      </c>
      <c r="E4" s="12" t="n">
        <v>2006</v>
      </c>
      <c r="F4" s="8"/>
      <c r="G4" s="13" t="s">
        <v>39</v>
      </c>
      <c r="H4" s="18" t="n">
        <v>43470</v>
      </c>
      <c r="I4" s="13" t="s">
        <v>39</v>
      </c>
      <c r="J4" s="13" t="s">
        <v>39</v>
      </c>
      <c r="K4" s="12" t="s">
        <v>40</v>
      </c>
      <c r="L4" s="12" t="n">
        <v>0.99</v>
      </c>
      <c r="M4" s="17" t="n">
        <v>0.99</v>
      </c>
      <c r="N4" s="17" t="n">
        <v>0.99</v>
      </c>
      <c r="O4" s="19" t="n">
        <v>0.0234</v>
      </c>
      <c r="P4" s="17" t="n">
        <v>4.91752577319587</v>
      </c>
      <c r="Q4" s="20"/>
      <c r="R4" s="21" t="n">
        <v>0.99</v>
      </c>
      <c r="S4" s="21" t="n">
        <v>0.99</v>
      </c>
      <c r="T4" s="13" t="s">
        <v>41</v>
      </c>
      <c r="U4" s="14" t="s">
        <v>41</v>
      </c>
      <c r="V4" s="14" t="s">
        <v>42</v>
      </c>
      <c r="W4" s="22" t="n">
        <v>79.8457</v>
      </c>
      <c r="X4" s="7"/>
      <c r="Y4" s="13" t="s">
        <v>43</v>
      </c>
      <c r="Z4" s="13" t="s">
        <v>44</v>
      </c>
      <c r="AA4" s="13" t="s">
        <v>45</v>
      </c>
      <c r="AB4" s="8"/>
      <c r="AC4" s="22" t="n">
        <v>0.3477</v>
      </c>
      <c r="AD4" s="22" t="n">
        <v>0.0017</v>
      </c>
      <c r="AE4" s="11" t="n">
        <v>1</v>
      </c>
      <c r="AF4" s="8"/>
      <c r="AG4" s="19" t="n">
        <v>14.5169</v>
      </c>
      <c r="AH4" s="19" t="n">
        <v>0.0508</v>
      </c>
      <c r="AI4" s="19" t="n">
        <f aca="false">AG4-AH4</f>
        <v>14.4661</v>
      </c>
      <c r="AJ4" s="15"/>
      <c r="AK4" s="13" t="s">
        <v>46</v>
      </c>
      <c r="AL4" s="13" t="s">
        <v>47</v>
      </c>
      <c r="AM4" s="13" t="n">
        <f aca="false">(AK4-AL4)/AK4</f>
        <v>0.703703703703704</v>
      </c>
      <c r="AN4" s="22" t="n">
        <v>2.1407</v>
      </c>
      <c r="AO4" s="22" t="n">
        <v>0.0443</v>
      </c>
      <c r="AP4" s="23" t="n">
        <f aca="false">AN4-AO4</f>
        <v>2.0964</v>
      </c>
      <c r="AQ4" s="8"/>
      <c r="AR4" s="11" t="n">
        <v>2.318</v>
      </c>
      <c r="AS4" s="24" t="n">
        <v>0.028</v>
      </c>
      <c r="AT4" s="11" t="n">
        <v>0.007</v>
      </c>
    </row>
    <row r="5" customFormat="false" ht="15.75" hidden="false" customHeight="false" outlineLevel="0" collapsed="false">
      <c r="A5" s="12" t="s">
        <v>48</v>
      </c>
      <c r="B5" s="17" t="n">
        <v>105</v>
      </c>
      <c r="C5" s="12" t="s">
        <v>37</v>
      </c>
      <c r="D5" s="12" t="s">
        <v>38</v>
      </c>
      <c r="E5" s="12" t="n">
        <v>2008</v>
      </c>
      <c r="F5" s="8"/>
      <c r="G5" s="13" t="s">
        <v>39</v>
      </c>
      <c r="H5" s="18" t="n">
        <v>43470</v>
      </c>
      <c r="I5" s="13" t="s">
        <v>39</v>
      </c>
      <c r="J5" s="25" t="s">
        <v>49</v>
      </c>
      <c r="K5" s="12" t="s">
        <v>50</v>
      </c>
      <c r="L5" s="12" t="n">
        <v>0.99</v>
      </c>
      <c r="M5" s="17" t="n">
        <v>0.99</v>
      </c>
      <c r="N5" s="17" t="n">
        <v>0.99</v>
      </c>
      <c r="O5" s="19" t="n">
        <v>0.0377</v>
      </c>
      <c r="P5" s="17" t="n">
        <v>3.15560165975103</v>
      </c>
      <c r="Q5" s="20"/>
      <c r="R5" s="21" t="n">
        <v>0.99</v>
      </c>
      <c r="S5" s="21" t="n">
        <v>0.99</v>
      </c>
      <c r="T5" s="13" t="s">
        <v>51</v>
      </c>
      <c r="U5" s="14" t="s">
        <v>52</v>
      </c>
      <c r="V5" s="14" t="s">
        <v>52</v>
      </c>
      <c r="W5" s="22" t="n">
        <v>119.0835</v>
      </c>
      <c r="X5" s="7"/>
      <c r="Y5" s="13" t="s">
        <v>53</v>
      </c>
      <c r="Z5" s="13" t="s">
        <v>54</v>
      </c>
      <c r="AA5" s="25" t="s">
        <v>55</v>
      </c>
      <c r="AB5" s="8"/>
      <c r="AC5" s="22" t="n">
        <v>0.0949</v>
      </c>
      <c r="AD5" s="22" t="n">
        <v>0.0168</v>
      </c>
      <c r="AE5" s="11" t="n">
        <v>1</v>
      </c>
      <c r="AF5" s="8"/>
      <c r="AG5" s="19" t="n">
        <v>13.8414</v>
      </c>
      <c r="AH5" s="19" t="n">
        <v>0.2414</v>
      </c>
      <c r="AI5" s="19" t="n">
        <f aca="false">AG5-AH5</f>
        <v>13.6</v>
      </c>
      <c r="AJ5" s="15"/>
      <c r="AK5" s="13" t="s">
        <v>47</v>
      </c>
      <c r="AL5" s="13" t="s">
        <v>56</v>
      </c>
      <c r="AM5" s="13" t="n">
        <f aca="false">(AK5-AL5)/AK5</f>
        <v>0.375</v>
      </c>
      <c r="AN5" s="22" t="n">
        <v>1.0474</v>
      </c>
      <c r="AO5" s="22" t="n">
        <v>0.0469</v>
      </c>
      <c r="AP5" s="23" t="n">
        <f aca="false">AN5-AO5</f>
        <v>1.0005</v>
      </c>
      <c r="AQ5" s="8"/>
      <c r="AR5" s="11" t="n">
        <v>1.958</v>
      </c>
      <c r="AS5" s="11" t="n">
        <v>0.033</v>
      </c>
      <c r="AT5" s="11" t="n">
        <v>0.003</v>
      </c>
    </row>
    <row r="6" customFormat="false" ht="15.75" hidden="false" customHeight="false" outlineLevel="0" collapsed="false">
      <c r="A6" s="12" t="s">
        <v>57</v>
      </c>
      <c r="B6" s="17" t="n">
        <v>0.157</v>
      </c>
      <c r="C6" s="12" t="s">
        <v>58</v>
      </c>
      <c r="D6" s="12" t="s">
        <v>59</v>
      </c>
      <c r="E6" s="12" t="n">
        <v>2009</v>
      </c>
      <c r="F6" s="8"/>
      <c r="G6" s="13" t="s">
        <v>60</v>
      </c>
      <c r="H6" s="18" t="n">
        <v>43469</v>
      </c>
      <c r="I6" s="13" t="s">
        <v>60</v>
      </c>
      <c r="J6" s="25" t="s">
        <v>61</v>
      </c>
      <c r="K6" s="12" t="s">
        <v>62</v>
      </c>
      <c r="L6" s="12" t="n">
        <v>1</v>
      </c>
      <c r="M6" s="17" t="n">
        <v>1</v>
      </c>
      <c r="N6" s="17" t="n">
        <v>1</v>
      </c>
      <c r="O6" s="19" t="n">
        <v>0.0088</v>
      </c>
      <c r="P6" s="19" t="n">
        <v>0.0625</v>
      </c>
      <c r="Q6" s="26"/>
      <c r="R6" s="21" t="n">
        <v>0.99</v>
      </c>
      <c r="S6" s="21" t="n">
        <v>0.99</v>
      </c>
      <c r="T6" s="13" t="s">
        <v>63</v>
      </c>
      <c r="U6" s="14" t="s">
        <v>63</v>
      </c>
      <c r="V6" s="27" t="s">
        <v>61</v>
      </c>
      <c r="W6" s="22" t="n">
        <v>0.5447</v>
      </c>
      <c r="X6" s="7"/>
      <c r="Y6" s="25" t="s">
        <v>64</v>
      </c>
      <c r="Z6" s="25" t="s">
        <v>65</v>
      </c>
      <c r="AA6" s="27" t="s">
        <v>61</v>
      </c>
      <c r="AB6" s="8"/>
      <c r="AC6" s="22" t="n">
        <v>0.333</v>
      </c>
      <c r="AD6" s="22" t="n">
        <v>0</v>
      </c>
      <c r="AE6" s="11" t="n">
        <v>1</v>
      </c>
      <c r="AF6" s="8"/>
      <c r="AG6" s="19" t="n">
        <v>12.0579</v>
      </c>
      <c r="AH6" s="19" t="n">
        <v>0.0165</v>
      </c>
      <c r="AI6" s="19" t="n">
        <f aca="false">AG6-AH6</f>
        <v>12.0414</v>
      </c>
      <c r="AJ6" s="15"/>
      <c r="AK6" s="13" t="s">
        <v>47</v>
      </c>
      <c r="AL6" s="13" t="s">
        <v>56</v>
      </c>
      <c r="AM6" s="13" t="n">
        <f aca="false">(AK6-AL6)/AK6</f>
        <v>0.375</v>
      </c>
      <c r="AN6" s="22" t="n">
        <v>23.6446</v>
      </c>
      <c r="AO6" s="22" t="n">
        <v>15.4298</v>
      </c>
      <c r="AP6" s="23" t="n">
        <f aca="false">AN6-AO6</f>
        <v>8.2148</v>
      </c>
      <c r="AQ6" s="8"/>
      <c r="AR6" s="11" t="n">
        <v>0.121</v>
      </c>
      <c r="AS6" s="24" t="n">
        <v>0.002</v>
      </c>
      <c r="AT6" s="24" t="s">
        <v>61</v>
      </c>
    </row>
    <row r="7" customFormat="false" ht="15.75" hidden="false" customHeight="false" outlineLevel="0" collapsed="false">
      <c r="A7" s="12" t="s">
        <v>66</v>
      </c>
      <c r="B7" s="17" t="n">
        <v>0.195</v>
      </c>
      <c r="C7" s="12" t="s">
        <v>67</v>
      </c>
      <c r="D7" s="12" t="s">
        <v>38</v>
      </c>
      <c r="E7" s="12" t="n">
        <v>2000</v>
      </c>
      <c r="F7" s="8"/>
      <c r="G7" s="13" t="s">
        <v>39</v>
      </c>
      <c r="H7" s="18" t="n">
        <v>43470</v>
      </c>
      <c r="I7" s="13" t="s">
        <v>39</v>
      </c>
      <c r="J7" s="13" t="s">
        <v>39</v>
      </c>
      <c r="K7" s="12" t="s">
        <v>68</v>
      </c>
      <c r="L7" s="12" t="n">
        <v>0.99</v>
      </c>
      <c r="M7" s="17" t="n">
        <v>0.99</v>
      </c>
      <c r="N7" s="17" t="n">
        <v>0.99</v>
      </c>
      <c r="O7" s="19" t="n">
        <v>0.0012</v>
      </c>
      <c r="P7" s="17" t="n">
        <v>23.258064516129</v>
      </c>
      <c r="Q7" s="20"/>
      <c r="R7" s="21" t="n">
        <v>0.99</v>
      </c>
      <c r="S7" s="21" t="n">
        <v>0.99</v>
      </c>
      <c r="T7" s="13" t="s">
        <v>69</v>
      </c>
      <c r="U7" s="14" t="s">
        <v>69</v>
      </c>
      <c r="V7" s="14" t="s">
        <v>69</v>
      </c>
      <c r="W7" s="22" t="n">
        <v>98.5042</v>
      </c>
      <c r="X7" s="7"/>
      <c r="Y7" s="13" t="s">
        <v>60</v>
      </c>
      <c r="Z7" s="13" t="s">
        <v>70</v>
      </c>
      <c r="AA7" s="25" t="s">
        <v>65</v>
      </c>
      <c r="AB7" s="8"/>
      <c r="AC7" s="22" t="n">
        <v>0.1154</v>
      </c>
      <c r="AD7" s="22" t="n">
        <v>0.0006</v>
      </c>
      <c r="AE7" s="11" t="n">
        <v>1</v>
      </c>
      <c r="AF7" s="8"/>
      <c r="AG7" s="19" t="n">
        <v>20.5938</v>
      </c>
      <c r="AH7" s="19" t="n">
        <v>3.8125</v>
      </c>
      <c r="AI7" s="19" t="n">
        <f aca="false">AG7-AH7</f>
        <v>16.7813</v>
      </c>
      <c r="AJ7" s="15"/>
      <c r="AK7" s="13" t="s">
        <v>71</v>
      </c>
      <c r="AL7" s="13" t="s">
        <v>72</v>
      </c>
      <c r="AM7" s="13" t="n">
        <f aca="false">(AK7-AL7)/AK7</f>
        <v>0.5</v>
      </c>
      <c r="AN7" s="22" t="n">
        <v>0.4063</v>
      </c>
      <c r="AO7" s="22" t="n">
        <v>0.0625</v>
      </c>
      <c r="AP7" s="23" t="n">
        <f aca="false">AN7-AO7</f>
        <v>0.3438</v>
      </c>
      <c r="AQ7" s="8"/>
      <c r="AR7" s="11" t="n">
        <v>2.414</v>
      </c>
      <c r="AS7" s="24" t="n">
        <v>0.028</v>
      </c>
      <c r="AT7" s="11" t="n">
        <v>0.001</v>
      </c>
    </row>
    <row r="8" customFormat="false" ht="15.75" hidden="false" customHeight="false" outlineLevel="0" collapsed="false">
      <c r="A8" s="12" t="s">
        <v>73</v>
      </c>
      <c r="B8" s="17" t="n">
        <v>0.116</v>
      </c>
      <c r="C8" s="12" t="s">
        <v>58</v>
      </c>
      <c r="D8" s="12" t="s">
        <v>38</v>
      </c>
      <c r="E8" s="12" t="n">
        <v>2009</v>
      </c>
      <c r="F8" s="8"/>
      <c r="G8" s="13" t="s">
        <v>39</v>
      </c>
      <c r="H8" s="18" t="n">
        <v>43470</v>
      </c>
      <c r="I8" s="13" t="s">
        <v>39</v>
      </c>
      <c r="J8" s="13" t="s">
        <v>39</v>
      </c>
      <c r="K8" s="12" t="s">
        <v>74</v>
      </c>
      <c r="L8" s="12" t="n">
        <v>0.99</v>
      </c>
      <c r="M8" s="17" t="n">
        <v>0.99</v>
      </c>
      <c r="N8" s="17" t="n">
        <v>0.99</v>
      </c>
      <c r="O8" s="19" t="n">
        <v>0.0279</v>
      </c>
      <c r="P8" s="17" t="n">
        <v>19.192718638702</v>
      </c>
      <c r="Q8" s="20"/>
      <c r="R8" s="21" t="n">
        <v>0.99</v>
      </c>
      <c r="S8" s="21" t="n">
        <v>0.99</v>
      </c>
      <c r="T8" s="13" t="s">
        <v>39</v>
      </c>
      <c r="U8" s="14" t="s">
        <v>39</v>
      </c>
      <c r="V8" s="14" t="s">
        <v>60</v>
      </c>
      <c r="W8" s="22" t="n">
        <v>141.5642</v>
      </c>
      <c r="X8" s="7"/>
      <c r="Y8" s="13" t="s">
        <v>75</v>
      </c>
      <c r="Z8" s="13" t="s">
        <v>76</v>
      </c>
      <c r="AA8" s="13" t="s">
        <v>70</v>
      </c>
      <c r="AB8" s="8"/>
      <c r="AC8" s="22" t="n">
        <v>0.7434</v>
      </c>
      <c r="AD8" s="22" t="n">
        <v>0.0153</v>
      </c>
      <c r="AE8" s="11" t="n">
        <v>1</v>
      </c>
      <c r="AF8" s="8"/>
      <c r="AG8" s="19" t="n">
        <v>17.1205</v>
      </c>
      <c r="AH8" s="19" t="n">
        <v>7.006</v>
      </c>
      <c r="AI8" s="19" t="n">
        <f aca="false">AG8-AH8</f>
        <v>10.1145</v>
      </c>
      <c r="AJ8" s="15"/>
      <c r="AK8" s="13" t="s">
        <v>47</v>
      </c>
      <c r="AL8" s="13" t="s">
        <v>77</v>
      </c>
      <c r="AM8" s="13" t="n">
        <f aca="false">(AK8-AL8)/AK8</f>
        <v>0.25</v>
      </c>
      <c r="AN8" s="22" t="n">
        <v>20.0422</v>
      </c>
      <c r="AO8" s="22" t="n">
        <v>17.0361</v>
      </c>
      <c r="AP8" s="23" t="n">
        <f aca="false">AN8-AO8</f>
        <v>3.0061</v>
      </c>
      <c r="AQ8" s="8"/>
      <c r="AR8" s="11" t="n">
        <v>2.387</v>
      </c>
      <c r="AS8" s="24" t="n">
        <v>0.0270000000000001</v>
      </c>
      <c r="AT8" s="11" t="n">
        <v>0.003</v>
      </c>
    </row>
    <row r="9" customFormat="false" ht="15.75" hidden="false" customHeight="false" outlineLevel="0" collapsed="false">
      <c r="A9" s="4"/>
      <c r="B9" s="4"/>
      <c r="C9" s="4"/>
      <c r="D9" s="4"/>
      <c r="E9" s="4"/>
      <c r="F9" s="8"/>
      <c r="G9" s="15"/>
      <c r="H9" s="28"/>
      <c r="I9" s="15"/>
      <c r="J9" s="15"/>
      <c r="K9" s="4"/>
      <c r="L9" s="4"/>
      <c r="M9" s="4"/>
      <c r="N9" s="4"/>
      <c r="O9" s="29"/>
      <c r="P9" s="4"/>
      <c r="Q9" s="4"/>
      <c r="R9" s="15"/>
      <c r="S9" s="15"/>
      <c r="T9" s="15"/>
      <c r="U9" s="16"/>
      <c r="V9" s="16"/>
      <c r="W9" s="16"/>
      <c r="X9" s="16"/>
      <c r="Y9" s="15"/>
      <c r="Z9" s="15"/>
      <c r="AA9" s="15"/>
      <c r="AB9" s="8"/>
      <c r="AC9" s="8"/>
      <c r="AD9" s="8"/>
      <c r="AE9" s="8"/>
      <c r="AF9" s="8"/>
      <c r="AG9" s="8"/>
      <c r="AH9" s="8"/>
      <c r="AI9" s="8"/>
      <c r="AJ9" s="8"/>
      <c r="AK9" s="8"/>
      <c r="AL9" s="8"/>
      <c r="AM9" s="8"/>
      <c r="AN9" s="8"/>
      <c r="AO9" s="8"/>
      <c r="AP9" s="8"/>
      <c r="AQ9" s="8"/>
      <c r="AR9" s="8"/>
      <c r="AS9" s="8"/>
      <c r="AT9" s="8"/>
    </row>
    <row r="10" customFormat="false" ht="15.75" hidden="false" customHeight="false" outlineLevel="0" collapsed="false">
      <c r="A10" s="12" t="s">
        <v>78</v>
      </c>
      <c r="B10" s="17" t="n">
        <v>995</v>
      </c>
      <c r="C10" s="12" t="s">
        <v>67</v>
      </c>
      <c r="D10" s="12" t="s">
        <v>38</v>
      </c>
      <c r="E10" s="12" t="n">
        <v>2007</v>
      </c>
      <c r="F10" s="8"/>
      <c r="G10" s="13" t="s">
        <v>39</v>
      </c>
      <c r="H10" s="18" t="n">
        <v>43470</v>
      </c>
      <c r="I10" s="13" t="s">
        <v>39</v>
      </c>
      <c r="J10" s="13" t="s">
        <v>39</v>
      </c>
      <c r="K10" s="12" t="s">
        <v>79</v>
      </c>
      <c r="L10" s="12" t="n">
        <v>0.98</v>
      </c>
      <c r="M10" s="17" t="n">
        <v>0.98</v>
      </c>
      <c r="N10" s="17" t="n">
        <v>0.99</v>
      </c>
      <c r="O10" s="19" t="n">
        <v>0.0014</v>
      </c>
      <c r="P10" s="17" t="n">
        <v>23.239137575</v>
      </c>
      <c r="Q10" s="20"/>
      <c r="R10" s="30" t="s">
        <v>80</v>
      </c>
      <c r="S10" s="30" t="s">
        <v>80</v>
      </c>
      <c r="T10" s="13" t="s">
        <v>81</v>
      </c>
      <c r="U10" s="14" t="s">
        <v>81</v>
      </c>
      <c r="V10" s="27" t="s">
        <v>82</v>
      </c>
      <c r="W10" s="22" t="n">
        <v>0.7849</v>
      </c>
      <c r="X10" s="7"/>
      <c r="Y10" s="13" t="s">
        <v>83</v>
      </c>
      <c r="Z10" s="25" t="s">
        <v>84</v>
      </c>
      <c r="AA10" s="25" t="s">
        <v>84</v>
      </c>
      <c r="AB10" s="8"/>
      <c r="AC10" s="22" t="n">
        <v>0.1582</v>
      </c>
      <c r="AD10" s="22" t="n">
        <v>0.0074</v>
      </c>
      <c r="AE10" s="11" t="n">
        <v>1</v>
      </c>
      <c r="AF10" s="8"/>
      <c r="AG10" s="19" t="n">
        <v>6.9375</v>
      </c>
      <c r="AH10" s="19" t="n">
        <v>0.8938</v>
      </c>
      <c r="AI10" s="19" t="n">
        <f aca="false">AG10-AH10</f>
        <v>6.0437</v>
      </c>
      <c r="AJ10" s="15"/>
      <c r="AK10" s="13" t="s">
        <v>77</v>
      </c>
      <c r="AL10" s="13" t="s">
        <v>56</v>
      </c>
      <c r="AM10" s="13" t="n">
        <f aca="false">(AK10-AL10)/AK10</f>
        <v>0.166666666666667</v>
      </c>
      <c r="AN10" s="19" t="n">
        <v>0.2707</v>
      </c>
      <c r="AO10" s="19" t="n">
        <v>0.1406</v>
      </c>
      <c r="AP10" s="19" t="n">
        <f aca="false">AN10-AO10</f>
        <v>0.1301</v>
      </c>
      <c r="AQ10" s="8"/>
      <c r="AR10" s="11" t="n">
        <v>15.809</v>
      </c>
      <c r="AS10" s="11" t="n">
        <v>0.157</v>
      </c>
      <c r="AT10" s="11" t="n">
        <v>0.014</v>
      </c>
    </row>
    <row r="11" customFormat="false" ht="15.75" hidden="false" customHeight="false" outlineLevel="0" collapsed="false">
      <c r="A11" s="12" t="s">
        <v>85</v>
      </c>
      <c r="B11" s="17" t="n">
        <v>1127</v>
      </c>
      <c r="C11" s="12" t="s">
        <v>67</v>
      </c>
      <c r="D11" s="12" t="s">
        <v>38</v>
      </c>
      <c r="E11" s="12" t="n">
        <v>2005</v>
      </c>
      <c r="F11" s="8"/>
      <c r="G11" s="13" t="s">
        <v>39</v>
      </c>
      <c r="H11" s="18" t="n">
        <v>43470</v>
      </c>
      <c r="I11" s="13" t="s">
        <v>39</v>
      </c>
      <c r="J11" s="13" t="s">
        <v>39</v>
      </c>
      <c r="K11" s="12" t="s">
        <v>86</v>
      </c>
      <c r="L11" s="12" t="n">
        <v>0.99</v>
      </c>
      <c r="M11" s="17" t="n">
        <v>0.99</v>
      </c>
      <c r="N11" s="17" t="n">
        <v>0.99</v>
      </c>
      <c r="O11" s="19" t="n">
        <v>0.0396</v>
      </c>
      <c r="P11" s="17" t="n">
        <v>25.349892425</v>
      </c>
      <c r="Q11" s="20"/>
      <c r="R11" s="30" t="s">
        <v>87</v>
      </c>
      <c r="S11" s="30" t="s">
        <v>80</v>
      </c>
      <c r="T11" s="13" t="s">
        <v>88</v>
      </c>
      <c r="U11" s="14" t="s">
        <v>88</v>
      </c>
      <c r="V11" s="27" t="s">
        <v>89</v>
      </c>
      <c r="W11" s="22" t="n">
        <v>0.5778</v>
      </c>
      <c r="X11" s="7"/>
      <c r="Y11" s="13" t="s">
        <v>90</v>
      </c>
      <c r="Z11" s="13" t="s">
        <v>91</v>
      </c>
      <c r="AA11" s="25" t="s">
        <v>92</v>
      </c>
      <c r="AB11" s="8"/>
      <c r="AC11" s="22" t="n">
        <v>0.184</v>
      </c>
      <c r="AD11" s="22" t="n">
        <v>0</v>
      </c>
      <c r="AE11" s="11" t="n">
        <v>0</v>
      </c>
      <c r="AF11" s="8"/>
      <c r="AG11" s="19" t="n">
        <v>24.6</v>
      </c>
      <c r="AH11" s="19" t="n">
        <v>5.365</v>
      </c>
      <c r="AI11" s="19" t="n">
        <f aca="false">AG11-AH11</f>
        <v>19.235</v>
      </c>
      <c r="AJ11" s="15"/>
      <c r="AK11" s="13" t="s">
        <v>93</v>
      </c>
      <c r="AL11" s="13" t="s">
        <v>94</v>
      </c>
      <c r="AM11" s="13" t="n">
        <f aca="false">(AK11-AL11)/AK11</f>
        <v>0.181818181818182</v>
      </c>
      <c r="AN11" s="19" t="n">
        <v>5.7</v>
      </c>
      <c r="AO11" s="19" t="n">
        <v>4.965</v>
      </c>
      <c r="AP11" s="19" t="n">
        <f aca="false">AN11-AO11</f>
        <v>0.735</v>
      </c>
      <c r="AQ11" s="8"/>
      <c r="AR11" s="11" t="n">
        <v>2.486</v>
      </c>
      <c r="AS11" s="11" t="n">
        <v>0.035</v>
      </c>
      <c r="AT11" s="11" t="n">
        <v>0.014</v>
      </c>
    </row>
    <row r="12" customFormat="false" ht="15.75" hidden="false" customHeight="false" outlineLevel="0" collapsed="false">
      <c r="A12" s="31" t="s">
        <v>95</v>
      </c>
      <c r="B12" s="17" t="n">
        <v>930</v>
      </c>
      <c r="C12" s="12" t="s">
        <v>67</v>
      </c>
      <c r="D12" s="12" t="s">
        <v>96</v>
      </c>
      <c r="E12" s="12" t="n">
        <v>2007</v>
      </c>
      <c r="F12" s="8"/>
      <c r="G12" s="13"/>
      <c r="H12" s="12"/>
      <c r="I12" s="13"/>
      <c r="J12" s="13"/>
      <c r="K12" s="12"/>
      <c r="L12" s="12"/>
      <c r="M12" s="12"/>
      <c r="N12" s="12"/>
      <c r="O12" s="19"/>
      <c r="P12" s="17"/>
      <c r="Q12" s="20"/>
      <c r="R12" s="13"/>
      <c r="S12" s="13"/>
      <c r="T12" s="13"/>
      <c r="U12" s="32"/>
      <c r="V12" s="32"/>
      <c r="W12" s="32"/>
      <c r="X12" s="16"/>
      <c r="Y12" s="13"/>
      <c r="Z12" s="13"/>
      <c r="AA12" s="13" t="s">
        <v>97</v>
      </c>
      <c r="AB12" s="8"/>
      <c r="AF12" s="8"/>
      <c r="AJ12" s="8"/>
      <c r="AQ12" s="8"/>
      <c r="AR12" s="11" t="n">
        <v>96.579</v>
      </c>
    </row>
    <row r="13" customFormat="false" ht="15.75" hidden="false" customHeight="false" outlineLevel="0" collapsed="false">
      <c r="A13" s="31" t="s">
        <v>98</v>
      </c>
      <c r="B13" s="17" t="n">
        <v>933</v>
      </c>
      <c r="C13" s="12" t="s">
        <v>67</v>
      </c>
      <c r="D13" s="12" t="s">
        <v>96</v>
      </c>
      <c r="E13" s="12" t="n">
        <v>2009</v>
      </c>
      <c r="F13" s="8"/>
      <c r="G13" s="13"/>
      <c r="H13" s="12"/>
      <c r="I13" s="12"/>
      <c r="J13" s="12"/>
      <c r="K13" s="12"/>
      <c r="L13" s="12"/>
      <c r="M13" s="12"/>
      <c r="N13" s="12"/>
      <c r="O13" s="19"/>
      <c r="P13" s="17"/>
      <c r="Q13" s="20"/>
      <c r="R13" s="13"/>
      <c r="S13" s="13"/>
      <c r="T13" s="13"/>
      <c r="U13" s="32"/>
      <c r="V13" s="32"/>
      <c r="W13" s="32"/>
      <c r="X13" s="16"/>
      <c r="Y13" s="13"/>
      <c r="Z13" s="13"/>
      <c r="AA13" s="13" t="s">
        <v>99</v>
      </c>
      <c r="AB13" s="8"/>
      <c r="AF13" s="8"/>
      <c r="AJ13" s="8"/>
      <c r="AQ13" s="8"/>
      <c r="AR13" s="11" t="n">
        <v>1.374</v>
      </c>
    </row>
    <row r="14" customFormat="false" ht="15.75" hidden="false" customHeight="false" outlineLevel="0" collapsed="false">
      <c r="A14" s="31" t="s">
        <v>100</v>
      </c>
      <c r="B14" s="17" t="n">
        <v>924</v>
      </c>
      <c r="C14" s="12" t="s">
        <v>67</v>
      </c>
      <c r="D14" s="12" t="s">
        <v>96</v>
      </c>
      <c r="E14" s="12" t="n">
        <v>2009</v>
      </c>
      <c r="F14" s="8"/>
      <c r="G14" s="13"/>
      <c r="H14" s="12"/>
      <c r="I14" s="13"/>
      <c r="J14" s="13"/>
      <c r="K14" s="12"/>
      <c r="L14" s="12"/>
      <c r="M14" s="12"/>
      <c r="N14" s="12"/>
      <c r="O14" s="19"/>
      <c r="P14" s="17"/>
      <c r="Q14" s="20"/>
      <c r="R14" s="13"/>
      <c r="S14" s="13"/>
      <c r="T14" s="13"/>
      <c r="U14" s="32"/>
      <c r="V14" s="32"/>
      <c r="W14" s="32"/>
      <c r="X14" s="16"/>
      <c r="Y14" s="13"/>
      <c r="Z14" s="13"/>
      <c r="AA14" s="13" t="s">
        <v>101</v>
      </c>
      <c r="AB14" s="8"/>
      <c r="AF14" s="8"/>
      <c r="AJ14" s="8"/>
      <c r="AQ14" s="8"/>
      <c r="AR14" s="11" t="n">
        <v>5.828</v>
      </c>
    </row>
    <row r="15" customFormat="false" ht="15.75" hidden="false" customHeight="false" outlineLevel="0" collapsed="false">
      <c r="A15" s="4"/>
      <c r="B15" s="4"/>
      <c r="C15" s="4"/>
      <c r="D15" s="4"/>
      <c r="E15" s="4"/>
      <c r="F15" s="8"/>
      <c r="G15" s="15"/>
      <c r="H15" s="28"/>
      <c r="I15" s="15"/>
      <c r="J15" s="15"/>
      <c r="K15" s="4"/>
      <c r="L15" s="4"/>
      <c r="M15" s="4"/>
      <c r="N15" s="4"/>
      <c r="O15" s="29"/>
      <c r="P15" s="29"/>
      <c r="Q15" s="29"/>
      <c r="R15" s="15"/>
      <c r="S15" s="15"/>
      <c r="T15" s="15"/>
      <c r="U15" s="16"/>
      <c r="V15" s="16"/>
      <c r="W15" s="16"/>
      <c r="X15" s="16"/>
      <c r="Y15" s="15"/>
      <c r="Z15" s="15"/>
      <c r="AA15" s="15"/>
      <c r="AB15" s="8"/>
      <c r="AC15" s="8"/>
      <c r="AD15" s="8"/>
      <c r="AE15" s="8"/>
      <c r="AF15" s="8"/>
      <c r="AG15" s="8"/>
      <c r="AH15" s="8"/>
      <c r="AI15" s="8"/>
      <c r="AJ15" s="8"/>
      <c r="AK15" s="8"/>
      <c r="AL15" s="8"/>
      <c r="AM15" s="8"/>
      <c r="AN15" s="8"/>
      <c r="AO15" s="8"/>
      <c r="AP15" s="8"/>
      <c r="AQ15" s="8"/>
      <c r="AR15" s="8"/>
      <c r="AS15" s="8"/>
      <c r="AT15" s="8"/>
    </row>
    <row r="16" customFormat="false" ht="15.75" hidden="false" customHeight="false" outlineLevel="0" collapsed="false">
      <c r="A16" s="12" t="s">
        <v>102</v>
      </c>
      <c r="B16" s="17" t="n">
        <v>0.092</v>
      </c>
      <c r="C16" s="12" t="s">
        <v>103</v>
      </c>
      <c r="D16" s="12" t="s">
        <v>59</v>
      </c>
      <c r="E16" s="12" t="n">
        <v>2005</v>
      </c>
      <c r="F16" s="8"/>
      <c r="G16" s="13" t="s">
        <v>75</v>
      </c>
      <c r="H16" s="18" t="n">
        <v>43468</v>
      </c>
      <c r="I16" s="13" t="s">
        <v>75</v>
      </c>
      <c r="J16" s="33" t="n">
        <v>43833</v>
      </c>
      <c r="K16" s="12" t="s">
        <v>104</v>
      </c>
      <c r="L16" s="12" t="n">
        <v>1</v>
      </c>
      <c r="M16" s="17" t="n">
        <v>1</v>
      </c>
      <c r="N16" s="17" t="n">
        <v>1</v>
      </c>
      <c r="O16" s="19" t="n">
        <v>0.0434</v>
      </c>
      <c r="P16" s="19" t="n">
        <v>0.471</v>
      </c>
      <c r="Q16" s="26"/>
      <c r="R16" s="30" t="n">
        <v>1</v>
      </c>
      <c r="S16" s="30" t="n">
        <v>1</v>
      </c>
      <c r="T16" s="13" t="s">
        <v>105</v>
      </c>
      <c r="U16" s="14" t="s">
        <v>105</v>
      </c>
      <c r="V16" s="14" t="s">
        <v>105</v>
      </c>
      <c r="W16" s="22" t="n">
        <v>5.2609</v>
      </c>
      <c r="X16" s="7"/>
      <c r="Y16" s="34" t="s">
        <v>106</v>
      </c>
      <c r="Z16" s="25" t="s">
        <v>65</v>
      </c>
      <c r="AA16" s="25" t="s">
        <v>65</v>
      </c>
      <c r="AB16" s="8"/>
      <c r="AC16" s="22" t="n">
        <v>0.0999</v>
      </c>
      <c r="AD16" s="22" t="n">
        <v>0</v>
      </c>
      <c r="AE16" s="11" t="n">
        <v>0</v>
      </c>
      <c r="AF16" s="8"/>
      <c r="AG16" s="19" t="n">
        <v>10</v>
      </c>
      <c r="AH16" s="19" t="n">
        <v>5</v>
      </c>
      <c r="AI16" s="19" t="n">
        <f aca="false">AG16-AH16</f>
        <v>5</v>
      </c>
      <c r="AJ16" s="15"/>
      <c r="AK16" s="13" t="s">
        <v>47</v>
      </c>
      <c r="AL16" s="13" t="s">
        <v>56</v>
      </c>
      <c r="AM16" s="13" t="n">
        <f aca="false">(AK16-AL16)/AK16</f>
        <v>0.375</v>
      </c>
      <c r="AN16" s="19" t="n">
        <v>19</v>
      </c>
      <c r="AO16" s="19" t="n">
        <v>9</v>
      </c>
      <c r="AP16" s="19" t="n">
        <f aca="false">AN16-AO16</f>
        <v>10</v>
      </c>
      <c r="AQ16" s="8"/>
      <c r="AR16" s="11" t="n">
        <v>6.142</v>
      </c>
      <c r="AS16" s="24" t="n">
        <v>0.537</v>
      </c>
      <c r="AT16" s="11" t="n">
        <v>0.011</v>
      </c>
    </row>
    <row r="17" customFormat="false" ht="15.75" hidden="false" customHeight="false" outlineLevel="0" collapsed="false">
      <c r="A17" s="12" t="s">
        <v>107</v>
      </c>
      <c r="B17" s="17" t="n">
        <v>0.257</v>
      </c>
      <c r="C17" s="12" t="s">
        <v>103</v>
      </c>
      <c r="D17" s="12" t="s">
        <v>38</v>
      </c>
      <c r="E17" s="12" t="n">
        <v>2004</v>
      </c>
      <c r="F17" s="8"/>
      <c r="G17" s="13" t="s">
        <v>75</v>
      </c>
      <c r="H17" s="18" t="n">
        <v>43468</v>
      </c>
      <c r="I17" s="35" t="n">
        <v>43468</v>
      </c>
      <c r="J17" s="13" t="s">
        <v>75</v>
      </c>
      <c r="K17" s="12" t="s">
        <v>108</v>
      </c>
      <c r="L17" s="12" t="n">
        <v>0.99</v>
      </c>
      <c r="M17" s="17" t="n">
        <v>0.99</v>
      </c>
      <c r="N17" s="17" t="n">
        <v>0.99</v>
      </c>
      <c r="O17" s="19" t="n">
        <v>0.0156</v>
      </c>
      <c r="P17" s="19" t="n">
        <v>0.25</v>
      </c>
      <c r="Q17" s="26"/>
      <c r="R17" s="30" t="s">
        <v>87</v>
      </c>
      <c r="S17" s="30" t="s">
        <v>80</v>
      </c>
      <c r="T17" s="13" t="s">
        <v>109</v>
      </c>
      <c r="U17" s="14" t="s">
        <v>109</v>
      </c>
      <c r="V17" s="27" t="s">
        <v>110</v>
      </c>
      <c r="W17" s="22" t="n">
        <v>0.5412</v>
      </c>
      <c r="X17" s="7"/>
      <c r="Y17" s="25" t="s">
        <v>65</v>
      </c>
      <c r="Z17" s="25" t="s">
        <v>65</v>
      </c>
      <c r="AA17" s="25" t="s">
        <v>65</v>
      </c>
      <c r="AB17" s="8"/>
      <c r="AC17" s="22" t="n">
        <v>0.0526</v>
      </c>
      <c r="AD17" s="22" t="n">
        <v>0</v>
      </c>
      <c r="AE17" s="11" t="n">
        <v>0</v>
      </c>
      <c r="AF17" s="8"/>
      <c r="AG17" s="19" t="n">
        <v>0.5</v>
      </c>
      <c r="AH17" s="19" t="n">
        <v>0.05</v>
      </c>
      <c r="AI17" s="19" t="n">
        <f aca="false">AG17-AH17</f>
        <v>0.45</v>
      </c>
      <c r="AJ17" s="15"/>
      <c r="AK17" s="13" t="s">
        <v>47</v>
      </c>
      <c r="AL17" s="13" t="s">
        <v>111</v>
      </c>
      <c r="AM17" s="13" t="n">
        <f aca="false">(AK17-AL17)/AK17</f>
        <v>0.125</v>
      </c>
      <c r="AN17" s="19" t="n">
        <v>0.5</v>
      </c>
      <c r="AO17" s="19" t="n">
        <v>0.25</v>
      </c>
      <c r="AP17" s="19" t="n">
        <f aca="false">AN17-AO17</f>
        <v>0.25</v>
      </c>
      <c r="AQ17" s="8"/>
      <c r="AR17" s="11" t="n">
        <v>2.197</v>
      </c>
      <c r="AS17" s="11" t="n">
        <v>0.057</v>
      </c>
      <c r="AT17" s="11" t="n">
        <v>0.024</v>
      </c>
    </row>
    <row r="18" customFormat="false" ht="15.75" hidden="false" customHeight="false" outlineLevel="0" collapsed="false">
      <c r="A18" s="12" t="s">
        <v>112</v>
      </c>
      <c r="B18" s="17" t="n">
        <v>0.16</v>
      </c>
      <c r="C18" s="12" t="s">
        <v>103</v>
      </c>
      <c r="D18" s="12" t="s">
        <v>38</v>
      </c>
      <c r="E18" s="12" t="n">
        <v>2005</v>
      </c>
      <c r="F18" s="8"/>
      <c r="G18" s="13" t="s">
        <v>60</v>
      </c>
      <c r="H18" s="18" t="n">
        <v>43469</v>
      </c>
      <c r="I18" s="13" t="s">
        <v>60</v>
      </c>
      <c r="J18" s="13" t="s">
        <v>60</v>
      </c>
      <c r="K18" s="12" t="s">
        <v>113</v>
      </c>
      <c r="L18" s="12" t="n">
        <v>0.99</v>
      </c>
      <c r="M18" s="17" t="n">
        <v>0.99</v>
      </c>
      <c r="N18" s="17" t="n">
        <v>0.99</v>
      </c>
      <c r="O18" s="19" t="n">
        <v>0.0219</v>
      </c>
      <c r="P18" s="17" t="n">
        <v>22.8695652173913</v>
      </c>
      <c r="Q18" s="20"/>
      <c r="R18" s="30" t="s">
        <v>87</v>
      </c>
      <c r="S18" s="30" t="s">
        <v>87</v>
      </c>
      <c r="T18" s="13" t="s">
        <v>114</v>
      </c>
      <c r="U18" s="14" t="s">
        <v>114</v>
      </c>
      <c r="V18" s="14" t="s">
        <v>114</v>
      </c>
      <c r="W18" s="22" t="n">
        <v>38.7266</v>
      </c>
      <c r="X18" s="7"/>
      <c r="Y18" s="13" t="s">
        <v>76</v>
      </c>
      <c r="Z18" s="13" t="s">
        <v>76</v>
      </c>
      <c r="AA18" s="25" t="s">
        <v>64</v>
      </c>
      <c r="AB18" s="8"/>
      <c r="AC18" s="22" t="n">
        <v>0.1154</v>
      </c>
      <c r="AD18" s="22" t="n">
        <v>0</v>
      </c>
      <c r="AE18" s="11" t="n">
        <v>1</v>
      </c>
      <c r="AF18" s="8"/>
      <c r="AG18" s="19" t="n">
        <v>17.6</v>
      </c>
      <c r="AH18" s="19" t="n">
        <v>1.9778</v>
      </c>
      <c r="AI18" s="19" t="n">
        <f aca="false">AG18-AH18</f>
        <v>15.6222</v>
      </c>
      <c r="AJ18" s="15"/>
      <c r="AK18" s="13" t="s">
        <v>115</v>
      </c>
      <c r="AL18" s="13" t="s">
        <v>116</v>
      </c>
      <c r="AM18" s="13" t="n">
        <f aca="false">(AK18-AL18)/AK18</f>
        <v>0.25</v>
      </c>
      <c r="AN18" s="19" t="n">
        <v>1.5778</v>
      </c>
      <c r="AO18" s="19" t="n">
        <v>0.9333</v>
      </c>
      <c r="AP18" s="19" t="n">
        <f aca="false">AN18-AO18</f>
        <v>0.6445</v>
      </c>
      <c r="AQ18" s="8"/>
      <c r="AR18" s="11" t="n">
        <v>7.572</v>
      </c>
      <c r="AS18" s="11" t="n">
        <v>0.093</v>
      </c>
      <c r="AT18" s="11" t="n">
        <v>0.008</v>
      </c>
    </row>
    <row r="19" customFormat="false" ht="15.75" hidden="false" customHeight="false" outlineLevel="0" collapsed="false">
      <c r="A19" s="12" t="s">
        <v>117</v>
      </c>
      <c r="B19" s="17" t="n">
        <v>0.162</v>
      </c>
      <c r="C19" s="12" t="s">
        <v>103</v>
      </c>
      <c r="D19" s="12" t="s">
        <v>38</v>
      </c>
      <c r="E19" s="12" t="n">
        <v>2009</v>
      </c>
      <c r="F19" s="8"/>
      <c r="G19" s="13" t="s">
        <v>60</v>
      </c>
      <c r="H19" s="18" t="n">
        <v>43469</v>
      </c>
      <c r="I19" s="13" t="s">
        <v>60</v>
      </c>
      <c r="J19" s="13" t="s">
        <v>60</v>
      </c>
      <c r="K19" s="12" t="s">
        <v>118</v>
      </c>
      <c r="L19" s="12" t="n">
        <v>0.99</v>
      </c>
      <c r="M19" s="17" t="n">
        <v>0.99</v>
      </c>
      <c r="N19" s="17" t="n">
        <v>0.98</v>
      </c>
      <c r="O19" s="19" t="n">
        <v>0.0193</v>
      </c>
      <c r="P19" s="17" t="n">
        <v>40.2564102564102</v>
      </c>
      <c r="Q19" s="20"/>
      <c r="R19" s="30" t="s">
        <v>87</v>
      </c>
      <c r="S19" s="30" t="s">
        <v>87</v>
      </c>
      <c r="T19" s="13" t="s">
        <v>69</v>
      </c>
      <c r="U19" s="14" t="s">
        <v>69</v>
      </c>
      <c r="V19" s="14" t="s">
        <v>69</v>
      </c>
      <c r="W19" s="22" t="n">
        <v>81.1279</v>
      </c>
      <c r="X19" s="7"/>
      <c r="Y19" s="13" t="s">
        <v>114</v>
      </c>
      <c r="Z19" s="13" t="s">
        <v>114</v>
      </c>
      <c r="AA19" s="13" t="s">
        <v>119</v>
      </c>
      <c r="AB19" s="8"/>
      <c r="AC19" s="22" t="n">
        <v>0.0931</v>
      </c>
      <c r="AD19" s="22" t="n">
        <v>0.0153</v>
      </c>
      <c r="AE19" s="11" t="n">
        <v>1</v>
      </c>
      <c r="AF19" s="8"/>
      <c r="AG19" s="19" t="n">
        <v>27.3846</v>
      </c>
      <c r="AH19" s="19" t="n">
        <v>0.0769</v>
      </c>
      <c r="AI19" s="19" t="n">
        <f aca="false">AG19-AH19</f>
        <v>27.3077</v>
      </c>
      <c r="AJ19" s="15"/>
      <c r="AK19" s="13" t="s">
        <v>71</v>
      </c>
      <c r="AL19" s="13" t="s">
        <v>71</v>
      </c>
      <c r="AM19" s="13" t="n">
        <f aca="false">(AK19-AL19)/AK19</f>
        <v>0</v>
      </c>
      <c r="AN19" s="19" t="n">
        <v>0.7692</v>
      </c>
      <c r="AO19" s="19" t="n">
        <v>0.7692</v>
      </c>
      <c r="AP19" s="19" t="n">
        <f aca="false">AN19-AO19</f>
        <v>0</v>
      </c>
      <c r="AQ19" s="8"/>
      <c r="AR19" s="11" t="n">
        <v>3.257</v>
      </c>
      <c r="AS19" s="24" t="n">
        <v>0.036</v>
      </c>
      <c r="AT19" s="11" t="n">
        <v>0.001</v>
      </c>
    </row>
    <row r="20" customFormat="false" ht="15.75" hidden="false" customHeight="false" outlineLevel="0" collapsed="false">
      <c r="A20" s="4"/>
      <c r="B20" s="4"/>
      <c r="C20" s="4"/>
      <c r="D20" s="4"/>
      <c r="E20" s="4"/>
      <c r="F20" s="8"/>
      <c r="G20" s="15"/>
      <c r="H20" s="28"/>
      <c r="I20" s="15"/>
      <c r="J20" s="15"/>
      <c r="K20" s="4"/>
      <c r="L20" s="4"/>
      <c r="M20" s="4"/>
      <c r="N20" s="4"/>
      <c r="O20" s="29"/>
      <c r="P20" s="4"/>
      <c r="Q20" s="4"/>
      <c r="R20" s="15"/>
      <c r="S20" s="15"/>
      <c r="T20" s="15"/>
      <c r="U20" s="16"/>
      <c r="V20" s="16"/>
      <c r="W20" s="16"/>
      <c r="X20" s="16"/>
      <c r="Y20" s="15"/>
      <c r="Z20" s="15"/>
      <c r="AA20" s="15"/>
      <c r="AB20" s="8"/>
      <c r="AC20" s="8"/>
      <c r="AD20" s="8"/>
      <c r="AE20" s="8"/>
      <c r="AF20" s="8"/>
      <c r="AG20" s="8"/>
      <c r="AH20" s="8"/>
      <c r="AI20" s="8"/>
      <c r="AJ20" s="8"/>
      <c r="AK20" s="8"/>
      <c r="AL20" s="8"/>
      <c r="AM20" s="8"/>
      <c r="AN20" s="8"/>
      <c r="AO20" s="8"/>
      <c r="AP20" s="8"/>
      <c r="AQ20" s="8"/>
      <c r="AR20" s="8"/>
      <c r="AS20" s="8"/>
      <c r="AT20" s="8"/>
    </row>
    <row r="21" customFormat="false" ht="15.75" hidden="false" customHeight="false" outlineLevel="0" collapsed="false">
      <c r="A21" s="12" t="s">
        <v>120</v>
      </c>
      <c r="B21" s="17" t="n">
        <v>5521</v>
      </c>
      <c r="C21" s="12" t="s">
        <v>37</v>
      </c>
      <c r="D21" s="12" t="s">
        <v>38</v>
      </c>
      <c r="E21" s="12" t="n">
        <v>2010</v>
      </c>
      <c r="F21" s="8"/>
      <c r="G21" s="13" t="s">
        <v>39</v>
      </c>
      <c r="H21" s="18" t="n">
        <v>43470</v>
      </c>
      <c r="I21" s="13" t="s">
        <v>39</v>
      </c>
      <c r="J21" s="13" t="s">
        <v>39</v>
      </c>
      <c r="K21" s="12" t="s">
        <v>121</v>
      </c>
      <c r="L21" s="12" t="n">
        <v>0.99</v>
      </c>
      <c r="M21" s="17" t="n">
        <v>0.98</v>
      </c>
      <c r="N21" s="17" t="n">
        <v>0.98</v>
      </c>
      <c r="O21" s="19" t="n">
        <v>0.0037</v>
      </c>
      <c r="P21" s="17" t="n">
        <v>16.239540932</v>
      </c>
      <c r="Q21" s="20"/>
      <c r="R21" s="30" t="s">
        <v>87</v>
      </c>
      <c r="S21" s="30" t="s">
        <v>87</v>
      </c>
      <c r="T21" s="13" t="s">
        <v>122</v>
      </c>
      <c r="U21" s="14" t="s">
        <v>122</v>
      </c>
      <c r="V21" s="14" t="s">
        <v>123</v>
      </c>
      <c r="W21" s="22" t="n">
        <v>32.8194</v>
      </c>
      <c r="X21" s="7"/>
      <c r="Y21" s="25" t="s">
        <v>124</v>
      </c>
      <c r="Z21" s="25" t="s">
        <v>125</v>
      </c>
      <c r="AA21" s="25" t="s">
        <v>126</v>
      </c>
      <c r="AB21" s="8"/>
      <c r="AC21" s="22" t="n">
        <v>0.2275</v>
      </c>
      <c r="AD21" s="22" t="n">
        <v>0.0067</v>
      </c>
      <c r="AE21" s="11" t="n">
        <v>0</v>
      </c>
      <c r="AF21" s="8"/>
      <c r="AG21" s="19" t="n">
        <v>16.0625</v>
      </c>
      <c r="AH21" s="19" t="n">
        <v>11.75</v>
      </c>
      <c r="AI21" s="19" t="n">
        <f aca="false">AG21-AH21</f>
        <v>4.3125</v>
      </c>
      <c r="AJ21" s="15"/>
      <c r="AK21" s="13" t="s">
        <v>115</v>
      </c>
      <c r="AL21" s="13" t="s">
        <v>116</v>
      </c>
      <c r="AM21" s="13" t="n">
        <f aca="false">(AK21-AL21)/AK21</f>
        <v>0.25</v>
      </c>
      <c r="AN21" s="19" t="n">
        <v>0.9042</v>
      </c>
      <c r="AO21" s="19" t="n">
        <v>0.625</v>
      </c>
      <c r="AP21" s="19" t="n">
        <f aca="false">AN21-AO21</f>
        <v>0.2792</v>
      </c>
      <c r="AQ21" s="8"/>
      <c r="AR21" s="11" t="n">
        <v>46.981</v>
      </c>
      <c r="AS21" s="11" t="n">
        <v>0.063</v>
      </c>
      <c r="AT21" s="11" t="n">
        <v>0.006</v>
      </c>
    </row>
    <row r="22" customFormat="false" ht="15.75" hidden="false" customHeight="false" outlineLevel="0" collapsed="false">
      <c r="A22" s="12" t="s">
        <v>127</v>
      </c>
      <c r="B22" s="17" t="n">
        <v>2099</v>
      </c>
      <c r="C22" s="12" t="s">
        <v>37</v>
      </c>
      <c r="D22" s="12" t="s">
        <v>128</v>
      </c>
      <c r="E22" s="12" t="n">
        <v>2001</v>
      </c>
      <c r="F22" s="8"/>
      <c r="G22" s="13" t="s">
        <v>39</v>
      </c>
      <c r="H22" s="18" t="n">
        <v>43470</v>
      </c>
      <c r="I22" s="25" t="s">
        <v>61</v>
      </c>
      <c r="J22" s="25" t="s">
        <v>61</v>
      </c>
      <c r="K22" s="12" t="s">
        <v>129</v>
      </c>
      <c r="L22" s="12" t="n">
        <v>0.98</v>
      </c>
      <c r="M22" s="17" t="n">
        <v>0.95</v>
      </c>
      <c r="N22" s="17" t="n">
        <v>0.95</v>
      </c>
      <c r="O22" s="19" t="n">
        <v>0.0457</v>
      </c>
      <c r="P22" s="17" t="n">
        <v>20.239921123</v>
      </c>
      <c r="Q22" s="20"/>
      <c r="R22" s="30" t="s">
        <v>130</v>
      </c>
      <c r="S22" s="30" t="s">
        <v>131</v>
      </c>
      <c r="T22" s="14" t="s">
        <v>132</v>
      </c>
      <c r="U22" s="25" t="s">
        <v>61</v>
      </c>
      <c r="V22" s="25" t="s">
        <v>61</v>
      </c>
      <c r="W22" s="22" t="n">
        <v>96.3005</v>
      </c>
      <c r="X22" s="15"/>
      <c r="Y22" s="13" t="s">
        <v>133</v>
      </c>
      <c r="Z22" s="25" t="s">
        <v>61</v>
      </c>
      <c r="AA22" s="25" t="s">
        <v>61</v>
      </c>
      <c r="AB22" s="8"/>
      <c r="AC22" s="22" t="n">
        <v>0.1753</v>
      </c>
      <c r="AD22" s="22" t="n">
        <v>0</v>
      </c>
      <c r="AE22" s="11" t="n">
        <v>0</v>
      </c>
      <c r="AF22" s="8"/>
      <c r="AG22" s="19" t="n">
        <v>10.7955</v>
      </c>
      <c r="AH22" s="19" t="n">
        <v>5.3241</v>
      </c>
      <c r="AI22" s="19" t="n">
        <f aca="false">AG22-AH22</f>
        <v>5.4714</v>
      </c>
      <c r="AJ22" s="15"/>
      <c r="AK22" s="13" t="s">
        <v>134</v>
      </c>
      <c r="AL22" s="13" t="s">
        <v>135</v>
      </c>
      <c r="AM22" s="13" t="n">
        <f aca="false">(AK22-AL22)/AK22</f>
        <v>0.681528662420382</v>
      </c>
      <c r="AN22" s="19" t="n">
        <v>4.7089</v>
      </c>
      <c r="AO22" s="19" t="n">
        <v>1.9089</v>
      </c>
      <c r="AP22" s="19" t="n">
        <f aca="false">AN22-AO22</f>
        <v>2.8</v>
      </c>
      <c r="AQ22" s="8"/>
      <c r="AR22" s="11" t="n">
        <v>10.205</v>
      </c>
      <c r="AS22" s="24" t="s">
        <v>61</v>
      </c>
      <c r="AT22" s="24"/>
    </row>
    <row r="23" customFormat="false" ht="15.75" hidden="false" customHeight="false" outlineLevel="0" collapsed="false">
      <c r="A23" s="12" t="s">
        <v>136</v>
      </c>
      <c r="B23" s="17" t="n">
        <v>3217</v>
      </c>
      <c r="C23" s="12" t="s">
        <v>37</v>
      </c>
      <c r="D23" s="12" t="s">
        <v>128</v>
      </c>
      <c r="E23" s="12" t="n">
        <v>2006</v>
      </c>
      <c r="F23" s="8"/>
      <c r="G23" s="13" t="s">
        <v>39</v>
      </c>
      <c r="H23" s="18" t="n">
        <v>43470</v>
      </c>
      <c r="I23" s="25" t="s">
        <v>61</v>
      </c>
      <c r="J23" s="25" t="s">
        <v>61</v>
      </c>
      <c r="K23" s="12" t="s">
        <v>137</v>
      </c>
      <c r="L23" s="12" t="n">
        <v>0.97</v>
      </c>
      <c r="M23" s="17" t="n">
        <v>0.94</v>
      </c>
      <c r="N23" s="17" t="n">
        <v>0.95</v>
      </c>
      <c r="O23" s="19" t="n">
        <v>0.0434</v>
      </c>
      <c r="P23" s="17" t="n">
        <v>19.239674053</v>
      </c>
      <c r="Q23" s="20"/>
      <c r="R23" s="30" t="s">
        <v>138</v>
      </c>
      <c r="S23" s="30" t="s">
        <v>139</v>
      </c>
      <c r="T23" s="14" t="s">
        <v>140</v>
      </c>
      <c r="U23" s="25" t="s">
        <v>61</v>
      </c>
      <c r="V23" s="25" t="s">
        <v>61</v>
      </c>
      <c r="W23" s="22" t="n">
        <v>48.8902</v>
      </c>
      <c r="X23" s="15"/>
      <c r="Y23" s="13" t="s">
        <v>141</v>
      </c>
      <c r="Z23" s="25" t="s">
        <v>61</v>
      </c>
      <c r="AA23" s="25" t="s">
        <v>61</v>
      </c>
      <c r="AB23" s="8"/>
      <c r="AC23" s="22" t="n">
        <v>0.1882</v>
      </c>
      <c r="AD23" s="22" t="n">
        <v>0</v>
      </c>
      <c r="AE23" s="11" t="n">
        <v>1</v>
      </c>
      <c r="AF23" s="8"/>
      <c r="AG23" s="19" t="n">
        <v>24.1269</v>
      </c>
      <c r="AH23" s="19" t="n">
        <v>13.6543</v>
      </c>
      <c r="AI23" s="19" t="n">
        <f aca="false">AG23-AH23</f>
        <v>10.4726</v>
      </c>
      <c r="AJ23" s="15"/>
      <c r="AK23" s="13" t="s">
        <v>142</v>
      </c>
      <c r="AL23" s="13" t="s">
        <v>143</v>
      </c>
      <c r="AM23" s="13" t="n">
        <f aca="false">(AK23-AL23)/AK23</f>
        <v>0.457746478873239</v>
      </c>
      <c r="AN23" s="19" t="n">
        <v>4.0015</v>
      </c>
      <c r="AO23" s="19" t="n">
        <v>1.3079</v>
      </c>
      <c r="AP23" s="19" t="n">
        <f aca="false">AN23-AO23</f>
        <v>2.6936</v>
      </c>
      <c r="AQ23" s="8"/>
      <c r="AR23" s="11" t="n">
        <v>7.157</v>
      </c>
      <c r="AS23" s="24" t="s">
        <v>61</v>
      </c>
      <c r="AT23" s="24"/>
    </row>
    <row r="24" customFormat="false" ht="15.75" hidden="false" customHeight="false" outlineLevel="0" collapsed="false">
      <c r="A24" s="12" t="s">
        <v>144</v>
      </c>
      <c r="B24" s="17" t="n">
        <v>2538</v>
      </c>
      <c r="C24" s="12" t="s">
        <v>37</v>
      </c>
      <c r="D24" s="12" t="s">
        <v>38</v>
      </c>
      <c r="E24" s="12" t="n">
        <v>2002</v>
      </c>
      <c r="F24" s="8"/>
      <c r="G24" s="13" t="s">
        <v>39</v>
      </c>
      <c r="H24" s="18" t="n">
        <v>43470</v>
      </c>
      <c r="I24" s="13" t="s">
        <v>39</v>
      </c>
      <c r="J24" s="25" t="s">
        <v>145</v>
      </c>
      <c r="K24" s="12" t="s">
        <v>146</v>
      </c>
      <c r="L24" s="12" t="n">
        <v>0.99</v>
      </c>
      <c r="M24" s="17" t="n">
        <v>0.96</v>
      </c>
      <c r="N24" s="17" t="n">
        <v>0.95</v>
      </c>
      <c r="O24" s="19" t="n">
        <v>0.0328</v>
      </c>
      <c r="P24" s="17" t="n">
        <v>15.239293242</v>
      </c>
      <c r="Q24" s="20"/>
      <c r="R24" s="30" t="s">
        <v>87</v>
      </c>
      <c r="S24" s="30" t="s">
        <v>87</v>
      </c>
      <c r="T24" s="13" t="s">
        <v>147</v>
      </c>
      <c r="U24" s="14" t="s">
        <v>147</v>
      </c>
      <c r="V24" s="27" t="s">
        <v>148</v>
      </c>
      <c r="W24" s="22" t="n">
        <v>48.2845</v>
      </c>
      <c r="X24" s="7"/>
      <c r="Y24" s="13" t="s">
        <v>149</v>
      </c>
      <c r="Z24" s="25" t="s">
        <v>150</v>
      </c>
      <c r="AA24" s="25" t="s">
        <v>151</v>
      </c>
      <c r="AB24" s="8"/>
      <c r="AC24" s="22" t="n">
        <v>0.1421</v>
      </c>
      <c r="AD24" s="22" t="n">
        <v>0.0071</v>
      </c>
      <c r="AE24" s="11" t="n">
        <v>1</v>
      </c>
      <c r="AF24" s="8"/>
      <c r="AG24" s="19" t="n">
        <v>5.9858</v>
      </c>
      <c r="AH24" s="19" t="n">
        <v>1.2983</v>
      </c>
      <c r="AI24" s="19" t="n">
        <f aca="false">AG24-AH24</f>
        <v>4.6875</v>
      </c>
      <c r="AJ24" s="15"/>
      <c r="AK24" s="13" t="s">
        <v>115</v>
      </c>
      <c r="AL24" s="13" t="s">
        <v>116</v>
      </c>
      <c r="AM24" s="13" t="n">
        <f aca="false">(AK24-AL24)/AK24</f>
        <v>0.25</v>
      </c>
      <c r="AN24" s="19" t="n">
        <v>1.4827</v>
      </c>
      <c r="AO24" s="19" t="n">
        <v>0.96</v>
      </c>
      <c r="AP24" s="19" t="n">
        <f aca="false">AN24-AO24</f>
        <v>0.5227</v>
      </c>
      <c r="AQ24" s="8"/>
      <c r="AR24" s="11" t="n">
        <v>4.967</v>
      </c>
      <c r="AS24" s="11" t="n">
        <v>0.078</v>
      </c>
      <c r="AT24" s="11" t="n">
        <v>0.016</v>
      </c>
    </row>
    <row r="25" customFormat="false" ht="15.75" hidden="false" customHeight="false" outlineLevel="0" collapsed="false">
      <c r="A25" s="12" t="s">
        <v>152</v>
      </c>
      <c r="B25" s="17" t="n">
        <v>3844</v>
      </c>
      <c r="C25" s="12" t="s">
        <v>37</v>
      </c>
      <c r="D25" s="12" t="s">
        <v>38</v>
      </c>
      <c r="E25" s="12" t="n">
        <v>2005</v>
      </c>
      <c r="F25" s="8"/>
      <c r="G25" s="13" t="s">
        <v>39</v>
      </c>
      <c r="H25" s="18" t="n">
        <v>43470</v>
      </c>
      <c r="I25" s="13" t="s">
        <v>39</v>
      </c>
      <c r="J25" s="13" t="s">
        <v>39</v>
      </c>
      <c r="K25" s="12" t="s">
        <v>153</v>
      </c>
      <c r="L25" s="12" t="n">
        <v>0.97</v>
      </c>
      <c r="M25" s="17" t="n">
        <v>0.98</v>
      </c>
      <c r="N25" s="17" t="n">
        <v>0.97</v>
      </c>
      <c r="O25" s="19" t="n">
        <v>0.0463</v>
      </c>
      <c r="P25" s="17" t="n">
        <v>13.293942425</v>
      </c>
      <c r="Q25" s="20"/>
      <c r="R25" s="30" t="s">
        <v>87</v>
      </c>
      <c r="S25" s="30" t="s">
        <v>80</v>
      </c>
      <c r="T25" s="13" t="s">
        <v>154</v>
      </c>
      <c r="U25" s="14" t="s">
        <v>155</v>
      </c>
      <c r="V25" s="27" t="s">
        <v>156</v>
      </c>
      <c r="W25" s="22" t="n">
        <v>23.0327</v>
      </c>
      <c r="X25" s="7"/>
      <c r="Y25" s="13" t="s">
        <v>157</v>
      </c>
      <c r="Z25" s="25" t="s">
        <v>158</v>
      </c>
      <c r="AA25" s="25" t="s">
        <v>159</v>
      </c>
      <c r="AB25" s="8"/>
      <c r="AC25" s="22" t="n">
        <v>0.1433</v>
      </c>
      <c r="AD25" s="22" t="n">
        <v>0</v>
      </c>
      <c r="AE25" s="11" t="n">
        <v>1</v>
      </c>
      <c r="AF25" s="8"/>
      <c r="AG25" s="19" t="n">
        <v>15.0799</v>
      </c>
      <c r="AH25" s="19" t="n">
        <v>0.0101</v>
      </c>
      <c r="AI25" s="19" t="n">
        <f aca="false">AG25-AH25</f>
        <v>15.0698</v>
      </c>
      <c r="AJ25" s="15"/>
      <c r="AK25" s="13" t="s">
        <v>115</v>
      </c>
      <c r="AL25" s="13" t="s">
        <v>116</v>
      </c>
      <c r="AM25" s="13" t="n">
        <f aca="false">(AK25-AL25)/AK25</f>
        <v>0.25</v>
      </c>
      <c r="AN25" s="19" t="n">
        <v>0.3581</v>
      </c>
      <c r="AO25" s="19" t="n">
        <v>0.1007</v>
      </c>
      <c r="AP25" s="19" t="n">
        <f aca="false">AN25-AO25</f>
        <v>0.2574</v>
      </c>
      <c r="AQ25" s="8"/>
      <c r="AR25" s="11" t="n">
        <v>20.102</v>
      </c>
      <c r="AS25" s="11" t="n">
        <v>0.014</v>
      </c>
      <c r="AT25" s="11" t="n">
        <v>0.006</v>
      </c>
    </row>
    <row r="26" customFormat="false" ht="15.75" hidden="false" customHeight="false" outlineLevel="0" collapsed="false">
      <c r="A26" s="12" t="s">
        <v>160</v>
      </c>
      <c r="B26" s="17" t="n">
        <v>2341</v>
      </c>
      <c r="C26" s="12" t="s">
        <v>37</v>
      </c>
      <c r="D26" s="12" t="s">
        <v>38</v>
      </c>
      <c r="E26" s="12" t="n">
        <v>2003</v>
      </c>
      <c r="F26" s="8"/>
      <c r="G26" s="13" t="s">
        <v>39</v>
      </c>
      <c r="H26" s="18" t="n">
        <v>43470</v>
      </c>
      <c r="I26" s="25" t="s">
        <v>161</v>
      </c>
      <c r="J26" s="25" t="s">
        <v>162</v>
      </c>
      <c r="K26" s="12" t="s">
        <v>163</v>
      </c>
      <c r="L26" s="12" t="n">
        <v>0.99</v>
      </c>
      <c r="M26" s="17" t="n">
        <v>0.99</v>
      </c>
      <c r="N26" s="17" t="n">
        <v>0.99</v>
      </c>
      <c r="O26" s="19" t="n">
        <v>0.0375</v>
      </c>
      <c r="P26" s="17" t="n">
        <v>18.53284133</v>
      </c>
      <c r="Q26" s="20"/>
      <c r="R26" s="30" t="s">
        <v>80</v>
      </c>
      <c r="S26" s="30" t="s">
        <v>87</v>
      </c>
      <c r="T26" s="13" t="s">
        <v>164</v>
      </c>
      <c r="U26" s="14" t="s">
        <v>165</v>
      </c>
      <c r="V26" s="27" t="s">
        <v>166</v>
      </c>
      <c r="W26" s="22" t="n">
        <v>39.2758320407108</v>
      </c>
      <c r="X26" s="7"/>
      <c r="Y26" s="13" t="s">
        <v>167</v>
      </c>
      <c r="Z26" s="25" t="s">
        <v>168</v>
      </c>
      <c r="AA26" s="25" t="s">
        <v>169</v>
      </c>
      <c r="AB26" s="8"/>
      <c r="AC26" s="22" t="n">
        <v>0.1928</v>
      </c>
      <c r="AD26" s="22" t="n">
        <v>0</v>
      </c>
      <c r="AE26" s="11" t="n">
        <v>0</v>
      </c>
      <c r="AF26" s="8"/>
      <c r="AG26" s="19" t="n">
        <v>17.2629</v>
      </c>
      <c r="AH26" s="19" t="n">
        <v>0.4413</v>
      </c>
      <c r="AI26" s="19" t="n">
        <f aca="false">AG26-AH26</f>
        <v>16.8216</v>
      </c>
      <c r="AJ26" s="15"/>
      <c r="AK26" s="13" t="s">
        <v>94</v>
      </c>
      <c r="AL26" s="13" t="s">
        <v>77</v>
      </c>
      <c r="AM26" s="13" t="n">
        <f aca="false">(AK26-AL26)/AK26</f>
        <v>0.333333333333333</v>
      </c>
      <c r="AN26" s="19" t="n">
        <v>0.7277</v>
      </c>
      <c r="AO26" s="19" t="n">
        <v>0.1737</v>
      </c>
      <c r="AP26" s="19" t="n">
        <f aca="false">AN26-AO26</f>
        <v>0.554</v>
      </c>
      <c r="AQ26" s="8"/>
      <c r="AR26" s="11" t="n">
        <v>26.534</v>
      </c>
      <c r="AS26" s="11" t="n">
        <v>0.121</v>
      </c>
      <c r="AT26" s="11" t="n">
        <v>0.05</v>
      </c>
    </row>
    <row r="27" customFormat="false" ht="15.75" hidden="false" customHeight="false" outlineLevel="0" collapsed="false">
      <c r="A27" s="4"/>
      <c r="B27" s="4"/>
      <c r="C27" s="4"/>
      <c r="D27" s="4"/>
      <c r="E27" s="4"/>
      <c r="F27" s="8"/>
      <c r="G27" s="15"/>
      <c r="H27" s="4"/>
      <c r="I27" s="15"/>
      <c r="J27" s="15"/>
      <c r="K27" s="4"/>
      <c r="L27" s="4"/>
      <c r="M27" s="4"/>
      <c r="N27" s="4"/>
      <c r="O27" s="4"/>
      <c r="P27" s="4"/>
      <c r="Q27" s="4"/>
      <c r="R27" s="36"/>
      <c r="S27" s="15"/>
      <c r="T27" s="15"/>
      <c r="U27" s="16"/>
      <c r="V27" s="16"/>
      <c r="W27" s="16"/>
      <c r="X27" s="16"/>
      <c r="Y27" s="15"/>
      <c r="Z27" s="15"/>
      <c r="AA27" s="15"/>
      <c r="AB27" s="8"/>
      <c r="AC27" s="8"/>
      <c r="AD27" s="8"/>
      <c r="AE27" s="8"/>
      <c r="AF27" s="8"/>
      <c r="AG27" s="8"/>
      <c r="AH27" s="8"/>
      <c r="AI27" s="8"/>
      <c r="AJ27" s="8"/>
      <c r="AK27" s="8"/>
      <c r="AL27" s="8"/>
      <c r="AM27" s="8"/>
      <c r="AN27" s="8"/>
      <c r="AO27" s="8"/>
      <c r="AP27" s="8"/>
      <c r="AQ27" s="8"/>
      <c r="AR27" s="8"/>
      <c r="AS27" s="8"/>
      <c r="AT27" s="8"/>
    </row>
    <row r="28" customFormat="false" ht="15.75" hidden="false" customHeight="false" outlineLevel="0" collapsed="false">
      <c r="A28" s="12" t="s">
        <v>170</v>
      </c>
      <c r="B28" s="17" t="n">
        <v>1.094</v>
      </c>
      <c r="C28" s="12" t="s">
        <v>103</v>
      </c>
      <c r="D28" s="12" t="s">
        <v>38</v>
      </c>
      <c r="E28" s="12" t="n">
        <v>2012</v>
      </c>
      <c r="F28" s="8"/>
      <c r="G28" s="13" t="s">
        <v>39</v>
      </c>
      <c r="H28" s="18" t="n">
        <v>43470</v>
      </c>
      <c r="I28" s="13" t="s">
        <v>39</v>
      </c>
      <c r="J28" s="13" t="s">
        <v>39</v>
      </c>
      <c r="K28" s="12" t="s">
        <v>171</v>
      </c>
      <c r="L28" s="12" t="n">
        <v>0.99</v>
      </c>
      <c r="M28" s="17" t="n">
        <v>0.98</v>
      </c>
      <c r="N28" s="17" t="n">
        <v>0.99</v>
      </c>
      <c r="O28" s="19" t="n">
        <v>0.0334</v>
      </c>
      <c r="P28" s="17" t="n">
        <v>74.3296019900497</v>
      </c>
      <c r="Q28" s="20"/>
      <c r="R28" s="21" t="n">
        <v>0.99</v>
      </c>
      <c r="S28" s="21" t="n">
        <v>0.99</v>
      </c>
      <c r="T28" s="13" t="s">
        <v>172</v>
      </c>
      <c r="U28" s="14" t="s">
        <v>172</v>
      </c>
      <c r="V28" s="14" t="s">
        <v>172</v>
      </c>
      <c r="W28" s="22" t="n">
        <v>27.8784</v>
      </c>
      <c r="X28" s="7"/>
      <c r="Y28" s="13" t="s">
        <v>173</v>
      </c>
      <c r="Z28" s="13" t="s">
        <v>174</v>
      </c>
      <c r="AA28" s="25" t="s">
        <v>175</v>
      </c>
      <c r="AB28" s="8"/>
      <c r="AC28" s="22" t="n">
        <v>0.0581</v>
      </c>
      <c r="AD28" s="22" t="n">
        <v>0</v>
      </c>
      <c r="AE28" s="11" t="n">
        <v>1</v>
      </c>
      <c r="AF28" s="8"/>
      <c r="AG28" s="19" t="n">
        <v>22.1127</v>
      </c>
      <c r="AH28" s="19" t="n">
        <v>6.3521</v>
      </c>
      <c r="AI28" s="19" t="n">
        <f aca="false">AG28-AH28</f>
        <v>15.7606</v>
      </c>
      <c r="AJ28" s="15"/>
      <c r="AK28" s="13" t="s">
        <v>115</v>
      </c>
      <c r="AL28" s="13" t="s">
        <v>116</v>
      </c>
      <c r="AM28" s="13" t="n">
        <f aca="false">(AK28-AL28)/AK28</f>
        <v>0.25</v>
      </c>
      <c r="AN28" s="19" t="n">
        <v>0.2254</v>
      </c>
      <c r="AO28" s="19" t="n">
        <v>0.0141</v>
      </c>
      <c r="AP28" s="19" t="n">
        <f aca="false">AN28-AO28</f>
        <v>0.2113</v>
      </c>
      <c r="AQ28" s="8"/>
      <c r="AR28" s="11" t="n">
        <v>24.338</v>
      </c>
      <c r="AS28" s="24" t="n">
        <v>0.251000000000001</v>
      </c>
      <c r="AT28" s="11" t="n">
        <v>0.004</v>
      </c>
    </row>
    <row r="29" customFormat="false" ht="15.75" hidden="false" customHeight="false" outlineLevel="0" collapsed="false">
      <c r="A29" s="12" t="s">
        <v>176</v>
      </c>
      <c r="B29" s="17" t="n">
        <v>0.937</v>
      </c>
      <c r="C29" s="12" t="s">
        <v>103</v>
      </c>
      <c r="D29" s="12" t="s">
        <v>38</v>
      </c>
      <c r="E29" s="12" t="n">
        <v>2012</v>
      </c>
      <c r="F29" s="8"/>
      <c r="G29" s="13" t="s">
        <v>39</v>
      </c>
      <c r="H29" s="18" t="n">
        <v>43470</v>
      </c>
      <c r="I29" s="13" t="s">
        <v>39</v>
      </c>
      <c r="J29" s="13" t="s">
        <v>39</v>
      </c>
      <c r="K29" s="12" t="s">
        <v>177</v>
      </c>
      <c r="L29" s="12" t="n">
        <v>0.99</v>
      </c>
      <c r="M29" s="17" t="n">
        <v>0.99</v>
      </c>
      <c r="N29" s="17" t="n">
        <v>0.99</v>
      </c>
      <c r="O29" s="19" t="n">
        <v>0.0057</v>
      </c>
      <c r="P29" s="17" t="n">
        <v>91.859649122807</v>
      </c>
      <c r="Q29" s="20"/>
      <c r="R29" s="21" t="n">
        <v>0.99</v>
      </c>
      <c r="S29" s="21" t="n">
        <v>0.99</v>
      </c>
      <c r="T29" s="13" t="s">
        <v>178</v>
      </c>
      <c r="U29" s="14" t="s">
        <v>178</v>
      </c>
      <c r="V29" s="14" t="s">
        <v>178</v>
      </c>
      <c r="W29" s="22" t="n">
        <v>68.5519</v>
      </c>
      <c r="X29" s="7"/>
      <c r="Y29" s="13" t="s">
        <v>179</v>
      </c>
      <c r="Z29" s="13" t="s">
        <v>180</v>
      </c>
      <c r="AA29" s="25" t="s">
        <v>175</v>
      </c>
      <c r="AB29" s="8"/>
      <c r="AC29" s="22" t="n">
        <v>0.0638</v>
      </c>
      <c r="AD29" s="22" t="n">
        <v>0</v>
      </c>
      <c r="AE29" s="11" t="n">
        <v>1</v>
      </c>
      <c r="AF29" s="8"/>
      <c r="AG29" s="19" t="n">
        <v>20.8387</v>
      </c>
      <c r="AH29" s="19" t="n">
        <v>6.9032</v>
      </c>
      <c r="AI29" s="19" t="n">
        <f aca="false">AG29-AH29</f>
        <v>13.9355</v>
      </c>
      <c r="AJ29" s="15"/>
      <c r="AK29" s="13" t="s">
        <v>71</v>
      </c>
      <c r="AL29" s="13" t="s">
        <v>71</v>
      </c>
      <c r="AM29" s="13" t="n">
        <f aca="false">(AK29-AL29)/AK29</f>
        <v>0</v>
      </c>
      <c r="AN29" s="19" t="n">
        <v>0.1452</v>
      </c>
      <c r="AO29" s="19" t="n">
        <v>0.1452</v>
      </c>
      <c r="AP29" s="19" t="n">
        <f aca="false">AN29-AO29</f>
        <v>0</v>
      </c>
      <c r="AQ29" s="8"/>
      <c r="AR29" s="11" t="n">
        <v>3.675</v>
      </c>
      <c r="AS29" s="24" t="n">
        <v>0.04</v>
      </c>
      <c r="AT29" s="11" t="n">
        <v>0.003</v>
      </c>
    </row>
    <row r="30" customFormat="false" ht="15.75" hidden="false" customHeight="false" outlineLevel="0" collapsed="false">
      <c r="A30" s="12" t="s">
        <v>181</v>
      </c>
      <c r="B30" s="17" t="n">
        <v>0.421</v>
      </c>
      <c r="C30" s="12" t="s">
        <v>103</v>
      </c>
      <c r="D30" s="12" t="s">
        <v>38</v>
      </c>
      <c r="E30" s="12" t="n">
        <v>2012</v>
      </c>
      <c r="F30" s="8"/>
      <c r="G30" s="13" t="s">
        <v>60</v>
      </c>
      <c r="H30" s="18" t="n">
        <v>43469</v>
      </c>
      <c r="I30" s="13" t="s">
        <v>60</v>
      </c>
      <c r="J30" s="13" t="s">
        <v>60</v>
      </c>
      <c r="K30" s="12" t="s">
        <v>182</v>
      </c>
      <c r="L30" s="12" t="n">
        <v>0.99</v>
      </c>
      <c r="M30" s="17" t="n">
        <v>1</v>
      </c>
      <c r="N30" s="17" t="n">
        <v>0.99</v>
      </c>
      <c r="O30" s="19" t="n">
        <v>0.0042</v>
      </c>
      <c r="P30" s="17" t="n">
        <v>26.7269938650306</v>
      </c>
      <c r="Q30" s="20"/>
      <c r="R30" s="21" t="n">
        <v>0.99</v>
      </c>
      <c r="S30" s="21" t="n">
        <v>0.99</v>
      </c>
      <c r="T30" s="13" t="s">
        <v>179</v>
      </c>
      <c r="U30" s="14" t="s">
        <v>179</v>
      </c>
      <c r="V30" s="14" t="s">
        <v>179</v>
      </c>
      <c r="W30" s="22" t="n">
        <v>51.361</v>
      </c>
      <c r="X30" s="7"/>
      <c r="Y30" s="13" t="s">
        <v>119</v>
      </c>
      <c r="Z30" s="13" t="s">
        <v>119</v>
      </c>
      <c r="AA30" s="13" t="s">
        <v>75</v>
      </c>
      <c r="AB30" s="8"/>
      <c r="AC30" s="22" t="n">
        <v>0.0847</v>
      </c>
      <c r="AD30" s="22" t="n">
        <v>0</v>
      </c>
      <c r="AE30" s="11" t="n">
        <v>1</v>
      </c>
      <c r="AF30" s="8"/>
      <c r="AG30" s="19" t="n">
        <v>14.2568</v>
      </c>
      <c r="AH30" s="19" t="n">
        <v>4.0676</v>
      </c>
      <c r="AI30" s="19" t="n">
        <f aca="false">AG30-AH30</f>
        <v>10.1892</v>
      </c>
      <c r="AJ30" s="15"/>
      <c r="AK30" s="13" t="s">
        <v>115</v>
      </c>
      <c r="AL30" s="13" t="s">
        <v>116</v>
      </c>
      <c r="AM30" s="13" t="n">
        <f aca="false">(AK30-AL30)/AK30</f>
        <v>0.25</v>
      </c>
      <c r="AN30" s="19" t="n">
        <v>0.8649</v>
      </c>
      <c r="AO30" s="19" t="n">
        <v>0.4189</v>
      </c>
      <c r="AP30" s="19" t="n">
        <f aca="false">AN30-AO30</f>
        <v>0.446</v>
      </c>
      <c r="AQ30" s="8"/>
      <c r="AR30" s="11" t="n">
        <v>5.468</v>
      </c>
      <c r="AS30" s="24" t="n">
        <v>0.0449999999999999</v>
      </c>
      <c r="AT30" s="11" t="n">
        <v>0.001</v>
      </c>
    </row>
    <row r="31" customFormat="false" ht="15.75" hidden="false" customHeight="false" outlineLevel="0" collapsed="false">
      <c r="A31" s="12" t="s">
        <v>183</v>
      </c>
      <c r="B31" s="17" t="n">
        <v>0.417</v>
      </c>
      <c r="C31" s="12" t="s">
        <v>103</v>
      </c>
      <c r="D31" s="12" t="s">
        <v>38</v>
      </c>
      <c r="E31" s="12" t="n">
        <v>2012</v>
      </c>
      <c r="F31" s="8"/>
      <c r="G31" s="13" t="s">
        <v>60</v>
      </c>
      <c r="H31" s="18" t="n">
        <v>43469</v>
      </c>
      <c r="I31" s="13" t="s">
        <v>60</v>
      </c>
      <c r="J31" s="13" t="s">
        <v>60</v>
      </c>
      <c r="K31" s="12" t="s">
        <v>182</v>
      </c>
      <c r="L31" s="12" t="n">
        <v>0.99</v>
      </c>
      <c r="M31" s="17" t="n">
        <v>1</v>
      </c>
      <c r="N31" s="17" t="n">
        <v>0.99</v>
      </c>
      <c r="O31" s="19" t="n">
        <v>0.0097</v>
      </c>
      <c r="P31" s="17" t="n">
        <v>36.1217391304347</v>
      </c>
      <c r="Q31" s="20"/>
      <c r="R31" s="21" t="n">
        <v>1</v>
      </c>
      <c r="S31" s="21" t="n">
        <v>0.99</v>
      </c>
      <c r="T31" s="13" t="s">
        <v>179</v>
      </c>
      <c r="U31" s="14" t="s">
        <v>179</v>
      </c>
      <c r="V31" s="14" t="s">
        <v>179</v>
      </c>
      <c r="W31" s="22" t="n">
        <v>97.4126</v>
      </c>
      <c r="X31" s="7"/>
      <c r="Y31" s="13" t="s">
        <v>75</v>
      </c>
      <c r="Z31" s="13" t="s">
        <v>75</v>
      </c>
      <c r="AA31" s="13" t="s">
        <v>76</v>
      </c>
      <c r="AB31" s="8"/>
      <c r="AC31" s="22" t="n">
        <v>0.125</v>
      </c>
      <c r="AD31" s="22" t="n">
        <v>0</v>
      </c>
      <c r="AE31" s="11" t="n">
        <v>1</v>
      </c>
      <c r="AF31" s="8"/>
      <c r="AG31" s="19" t="n">
        <v>25.3171</v>
      </c>
      <c r="AH31" s="19" t="n">
        <v>7.3415</v>
      </c>
      <c r="AI31" s="19" t="n">
        <f aca="false">AG31-AH31</f>
        <v>17.9756</v>
      </c>
      <c r="AJ31" s="15"/>
      <c r="AK31" s="13" t="s">
        <v>115</v>
      </c>
      <c r="AL31" s="13" t="s">
        <v>116</v>
      </c>
      <c r="AM31" s="13" t="n">
        <f aca="false">(AK31-AL31)/AK31</f>
        <v>0.25</v>
      </c>
      <c r="AN31" s="19" t="n">
        <v>1.9268</v>
      </c>
      <c r="AO31" s="19" t="n">
        <v>1.1707</v>
      </c>
      <c r="AP31" s="19" t="n">
        <f aca="false">AN31-AO31</f>
        <v>0.7561</v>
      </c>
      <c r="AQ31" s="8"/>
      <c r="AR31" s="11" t="n">
        <v>3.877</v>
      </c>
      <c r="AS31" s="24" t="n">
        <v>0.0419999999999998</v>
      </c>
      <c r="AT31" s="11" t="n">
        <v>0.001</v>
      </c>
    </row>
    <row r="32" customFormat="false" ht="15.75" hidden="false" customHeight="false" outlineLevel="0" collapsed="false">
      <c r="A32" s="12" t="s">
        <v>184</v>
      </c>
      <c r="B32" s="17" t="n">
        <v>0.417</v>
      </c>
      <c r="C32" s="12" t="s">
        <v>103</v>
      </c>
      <c r="D32" s="12" t="s">
        <v>38</v>
      </c>
      <c r="E32" s="12" t="n">
        <v>2012</v>
      </c>
      <c r="F32" s="8"/>
      <c r="G32" s="13" t="s">
        <v>60</v>
      </c>
      <c r="H32" s="18" t="n">
        <v>43469</v>
      </c>
      <c r="I32" s="13" t="s">
        <v>60</v>
      </c>
      <c r="J32" s="13" t="s">
        <v>60</v>
      </c>
      <c r="K32" s="12" t="s">
        <v>185</v>
      </c>
      <c r="L32" s="12" t="n">
        <v>0.99</v>
      </c>
      <c r="M32" s="17" t="n">
        <v>1</v>
      </c>
      <c r="N32" s="17" t="n">
        <v>0.99</v>
      </c>
      <c r="O32" s="19" t="n">
        <v>0.0064</v>
      </c>
      <c r="P32" s="17" t="n">
        <v>29.36704846</v>
      </c>
      <c r="Q32" s="20"/>
      <c r="R32" s="21" t="n">
        <v>0.98</v>
      </c>
      <c r="S32" s="21" t="n">
        <v>1</v>
      </c>
      <c r="T32" s="13" t="s">
        <v>186</v>
      </c>
      <c r="U32" s="14" t="s">
        <v>186</v>
      </c>
      <c r="V32" s="14" t="s">
        <v>186</v>
      </c>
      <c r="W32" s="22" t="n">
        <v>91.121</v>
      </c>
      <c r="X32" s="7"/>
      <c r="Y32" s="13" t="s">
        <v>114</v>
      </c>
      <c r="Z32" s="13" t="s">
        <v>60</v>
      </c>
      <c r="AA32" s="13" t="s">
        <v>76</v>
      </c>
      <c r="AB32" s="8"/>
      <c r="AC32" s="22" t="n">
        <v>0.1429</v>
      </c>
      <c r="AD32" s="22" t="n">
        <v>0</v>
      </c>
      <c r="AE32" s="11" t="n">
        <v>1</v>
      </c>
      <c r="AF32" s="8"/>
      <c r="AG32" s="19" t="n">
        <v>24.08</v>
      </c>
      <c r="AH32" s="19" t="n">
        <v>6.96</v>
      </c>
      <c r="AI32" s="19" t="n">
        <f aca="false">AG32-AH32</f>
        <v>17.12</v>
      </c>
      <c r="AJ32" s="15"/>
      <c r="AK32" s="13" t="s">
        <v>115</v>
      </c>
      <c r="AL32" s="13" t="s">
        <v>116</v>
      </c>
      <c r="AM32" s="13" t="n">
        <f aca="false">(AK32-AL32)/AK32</f>
        <v>0.25</v>
      </c>
      <c r="AN32" s="19" t="n">
        <v>1.52</v>
      </c>
      <c r="AO32" s="19" t="n">
        <v>0.92</v>
      </c>
      <c r="AP32" s="19" t="n">
        <f aca="false">AN32-AO32</f>
        <v>0.6</v>
      </c>
      <c r="AQ32" s="8"/>
      <c r="AR32" s="11" t="n">
        <v>2.012</v>
      </c>
      <c r="AS32" s="24" t="n">
        <v>0.022</v>
      </c>
      <c r="AT32" s="11" t="n">
        <v>0.001</v>
      </c>
    </row>
    <row r="33" customFormat="false" ht="15.75" hidden="false" customHeight="false" outlineLevel="0" collapsed="false">
      <c r="A33" s="4"/>
      <c r="B33" s="4"/>
      <c r="C33" s="4"/>
      <c r="D33" s="4"/>
      <c r="E33" s="4"/>
      <c r="F33" s="8"/>
      <c r="G33" s="15"/>
      <c r="H33" s="28"/>
      <c r="I33" s="15"/>
      <c r="J33" s="15"/>
      <c r="K33" s="4"/>
      <c r="L33" s="4"/>
      <c r="M33" s="4"/>
      <c r="N33" s="4"/>
      <c r="O33" s="29"/>
      <c r="P33" s="4"/>
      <c r="Q33" s="4"/>
      <c r="R33" s="15"/>
      <c r="S33" s="15"/>
      <c r="T33" s="15"/>
      <c r="U33" s="16"/>
      <c r="V33" s="16"/>
      <c r="W33" s="16"/>
      <c r="X33" s="16"/>
      <c r="Y33" s="15"/>
      <c r="Z33" s="15"/>
      <c r="AA33" s="15"/>
      <c r="AB33" s="8"/>
      <c r="AC33" s="8"/>
      <c r="AD33" s="8"/>
      <c r="AE33" s="8"/>
      <c r="AF33" s="8"/>
      <c r="AG33" s="8"/>
      <c r="AH33" s="8"/>
      <c r="AI33" s="8"/>
      <c r="AJ33" s="8"/>
      <c r="AK33" s="8"/>
      <c r="AL33" s="8"/>
      <c r="AM33" s="8"/>
      <c r="AN33" s="8"/>
      <c r="AO33" s="8"/>
      <c r="AP33" s="8"/>
      <c r="AQ33" s="8"/>
      <c r="AR33" s="8"/>
      <c r="AS33" s="8"/>
      <c r="AT33" s="8"/>
    </row>
    <row r="34" customFormat="false" ht="15.75" hidden="false" customHeight="false" outlineLevel="0" collapsed="false">
      <c r="A34" s="12" t="s">
        <v>187</v>
      </c>
      <c r="B34" s="17" t="n">
        <v>0.253</v>
      </c>
      <c r="C34" s="12" t="s">
        <v>103</v>
      </c>
      <c r="D34" s="12" t="s">
        <v>38</v>
      </c>
      <c r="E34" s="12" t="n">
        <v>2012</v>
      </c>
      <c r="F34" s="8"/>
      <c r="G34" s="13" t="s">
        <v>39</v>
      </c>
      <c r="H34" s="18" t="n">
        <v>43470</v>
      </c>
      <c r="I34" s="13" t="s">
        <v>39</v>
      </c>
      <c r="J34" s="25" t="s">
        <v>188</v>
      </c>
      <c r="K34" s="12" t="s">
        <v>189</v>
      </c>
      <c r="L34" s="12" t="n">
        <v>0.99</v>
      </c>
      <c r="M34" s="17" t="n">
        <v>1</v>
      </c>
      <c r="N34" s="17" t="n">
        <v>0.99</v>
      </c>
      <c r="O34" s="19" t="n">
        <v>0.0105</v>
      </c>
      <c r="P34" s="17" t="n">
        <v>29.045871559633</v>
      </c>
      <c r="Q34" s="20"/>
      <c r="R34" s="30" t="s">
        <v>190</v>
      </c>
      <c r="S34" s="21" t="n">
        <v>0.99</v>
      </c>
      <c r="T34" s="13" t="s">
        <v>63</v>
      </c>
      <c r="U34" s="13" t="s">
        <v>63</v>
      </c>
      <c r="V34" s="14" t="s">
        <v>63</v>
      </c>
      <c r="W34" s="22" t="n">
        <v>92.4018</v>
      </c>
      <c r="X34" s="7"/>
      <c r="Y34" s="13" t="s">
        <v>39</v>
      </c>
      <c r="Z34" s="13" t="s">
        <v>75</v>
      </c>
      <c r="AA34" s="25" t="s">
        <v>64</v>
      </c>
      <c r="AB34" s="8"/>
      <c r="AC34" s="22" t="n">
        <v>0.0811</v>
      </c>
      <c r="AD34" s="22" t="n">
        <v>0</v>
      </c>
      <c r="AE34" s="11" t="n">
        <v>1</v>
      </c>
      <c r="AF34" s="8"/>
      <c r="AG34" s="19" t="n">
        <v>15.8846</v>
      </c>
      <c r="AH34" s="19" t="n">
        <v>3.8205</v>
      </c>
      <c r="AI34" s="19" t="n">
        <f aca="false">AG34-AH34</f>
        <v>12.0641</v>
      </c>
      <c r="AJ34" s="15"/>
      <c r="AK34" s="13" t="s">
        <v>71</v>
      </c>
      <c r="AL34" s="13" t="s">
        <v>71</v>
      </c>
      <c r="AM34" s="13" t="n">
        <f aca="false">(AK34-AL34)/AK34</f>
        <v>0</v>
      </c>
      <c r="AN34" s="19" t="n">
        <v>0.4615</v>
      </c>
      <c r="AO34" s="19" t="n">
        <v>0.4615</v>
      </c>
      <c r="AP34" s="19" t="n">
        <f aca="false">AN34-AO34</f>
        <v>0</v>
      </c>
      <c r="AQ34" s="8"/>
      <c r="AR34" s="11" t="n">
        <v>62.042</v>
      </c>
      <c r="AS34" s="24" t="n">
        <v>0.591000000000001</v>
      </c>
      <c r="AT34" s="11" t="n">
        <v>0.011</v>
      </c>
    </row>
    <row r="35" customFormat="false" ht="15.75" hidden="false" customHeight="false" outlineLevel="0" collapsed="false">
      <c r="A35" s="12" t="s">
        <v>191</v>
      </c>
      <c r="B35" s="17" t="n">
        <v>0.766</v>
      </c>
      <c r="C35" s="12" t="s">
        <v>103</v>
      </c>
      <c r="D35" s="12" t="s">
        <v>38</v>
      </c>
      <c r="E35" s="12" t="n">
        <v>2012</v>
      </c>
      <c r="F35" s="8"/>
      <c r="G35" s="13" t="s">
        <v>39</v>
      </c>
      <c r="H35" s="18" t="n">
        <v>43470</v>
      </c>
      <c r="I35" s="13" t="s">
        <v>39</v>
      </c>
      <c r="J35" s="13" t="s">
        <v>39</v>
      </c>
      <c r="K35" s="12" t="s">
        <v>192</v>
      </c>
      <c r="L35" s="12" t="n">
        <v>0.99</v>
      </c>
      <c r="M35" s="17" t="n">
        <v>1</v>
      </c>
      <c r="N35" s="17" t="n">
        <v>0.99</v>
      </c>
      <c r="O35" s="19" t="n">
        <v>0.0177</v>
      </c>
      <c r="P35" s="17" t="n">
        <v>57.263829787234</v>
      </c>
      <c r="Q35" s="20"/>
      <c r="R35" s="30" t="s">
        <v>87</v>
      </c>
      <c r="S35" s="21" t="n">
        <v>0.99</v>
      </c>
      <c r="T35" s="13" t="s">
        <v>193</v>
      </c>
      <c r="U35" s="13" t="s">
        <v>193</v>
      </c>
      <c r="V35" s="14" t="s">
        <v>193</v>
      </c>
      <c r="W35" s="22" t="n">
        <v>93.7778</v>
      </c>
      <c r="X35" s="7"/>
      <c r="Y35" s="13" t="s">
        <v>91</v>
      </c>
      <c r="Z35" s="13" t="s">
        <v>194</v>
      </c>
      <c r="AA35" s="13" t="s">
        <v>75</v>
      </c>
      <c r="AB35" s="8"/>
      <c r="AC35" s="22" t="n">
        <v>0.1463</v>
      </c>
      <c r="AD35" s="22" t="n">
        <v>0</v>
      </c>
      <c r="AE35" s="11" t="n">
        <v>0</v>
      </c>
      <c r="AF35" s="8"/>
      <c r="AG35" s="19" t="n">
        <v>23.8444</v>
      </c>
      <c r="AH35" s="19" t="n">
        <v>7.1111</v>
      </c>
      <c r="AI35" s="19" t="n">
        <f aca="false">AG35-AH35</f>
        <v>16.7333</v>
      </c>
      <c r="AJ35" s="15"/>
      <c r="AK35" s="13" t="s">
        <v>115</v>
      </c>
      <c r="AL35" s="13" t="s">
        <v>116</v>
      </c>
      <c r="AM35" s="13" t="n">
        <f aca="false">(AK35-AL35)/AK35</f>
        <v>0.25</v>
      </c>
      <c r="AN35" s="19" t="n">
        <v>1.6667</v>
      </c>
      <c r="AO35" s="19" t="n">
        <v>1.0222</v>
      </c>
      <c r="AP35" s="19" t="n">
        <f aca="false">AN35-AO35</f>
        <v>0.6445</v>
      </c>
      <c r="AQ35" s="8"/>
      <c r="AR35" s="11" t="n">
        <v>3.908</v>
      </c>
      <c r="AS35" s="24" t="n">
        <v>0.0440000000000001</v>
      </c>
      <c r="AT35" s="11" t="n">
        <v>0.001</v>
      </c>
    </row>
    <row r="36" customFormat="false" ht="15.75" hidden="false" customHeight="false" outlineLevel="0" collapsed="false">
      <c r="A36" s="12" t="s">
        <v>195</v>
      </c>
      <c r="B36" s="17" t="n">
        <v>0.742</v>
      </c>
      <c r="C36" s="12" t="s">
        <v>103</v>
      </c>
      <c r="D36" s="12" t="s">
        <v>38</v>
      </c>
      <c r="E36" s="12" t="n">
        <v>2012</v>
      </c>
      <c r="F36" s="8"/>
      <c r="G36" s="13" t="s">
        <v>39</v>
      </c>
      <c r="H36" s="18" t="n">
        <v>43470</v>
      </c>
      <c r="I36" s="13" t="s">
        <v>39</v>
      </c>
      <c r="J36" s="13" t="s">
        <v>39</v>
      </c>
      <c r="K36" s="12" t="s">
        <v>196</v>
      </c>
      <c r="L36" s="12" t="n">
        <v>0.99</v>
      </c>
      <c r="M36" s="17" t="n">
        <v>1</v>
      </c>
      <c r="N36" s="17" t="n">
        <v>0.99</v>
      </c>
      <c r="O36" s="19" t="n">
        <v>0.0359</v>
      </c>
      <c r="P36" s="17" t="n">
        <v>44.7575757575757</v>
      </c>
      <c r="Q36" s="20"/>
      <c r="R36" s="30" t="s">
        <v>190</v>
      </c>
      <c r="S36" s="21" t="n">
        <v>1</v>
      </c>
      <c r="T36" s="13" t="s">
        <v>197</v>
      </c>
      <c r="U36" s="13" t="s">
        <v>197</v>
      </c>
      <c r="V36" s="14" t="s">
        <v>198</v>
      </c>
      <c r="W36" s="22" t="n">
        <v>95.5757</v>
      </c>
      <c r="X36" s="7"/>
      <c r="Y36" s="13" t="s">
        <v>199</v>
      </c>
      <c r="Z36" s="13" t="s">
        <v>114</v>
      </c>
      <c r="AA36" s="13" t="s">
        <v>39</v>
      </c>
      <c r="AB36" s="8"/>
      <c r="AC36" s="22" t="n">
        <v>0.1538</v>
      </c>
      <c r="AD36" s="22" t="n">
        <v>0.0106</v>
      </c>
      <c r="AE36" s="11" t="n">
        <v>1</v>
      </c>
      <c r="AF36" s="8"/>
      <c r="AG36" s="19" t="n">
        <v>28.1667</v>
      </c>
      <c r="AH36" s="19" t="n">
        <v>7.8095</v>
      </c>
      <c r="AI36" s="19" t="n">
        <f aca="false">AG36-AH36</f>
        <v>20.3572</v>
      </c>
      <c r="AJ36" s="15"/>
      <c r="AK36" s="13" t="s">
        <v>115</v>
      </c>
      <c r="AL36" s="13" t="s">
        <v>116</v>
      </c>
      <c r="AM36" s="13" t="n">
        <f aca="false">(AK36-AL36)/AK36</f>
        <v>0.25</v>
      </c>
      <c r="AN36" s="19" t="n">
        <v>0.5714</v>
      </c>
      <c r="AO36" s="19" t="n">
        <v>0.2381</v>
      </c>
      <c r="AP36" s="19" t="n">
        <f aca="false">AN36-AO36</f>
        <v>0.3333</v>
      </c>
      <c r="AQ36" s="8"/>
      <c r="AR36" s="11" t="n">
        <v>7.72</v>
      </c>
      <c r="AS36" s="24" t="n">
        <v>0.0800000000000001</v>
      </c>
      <c r="AT36" s="11" t="n">
        <v>0.003</v>
      </c>
    </row>
    <row r="37" customFormat="false" ht="15.75" hidden="false" customHeight="false" outlineLevel="0" collapsed="false">
      <c r="A37" s="12" t="s">
        <v>200</v>
      </c>
      <c r="B37" s="17" t="n">
        <v>0.781</v>
      </c>
      <c r="C37" s="12" t="s">
        <v>103</v>
      </c>
      <c r="D37" s="12" t="s">
        <v>38</v>
      </c>
      <c r="E37" s="12" t="n">
        <v>2012</v>
      </c>
      <c r="F37" s="8"/>
      <c r="G37" s="13" t="s">
        <v>39</v>
      </c>
      <c r="H37" s="18" t="n">
        <v>43470</v>
      </c>
      <c r="I37" s="13" t="s">
        <v>39</v>
      </c>
      <c r="J37" s="13" t="s">
        <v>39</v>
      </c>
      <c r="K37" s="12" t="s">
        <v>182</v>
      </c>
      <c r="L37" s="12" t="n">
        <v>0.99</v>
      </c>
      <c r="M37" s="17" t="n">
        <v>0.99</v>
      </c>
      <c r="N37" s="17" t="n">
        <v>0.99</v>
      </c>
      <c r="O37" s="19" t="n">
        <v>0.0285</v>
      </c>
      <c r="P37" s="17" t="n">
        <v>20.91517339</v>
      </c>
      <c r="Q37" s="20"/>
      <c r="R37" s="30" t="s">
        <v>87</v>
      </c>
      <c r="S37" s="21" t="n">
        <v>0.99</v>
      </c>
      <c r="T37" s="13" t="s">
        <v>178</v>
      </c>
      <c r="U37" s="13" t="s">
        <v>178</v>
      </c>
      <c r="V37" s="14" t="s">
        <v>178</v>
      </c>
      <c r="W37" s="22" t="n">
        <v>86.0657</v>
      </c>
      <c r="X37" s="7"/>
      <c r="Y37" s="13" t="s">
        <v>91</v>
      </c>
      <c r="Z37" s="13" t="s">
        <v>90</v>
      </c>
      <c r="AA37" s="13" t="s">
        <v>39</v>
      </c>
      <c r="AB37" s="8"/>
      <c r="AC37" s="22" t="n">
        <v>0.0963</v>
      </c>
      <c r="AD37" s="22" t="n">
        <v>0</v>
      </c>
      <c r="AE37" s="11" t="n">
        <v>1</v>
      </c>
      <c r="AF37" s="8"/>
      <c r="AG37" s="19" t="n">
        <v>21.8188</v>
      </c>
      <c r="AH37" s="19" t="n">
        <v>5.6159</v>
      </c>
      <c r="AI37" s="19" t="n">
        <f aca="false">AG37-AH37</f>
        <v>16.2029</v>
      </c>
      <c r="AJ37" s="15"/>
      <c r="AK37" s="13" t="s">
        <v>71</v>
      </c>
      <c r="AL37" s="13" t="s">
        <v>71</v>
      </c>
      <c r="AM37" s="13" t="n">
        <f aca="false">(AK37-AL37)/AK37</f>
        <v>0</v>
      </c>
      <c r="AN37" s="19" t="n">
        <v>0.8333</v>
      </c>
      <c r="AO37" s="19" t="n">
        <v>0.8333</v>
      </c>
      <c r="AP37" s="19" t="n">
        <f aca="false">AN37-AO37</f>
        <v>0</v>
      </c>
      <c r="AQ37" s="8"/>
      <c r="AR37" s="11" t="n">
        <v>13.135</v>
      </c>
      <c r="AS37" s="24" t="n">
        <v>0.138</v>
      </c>
      <c r="AT37" s="11" t="n">
        <v>0.003</v>
      </c>
    </row>
    <row r="38" customFormat="false" ht="15.75" hidden="false" customHeight="false" outlineLevel="0" collapsed="false">
      <c r="A38" s="12" t="s">
        <v>201</v>
      </c>
      <c r="B38" s="17" t="n">
        <v>0.769</v>
      </c>
      <c r="C38" s="12" t="s">
        <v>103</v>
      </c>
      <c r="D38" s="12" t="s">
        <v>38</v>
      </c>
      <c r="E38" s="12" t="n">
        <v>2012</v>
      </c>
      <c r="F38" s="8"/>
      <c r="G38" s="13" t="s">
        <v>39</v>
      </c>
      <c r="H38" s="18" t="n">
        <v>43470</v>
      </c>
      <c r="I38" s="13" t="s">
        <v>39</v>
      </c>
      <c r="J38" s="13" t="s">
        <v>39</v>
      </c>
      <c r="K38" s="12" t="s">
        <v>202</v>
      </c>
      <c r="L38" s="12" t="n">
        <v>0.99</v>
      </c>
      <c r="M38" s="17" t="n">
        <v>1</v>
      </c>
      <c r="N38" s="17" t="n">
        <v>1</v>
      </c>
      <c r="O38" s="19" t="n">
        <v>0.0151</v>
      </c>
      <c r="P38" s="17" t="n">
        <v>33.2475728155339</v>
      </c>
      <c r="Q38" s="20"/>
      <c r="R38" s="30" t="s">
        <v>87</v>
      </c>
      <c r="S38" s="21" t="n">
        <v>0.99</v>
      </c>
      <c r="T38" s="13" t="s">
        <v>203</v>
      </c>
      <c r="U38" s="13" t="s">
        <v>203</v>
      </c>
      <c r="V38" s="14" t="s">
        <v>203</v>
      </c>
      <c r="W38" s="22" t="n">
        <v>78.4376</v>
      </c>
      <c r="X38" s="7"/>
      <c r="Y38" s="13" t="s">
        <v>180</v>
      </c>
      <c r="Z38" s="13" t="s">
        <v>69</v>
      </c>
      <c r="AA38" s="25" t="s">
        <v>204</v>
      </c>
      <c r="AB38" s="8"/>
      <c r="AC38" s="22" t="n">
        <v>0.1111</v>
      </c>
      <c r="AD38" s="22" t="n">
        <v>0</v>
      </c>
      <c r="AE38" s="11" t="n">
        <v>1</v>
      </c>
      <c r="AF38" s="8"/>
      <c r="AG38" s="19" t="n">
        <v>24.4091</v>
      </c>
      <c r="AH38" s="19" t="n">
        <v>6.25</v>
      </c>
      <c r="AI38" s="19" t="n">
        <f aca="false">AG38-AH38</f>
        <v>18.1591</v>
      </c>
      <c r="AJ38" s="15"/>
      <c r="AK38" s="13" t="s">
        <v>71</v>
      </c>
      <c r="AL38" s="13" t="s">
        <v>71</v>
      </c>
      <c r="AM38" s="13" t="n">
        <f aca="false">(AK38-AL38)/AK38</f>
        <v>0</v>
      </c>
      <c r="AN38" s="19" t="n">
        <v>0.8636</v>
      </c>
      <c r="AO38" s="19" t="n">
        <v>0.8636</v>
      </c>
      <c r="AP38" s="19" t="n">
        <f aca="false">AN38-AO38</f>
        <v>0</v>
      </c>
      <c r="AQ38" s="8"/>
      <c r="AR38" s="11" t="n">
        <v>3.241</v>
      </c>
      <c r="AS38" s="24" t="n">
        <v>0.0369999999999999</v>
      </c>
      <c r="AT38" s="11" t="n">
        <v>0.003</v>
      </c>
    </row>
    <row r="39" customFormat="false" ht="15.75" hidden="false" customHeight="false" outlineLevel="0" collapsed="false">
      <c r="A39" s="12" t="s">
        <v>205</v>
      </c>
      <c r="B39" s="17" t="n">
        <v>0.284</v>
      </c>
      <c r="C39" s="12" t="s">
        <v>103</v>
      </c>
      <c r="D39" s="12" t="s">
        <v>38</v>
      </c>
      <c r="E39" s="12" t="n">
        <v>2012</v>
      </c>
      <c r="F39" s="8"/>
      <c r="G39" s="13" t="s">
        <v>39</v>
      </c>
      <c r="H39" s="18" t="n">
        <v>43470</v>
      </c>
      <c r="I39" s="13" t="s">
        <v>39</v>
      </c>
      <c r="J39" s="13" t="s">
        <v>39</v>
      </c>
      <c r="K39" s="12" t="s">
        <v>206</v>
      </c>
      <c r="L39" s="12" t="n">
        <v>0.99</v>
      </c>
      <c r="M39" s="17" t="n">
        <v>0.99</v>
      </c>
      <c r="N39" s="17" t="n">
        <v>0.99</v>
      </c>
      <c r="O39" s="19" t="n">
        <v>0.0398</v>
      </c>
      <c r="P39" s="17" t="n">
        <v>37.4066265060241</v>
      </c>
      <c r="Q39" s="20"/>
      <c r="R39" s="30" t="s">
        <v>190</v>
      </c>
      <c r="S39" s="21" t="n">
        <v>0.99</v>
      </c>
      <c r="T39" s="13" t="s">
        <v>194</v>
      </c>
      <c r="U39" s="13" t="s">
        <v>194</v>
      </c>
      <c r="V39" s="14" t="s">
        <v>194</v>
      </c>
      <c r="W39" s="22" t="n">
        <v>90.5344</v>
      </c>
      <c r="X39" s="7"/>
      <c r="Y39" s="13" t="s">
        <v>39</v>
      </c>
      <c r="Z39" s="13" t="s">
        <v>60</v>
      </c>
      <c r="AA39" s="13" t="s">
        <v>76</v>
      </c>
      <c r="AB39" s="8"/>
      <c r="AC39" s="22" t="n">
        <v>0.1481</v>
      </c>
      <c r="AD39" s="22" t="n">
        <v>0</v>
      </c>
      <c r="AE39" s="11" t="n">
        <v>1</v>
      </c>
      <c r="AF39" s="8"/>
      <c r="AG39" s="19" t="n">
        <v>26.093</v>
      </c>
      <c r="AH39" s="19" t="n">
        <v>8.093</v>
      </c>
      <c r="AI39" s="19" t="n">
        <f aca="false">AG39-AH39</f>
        <v>18</v>
      </c>
      <c r="AJ39" s="15"/>
      <c r="AK39" s="13" t="s">
        <v>115</v>
      </c>
      <c r="AL39" s="13" t="s">
        <v>116</v>
      </c>
      <c r="AM39" s="13" t="n">
        <f aca="false">(AK39-AL39)/AK39</f>
        <v>0.25</v>
      </c>
      <c r="AN39" s="19" t="n">
        <v>2.093</v>
      </c>
      <c r="AO39" s="19" t="n">
        <v>1.4651</v>
      </c>
      <c r="AP39" s="19" t="n">
        <f aca="false">AN39-AO39</f>
        <v>0.6279</v>
      </c>
      <c r="AQ39" s="8"/>
      <c r="AR39" s="11" t="n">
        <v>21.998</v>
      </c>
      <c r="AS39" s="24" t="n">
        <v>0.221</v>
      </c>
      <c r="AT39" s="11" t="n">
        <v>0.004</v>
      </c>
    </row>
    <row r="40" customFormat="false" ht="15.75" hidden="false" customHeight="false" outlineLevel="0" collapsed="false">
      <c r="A40" s="12" t="s">
        <v>207</v>
      </c>
      <c r="B40" s="17" t="n">
        <v>0.923</v>
      </c>
      <c r="C40" s="12" t="s">
        <v>103</v>
      </c>
      <c r="D40" s="12" t="s">
        <v>38</v>
      </c>
      <c r="E40" s="12" t="n">
        <v>2012</v>
      </c>
      <c r="F40" s="8"/>
      <c r="G40" s="13" t="s">
        <v>39</v>
      </c>
      <c r="H40" s="18" t="n">
        <v>43470</v>
      </c>
      <c r="I40" s="13" t="s">
        <v>39</v>
      </c>
      <c r="J40" s="13" t="s">
        <v>39</v>
      </c>
      <c r="K40" s="12" t="s">
        <v>208</v>
      </c>
      <c r="L40" s="12" t="n">
        <v>0.99</v>
      </c>
      <c r="M40" s="17" t="n">
        <v>1</v>
      </c>
      <c r="N40" s="17" t="n">
        <v>0.99</v>
      </c>
      <c r="O40" s="19" t="n">
        <v>0.0377</v>
      </c>
      <c r="P40" s="17" t="n">
        <v>6.58650116369278</v>
      </c>
      <c r="Q40" s="20"/>
      <c r="R40" s="30" t="s">
        <v>87</v>
      </c>
      <c r="S40" s="21" t="n">
        <v>1</v>
      </c>
      <c r="T40" s="13" t="s">
        <v>45</v>
      </c>
      <c r="U40" s="13" t="s">
        <v>45</v>
      </c>
      <c r="V40" s="14" t="s">
        <v>45</v>
      </c>
      <c r="W40" s="22" t="n">
        <v>117.9996</v>
      </c>
      <c r="X40" s="7"/>
      <c r="Y40" s="13" t="s">
        <v>91</v>
      </c>
      <c r="Z40" s="13" t="s">
        <v>91</v>
      </c>
      <c r="AA40" s="13" t="s">
        <v>60</v>
      </c>
      <c r="AB40" s="8"/>
      <c r="AC40" s="22" t="n">
        <v>0.3529</v>
      </c>
      <c r="AD40" s="22" t="n">
        <v>0</v>
      </c>
      <c r="AE40" s="11" t="n">
        <v>1</v>
      </c>
      <c r="AF40" s="8"/>
      <c r="AG40" s="19" t="n">
        <v>19.75</v>
      </c>
      <c r="AH40" s="19" t="n">
        <v>4.95</v>
      </c>
      <c r="AI40" s="19" t="n">
        <f aca="false">AG40-AH40</f>
        <v>14.8</v>
      </c>
      <c r="AJ40" s="15"/>
      <c r="AK40" s="13" t="s">
        <v>115</v>
      </c>
      <c r="AL40" s="13" t="s">
        <v>116</v>
      </c>
      <c r="AM40" s="13" t="n">
        <f aca="false">(AK40-AL40)/AK40</f>
        <v>0.25</v>
      </c>
      <c r="AN40" s="19" t="n">
        <v>1.0667</v>
      </c>
      <c r="AO40" s="19" t="n">
        <v>0.55</v>
      </c>
      <c r="AP40" s="19" t="n">
        <f aca="false">AN40-AO40</f>
        <v>0.5167</v>
      </c>
      <c r="AQ40" s="8"/>
      <c r="AR40" s="11" t="n">
        <v>5.449</v>
      </c>
      <c r="AS40" s="24" t="n">
        <v>0.0579999999999998</v>
      </c>
      <c r="AT40" s="11" t="n">
        <v>0.003</v>
      </c>
    </row>
    <row r="41" customFormat="false" ht="15.75" hidden="false" customHeight="false" outlineLevel="0" collapsed="false">
      <c r="A41" s="12" t="s">
        <v>209</v>
      </c>
      <c r="B41" s="17" t="n">
        <v>0.758</v>
      </c>
      <c r="C41" s="12" t="s">
        <v>103</v>
      </c>
      <c r="D41" s="12" t="s">
        <v>38</v>
      </c>
      <c r="E41" s="12" t="n">
        <v>2012</v>
      </c>
      <c r="F41" s="8"/>
      <c r="G41" s="13" t="s">
        <v>39</v>
      </c>
      <c r="H41" s="18" t="n">
        <v>43470</v>
      </c>
      <c r="I41" s="13" t="s">
        <v>39</v>
      </c>
      <c r="J41" s="13" t="s">
        <v>39</v>
      </c>
      <c r="K41" s="12" t="s">
        <v>210</v>
      </c>
      <c r="L41" s="12" t="n">
        <v>0.99</v>
      </c>
      <c r="M41" s="17" t="n">
        <v>1</v>
      </c>
      <c r="N41" s="17" t="n">
        <v>1</v>
      </c>
      <c r="O41" s="19" t="n">
        <v>0.0356</v>
      </c>
      <c r="P41" s="17" t="n">
        <v>54.8589743589743</v>
      </c>
      <c r="Q41" s="20"/>
      <c r="R41" s="30" t="s">
        <v>87</v>
      </c>
      <c r="S41" s="21" t="n">
        <v>0.99999</v>
      </c>
      <c r="T41" s="13" t="s">
        <v>193</v>
      </c>
      <c r="U41" s="13" t="s">
        <v>193</v>
      </c>
      <c r="V41" s="14" t="s">
        <v>193</v>
      </c>
      <c r="W41" s="22" t="n">
        <v>94.3166</v>
      </c>
      <c r="X41" s="7"/>
      <c r="Y41" s="13" t="s">
        <v>199</v>
      </c>
      <c r="Z41" s="13" t="s">
        <v>90</v>
      </c>
      <c r="AA41" s="13" t="s">
        <v>76</v>
      </c>
      <c r="AB41" s="8"/>
      <c r="AC41" s="22" t="n">
        <v>0.2999</v>
      </c>
      <c r="AD41" s="22" t="n">
        <v>0</v>
      </c>
      <c r="AE41" s="11" t="n">
        <v>1</v>
      </c>
      <c r="AF41" s="8"/>
      <c r="AG41" s="19" t="n">
        <v>15.6444</v>
      </c>
      <c r="AH41" s="19" t="n">
        <v>7.1556</v>
      </c>
      <c r="AI41" s="19" t="n">
        <f aca="false">AG41-AH41</f>
        <v>8.4888</v>
      </c>
      <c r="AJ41" s="15"/>
      <c r="AK41" s="13" t="s">
        <v>115</v>
      </c>
      <c r="AL41" s="13" t="s">
        <v>116</v>
      </c>
      <c r="AM41" s="13" t="n">
        <f aca="false">(AK41-AL41)/AK41</f>
        <v>0.25</v>
      </c>
      <c r="AN41" s="19" t="n">
        <v>1.6667</v>
      </c>
      <c r="AO41" s="19" t="n">
        <v>1.0444</v>
      </c>
      <c r="AP41" s="19" t="n">
        <f aca="false">AN41-AO41</f>
        <v>0.6223</v>
      </c>
      <c r="AQ41" s="8"/>
      <c r="AR41" s="11" t="n">
        <v>1.409</v>
      </c>
      <c r="AS41" s="11" t="n">
        <v>0.015</v>
      </c>
      <c r="AT41" s="11" t="n">
        <v>0.001</v>
      </c>
    </row>
    <row r="42" customFormat="false" ht="15.75" hidden="false" customHeight="false" outlineLevel="0" collapsed="false">
      <c r="A42" s="12" t="s">
        <v>211</v>
      </c>
      <c r="B42" s="17" t="n">
        <v>0.783</v>
      </c>
      <c r="C42" s="12" t="s">
        <v>103</v>
      </c>
      <c r="D42" s="12" t="s">
        <v>38</v>
      </c>
      <c r="E42" s="12" t="n">
        <v>2012</v>
      </c>
      <c r="F42" s="8"/>
      <c r="G42" s="13" t="s">
        <v>39</v>
      </c>
      <c r="H42" s="18" t="n">
        <v>43470</v>
      </c>
      <c r="I42" s="13" t="s">
        <v>39</v>
      </c>
      <c r="J42" s="13" t="s">
        <v>39</v>
      </c>
      <c r="K42" s="12" t="s">
        <v>182</v>
      </c>
      <c r="L42" s="12" t="n">
        <v>0.99</v>
      </c>
      <c r="M42" s="17" t="n">
        <v>1</v>
      </c>
      <c r="N42" s="17" t="n">
        <v>0.99</v>
      </c>
      <c r="O42" s="19" t="n">
        <v>0.0053</v>
      </c>
      <c r="P42" s="17" t="n">
        <v>39.1974248927038</v>
      </c>
      <c r="Q42" s="20"/>
      <c r="R42" s="30" t="s">
        <v>87</v>
      </c>
      <c r="S42" s="21" t="n">
        <v>1</v>
      </c>
      <c r="T42" s="13" t="s">
        <v>45</v>
      </c>
      <c r="U42" s="13" t="s">
        <v>45</v>
      </c>
      <c r="V42" s="14" t="s">
        <v>45</v>
      </c>
      <c r="W42" s="22" t="n">
        <v>95.9981</v>
      </c>
      <c r="X42" s="7"/>
      <c r="Y42" s="13" t="s">
        <v>105</v>
      </c>
      <c r="Z42" s="13" t="s">
        <v>105</v>
      </c>
      <c r="AA42" s="25" t="s">
        <v>212</v>
      </c>
      <c r="AB42" s="8"/>
      <c r="AC42" s="22" t="n">
        <v>0.122</v>
      </c>
      <c r="AD42" s="22" t="n">
        <v>0</v>
      </c>
      <c r="AE42" s="11" t="n">
        <v>1</v>
      </c>
      <c r="AF42" s="8"/>
      <c r="AG42" s="19" t="n">
        <v>26.0889</v>
      </c>
      <c r="AH42" s="19" t="n">
        <v>6.5556</v>
      </c>
      <c r="AI42" s="19" t="n">
        <f aca="false">AG42-AH42</f>
        <v>19.5333</v>
      </c>
      <c r="AJ42" s="15"/>
      <c r="AK42" s="13" t="s">
        <v>115</v>
      </c>
      <c r="AL42" s="13" t="s">
        <v>116</v>
      </c>
      <c r="AM42" s="13" t="n">
        <f aca="false">(AK42-AL42)/AK42</f>
        <v>0.25</v>
      </c>
      <c r="AN42" s="19" t="n">
        <v>1.6667</v>
      </c>
      <c r="AO42" s="19" t="n">
        <v>1.0222</v>
      </c>
      <c r="AP42" s="19" t="n">
        <f aca="false">AN42-AO42</f>
        <v>0.6445</v>
      </c>
      <c r="AQ42" s="8"/>
      <c r="AR42" s="11" t="n">
        <v>3.87</v>
      </c>
      <c r="AS42" s="24" t="n">
        <v>0.0420000000000003</v>
      </c>
      <c r="AT42" s="11" t="n">
        <v>0.002</v>
      </c>
    </row>
    <row r="43" customFormat="false" ht="15.75" hidden="false" customHeight="false" outlineLevel="0" collapsed="false">
      <c r="A43" s="12" t="s">
        <v>213</v>
      </c>
      <c r="B43" s="17" t="n">
        <v>0.756</v>
      </c>
      <c r="C43" s="12" t="s">
        <v>103</v>
      </c>
      <c r="D43" s="12" t="s">
        <v>38</v>
      </c>
      <c r="E43" s="12" t="n">
        <v>2012</v>
      </c>
      <c r="F43" s="8"/>
      <c r="G43" s="13" t="s">
        <v>39</v>
      </c>
      <c r="H43" s="18" t="n">
        <v>43470</v>
      </c>
      <c r="I43" s="13" t="s">
        <v>39</v>
      </c>
      <c r="J43" s="13" t="s">
        <v>39</v>
      </c>
      <c r="K43" s="12" t="s">
        <v>214</v>
      </c>
      <c r="L43" s="12" t="n">
        <v>0.99</v>
      </c>
      <c r="M43" s="17" t="n">
        <v>1</v>
      </c>
      <c r="N43" s="17" t="n">
        <v>1</v>
      </c>
      <c r="O43" s="19" t="n">
        <v>0.0149</v>
      </c>
      <c r="P43" s="17" t="n">
        <v>46.0840517241379</v>
      </c>
      <c r="Q43" s="20"/>
      <c r="R43" s="30" t="s">
        <v>190</v>
      </c>
      <c r="S43" s="21" t="n">
        <v>0.99</v>
      </c>
      <c r="T43" s="13" t="s">
        <v>198</v>
      </c>
      <c r="U43" s="13" t="s">
        <v>198</v>
      </c>
      <c r="V43" s="14" t="s">
        <v>198</v>
      </c>
      <c r="W43" s="22" t="n">
        <v>94.5357</v>
      </c>
      <c r="X43" s="7"/>
      <c r="Y43" s="13" t="s">
        <v>63</v>
      </c>
      <c r="Z43" s="13" t="s">
        <v>119</v>
      </c>
      <c r="AA43" s="13" t="s">
        <v>60</v>
      </c>
      <c r="AB43" s="8"/>
      <c r="AC43" s="22" t="n">
        <v>0.0875</v>
      </c>
      <c r="AD43" s="22" t="n">
        <v>0</v>
      </c>
      <c r="AE43" s="11" t="n">
        <v>1</v>
      </c>
      <c r="AF43" s="8"/>
      <c r="AG43" s="19" t="n">
        <v>29.3976</v>
      </c>
      <c r="AH43" s="19" t="n">
        <v>8.1566</v>
      </c>
      <c r="AI43" s="19" t="n">
        <f aca="false">AG43-AH43</f>
        <v>21.241</v>
      </c>
      <c r="AJ43" s="15"/>
      <c r="AK43" s="13" t="s">
        <v>115</v>
      </c>
      <c r="AL43" s="13" t="s">
        <v>116</v>
      </c>
      <c r="AM43" s="13" t="n">
        <f aca="false">(AK43-AL43)/AK43</f>
        <v>0.25</v>
      </c>
      <c r="AN43" s="19" t="n">
        <v>1.8072</v>
      </c>
      <c r="AO43" s="19" t="n">
        <v>1.0843</v>
      </c>
      <c r="AP43" s="19" t="n">
        <f aca="false">AN43-AO43</f>
        <v>0.7229</v>
      </c>
      <c r="AQ43" s="8"/>
      <c r="AR43" s="11" t="n">
        <v>8.041</v>
      </c>
      <c r="AS43" s="24" t="n">
        <v>0.0800000000000001</v>
      </c>
      <c r="AT43" s="11" t="n">
        <v>0.003</v>
      </c>
    </row>
    <row r="44" customFormat="false" ht="15.75" hidden="false" customHeight="false" outlineLevel="0" collapsed="false">
      <c r="A44" s="12" t="s">
        <v>215</v>
      </c>
      <c r="B44" s="17" t="n">
        <v>0.668</v>
      </c>
      <c r="C44" s="12" t="s">
        <v>103</v>
      </c>
      <c r="D44" s="12" t="s">
        <v>38</v>
      </c>
      <c r="E44" s="12" t="n">
        <v>2012</v>
      </c>
      <c r="F44" s="8"/>
      <c r="G44" s="13" t="s">
        <v>39</v>
      </c>
      <c r="H44" s="18" t="n">
        <v>43470</v>
      </c>
      <c r="I44" s="13" t="s">
        <v>39</v>
      </c>
      <c r="J44" s="13" t="s">
        <v>39</v>
      </c>
      <c r="K44" s="12" t="s">
        <v>216</v>
      </c>
      <c r="L44" s="12" t="n">
        <v>0.99</v>
      </c>
      <c r="M44" s="17" t="n">
        <v>0.98</v>
      </c>
      <c r="N44" s="17" t="n">
        <v>0.99</v>
      </c>
      <c r="O44" s="19" t="n">
        <v>0.0073</v>
      </c>
      <c r="P44" s="17" t="n">
        <v>13.1858237547892</v>
      </c>
      <c r="Q44" s="20"/>
      <c r="R44" s="30" t="s">
        <v>80</v>
      </c>
      <c r="S44" s="21" t="n">
        <v>0.99</v>
      </c>
      <c r="T44" s="13" t="s">
        <v>193</v>
      </c>
      <c r="U44" s="13" t="s">
        <v>193</v>
      </c>
      <c r="V44" s="14" t="s">
        <v>174</v>
      </c>
      <c r="W44" s="22" t="n">
        <v>27.5227272727272</v>
      </c>
      <c r="X44" s="7"/>
      <c r="Y44" s="13" t="s">
        <v>199</v>
      </c>
      <c r="Z44" s="13" t="s">
        <v>199</v>
      </c>
      <c r="AA44" s="13" t="s">
        <v>76</v>
      </c>
      <c r="AB44" s="8"/>
      <c r="AC44" s="22" t="n">
        <v>0.2292</v>
      </c>
      <c r="AD44" s="22" t="n">
        <v>0</v>
      </c>
      <c r="AE44" s="11" t="n">
        <v>0</v>
      </c>
      <c r="AF44" s="8"/>
      <c r="AG44" s="19" t="n">
        <v>16.2552</v>
      </c>
      <c r="AH44" s="19" t="n">
        <v>2.1255</v>
      </c>
      <c r="AI44" s="19" t="n">
        <f aca="false">AG44-AH44</f>
        <v>14.1297</v>
      </c>
      <c r="AJ44" s="15"/>
      <c r="AK44" s="13" t="s">
        <v>47</v>
      </c>
      <c r="AL44" s="13" t="s">
        <v>56</v>
      </c>
      <c r="AM44" s="13" t="n">
        <f aca="false">(AK44-AL44)/AK44</f>
        <v>0.375</v>
      </c>
      <c r="AN44" s="19" t="n">
        <v>0.9916</v>
      </c>
      <c r="AO44" s="19" t="n">
        <v>0.6234</v>
      </c>
      <c r="AP44" s="19" t="n">
        <f aca="false">AN44-AO44</f>
        <v>0.3682</v>
      </c>
      <c r="AQ44" s="8"/>
      <c r="AR44" s="11" t="n">
        <v>30.863</v>
      </c>
      <c r="AS44" s="24" t="n">
        <v>0.0940000000000012</v>
      </c>
      <c r="AT44" s="11" t="n">
        <v>0.002</v>
      </c>
    </row>
    <row r="45" customFormat="false" ht="15.75" hidden="false" customHeight="false" outlineLevel="0" collapsed="false">
      <c r="A45" s="12" t="s">
        <v>217</v>
      </c>
      <c r="B45" s="17" t="n">
        <v>0.536</v>
      </c>
      <c r="C45" s="12" t="s">
        <v>103</v>
      </c>
      <c r="D45" s="12" t="s">
        <v>38</v>
      </c>
      <c r="E45" s="12" t="n">
        <v>2012</v>
      </c>
      <c r="F45" s="8"/>
      <c r="G45" s="13" t="s">
        <v>39</v>
      </c>
      <c r="H45" s="18" t="n">
        <v>43470</v>
      </c>
      <c r="I45" s="13" t="s">
        <v>39</v>
      </c>
      <c r="J45" s="13" t="s">
        <v>39</v>
      </c>
      <c r="K45" s="12" t="s">
        <v>218</v>
      </c>
      <c r="L45" s="12" t="n">
        <v>0.99</v>
      </c>
      <c r="M45" s="17" t="n">
        <v>0.98</v>
      </c>
      <c r="N45" s="17" t="n">
        <v>0.99</v>
      </c>
      <c r="O45" s="19" t="n">
        <v>0.0015</v>
      </c>
      <c r="P45" s="17" t="n">
        <v>39.2142857142857</v>
      </c>
      <c r="Q45" s="20"/>
      <c r="R45" s="30" t="s">
        <v>87</v>
      </c>
      <c r="S45" s="21" t="n">
        <v>0.99</v>
      </c>
      <c r="T45" s="13" t="s">
        <v>219</v>
      </c>
      <c r="U45" s="13" t="s">
        <v>219</v>
      </c>
      <c r="V45" s="14" t="s">
        <v>220</v>
      </c>
      <c r="W45" s="22" t="n">
        <v>26.1333333333333</v>
      </c>
      <c r="X45" s="7"/>
      <c r="Y45" s="13" t="s">
        <v>119</v>
      </c>
      <c r="Z45" s="13" t="s">
        <v>39</v>
      </c>
      <c r="AA45" s="13" t="s">
        <v>76</v>
      </c>
      <c r="AB45" s="8"/>
      <c r="AC45" s="22" t="n">
        <v>0.7143</v>
      </c>
      <c r="AD45" s="22" t="n">
        <v>0</v>
      </c>
      <c r="AE45" s="11" t="n">
        <v>1</v>
      </c>
      <c r="AF45" s="8"/>
      <c r="AG45" s="19" t="n">
        <v>20.7845</v>
      </c>
      <c r="AH45" s="19" t="n">
        <v>2.8621</v>
      </c>
      <c r="AI45" s="19" t="n">
        <f aca="false">AG45-AH45</f>
        <v>17.9224</v>
      </c>
      <c r="AJ45" s="15"/>
      <c r="AK45" s="13" t="s">
        <v>47</v>
      </c>
      <c r="AL45" s="13" t="s">
        <v>56</v>
      </c>
      <c r="AM45" s="13" t="n">
        <f aca="false">(AK45-AL45)/AK45</f>
        <v>0.375</v>
      </c>
      <c r="AN45" s="19" t="n">
        <v>1.7845</v>
      </c>
      <c r="AO45" s="19" t="n">
        <v>0.3448</v>
      </c>
      <c r="AP45" s="19" t="n">
        <f aca="false">AN45-AO45</f>
        <v>1.4397</v>
      </c>
      <c r="AQ45" s="8"/>
      <c r="AR45" s="11" t="n">
        <v>4.923</v>
      </c>
      <c r="AS45" s="24" t="n">
        <v>0.0270000000000001</v>
      </c>
      <c r="AT45" s="11" t="n">
        <v>0.001</v>
      </c>
    </row>
    <row r="46" customFormat="false" ht="15.75" hidden="false" customHeight="false" outlineLevel="0" collapsed="false">
      <c r="A46" s="12" t="s">
        <v>221</v>
      </c>
      <c r="B46" s="17" t="n">
        <v>0.416</v>
      </c>
      <c r="C46" s="12" t="s">
        <v>103</v>
      </c>
      <c r="D46" s="12" t="s">
        <v>38</v>
      </c>
      <c r="E46" s="12" t="n">
        <v>2012</v>
      </c>
      <c r="F46" s="8"/>
      <c r="G46" s="13" t="s">
        <v>39</v>
      </c>
      <c r="H46" s="18" t="n">
        <v>43470</v>
      </c>
      <c r="I46" s="13" t="s">
        <v>39</v>
      </c>
      <c r="J46" s="13" t="s">
        <v>39</v>
      </c>
      <c r="K46" s="12" t="s">
        <v>222</v>
      </c>
      <c r="L46" s="12" t="n">
        <v>0.99</v>
      </c>
      <c r="M46" s="17" t="n">
        <v>0.98</v>
      </c>
      <c r="N46" s="17" t="n">
        <v>0.99</v>
      </c>
      <c r="O46" s="19" t="n">
        <v>0.048</v>
      </c>
      <c r="P46" s="17" t="n">
        <v>10.7938931297709</v>
      </c>
      <c r="Q46" s="20"/>
      <c r="R46" s="30" t="s">
        <v>87</v>
      </c>
      <c r="S46" s="21" t="n">
        <v>0.99</v>
      </c>
      <c r="T46" s="13" t="s">
        <v>193</v>
      </c>
      <c r="U46" s="13" t="s">
        <v>193</v>
      </c>
      <c r="V46" s="14" t="s">
        <v>90</v>
      </c>
      <c r="W46" s="22" t="n">
        <v>55.6034</v>
      </c>
      <c r="X46" s="7"/>
      <c r="Y46" s="13" t="s">
        <v>119</v>
      </c>
      <c r="Z46" s="13" t="s">
        <v>119</v>
      </c>
      <c r="AA46" s="13" t="s">
        <v>75</v>
      </c>
      <c r="AB46" s="8"/>
      <c r="AC46" s="22" t="n">
        <v>0.1389</v>
      </c>
      <c r="AD46" s="22" t="n">
        <v>0.0159</v>
      </c>
      <c r="AE46" s="11" t="n">
        <v>1</v>
      </c>
      <c r="AF46" s="8"/>
      <c r="AG46" s="19" t="n">
        <v>9.7015</v>
      </c>
      <c r="AH46" s="19" t="n">
        <v>1.9403</v>
      </c>
      <c r="AI46" s="19" t="n">
        <f aca="false">AG46-AH46</f>
        <v>7.7612</v>
      </c>
      <c r="AJ46" s="15"/>
      <c r="AK46" s="13" t="s">
        <v>47</v>
      </c>
      <c r="AL46" s="13" t="s">
        <v>56</v>
      </c>
      <c r="AM46" s="13" t="n">
        <f aca="false">(AK46-AL46)/AK46</f>
        <v>0.375</v>
      </c>
      <c r="AN46" s="19" t="n">
        <v>0.5373</v>
      </c>
      <c r="AO46" s="19" t="n">
        <v>0.1045</v>
      </c>
      <c r="AP46" s="19" t="n">
        <f aca="false">AN46-AO46</f>
        <v>0.4328</v>
      </c>
      <c r="AQ46" s="8"/>
      <c r="AR46" s="11" t="n">
        <v>4.813</v>
      </c>
      <c r="AS46" s="24" t="n">
        <v>0.0229999999999997</v>
      </c>
      <c r="AT46" s="11" t="n">
        <v>0.001</v>
      </c>
    </row>
    <row r="47" customFormat="false" ht="15.75" hidden="false" customHeight="false" outlineLevel="0" collapsed="false">
      <c r="A47" s="12" t="s">
        <v>223</v>
      </c>
      <c r="B47" s="17" t="n">
        <v>0.336</v>
      </c>
      <c r="C47" s="12" t="s">
        <v>103</v>
      </c>
      <c r="D47" s="12" t="s">
        <v>38</v>
      </c>
      <c r="E47" s="12" t="n">
        <v>2012</v>
      </c>
      <c r="F47" s="8"/>
      <c r="G47" s="13" t="s">
        <v>39</v>
      </c>
      <c r="H47" s="18" t="n">
        <v>43470</v>
      </c>
      <c r="I47" s="13" t="s">
        <v>39</v>
      </c>
      <c r="J47" s="25" t="s">
        <v>49</v>
      </c>
      <c r="K47" s="12" t="s">
        <v>224</v>
      </c>
      <c r="L47" s="12" t="n">
        <v>0.99</v>
      </c>
      <c r="M47" s="17" t="n">
        <v>0.99</v>
      </c>
      <c r="N47" s="17" t="n">
        <v>0.99</v>
      </c>
      <c r="O47" s="19" t="n">
        <v>0.0471</v>
      </c>
      <c r="P47" s="17" t="n">
        <v>6.59900860944429</v>
      </c>
      <c r="Q47" s="20"/>
      <c r="R47" s="30" t="s">
        <v>87</v>
      </c>
      <c r="S47" s="21" t="n">
        <v>0.99</v>
      </c>
      <c r="T47" s="13" t="s">
        <v>179</v>
      </c>
      <c r="U47" s="13" t="s">
        <v>179</v>
      </c>
      <c r="V47" s="14" t="s">
        <v>179</v>
      </c>
      <c r="W47" s="22" t="n">
        <v>118.4061</v>
      </c>
      <c r="X47" s="7"/>
      <c r="Y47" s="13" t="s">
        <v>63</v>
      </c>
      <c r="Z47" s="13" t="s">
        <v>119</v>
      </c>
      <c r="AA47" s="13" t="s">
        <v>76</v>
      </c>
      <c r="AB47" s="8"/>
      <c r="AC47" s="22" t="n">
        <v>0.4071</v>
      </c>
      <c r="AD47" s="22" t="n">
        <v>0.0131</v>
      </c>
      <c r="AE47" s="11" t="n">
        <v>1</v>
      </c>
      <c r="AF47" s="8"/>
      <c r="AG47" s="19" t="n">
        <v>25.4848</v>
      </c>
      <c r="AH47" s="19" t="n">
        <v>5.0909</v>
      </c>
      <c r="AI47" s="19" t="n">
        <f aca="false">AG47-AH47</f>
        <v>20.3939</v>
      </c>
      <c r="AJ47" s="15"/>
      <c r="AK47" s="13" t="s">
        <v>115</v>
      </c>
      <c r="AL47" s="13" t="s">
        <v>116</v>
      </c>
      <c r="AM47" s="13" t="n">
        <f aca="false">(AK47-AL47)/AK47</f>
        <v>0.25</v>
      </c>
      <c r="AN47" s="19" t="n">
        <v>0.9091</v>
      </c>
      <c r="AO47" s="19" t="n">
        <v>0.4848</v>
      </c>
      <c r="AP47" s="19" t="n">
        <f aca="false">AN47-AO47</f>
        <v>0.4243</v>
      </c>
      <c r="AQ47" s="8"/>
      <c r="AR47" s="11" t="n">
        <v>2.655</v>
      </c>
      <c r="AS47" s="24" t="n">
        <v>0.0299999999999998</v>
      </c>
      <c r="AT47" s="11" t="n">
        <v>0.001</v>
      </c>
    </row>
    <row r="48" customFormat="false" ht="15.75" hidden="false" customHeight="false" outlineLevel="0" collapsed="false">
      <c r="A48" s="4"/>
      <c r="B48" s="4"/>
      <c r="C48" s="4"/>
      <c r="D48" s="4"/>
      <c r="E48" s="4"/>
      <c r="F48" s="8"/>
      <c r="G48" s="15"/>
      <c r="H48" s="28"/>
      <c r="I48" s="15"/>
      <c r="J48" s="15"/>
      <c r="K48" s="4"/>
      <c r="L48" s="4"/>
      <c r="M48" s="4"/>
      <c r="N48" s="4"/>
      <c r="O48" s="29"/>
      <c r="P48" s="4"/>
      <c r="Q48" s="4"/>
      <c r="R48" s="15"/>
      <c r="S48" s="15"/>
      <c r="T48" s="15"/>
      <c r="U48" s="16"/>
      <c r="V48" s="16"/>
      <c r="W48" s="16"/>
      <c r="X48" s="16"/>
      <c r="Y48" s="15"/>
      <c r="Z48" s="15"/>
      <c r="AA48" s="15"/>
      <c r="AB48" s="8"/>
      <c r="AC48" s="8"/>
      <c r="AD48" s="8"/>
      <c r="AE48" s="8"/>
      <c r="AF48" s="8"/>
      <c r="AG48" s="8"/>
      <c r="AH48" s="8"/>
      <c r="AI48" s="8"/>
      <c r="AJ48" s="8"/>
      <c r="AK48" s="8"/>
      <c r="AL48" s="8"/>
      <c r="AM48" s="8"/>
      <c r="AN48" s="8"/>
      <c r="AO48" s="8"/>
      <c r="AP48" s="8"/>
      <c r="AQ48" s="8"/>
      <c r="AR48" s="8"/>
      <c r="AS48" s="8"/>
      <c r="AT48" s="8"/>
    </row>
    <row r="49" customFormat="false" ht="15.75" hidden="false" customHeight="false" outlineLevel="0" collapsed="false">
      <c r="A49" s="12" t="s">
        <v>225</v>
      </c>
      <c r="B49" s="17" t="n">
        <v>0.745</v>
      </c>
      <c r="C49" s="12" t="s">
        <v>103</v>
      </c>
      <c r="D49" s="12" t="s">
        <v>38</v>
      </c>
      <c r="E49" s="12" t="n">
        <v>2012</v>
      </c>
      <c r="F49" s="8"/>
      <c r="G49" s="13" t="s">
        <v>39</v>
      </c>
      <c r="H49" s="18" t="n">
        <v>43470</v>
      </c>
      <c r="I49" s="13" t="s">
        <v>39</v>
      </c>
      <c r="J49" s="13" t="s">
        <v>39</v>
      </c>
      <c r="K49" s="12" t="s">
        <v>226</v>
      </c>
      <c r="L49" s="12" t="n">
        <v>0.99</v>
      </c>
      <c r="M49" s="17" t="n">
        <v>0.99</v>
      </c>
      <c r="N49" s="17" t="n">
        <v>0.98</v>
      </c>
      <c r="O49" s="19" t="n">
        <v>0.027</v>
      </c>
      <c r="P49" s="17" t="n">
        <v>81.1</v>
      </c>
      <c r="Q49" s="20"/>
      <c r="R49" s="30" t="s">
        <v>80</v>
      </c>
      <c r="S49" s="21" t="n">
        <v>0.99</v>
      </c>
      <c r="T49" s="13" t="s">
        <v>220</v>
      </c>
      <c r="U49" s="14" t="s">
        <v>220</v>
      </c>
      <c r="V49" s="14" t="s">
        <v>220</v>
      </c>
      <c r="W49" s="22" t="n">
        <v>93.0869</v>
      </c>
      <c r="X49" s="7"/>
      <c r="Y49" s="13" t="s">
        <v>69</v>
      </c>
      <c r="Z49" s="33" t="n">
        <v>43838</v>
      </c>
      <c r="AA49" s="13" t="s">
        <v>60</v>
      </c>
      <c r="AB49" s="8"/>
      <c r="AC49" s="22" t="n">
        <v>0.0941</v>
      </c>
      <c r="AD49" s="22" t="n">
        <v>0</v>
      </c>
      <c r="AE49" s="11" t="n">
        <v>1</v>
      </c>
      <c r="AF49" s="8"/>
      <c r="AG49" s="19" t="n">
        <v>29.3294</v>
      </c>
      <c r="AH49" s="19" t="n">
        <v>8.4706</v>
      </c>
      <c r="AI49" s="19" t="n">
        <f aca="false">AG49-AH49</f>
        <v>20.8588</v>
      </c>
      <c r="AJ49" s="15"/>
      <c r="AK49" s="13" t="s">
        <v>115</v>
      </c>
      <c r="AL49" s="13" t="s">
        <v>116</v>
      </c>
      <c r="AM49" s="13" t="n">
        <f aca="false">(AK49-AL49)/AK49</f>
        <v>0.25</v>
      </c>
      <c r="AN49" s="19" t="n">
        <v>1.7294</v>
      </c>
      <c r="AO49" s="19" t="n">
        <v>1.0588</v>
      </c>
      <c r="AP49" s="19" t="n">
        <f aca="false">AN49-AO49</f>
        <v>0.6706</v>
      </c>
      <c r="AQ49" s="8"/>
      <c r="AR49" s="11" t="n">
        <v>1.955</v>
      </c>
      <c r="AS49" s="24" t="n">
        <v>0.002</v>
      </c>
      <c r="AT49" s="11" t="n">
        <v>0.001</v>
      </c>
    </row>
    <row r="50" customFormat="false" ht="15.75" hidden="false" customHeight="false" outlineLevel="0" collapsed="false">
      <c r="A50" s="12" t="s">
        <v>227</v>
      </c>
      <c r="B50" s="17" t="n">
        <v>0.756</v>
      </c>
      <c r="C50" s="12" t="s">
        <v>103</v>
      </c>
      <c r="D50" s="12" t="s">
        <v>38</v>
      </c>
      <c r="E50" s="12" t="n">
        <v>2012</v>
      </c>
      <c r="F50" s="8"/>
      <c r="G50" s="13" t="s">
        <v>39</v>
      </c>
      <c r="H50" s="18" t="n">
        <v>43470</v>
      </c>
      <c r="I50" s="13" t="s">
        <v>39</v>
      </c>
      <c r="J50" s="13" t="s">
        <v>39</v>
      </c>
      <c r="K50" s="12" t="s">
        <v>226</v>
      </c>
      <c r="L50" s="12" t="n">
        <v>0.99</v>
      </c>
      <c r="M50" s="17" t="n">
        <v>0.99</v>
      </c>
      <c r="N50" s="17" t="n">
        <v>0.98</v>
      </c>
      <c r="O50" s="19" t="n">
        <v>0.0199</v>
      </c>
      <c r="P50" s="17" t="n">
        <v>35.4915254237288</v>
      </c>
      <c r="Q50" s="20"/>
      <c r="R50" s="30" t="s">
        <v>80</v>
      </c>
      <c r="S50" s="21" t="n">
        <v>0.99</v>
      </c>
      <c r="T50" s="13" t="s">
        <v>179</v>
      </c>
      <c r="U50" s="14" t="s">
        <v>179</v>
      </c>
      <c r="V50" s="14" t="s">
        <v>179</v>
      </c>
      <c r="W50" s="22" t="n">
        <v>90.9617</v>
      </c>
      <c r="X50" s="7"/>
      <c r="Y50" s="13" t="s">
        <v>90</v>
      </c>
      <c r="Z50" s="33" t="n">
        <v>43838</v>
      </c>
      <c r="AA50" s="13" t="s">
        <v>60</v>
      </c>
      <c r="AB50" s="8"/>
      <c r="AC50" s="22" t="n">
        <v>0.1177</v>
      </c>
      <c r="AD50" s="22" t="n">
        <v>0</v>
      </c>
      <c r="AE50" s="11" t="n">
        <v>1</v>
      </c>
      <c r="AF50" s="8"/>
      <c r="AG50" s="19" t="n">
        <v>25.7381</v>
      </c>
      <c r="AH50" s="19" t="n">
        <v>8.0595</v>
      </c>
      <c r="AI50" s="19" t="n">
        <f aca="false">AG50-AH50</f>
        <v>17.6786</v>
      </c>
      <c r="AJ50" s="15"/>
      <c r="AK50" s="13" t="s">
        <v>115</v>
      </c>
      <c r="AL50" s="13" t="s">
        <v>116</v>
      </c>
      <c r="AM50" s="13" t="n">
        <f aca="false">(AK50-AL50)/AK50</f>
        <v>0.25</v>
      </c>
      <c r="AN50" s="19" t="n">
        <v>1.7619</v>
      </c>
      <c r="AO50" s="19" t="n">
        <v>1.0833</v>
      </c>
      <c r="AP50" s="19" t="n">
        <f aca="false">AN50-AO50</f>
        <v>0.6786</v>
      </c>
      <c r="AQ50" s="8"/>
      <c r="AR50" s="11" t="n">
        <v>1.926</v>
      </c>
      <c r="AS50" s="24" t="n">
        <v>0.002</v>
      </c>
      <c r="AT50" s="11" t="n">
        <v>0.001</v>
      </c>
    </row>
    <row r="51" customFormat="false" ht="15.75" hidden="false" customHeight="false" outlineLevel="0" collapsed="false">
      <c r="A51" s="8"/>
      <c r="B51" s="4"/>
      <c r="C51" s="4"/>
      <c r="D51" s="4"/>
      <c r="E51" s="4"/>
      <c r="F51" s="8"/>
      <c r="G51" s="15"/>
      <c r="H51" s="28"/>
      <c r="I51" s="15"/>
      <c r="J51" s="15"/>
      <c r="K51" s="4"/>
      <c r="L51" s="4"/>
      <c r="M51" s="4"/>
      <c r="N51" s="4"/>
      <c r="O51" s="4"/>
      <c r="P51" s="4"/>
      <c r="Q51" s="4"/>
      <c r="R51" s="15"/>
      <c r="S51" s="15"/>
      <c r="T51" s="15"/>
      <c r="U51" s="16"/>
      <c r="V51" s="16"/>
      <c r="W51" s="16"/>
      <c r="X51" s="16"/>
      <c r="Y51" s="16"/>
      <c r="Z51" s="16"/>
      <c r="AA51" s="16"/>
      <c r="AB51" s="8"/>
      <c r="AC51" s="8"/>
      <c r="AD51" s="8"/>
      <c r="AE51" s="8"/>
      <c r="AF51" s="8"/>
      <c r="AG51" s="8"/>
      <c r="AH51" s="8"/>
      <c r="AI51" s="8"/>
      <c r="AJ51" s="8"/>
      <c r="AK51" s="8"/>
      <c r="AL51" s="8"/>
      <c r="AM51" s="8"/>
      <c r="AN51" s="8"/>
      <c r="AO51" s="8"/>
      <c r="AP51" s="8"/>
      <c r="AQ51" s="8"/>
      <c r="AR51" s="8"/>
      <c r="AS51" s="8"/>
      <c r="AT51" s="8"/>
    </row>
    <row r="52" customFormat="false" ht="15.75" hidden="false" customHeight="false" outlineLevel="0" collapsed="false">
      <c r="A52" s="37" t="str">
        <f aca="false">HYPERLINK("https://docs.google.com/document/d/1mYT1hLL0iBFk7GhsPoICC5hjgQ45-T3hRE1p6-rN9xo/edit?usp=sharing","mozilla1257779")</f>
        <v>mozilla1257779</v>
      </c>
      <c r="B52" s="12" t="n">
        <v>527</v>
      </c>
      <c r="C52" s="12" t="s">
        <v>67</v>
      </c>
      <c r="D52" s="12" t="s">
        <v>38</v>
      </c>
      <c r="E52" s="12" t="n">
        <v>2016</v>
      </c>
      <c r="F52" s="8"/>
      <c r="G52" s="35" t="n">
        <v>43470</v>
      </c>
      <c r="H52" s="35" t="n">
        <v>43470</v>
      </c>
      <c r="I52" s="35" t="n">
        <v>43470</v>
      </c>
      <c r="J52" s="35" t="n">
        <v>43835</v>
      </c>
      <c r="K52" s="38" t="s">
        <v>228</v>
      </c>
      <c r="L52" s="12" t="n">
        <v>0.99</v>
      </c>
      <c r="M52" s="11" t="n">
        <v>0.99</v>
      </c>
      <c r="N52" s="12" t="n">
        <v>0.99</v>
      </c>
      <c r="O52" s="39" t="n">
        <v>0.0426</v>
      </c>
      <c r="P52" s="12" t="n">
        <v>6.79442508</v>
      </c>
      <c r="Q52" s="4"/>
      <c r="R52" s="40" t="n">
        <v>0.99</v>
      </c>
      <c r="S52" s="40" t="n">
        <v>0.99</v>
      </c>
      <c r="T52" s="13" t="s">
        <v>229</v>
      </c>
      <c r="U52" s="14" t="s">
        <v>229</v>
      </c>
      <c r="V52" s="27" t="s">
        <v>230</v>
      </c>
      <c r="W52" s="41" t="s">
        <v>231</v>
      </c>
      <c r="X52" s="16"/>
      <c r="Y52" s="13" t="s">
        <v>232</v>
      </c>
      <c r="Z52" s="13" t="s">
        <v>233</v>
      </c>
      <c r="AA52" s="25" t="s">
        <v>234</v>
      </c>
      <c r="AB52" s="8"/>
      <c r="AC52" s="19" t="n">
        <v>0.2639</v>
      </c>
      <c r="AD52" s="19" t="n">
        <v>0.0021</v>
      </c>
      <c r="AE52" s="17" t="n">
        <v>1</v>
      </c>
      <c r="AF52" s="20"/>
      <c r="AG52" s="42" t="n">
        <v>15.7984</v>
      </c>
      <c r="AH52" s="42" t="n">
        <v>0.3257</v>
      </c>
      <c r="AI52" s="19" t="n">
        <f aca="false">AG52-AH52</f>
        <v>15.4727</v>
      </c>
      <c r="AJ52" s="43"/>
      <c r="AK52" s="44" t="n">
        <v>41</v>
      </c>
      <c r="AL52" s="44" t="n">
        <v>19</v>
      </c>
      <c r="AM52" s="13" t="n">
        <f aca="false">(AK52-AL52)/AK52</f>
        <v>0.536585365853659</v>
      </c>
      <c r="AN52" s="22" t="n">
        <v>2.8031</v>
      </c>
      <c r="AO52" s="22" t="n">
        <v>1.0222</v>
      </c>
      <c r="AP52" s="19" t="n">
        <f aca="false">AN52-AO52</f>
        <v>1.7809</v>
      </c>
      <c r="AQ52" s="8"/>
      <c r="AR52" s="17" t="n">
        <v>86.227</v>
      </c>
      <c r="AS52" s="11" t="n">
        <v>1.375</v>
      </c>
      <c r="AT52" s="17" t="n">
        <v>0.224</v>
      </c>
    </row>
    <row r="53" customFormat="false" ht="15.75" hidden="false" customHeight="false" outlineLevel="0" collapsed="false">
      <c r="A53" s="37" t="str">
        <f aca="false">HYPERLINK("https://docs.google.com/document/d/19ybzJdfXVnEeQYu42y1Na6T48WYNE5ZTeJT5boyeT74/edit?usp=sharing","mozilla1243242")</f>
        <v>mozilla1243242</v>
      </c>
      <c r="B53" s="12" t="n">
        <v>512</v>
      </c>
      <c r="C53" s="12" t="s">
        <v>67</v>
      </c>
      <c r="D53" s="12" t="s">
        <v>38</v>
      </c>
      <c r="E53" s="12" t="n">
        <v>2016</v>
      </c>
      <c r="F53" s="8"/>
      <c r="G53" s="35" t="n">
        <v>43835</v>
      </c>
      <c r="H53" s="35" t="n">
        <v>43835</v>
      </c>
      <c r="I53" s="35" t="n">
        <v>43835</v>
      </c>
      <c r="J53" s="35" t="n">
        <v>43835</v>
      </c>
      <c r="K53" s="38" t="s">
        <v>235</v>
      </c>
      <c r="L53" s="12" t="n">
        <v>0.95</v>
      </c>
      <c r="M53" s="12" t="n">
        <v>0.98</v>
      </c>
      <c r="N53" s="12" t="n">
        <v>0.99</v>
      </c>
      <c r="O53" s="39" t="n">
        <v>0.028</v>
      </c>
      <c r="P53" s="12" t="n">
        <v>5.40336134</v>
      </c>
      <c r="Q53" s="4"/>
      <c r="R53" s="30" t="s">
        <v>236</v>
      </c>
      <c r="S53" s="30" t="s">
        <v>237</v>
      </c>
      <c r="T53" s="13" t="s">
        <v>238</v>
      </c>
      <c r="U53" s="13" t="s">
        <v>238</v>
      </c>
      <c r="V53" s="27" t="s">
        <v>239</v>
      </c>
      <c r="W53" s="41" t="s">
        <v>240</v>
      </c>
      <c r="X53" s="16"/>
      <c r="Y53" s="25" t="s">
        <v>241</v>
      </c>
      <c r="Z53" s="25" t="s">
        <v>242</v>
      </c>
      <c r="AA53" s="25" t="s">
        <v>243</v>
      </c>
      <c r="AB53" s="8"/>
      <c r="AC53" s="22" t="n">
        <v>0.3655</v>
      </c>
      <c r="AD53" s="22" t="n">
        <v>0.0005</v>
      </c>
      <c r="AE53" s="11" t="n">
        <v>0</v>
      </c>
      <c r="AF53" s="8"/>
      <c r="AG53" s="22" t="n">
        <v>15.6358</v>
      </c>
      <c r="AH53" s="22" t="n">
        <v>0.3732</v>
      </c>
      <c r="AI53" s="19" t="n">
        <f aca="false">AG53-AH53</f>
        <v>15.2626</v>
      </c>
      <c r="AJ53" s="43"/>
      <c r="AK53" s="44" t="n">
        <v>10</v>
      </c>
      <c r="AL53" s="44" t="n">
        <v>9</v>
      </c>
      <c r="AM53" s="13" t="n">
        <f aca="false">(AK53-AL53)/AK53</f>
        <v>0.1</v>
      </c>
      <c r="AN53" s="22" t="n">
        <v>0.7528</v>
      </c>
      <c r="AO53" s="22" t="n">
        <v>0.7358</v>
      </c>
      <c r="AP53" s="19" t="n">
        <f aca="false">AN53-AO53</f>
        <v>0.017</v>
      </c>
      <c r="AQ53" s="8"/>
      <c r="AR53" s="11" t="n">
        <v>6.382</v>
      </c>
      <c r="AS53" s="11" t="n">
        <v>0.287</v>
      </c>
      <c r="AT53" s="11" t="n">
        <v>0.131</v>
      </c>
    </row>
    <row r="54" customFormat="false" ht="15.75" hidden="false" customHeight="false" outlineLevel="0" collapsed="false">
      <c r="A54" s="37" t="str">
        <f aca="false">HYPERLINK("https://docs.google.com/document/d/1wP6irJm2uZdxl0LC_bx5YNyp1uj6eaXSkpseOoJqclQ/edit","mozilla1543055")</f>
        <v>mozilla1543055</v>
      </c>
      <c r="B54" s="12" t="n">
        <v>642</v>
      </c>
      <c r="C54" s="12" t="s">
        <v>67</v>
      </c>
      <c r="D54" s="12" t="s">
        <v>38</v>
      </c>
      <c r="E54" s="12" t="n">
        <v>2019</v>
      </c>
      <c r="F54" s="8"/>
      <c r="G54" s="35" t="n">
        <v>43835</v>
      </c>
      <c r="H54" s="35" t="n">
        <v>43835</v>
      </c>
      <c r="I54" s="35" t="n">
        <v>43835</v>
      </c>
      <c r="J54" s="35" t="n">
        <v>43835</v>
      </c>
      <c r="K54" s="38" t="s">
        <v>244</v>
      </c>
      <c r="L54" s="12" t="n">
        <v>0.94</v>
      </c>
      <c r="M54" s="12" t="n">
        <v>0.99</v>
      </c>
      <c r="N54" s="12" t="n">
        <v>0.99</v>
      </c>
      <c r="O54" s="39" t="n">
        <v>0.0326</v>
      </c>
      <c r="P54" s="12" t="n">
        <v>17.2430331</v>
      </c>
      <c r="Q54" s="4"/>
      <c r="R54" s="30" t="s">
        <v>87</v>
      </c>
      <c r="S54" s="30" t="s">
        <v>131</v>
      </c>
      <c r="T54" s="13" t="s">
        <v>245</v>
      </c>
      <c r="U54" s="27" t="s">
        <v>246</v>
      </c>
      <c r="V54" s="14" t="s">
        <v>247</v>
      </c>
      <c r="W54" s="41" t="s">
        <v>248</v>
      </c>
      <c r="X54" s="16"/>
      <c r="Y54" s="25" t="s">
        <v>249</v>
      </c>
      <c r="Z54" s="25" t="s">
        <v>250</v>
      </c>
      <c r="AA54" s="25" t="s">
        <v>251</v>
      </c>
      <c r="AB54" s="8"/>
      <c r="AC54" s="19" t="n">
        <v>0.0695</v>
      </c>
      <c r="AD54" s="19" t="n">
        <v>0</v>
      </c>
      <c r="AE54" s="17" t="n">
        <v>0</v>
      </c>
      <c r="AF54" s="20"/>
      <c r="AG54" s="42" t="n">
        <v>18.0634</v>
      </c>
      <c r="AH54" s="42" t="n">
        <v>0.4125</v>
      </c>
      <c r="AI54" s="19" t="n">
        <f aca="false">AG54-AH54</f>
        <v>17.6509</v>
      </c>
      <c r="AJ54" s="45"/>
      <c r="AK54" s="46" t="n">
        <v>21</v>
      </c>
      <c r="AL54" s="46" t="n">
        <v>14</v>
      </c>
      <c r="AM54" s="13" t="n">
        <f aca="false">(AK54-AL54)/AK54</f>
        <v>0.333333333333333</v>
      </c>
      <c r="AN54" s="22" t="n">
        <v>1.1349</v>
      </c>
      <c r="AO54" s="22" t="n">
        <v>0.8178</v>
      </c>
      <c r="AP54" s="19" t="n">
        <f aca="false">AN54-AO54</f>
        <v>0.3171</v>
      </c>
      <c r="AQ54" s="8"/>
      <c r="AR54" s="17" t="n">
        <v>97.864</v>
      </c>
      <c r="AS54" s="11" t="n">
        <v>2.208</v>
      </c>
      <c r="AT54" s="11" t="n">
        <v>0.437</v>
      </c>
    </row>
    <row r="55" customFormat="false" ht="15.75" hidden="false" customHeight="false" outlineLevel="0" collapsed="false">
      <c r="A55" s="47"/>
      <c r="B55" s="48"/>
      <c r="C55" s="48"/>
      <c r="D55" s="48"/>
      <c r="E55" s="48"/>
      <c r="F55" s="47"/>
      <c r="G55" s="48"/>
      <c r="H55" s="48"/>
      <c r="I55" s="48"/>
      <c r="J55" s="48"/>
      <c r="K55" s="48"/>
      <c r="L55" s="48"/>
      <c r="M55" s="48"/>
      <c r="N55" s="48"/>
      <c r="O55" s="48"/>
      <c r="P55" s="48"/>
      <c r="Q55" s="48"/>
      <c r="R55" s="49"/>
      <c r="S55" s="49"/>
      <c r="T55" s="49"/>
      <c r="U55" s="50"/>
      <c r="V55" s="50"/>
      <c r="W55" s="51"/>
      <c r="X55" s="50"/>
      <c r="Y55" s="49"/>
      <c r="Z55" s="49"/>
      <c r="AA55" s="49"/>
      <c r="AB55" s="47"/>
      <c r="AC55" s="47"/>
      <c r="AD55" s="47"/>
      <c r="AE55" s="47"/>
      <c r="AF55" s="47"/>
      <c r="AG55" s="47"/>
      <c r="AH55" s="47"/>
      <c r="AI55" s="47"/>
      <c r="AJ55" s="47"/>
      <c r="AK55" s="47"/>
      <c r="AL55" s="47"/>
      <c r="AM55" s="47"/>
      <c r="AN55" s="47"/>
      <c r="AO55" s="47"/>
      <c r="AP55" s="47"/>
      <c r="AQ55" s="47"/>
      <c r="AR55" s="47"/>
      <c r="AS55" s="47"/>
      <c r="AT55" s="47"/>
    </row>
    <row r="56" customFormat="false" ht="15.75" hidden="false" customHeight="false" outlineLevel="0" collapsed="false">
      <c r="B56" s="12"/>
      <c r="C56" s="12"/>
      <c r="D56" s="12"/>
      <c r="E56" s="12"/>
      <c r="F56" s="8"/>
      <c r="G56" s="12"/>
      <c r="H56" s="12"/>
      <c r="I56" s="12"/>
      <c r="J56" s="12"/>
      <c r="K56" s="12"/>
      <c r="L56" s="12"/>
      <c r="M56" s="12"/>
      <c r="N56" s="12"/>
      <c r="O56" s="12"/>
      <c r="P56" s="12"/>
      <c r="Q56" s="4"/>
      <c r="R56" s="13"/>
      <c r="S56" s="13"/>
      <c r="T56" s="13"/>
      <c r="U56" s="32"/>
      <c r="V56" s="32"/>
      <c r="W56" s="32"/>
      <c r="X56" s="16"/>
      <c r="Y56" s="13"/>
      <c r="Z56" s="13"/>
      <c r="AA56" s="13"/>
      <c r="AB56" s="8"/>
      <c r="AC56" s="11" t="s">
        <v>252</v>
      </c>
      <c r="AD56" s="11" t="s">
        <v>253</v>
      </c>
      <c r="AF56" s="8"/>
      <c r="AJ56" s="8"/>
      <c r="AQ56" s="8"/>
      <c r="AR56" s="11" t="s">
        <v>254</v>
      </c>
    </row>
    <row r="57" customFormat="false" ht="15.75" hidden="false" customHeight="false" outlineLevel="0" collapsed="false">
      <c r="B57" s="12"/>
      <c r="C57" s="12"/>
      <c r="D57" s="12"/>
      <c r="E57" s="12"/>
      <c r="F57" s="8"/>
      <c r="G57" s="12"/>
      <c r="H57" s="12"/>
      <c r="K57" s="12" t="s">
        <v>255</v>
      </c>
      <c r="L57" s="12" t="n">
        <f aca="false">COUNTIF(L4:L54, "&gt;=0.99")</f>
        <v>35</v>
      </c>
      <c r="M57" s="12" t="s">
        <v>256</v>
      </c>
      <c r="N57" s="12"/>
      <c r="O57" s="12"/>
      <c r="P57" s="12" t="s">
        <v>257</v>
      </c>
      <c r="Q57" s="4"/>
      <c r="R57" s="13" t="s">
        <v>258</v>
      </c>
      <c r="S57" s="13"/>
      <c r="T57" s="13"/>
      <c r="U57" s="32"/>
      <c r="V57" s="32"/>
      <c r="W57" s="14" t="s">
        <v>259</v>
      </c>
      <c r="X57" s="16"/>
      <c r="Y57" s="13"/>
      <c r="Z57" s="13"/>
      <c r="AA57" s="13"/>
      <c r="AB57" s="8"/>
      <c r="AF57" s="8"/>
      <c r="AJ57" s="8"/>
      <c r="AQ57" s="8"/>
      <c r="AR57" s="0" t="n">
        <f aca="false">COUNTIF(AR4:AR54, "&lt;=0.1")</f>
        <v>0</v>
      </c>
      <c r="AS57" s="0" t="n">
        <f aca="false">COUNTIF(AS4:AS54, "&lt;=0.1")</f>
        <v>29</v>
      </c>
      <c r="AT57" s="0" t="n">
        <f aca="false">COUNTIF(AT4:AT54, "&lt;=0.1")</f>
        <v>35</v>
      </c>
    </row>
    <row r="58" customFormat="false" ht="15.75" hidden="false" customHeight="false" outlineLevel="0" collapsed="false">
      <c r="B58" s="12"/>
      <c r="C58" s="12"/>
      <c r="D58" s="12" t="s">
        <v>260</v>
      </c>
      <c r="E58" s="12"/>
      <c r="F58" s="8"/>
      <c r="G58" s="12" t="n">
        <v>0</v>
      </c>
      <c r="H58" s="12" t="n">
        <v>0</v>
      </c>
      <c r="I58" s="11" t="n">
        <v>3</v>
      </c>
      <c r="J58" s="12" t="n">
        <v>8</v>
      </c>
      <c r="K58" s="12"/>
      <c r="L58" s="12"/>
      <c r="M58" s="12"/>
      <c r="N58" s="12"/>
      <c r="O58" s="12"/>
      <c r="P58" s="12"/>
      <c r="Q58" s="4"/>
      <c r="R58" s="13"/>
      <c r="S58" s="13"/>
      <c r="T58" s="13" t="s">
        <v>261</v>
      </c>
      <c r="U58" s="14" t="s">
        <v>116</v>
      </c>
      <c r="V58" s="14" t="s">
        <v>93</v>
      </c>
      <c r="W58" s="32"/>
      <c r="X58" s="16"/>
      <c r="Y58" s="13" t="s">
        <v>77</v>
      </c>
      <c r="Z58" s="13" t="s">
        <v>262</v>
      </c>
      <c r="AA58" s="13" t="s">
        <v>263</v>
      </c>
      <c r="AB58" s="8"/>
      <c r="AF58" s="8"/>
      <c r="AJ58" s="8"/>
      <c r="AQ58" s="8"/>
    </row>
    <row r="59" customFormat="false" ht="15.75" hidden="false" customHeight="false" outlineLevel="0" collapsed="false">
      <c r="B59" s="12"/>
      <c r="C59" s="12"/>
      <c r="D59" s="12"/>
      <c r="E59" s="12"/>
      <c r="F59" s="8"/>
      <c r="G59" s="12"/>
      <c r="H59" s="12"/>
      <c r="I59" s="12"/>
      <c r="J59" s="12"/>
      <c r="K59" s="12"/>
      <c r="L59" s="12"/>
      <c r="M59" s="12"/>
      <c r="N59" s="12"/>
      <c r="O59" s="12"/>
      <c r="P59" s="12"/>
      <c r="Q59" s="4"/>
      <c r="R59" s="13"/>
      <c r="S59" s="13"/>
      <c r="T59" s="13"/>
      <c r="U59" s="32"/>
      <c r="V59" s="32"/>
      <c r="W59" s="32"/>
      <c r="X59" s="16"/>
      <c r="Y59" s="13"/>
      <c r="Z59" s="13"/>
      <c r="AA59" s="13"/>
      <c r="AB59" s="8"/>
      <c r="AF59" s="8"/>
      <c r="AJ59" s="8"/>
      <c r="AQ59" s="8"/>
    </row>
    <row r="60" customFormat="false" ht="15.75" hidden="false" customHeight="false" outlineLevel="0" collapsed="false">
      <c r="B60" s="12"/>
      <c r="C60" s="12"/>
      <c r="D60" s="12" t="s">
        <v>264</v>
      </c>
      <c r="E60" s="12" t="n">
        <f aca="false">COUNTIF(E4:E54, "&lt;2010")</f>
        <v>19</v>
      </c>
      <c r="F60" s="8"/>
      <c r="G60" s="12"/>
      <c r="H60" s="12"/>
      <c r="I60" s="12"/>
      <c r="J60" s="12"/>
      <c r="K60" s="12"/>
      <c r="L60" s="12"/>
      <c r="M60" s="12"/>
      <c r="N60" s="12"/>
      <c r="O60" s="12"/>
      <c r="P60" s="12"/>
      <c r="Q60" s="4"/>
      <c r="R60" s="13"/>
      <c r="S60" s="13"/>
      <c r="T60" s="13"/>
      <c r="U60" s="32"/>
      <c r="V60" s="32"/>
      <c r="W60" s="32"/>
      <c r="X60" s="16"/>
      <c r="Y60" s="13"/>
      <c r="Z60" s="13"/>
      <c r="AA60" s="13"/>
      <c r="AB60" s="8"/>
      <c r="AF60" s="8"/>
      <c r="AJ60" s="8"/>
      <c r="AQ60" s="8"/>
    </row>
    <row r="61" customFormat="false" ht="15.75" hidden="false" customHeight="false" outlineLevel="0" collapsed="false">
      <c r="B61" s="12"/>
      <c r="C61" s="12"/>
      <c r="D61" s="12" t="s">
        <v>265</v>
      </c>
      <c r="E61" s="12" t="n">
        <f aca="false">COUNTIFS(E4:E55, "&gt;=2010", E4:E55, "&lt;=2015")</f>
        <v>22</v>
      </c>
      <c r="F61" s="8"/>
      <c r="G61" s="12"/>
      <c r="H61" s="12"/>
      <c r="I61" s="12"/>
      <c r="J61" s="12"/>
      <c r="K61" s="12"/>
      <c r="L61" s="12"/>
      <c r="M61" s="12"/>
      <c r="N61" s="12"/>
      <c r="O61" s="12"/>
      <c r="P61" s="12"/>
      <c r="Q61" s="4"/>
      <c r="R61" s="13"/>
      <c r="S61" s="13"/>
      <c r="T61" s="13"/>
      <c r="U61" s="32"/>
      <c r="V61" s="32"/>
      <c r="W61" s="32"/>
      <c r="X61" s="16"/>
      <c r="Y61" s="13"/>
      <c r="Z61" s="13"/>
      <c r="AA61" s="13"/>
      <c r="AB61" s="8"/>
      <c r="AF61" s="8"/>
      <c r="AJ61" s="8"/>
      <c r="AQ61" s="8"/>
    </row>
    <row r="62" customFormat="false" ht="15.75" hidden="false" customHeight="false" outlineLevel="0" collapsed="false">
      <c r="B62" s="12"/>
      <c r="C62" s="12"/>
      <c r="D62" s="12" t="s">
        <v>266</v>
      </c>
      <c r="E62" s="12" t="n">
        <f aca="false">COUNTIF(E4:E54, "&gt;=2016")</f>
        <v>3</v>
      </c>
      <c r="F62" s="8"/>
      <c r="G62" s="12"/>
      <c r="H62" s="12"/>
      <c r="I62" s="12"/>
      <c r="J62" s="12"/>
      <c r="K62" s="12"/>
      <c r="L62" s="12"/>
      <c r="M62" s="12"/>
      <c r="N62" s="12"/>
      <c r="O62" s="12"/>
      <c r="P62" s="12"/>
      <c r="Q62" s="4"/>
      <c r="R62" s="13"/>
      <c r="S62" s="13"/>
      <c r="T62" s="13"/>
      <c r="U62" s="32"/>
      <c r="V62" s="32"/>
      <c r="W62" s="32"/>
      <c r="X62" s="16"/>
      <c r="Y62" s="13"/>
      <c r="Z62" s="13"/>
      <c r="AA62" s="13"/>
      <c r="AB62" s="8"/>
      <c r="AF62" s="8"/>
      <c r="AJ62" s="8"/>
      <c r="AQ62" s="8"/>
    </row>
  </sheetData>
  <mergeCells count="11">
    <mergeCell ref="A1:A2"/>
    <mergeCell ref="B1:B2"/>
    <mergeCell ref="C1:C2"/>
    <mergeCell ref="D1:D2"/>
    <mergeCell ref="E1:E2"/>
    <mergeCell ref="G1:P1"/>
    <mergeCell ref="T1:V1"/>
    <mergeCell ref="Y1:AA1"/>
    <mergeCell ref="AC1:AE1"/>
    <mergeCell ref="AG1:AI1"/>
    <mergeCell ref="AK1:AP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B84"/>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75"/>
  <cols>
    <col collapsed="false" hidden="false" max="1" min="1" style="0" width="42.5204081632653"/>
    <col collapsed="false" hidden="false" max="2" min="2" style="0" width="14.1734693877551"/>
    <col collapsed="false" hidden="false" max="3" min="3" style="0" width="3.10714285714286"/>
    <col collapsed="false" hidden="false" max="4" min="4" style="0" width="14.1734693877551"/>
    <col collapsed="false" hidden="false" max="5" min="5" style="0" width="3.10714285714286"/>
    <col collapsed="false" hidden="false" max="7" min="6" style="0" width="18.0867346938776"/>
    <col collapsed="false" hidden="false" max="8" min="8" style="0" width="3.37244897959184"/>
    <col collapsed="false" hidden="false" max="12" min="9" style="0" width="14.1734693877551"/>
    <col collapsed="false" hidden="false" max="13" min="13" style="0" width="3.51020408163265"/>
    <col collapsed="false" hidden="false" max="16" min="14" style="0" width="14.1734693877551"/>
    <col collapsed="false" hidden="false" max="17" min="17" style="0" width="4.86224489795918"/>
    <col collapsed="false" hidden="false" max="20" min="18" style="0" width="14.1734693877551"/>
    <col collapsed="false" hidden="false" max="21" min="21" style="0" width="3.91326530612245"/>
    <col collapsed="false" hidden="false" max="24" min="22" style="0" width="14.1734693877551"/>
    <col collapsed="false" hidden="false" max="25" min="25" style="0" width="3.91326530612245"/>
    <col collapsed="false" hidden="false" max="27" min="26" style="0" width="14.1734693877551"/>
    <col collapsed="false" hidden="false" max="28" min="28" style="0" width="18.0867346938776"/>
    <col collapsed="false" hidden="false" max="29" min="29" style="0" width="3.91326530612245"/>
    <col collapsed="false" hidden="false" max="30" min="30" style="0" width="21.0612244897959"/>
    <col collapsed="false" hidden="false" max="31" min="31" style="0" width="14.1734693877551"/>
    <col collapsed="false" hidden="false" max="32" min="32" style="0" width="3.91326530612245"/>
    <col collapsed="false" hidden="false" max="35" min="33" style="0" width="14.1734693877551"/>
    <col collapsed="false" hidden="false" max="36" min="36" style="0" width="3.91326530612245"/>
    <col collapsed="false" hidden="false" max="1025" min="37" style="0" width="14.1734693877551"/>
  </cols>
  <sheetData>
    <row r="1" customFormat="false" ht="15.75" hidden="false" customHeight="false" outlineLevel="0" collapsed="false">
      <c r="A1" s="52" t="s">
        <v>267</v>
      </c>
      <c r="B1" s="53" t="s">
        <v>268</v>
      </c>
      <c r="C1" s="45"/>
      <c r="D1" s="53" t="s">
        <v>269</v>
      </c>
      <c r="E1" s="45"/>
      <c r="F1" s="53" t="s">
        <v>270</v>
      </c>
      <c r="G1" s="53" t="s">
        <v>271</v>
      </c>
      <c r="H1" s="54"/>
      <c r="I1" s="53" t="s">
        <v>272</v>
      </c>
      <c r="J1" s="53" t="s">
        <v>273</v>
      </c>
      <c r="K1" s="53" t="s">
        <v>274</v>
      </c>
      <c r="L1" s="53" t="s">
        <v>275</v>
      </c>
      <c r="M1" s="54"/>
      <c r="N1" s="53" t="s">
        <v>276</v>
      </c>
      <c r="O1" s="53" t="s">
        <v>277</v>
      </c>
      <c r="P1" s="53" t="s">
        <v>278</v>
      </c>
      <c r="Q1" s="54"/>
      <c r="R1" s="53" t="s">
        <v>279</v>
      </c>
      <c r="S1" s="53" t="s">
        <v>280</v>
      </c>
      <c r="T1" s="53" t="s">
        <v>281</v>
      </c>
      <c r="U1" s="54"/>
      <c r="V1" s="53" t="s">
        <v>282</v>
      </c>
      <c r="W1" s="52" t="s">
        <v>283</v>
      </c>
      <c r="X1" s="52" t="s">
        <v>284</v>
      </c>
      <c r="Y1" s="54"/>
      <c r="Z1" s="53" t="s">
        <v>285</v>
      </c>
      <c r="AA1" s="53" t="s">
        <v>286</v>
      </c>
      <c r="AB1" s="53" t="s">
        <v>287</v>
      </c>
      <c r="AC1" s="54"/>
      <c r="AD1" s="53" t="s">
        <v>288</v>
      </c>
      <c r="AE1" s="53" t="s">
        <v>289</v>
      </c>
      <c r="AF1" s="54"/>
      <c r="AG1" s="53" t="s">
        <v>290</v>
      </c>
      <c r="AH1" s="53" t="s">
        <v>291</v>
      </c>
      <c r="AI1" s="53" t="s">
        <v>292</v>
      </c>
      <c r="AJ1" s="54"/>
      <c r="AK1" s="55"/>
      <c r="AL1" s="55"/>
      <c r="AM1" s="55"/>
      <c r="AN1" s="55"/>
      <c r="AO1" s="55"/>
      <c r="AP1" s="55"/>
      <c r="AQ1" s="55"/>
      <c r="AR1" s="55"/>
      <c r="AS1" s="55"/>
      <c r="AT1" s="55"/>
      <c r="AU1" s="55"/>
      <c r="AV1" s="55"/>
      <c r="AW1" s="55"/>
      <c r="AX1" s="55"/>
      <c r="AY1" s="55"/>
      <c r="AZ1" s="55"/>
      <c r="BA1" s="55"/>
    </row>
    <row r="2" customFormat="false" ht="15.75" hidden="false" customHeight="false" outlineLevel="0" collapsed="false">
      <c r="A2" s="45"/>
      <c r="B2" s="45"/>
      <c r="C2" s="45"/>
      <c r="D2" s="54"/>
      <c r="E2" s="45"/>
      <c r="F2" s="54"/>
      <c r="G2" s="54"/>
      <c r="H2" s="54"/>
      <c r="I2" s="54"/>
      <c r="J2" s="54"/>
      <c r="K2" s="54"/>
      <c r="L2" s="54"/>
      <c r="M2" s="54"/>
      <c r="N2" s="54"/>
      <c r="O2" s="54"/>
      <c r="P2" s="54"/>
      <c r="Q2" s="54"/>
      <c r="R2" s="54"/>
      <c r="S2" s="54"/>
      <c r="T2" s="54"/>
      <c r="U2" s="54"/>
      <c r="V2" s="54"/>
      <c r="W2" s="45"/>
      <c r="X2" s="45"/>
      <c r="Y2" s="54"/>
      <c r="Z2" s="54"/>
      <c r="AA2" s="54"/>
      <c r="AB2" s="54"/>
      <c r="AC2" s="54"/>
      <c r="AD2" s="54"/>
      <c r="AE2" s="54"/>
      <c r="AF2" s="54"/>
      <c r="AG2" s="54"/>
      <c r="AH2" s="54"/>
      <c r="AI2" s="54"/>
      <c r="AJ2" s="54"/>
      <c r="AK2" s="45"/>
      <c r="AL2" s="45"/>
      <c r="AM2" s="45"/>
      <c r="AN2" s="45"/>
      <c r="AO2" s="45"/>
      <c r="AP2" s="45"/>
      <c r="AQ2" s="45"/>
      <c r="AR2" s="45"/>
      <c r="AS2" s="45"/>
      <c r="AT2" s="45"/>
      <c r="AU2" s="45"/>
      <c r="AV2" s="45"/>
      <c r="AW2" s="45"/>
      <c r="AX2" s="45"/>
      <c r="AY2" s="45"/>
      <c r="AZ2" s="45"/>
      <c r="BA2" s="45"/>
      <c r="BB2" s="45"/>
    </row>
    <row r="3" customFormat="false" ht="15.75" hidden="false" customHeight="false" outlineLevel="0" collapsed="false">
      <c r="A3" s="52" t="s">
        <v>293</v>
      </c>
      <c r="B3" s="53" t="n">
        <v>35294</v>
      </c>
      <c r="C3" s="45"/>
      <c r="D3" s="53" t="n">
        <v>1</v>
      </c>
      <c r="E3" s="45"/>
      <c r="F3" s="53" t="n">
        <v>1</v>
      </c>
      <c r="G3" s="53" t="n">
        <v>0</v>
      </c>
      <c r="H3" s="54"/>
      <c r="I3" s="56" t="n">
        <v>1</v>
      </c>
      <c r="J3" s="53"/>
      <c r="K3" s="53" t="n">
        <v>1</v>
      </c>
      <c r="L3" s="53"/>
      <c r="M3" s="54"/>
      <c r="N3" s="53"/>
      <c r="O3" s="53"/>
      <c r="P3" s="53"/>
      <c r="Q3" s="54"/>
      <c r="R3" s="53" t="n">
        <v>1</v>
      </c>
      <c r="S3" s="53" t="n">
        <v>1</v>
      </c>
      <c r="T3" s="53"/>
      <c r="U3" s="54"/>
      <c r="V3" s="53"/>
      <c r="W3" s="52"/>
      <c r="X3" s="57"/>
      <c r="Y3" s="54"/>
      <c r="Z3" s="56"/>
      <c r="AA3" s="56" t="n">
        <v>1</v>
      </c>
      <c r="AB3" s="56"/>
      <c r="AC3" s="54"/>
      <c r="AD3" s="56" t="n">
        <v>1</v>
      </c>
      <c r="AE3" s="56"/>
      <c r="AF3" s="54"/>
      <c r="AG3" s="56" t="n">
        <v>1</v>
      </c>
      <c r="AH3" s="56"/>
      <c r="AI3" s="56"/>
      <c r="AJ3" s="54"/>
      <c r="AK3" s="55"/>
      <c r="AL3" s="55"/>
      <c r="AM3" s="55"/>
      <c r="AN3" s="55"/>
      <c r="AO3" s="55"/>
      <c r="AP3" s="55"/>
      <c r="AQ3" s="55"/>
      <c r="AR3" s="55"/>
      <c r="AS3" s="55"/>
      <c r="AT3" s="55"/>
      <c r="AU3" s="55"/>
      <c r="AV3" s="55"/>
      <c r="AW3" s="55"/>
      <c r="AX3" s="55"/>
      <c r="AY3" s="55"/>
      <c r="AZ3" s="55"/>
      <c r="BA3" s="55"/>
      <c r="BB3" s="55"/>
    </row>
    <row r="4" customFormat="false" ht="15.75" hidden="false" customHeight="false" outlineLevel="0" collapsed="false">
      <c r="A4" s="58" t="s">
        <v>294</v>
      </c>
      <c r="B4" s="59" t="n">
        <v>66461</v>
      </c>
      <c r="C4" s="45"/>
      <c r="D4" s="59" t="n">
        <v>1</v>
      </c>
      <c r="E4" s="45"/>
      <c r="F4" s="59" t="n">
        <v>0</v>
      </c>
      <c r="G4" s="59" t="n">
        <v>1</v>
      </c>
      <c r="H4" s="54"/>
      <c r="I4" s="59"/>
      <c r="J4" s="59" t="n">
        <v>1</v>
      </c>
      <c r="K4" s="59"/>
      <c r="L4" s="59"/>
      <c r="M4" s="54"/>
      <c r="N4" s="59"/>
      <c r="O4" s="59"/>
      <c r="P4" s="59"/>
      <c r="Q4" s="54"/>
      <c r="R4" s="59"/>
      <c r="S4" s="59"/>
      <c r="T4" s="59"/>
      <c r="U4" s="54"/>
      <c r="V4" s="59"/>
      <c r="W4" s="58"/>
      <c r="X4" s="58"/>
      <c r="Y4" s="54"/>
      <c r="Z4" s="59"/>
      <c r="AA4" s="59"/>
      <c r="AB4" s="59"/>
      <c r="AC4" s="54"/>
      <c r="AD4" s="59"/>
      <c r="AE4" s="59"/>
      <c r="AF4" s="54"/>
      <c r="AG4" s="59"/>
      <c r="AH4" s="59"/>
      <c r="AI4" s="59"/>
      <c r="AJ4" s="54"/>
      <c r="AK4" s="58"/>
      <c r="AL4" s="58"/>
      <c r="AM4" s="58"/>
      <c r="AN4" s="58"/>
      <c r="AO4" s="58"/>
      <c r="AP4" s="58"/>
      <c r="AQ4" s="58"/>
      <c r="AR4" s="58"/>
      <c r="AS4" s="58"/>
      <c r="AT4" s="58"/>
      <c r="AU4" s="58"/>
      <c r="AV4" s="58"/>
      <c r="AW4" s="58"/>
      <c r="AX4" s="58"/>
      <c r="AY4" s="58"/>
      <c r="AZ4" s="58"/>
      <c r="BA4" s="58"/>
      <c r="BB4" s="58"/>
    </row>
    <row r="5" customFormat="false" ht="15.75" hidden="false" customHeight="false" outlineLevel="0" collapsed="false">
      <c r="A5" s="58" t="s">
        <v>295</v>
      </c>
      <c r="B5" s="59" t="n">
        <v>77757</v>
      </c>
      <c r="C5" s="45"/>
      <c r="D5" s="59" t="n">
        <v>1</v>
      </c>
      <c r="E5" s="45"/>
      <c r="F5" s="59" t="n">
        <v>0</v>
      </c>
      <c r="G5" s="59" t="n">
        <v>1</v>
      </c>
      <c r="H5" s="54"/>
      <c r="I5" s="59"/>
      <c r="J5" s="59" t="n">
        <v>1</v>
      </c>
      <c r="K5" s="59"/>
      <c r="L5" s="59"/>
      <c r="M5" s="54"/>
      <c r="N5" s="59"/>
      <c r="O5" s="59"/>
      <c r="P5" s="59"/>
      <c r="Q5" s="54"/>
      <c r="R5" s="59"/>
      <c r="S5" s="59"/>
      <c r="T5" s="59"/>
      <c r="U5" s="54"/>
      <c r="V5" s="59"/>
      <c r="W5" s="58"/>
      <c r="X5" s="58"/>
      <c r="Y5" s="54"/>
      <c r="Z5" s="59"/>
      <c r="AA5" s="59"/>
      <c r="AB5" s="59"/>
      <c r="AC5" s="54"/>
      <c r="AD5" s="59"/>
      <c r="AE5" s="59"/>
      <c r="AF5" s="54"/>
      <c r="AG5" s="59"/>
      <c r="AH5" s="59"/>
      <c r="AI5" s="59"/>
      <c r="AJ5" s="54"/>
      <c r="AK5" s="58"/>
      <c r="AL5" s="58"/>
      <c r="AM5" s="58"/>
      <c r="AN5" s="58"/>
      <c r="AO5" s="58"/>
      <c r="AP5" s="58"/>
      <c r="AQ5" s="58"/>
      <c r="AR5" s="58"/>
      <c r="AS5" s="58"/>
      <c r="AT5" s="58"/>
      <c r="AU5" s="58"/>
      <c r="AV5" s="58"/>
      <c r="AW5" s="58"/>
      <c r="AX5" s="58"/>
      <c r="AY5" s="58"/>
      <c r="AZ5" s="58"/>
      <c r="BA5" s="58"/>
      <c r="BB5" s="58"/>
    </row>
    <row r="6" customFormat="false" ht="15.75" hidden="false" customHeight="false" outlineLevel="0" collapsed="false">
      <c r="A6" s="52" t="s">
        <v>296</v>
      </c>
      <c r="B6" s="53" t="n">
        <v>104328</v>
      </c>
      <c r="C6" s="45"/>
      <c r="D6" s="53" t="n">
        <v>1</v>
      </c>
      <c r="E6" s="45"/>
      <c r="F6" s="53" t="n">
        <v>1</v>
      </c>
      <c r="G6" s="53" t="n">
        <v>0</v>
      </c>
      <c r="H6" s="54"/>
      <c r="I6" s="53" t="n">
        <v>1</v>
      </c>
      <c r="J6" s="53"/>
      <c r="K6" s="53" t="n">
        <v>1</v>
      </c>
      <c r="L6" s="53"/>
      <c r="M6" s="54"/>
      <c r="N6" s="53"/>
      <c r="O6" s="53"/>
      <c r="P6" s="53"/>
      <c r="Q6" s="54"/>
      <c r="R6" s="53" t="n">
        <v>1</v>
      </c>
      <c r="S6" s="53" t="n">
        <v>1</v>
      </c>
      <c r="T6" s="53"/>
      <c r="U6" s="54"/>
      <c r="V6" s="53"/>
      <c r="W6" s="52"/>
      <c r="X6" s="60"/>
      <c r="Y6" s="54"/>
      <c r="Z6" s="53"/>
      <c r="AA6" s="53" t="n">
        <v>1</v>
      </c>
      <c r="AB6" s="53"/>
      <c r="AC6" s="54"/>
      <c r="AD6" s="53" t="n">
        <v>1</v>
      </c>
      <c r="AE6" s="53"/>
      <c r="AF6" s="54"/>
      <c r="AG6" s="53"/>
      <c r="AH6" s="53"/>
      <c r="AI6" s="53" t="n">
        <v>1</v>
      </c>
      <c r="AJ6" s="54"/>
      <c r="AK6" s="55"/>
      <c r="AL6" s="55"/>
      <c r="AM6" s="55"/>
      <c r="AN6" s="55"/>
      <c r="AO6" s="55"/>
      <c r="AP6" s="55"/>
      <c r="AQ6" s="55"/>
      <c r="AR6" s="55"/>
      <c r="AS6" s="55"/>
      <c r="AT6" s="55"/>
      <c r="AU6" s="55"/>
      <c r="AV6" s="55"/>
      <c r="AW6" s="55"/>
      <c r="AX6" s="55"/>
      <c r="AY6" s="55"/>
      <c r="AZ6" s="55"/>
      <c r="BA6" s="55"/>
      <c r="BB6" s="55"/>
    </row>
    <row r="7" customFormat="false" ht="15.75" hidden="false" customHeight="false" outlineLevel="0" collapsed="false">
      <c r="A7" s="58" t="s">
        <v>297</v>
      </c>
      <c r="B7" s="59" t="n">
        <v>227361</v>
      </c>
      <c r="C7" s="45"/>
      <c r="D7" s="59" t="n">
        <v>1</v>
      </c>
      <c r="E7" s="45"/>
      <c r="F7" s="59" t="n">
        <v>0</v>
      </c>
      <c r="G7" s="59" t="n">
        <v>1</v>
      </c>
      <c r="H7" s="54"/>
      <c r="I7" s="59"/>
      <c r="J7" s="59" t="n">
        <v>1</v>
      </c>
      <c r="K7" s="59"/>
      <c r="L7" s="59"/>
      <c r="M7" s="54"/>
      <c r="N7" s="59"/>
      <c r="O7" s="59"/>
      <c r="P7" s="59"/>
      <c r="Q7" s="54"/>
      <c r="R7" s="59"/>
      <c r="S7" s="59"/>
      <c r="T7" s="59"/>
      <c r="U7" s="54"/>
      <c r="V7" s="59"/>
      <c r="W7" s="58"/>
      <c r="X7" s="58"/>
      <c r="Y7" s="54"/>
      <c r="Z7" s="59"/>
      <c r="AA7" s="59"/>
      <c r="AB7" s="59"/>
      <c r="AC7" s="54"/>
      <c r="AD7" s="59"/>
      <c r="AE7" s="59"/>
      <c r="AF7" s="54"/>
      <c r="AG7" s="59"/>
      <c r="AH7" s="59"/>
      <c r="AI7" s="59"/>
      <c r="AJ7" s="54"/>
      <c r="AK7" s="58"/>
      <c r="AL7" s="58"/>
      <c r="AM7" s="58"/>
      <c r="AN7" s="58"/>
      <c r="AO7" s="58"/>
      <c r="AP7" s="58"/>
      <c r="AQ7" s="58"/>
      <c r="AR7" s="58"/>
      <c r="AS7" s="58"/>
      <c r="AT7" s="58"/>
      <c r="AU7" s="58"/>
      <c r="AV7" s="58"/>
      <c r="AW7" s="58"/>
      <c r="AX7" s="58"/>
      <c r="AY7" s="58"/>
      <c r="AZ7" s="58"/>
      <c r="BA7" s="58"/>
      <c r="BB7" s="58"/>
    </row>
    <row r="8" customFormat="false" ht="15.75" hidden="false" customHeight="false" outlineLevel="0" collapsed="false">
      <c r="A8" s="52" t="s">
        <v>298</v>
      </c>
      <c r="B8" s="53" t="n">
        <v>231300</v>
      </c>
      <c r="C8" s="45"/>
      <c r="D8" s="53" t="n">
        <v>1</v>
      </c>
      <c r="E8" s="45"/>
      <c r="F8" s="53" t="n">
        <v>1</v>
      </c>
      <c r="G8" s="53" t="n">
        <v>0</v>
      </c>
      <c r="H8" s="54"/>
      <c r="I8" s="53" t="n">
        <v>0</v>
      </c>
      <c r="J8" s="53" t="n">
        <v>1</v>
      </c>
      <c r="K8" s="53"/>
      <c r="L8" s="53"/>
      <c r="M8" s="54"/>
      <c r="N8" s="53" t="n">
        <v>1</v>
      </c>
      <c r="O8" s="53"/>
      <c r="P8" s="53" t="n">
        <v>1</v>
      </c>
      <c r="Q8" s="54"/>
      <c r="R8" s="53"/>
      <c r="S8" s="53"/>
      <c r="T8" s="53"/>
      <c r="U8" s="54"/>
      <c r="V8" s="53"/>
      <c r="W8" s="52"/>
      <c r="X8" s="60"/>
      <c r="Y8" s="54"/>
      <c r="Z8" s="53" t="n">
        <v>1</v>
      </c>
      <c r="AA8" s="53"/>
      <c r="AB8" s="53"/>
      <c r="AC8" s="54"/>
      <c r="AD8" s="53" t="n">
        <v>1</v>
      </c>
      <c r="AE8" s="53"/>
      <c r="AF8" s="54"/>
      <c r="AG8" s="53"/>
      <c r="AH8" s="53"/>
      <c r="AI8" s="53" t="n">
        <v>1</v>
      </c>
      <c r="AJ8" s="54"/>
      <c r="AK8" s="55"/>
      <c r="AL8" s="55"/>
      <c r="AM8" s="55"/>
      <c r="AN8" s="55"/>
      <c r="AO8" s="55"/>
      <c r="AP8" s="55"/>
      <c r="AQ8" s="55"/>
      <c r="AR8" s="55"/>
      <c r="AS8" s="55"/>
      <c r="AT8" s="55"/>
      <c r="AU8" s="55"/>
      <c r="AV8" s="55"/>
      <c r="AW8" s="55"/>
      <c r="AX8" s="55"/>
      <c r="AY8" s="55"/>
      <c r="AZ8" s="55"/>
      <c r="BA8" s="55"/>
      <c r="BB8" s="55"/>
    </row>
    <row r="9" customFormat="false" ht="15.75" hidden="false" customHeight="false" outlineLevel="0" collapsed="false">
      <c r="A9" s="58" t="s">
        <v>299</v>
      </c>
      <c r="B9" s="59" t="n">
        <v>299742</v>
      </c>
      <c r="C9" s="45"/>
      <c r="D9" s="59" t="n">
        <v>1</v>
      </c>
      <c r="E9" s="45"/>
      <c r="F9" s="59" t="n">
        <v>0</v>
      </c>
      <c r="G9" s="59" t="n">
        <v>1</v>
      </c>
      <c r="H9" s="54"/>
      <c r="I9" s="59"/>
      <c r="J9" s="59" t="n">
        <v>1</v>
      </c>
      <c r="K9" s="59"/>
      <c r="L9" s="59"/>
      <c r="M9" s="54"/>
      <c r="N9" s="59"/>
      <c r="O9" s="59"/>
      <c r="P9" s="59"/>
      <c r="Q9" s="54"/>
      <c r="R9" s="59"/>
      <c r="S9" s="59"/>
      <c r="T9" s="59"/>
      <c r="U9" s="54"/>
      <c r="V9" s="59"/>
      <c r="W9" s="58"/>
      <c r="X9" s="58"/>
      <c r="Y9" s="54"/>
      <c r="Z9" s="59"/>
      <c r="AA9" s="59"/>
      <c r="AB9" s="59"/>
      <c r="AC9" s="54"/>
      <c r="AD9" s="59"/>
      <c r="AE9" s="59"/>
      <c r="AF9" s="54"/>
      <c r="AG9" s="59"/>
      <c r="AH9" s="59"/>
      <c r="AI9" s="59"/>
      <c r="AJ9" s="54"/>
      <c r="AK9" s="58"/>
      <c r="AL9" s="58"/>
      <c r="AM9" s="58"/>
      <c r="AN9" s="58"/>
      <c r="AO9" s="58"/>
      <c r="AP9" s="58"/>
      <c r="AQ9" s="58"/>
      <c r="AR9" s="58"/>
      <c r="AS9" s="58"/>
      <c r="AT9" s="58"/>
      <c r="AU9" s="58"/>
      <c r="AV9" s="58"/>
      <c r="AW9" s="58"/>
      <c r="AX9" s="58"/>
      <c r="AY9" s="58"/>
      <c r="AZ9" s="58"/>
      <c r="BA9" s="58"/>
      <c r="BB9" s="58"/>
    </row>
    <row r="10" customFormat="false" ht="15.75" hidden="false" customHeight="false" outlineLevel="0" collapsed="false">
      <c r="A10" s="58" t="s">
        <v>300</v>
      </c>
      <c r="B10" s="59" t="n">
        <v>336944</v>
      </c>
      <c r="C10" s="45"/>
      <c r="D10" s="59" t="n">
        <v>1</v>
      </c>
      <c r="E10" s="45"/>
      <c r="F10" s="59" t="n">
        <v>0</v>
      </c>
      <c r="G10" s="59" t="n">
        <v>1</v>
      </c>
      <c r="H10" s="54"/>
      <c r="I10" s="59"/>
      <c r="J10" s="59" t="n">
        <v>1</v>
      </c>
      <c r="K10" s="59"/>
      <c r="L10" s="59"/>
      <c r="M10" s="54"/>
      <c r="N10" s="59"/>
      <c r="O10" s="59"/>
      <c r="P10" s="59"/>
      <c r="Q10" s="54"/>
      <c r="R10" s="59"/>
      <c r="S10" s="59"/>
      <c r="T10" s="59"/>
      <c r="U10" s="54"/>
      <c r="V10" s="59"/>
      <c r="W10" s="58"/>
      <c r="X10" s="58"/>
      <c r="Y10" s="54"/>
      <c r="Z10" s="59"/>
      <c r="AA10" s="59"/>
      <c r="AB10" s="59"/>
      <c r="AC10" s="54"/>
      <c r="AD10" s="59"/>
      <c r="AE10" s="59"/>
      <c r="AF10" s="54"/>
      <c r="AG10" s="59"/>
      <c r="AH10" s="59"/>
      <c r="AI10" s="59"/>
      <c r="AJ10" s="54"/>
      <c r="AK10" s="58"/>
      <c r="AL10" s="58"/>
      <c r="AM10" s="58"/>
      <c r="AN10" s="58"/>
      <c r="AO10" s="58"/>
      <c r="AP10" s="58"/>
      <c r="AQ10" s="58"/>
      <c r="AR10" s="58"/>
      <c r="AS10" s="58"/>
      <c r="AT10" s="58"/>
      <c r="AU10" s="58"/>
      <c r="AV10" s="58"/>
      <c r="AW10" s="58"/>
      <c r="AX10" s="58"/>
      <c r="AY10" s="58"/>
      <c r="AZ10" s="58"/>
      <c r="BA10" s="58"/>
      <c r="BB10" s="58"/>
    </row>
    <row r="11" customFormat="false" ht="15.75" hidden="false" customHeight="false" outlineLevel="0" collapsed="false">
      <c r="A11" s="52" t="s">
        <v>301</v>
      </c>
      <c r="B11" s="53" t="n">
        <v>344059</v>
      </c>
      <c r="C11" s="45"/>
      <c r="D11" s="53" t="n">
        <v>1</v>
      </c>
      <c r="E11" s="45"/>
      <c r="F11" s="56" t="n">
        <v>1</v>
      </c>
      <c r="G11" s="56" t="n">
        <v>0</v>
      </c>
      <c r="H11" s="54"/>
      <c r="I11" s="53" t="n">
        <v>1</v>
      </c>
      <c r="J11" s="53" t="n">
        <v>0</v>
      </c>
      <c r="K11" s="53" t="n">
        <v>1</v>
      </c>
      <c r="L11" s="53"/>
      <c r="M11" s="54"/>
      <c r="N11" s="53" t="n">
        <v>1</v>
      </c>
      <c r="O11" s="53"/>
      <c r="P11" s="53" t="n">
        <v>1</v>
      </c>
      <c r="Q11" s="54"/>
      <c r="R11" s="53"/>
      <c r="S11" s="53"/>
      <c r="T11" s="53"/>
      <c r="U11" s="54"/>
      <c r="V11" s="53"/>
      <c r="W11" s="52"/>
      <c r="X11" s="60"/>
      <c r="Y11" s="54"/>
      <c r="Z11" s="53" t="n">
        <v>1</v>
      </c>
      <c r="AA11" s="53"/>
      <c r="AB11" s="53"/>
      <c r="AC11" s="54"/>
      <c r="AD11" s="53" t="n">
        <v>1</v>
      </c>
      <c r="AE11" s="53"/>
      <c r="AF11" s="54"/>
      <c r="AG11" s="53" t="n">
        <v>1</v>
      </c>
      <c r="AH11" s="53"/>
      <c r="AI11" s="53"/>
      <c r="AJ11" s="54"/>
      <c r="AK11" s="55"/>
      <c r="AL11" s="55"/>
      <c r="AM11" s="55"/>
      <c r="AN11" s="55"/>
      <c r="AO11" s="55"/>
      <c r="AP11" s="55"/>
      <c r="AQ11" s="55"/>
      <c r="AR11" s="55"/>
      <c r="AS11" s="55"/>
      <c r="AT11" s="55"/>
      <c r="AU11" s="55"/>
      <c r="AV11" s="55"/>
      <c r="AW11" s="55"/>
      <c r="AX11" s="55"/>
      <c r="AY11" s="55"/>
      <c r="AZ11" s="55"/>
      <c r="BA11" s="55"/>
      <c r="BB11" s="55"/>
    </row>
    <row r="12" customFormat="false" ht="15.75" hidden="false" customHeight="false" outlineLevel="0" collapsed="false">
      <c r="A12" s="52" t="s">
        <v>302</v>
      </c>
      <c r="B12" s="53" t="n">
        <v>387007</v>
      </c>
      <c r="C12" s="45"/>
      <c r="D12" s="53" t="n">
        <v>1</v>
      </c>
      <c r="E12" s="45"/>
      <c r="F12" s="56" t="n">
        <v>1</v>
      </c>
      <c r="G12" s="56" t="n">
        <v>0</v>
      </c>
      <c r="H12" s="54"/>
      <c r="I12" s="56" t="n">
        <v>1</v>
      </c>
      <c r="J12" s="53" t="n">
        <v>0</v>
      </c>
      <c r="K12" s="53" t="n">
        <v>1</v>
      </c>
      <c r="L12" s="53"/>
      <c r="M12" s="54"/>
      <c r="N12" s="53" t="n">
        <v>1</v>
      </c>
      <c r="O12" s="53" t="n">
        <v>1</v>
      </c>
      <c r="P12" s="53"/>
      <c r="Q12" s="54"/>
      <c r="R12" s="53"/>
      <c r="S12" s="53"/>
      <c r="T12" s="53"/>
      <c r="U12" s="54"/>
      <c r="V12" s="53"/>
      <c r="W12" s="52"/>
      <c r="X12" s="57"/>
      <c r="Y12" s="54"/>
      <c r="Z12" s="56" t="n">
        <v>1</v>
      </c>
      <c r="AA12" s="56"/>
      <c r="AB12" s="56"/>
      <c r="AC12" s="54"/>
      <c r="AD12" s="56" t="n">
        <v>1</v>
      </c>
      <c r="AE12" s="56"/>
      <c r="AF12" s="54"/>
      <c r="AG12" s="56" t="n">
        <v>1</v>
      </c>
      <c r="AH12" s="56"/>
      <c r="AI12" s="56"/>
      <c r="AJ12" s="54"/>
      <c r="AK12" s="55"/>
      <c r="AL12" s="55"/>
      <c r="AM12" s="55"/>
      <c r="AN12" s="55"/>
      <c r="AO12" s="55"/>
      <c r="AP12" s="55"/>
      <c r="AQ12" s="55"/>
      <c r="AR12" s="55"/>
      <c r="AS12" s="55"/>
      <c r="AT12" s="55"/>
      <c r="AU12" s="55"/>
      <c r="AV12" s="55"/>
      <c r="AW12" s="55"/>
      <c r="AX12" s="55"/>
      <c r="AY12" s="55"/>
      <c r="AZ12" s="55"/>
      <c r="BA12" s="55"/>
      <c r="BB12" s="55"/>
    </row>
    <row r="13" customFormat="false" ht="15.75" hidden="false" customHeight="false" outlineLevel="0" collapsed="false">
      <c r="A13" s="58" t="s">
        <v>303</v>
      </c>
      <c r="B13" s="59" t="n">
        <v>411722</v>
      </c>
      <c r="C13" s="45"/>
      <c r="D13" s="59" t="n">
        <v>1</v>
      </c>
      <c r="E13" s="45"/>
      <c r="F13" s="59" t="n">
        <v>0</v>
      </c>
      <c r="G13" s="59" t="n">
        <v>1</v>
      </c>
      <c r="H13" s="54"/>
      <c r="I13" s="59"/>
      <c r="J13" s="59" t="n">
        <v>1</v>
      </c>
      <c r="K13" s="59"/>
      <c r="L13" s="59"/>
      <c r="M13" s="54"/>
      <c r="N13" s="59"/>
      <c r="O13" s="59"/>
      <c r="P13" s="59"/>
      <c r="Q13" s="54"/>
      <c r="R13" s="59"/>
      <c r="S13" s="59"/>
      <c r="T13" s="59"/>
      <c r="U13" s="54"/>
      <c r="V13" s="59"/>
      <c r="W13" s="58"/>
      <c r="X13" s="58"/>
      <c r="Y13" s="54"/>
      <c r="Z13" s="59"/>
      <c r="AA13" s="59"/>
      <c r="AB13" s="59"/>
      <c r="AC13" s="54"/>
      <c r="AD13" s="59"/>
      <c r="AE13" s="59"/>
      <c r="AF13" s="54"/>
      <c r="AG13" s="59"/>
      <c r="AH13" s="59"/>
      <c r="AI13" s="59"/>
      <c r="AJ13" s="54"/>
      <c r="AK13" s="58"/>
      <c r="AL13" s="58"/>
      <c r="AM13" s="58"/>
      <c r="AN13" s="58"/>
      <c r="AO13" s="58"/>
      <c r="AP13" s="58"/>
      <c r="AQ13" s="58"/>
      <c r="AR13" s="58"/>
      <c r="AS13" s="58"/>
      <c r="AT13" s="58"/>
      <c r="AU13" s="58"/>
      <c r="AV13" s="58"/>
      <c r="AW13" s="58"/>
      <c r="AX13" s="58"/>
      <c r="AY13" s="58"/>
      <c r="AZ13" s="58"/>
      <c r="BA13" s="58"/>
      <c r="BB13" s="58"/>
    </row>
    <row r="14" customFormat="false" ht="15.75" hidden="false" customHeight="false" outlineLevel="0" collapsed="false">
      <c r="A14" s="52" t="s">
        <v>304</v>
      </c>
      <c r="B14" s="53" t="n">
        <v>416628</v>
      </c>
      <c r="C14" s="45"/>
      <c r="D14" s="53" t="n">
        <v>1</v>
      </c>
      <c r="E14" s="45"/>
      <c r="F14" s="53" t="n">
        <v>1</v>
      </c>
      <c r="G14" s="53" t="n">
        <v>0</v>
      </c>
      <c r="H14" s="54"/>
      <c r="I14" s="56" t="n">
        <v>1</v>
      </c>
      <c r="J14" s="53" t="n">
        <v>0</v>
      </c>
      <c r="K14" s="53" t="n">
        <v>1</v>
      </c>
      <c r="L14" s="53"/>
      <c r="M14" s="54"/>
      <c r="N14" s="53"/>
      <c r="O14" s="53"/>
      <c r="P14" s="53"/>
      <c r="Q14" s="54"/>
      <c r="R14" s="53" t="n">
        <v>1</v>
      </c>
      <c r="S14" s="53"/>
      <c r="T14" s="53" t="n">
        <v>1</v>
      </c>
      <c r="U14" s="54"/>
      <c r="V14" s="53"/>
      <c r="W14" s="52"/>
      <c r="X14" s="57"/>
      <c r="Y14" s="54"/>
      <c r="Z14" s="56"/>
      <c r="AA14" s="56" t="n">
        <v>1</v>
      </c>
      <c r="AB14" s="56"/>
      <c r="AC14" s="54"/>
      <c r="AD14" s="56"/>
      <c r="AE14" s="56" t="n">
        <v>1</v>
      </c>
      <c r="AF14" s="54"/>
      <c r="AG14" s="56"/>
      <c r="AH14" s="56" t="n">
        <v>1</v>
      </c>
      <c r="AI14" s="56"/>
      <c r="AJ14" s="54"/>
      <c r="AK14" s="55"/>
      <c r="AL14" s="55"/>
      <c r="AM14" s="55"/>
      <c r="AN14" s="55"/>
      <c r="AO14" s="55"/>
      <c r="AP14" s="55"/>
      <c r="AQ14" s="55"/>
      <c r="AR14" s="55"/>
      <c r="AS14" s="55"/>
      <c r="AT14" s="55"/>
      <c r="AU14" s="55"/>
      <c r="AV14" s="55"/>
      <c r="AW14" s="55"/>
      <c r="AX14" s="55"/>
      <c r="AY14" s="55"/>
      <c r="AZ14" s="55"/>
      <c r="BA14" s="55"/>
      <c r="BB14" s="55"/>
    </row>
    <row r="15" customFormat="false" ht="15.75" hidden="false" customHeight="false" outlineLevel="0" collapsed="false">
      <c r="A15" s="61" t="s">
        <v>305</v>
      </c>
      <c r="B15" s="53" t="n">
        <v>477564</v>
      </c>
      <c r="C15" s="45"/>
      <c r="D15" s="53" t="n">
        <v>1</v>
      </c>
      <c r="E15" s="45"/>
      <c r="F15" s="53" t="n">
        <v>1</v>
      </c>
      <c r="G15" s="53" t="n">
        <v>0</v>
      </c>
      <c r="H15" s="54"/>
      <c r="I15" s="56" t="n">
        <v>1</v>
      </c>
      <c r="J15" s="53" t="n">
        <v>0</v>
      </c>
      <c r="K15" s="53" t="n">
        <v>1</v>
      </c>
      <c r="L15" s="53"/>
      <c r="M15" s="54"/>
      <c r="N15" s="53"/>
      <c r="O15" s="53"/>
      <c r="P15" s="53"/>
      <c r="Q15" s="54"/>
      <c r="R15" s="53" t="n">
        <v>1</v>
      </c>
      <c r="S15" s="53" t="n">
        <v>1</v>
      </c>
      <c r="T15" s="53"/>
      <c r="U15" s="54"/>
      <c r="V15" s="53"/>
      <c r="W15" s="52"/>
      <c r="X15" s="57"/>
      <c r="Y15" s="54"/>
      <c r="Z15" s="56"/>
      <c r="AA15" s="56" t="n">
        <v>1</v>
      </c>
      <c r="AB15" s="56"/>
      <c r="AC15" s="54"/>
      <c r="AD15" s="56" t="n">
        <v>1</v>
      </c>
      <c r="AE15" s="56"/>
      <c r="AF15" s="54"/>
      <c r="AG15" s="56"/>
      <c r="AH15" s="56" t="n">
        <v>1</v>
      </c>
      <c r="AI15" s="56"/>
      <c r="AJ15" s="54"/>
      <c r="AK15" s="55"/>
      <c r="AL15" s="55"/>
      <c r="AM15" s="55"/>
      <c r="AN15" s="55"/>
      <c r="AO15" s="55"/>
      <c r="AP15" s="55"/>
      <c r="AQ15" s="55"/>
      <c r="AR15" s="55"/>
      <c r="AS15" s="55"/>
      <c r="AT15" s="55"/>
      <c r="AU15" s="55"/>
      <c r="AV15" s="55"/>
      <c r="AW15" s="55"/>
      <c r="AX15" s="55"/>
      <c r="AY15" s="55"/>
      <c r="AZ15" s="55"/>
      <c r="BA15" s="55"/>
      <c r="BB15" s="55"/>
    </row>
    <row r="16" customFormat="false" ht="15.75" hidden="false" customHeight="false" outlineLevel="0" collapsed="false">
      <c r="A16" s="52" t="s">
        <v>306</v>
      </c>
      <c r="B16" s="53" t="n">
        <v>490742</v>
      </c>
      <c r="C16" s="45"/>
      <c r="D16" s="53" t="n">
        <v>1</v>
      </c>
      <c r="E16" s="45"/>
      <c r="F16" s="53" t="n">
        <v>1</v>
      </c>
      <c r="G16" s="53" t="n">
        <v>0</v>
      </c>
      <c r="H16" s="54"/>
      <c r="I16" s="56" t="n">
        <v>1</v>
      </c>
      <c r="J16" s="53" t="n">
        <v>0</v>
      </c>
      <c r="K16" s="53" t="n">
        <v>1</v>
      </c>
      <c r="L16" s="53"/>
      <c r="M16" s="54"/>
      <c r="N16" s="53" t="n">
        <v>1</v>
      </c>
      <c r="O16" s="53"/>
      <c r="P16" s="53" t="n">
        <v>1</v>
      </c>
      <c r="Q16" s="54"/>
      <c r="R16" s="53"/>
      <c r="S16" s="53"/>
      <c r="T16" s="53"/>
      <c r="U16" s="54"/>
      <c r="V16" s="53"/>
      <c r="W16" s="52"/>
      <c r="X16" s="57"/>
      <c r="Y16" s="54"/>
      <c r="Z16" s="56" t="n">
        <v>1</v>
      </c>
      <c r="AA16" s="56"/>
      <c r="AB16" s="56"/>
      <c r="AC16" s="54"/>
      <c r="AD16" s="56" t="n">
        <v>1</v>
      </c>
      <c r="AE16" s="56"/>
      <c r="AF16" s="54"/>
      <c r="AG16" s="56" t="n">
        <v>1</v>
      </c>
      <c r="AH16" s="56"/>
      <c r="AI16" s="56"/>
      <c r="AJ16" s="54"/>
      <c r="AK16" s="55"/>
      <c r="AL16" s="55"/>
      <c r="AM16" s="55"/>
      <c r="AN16" s="55"/>
      <c r="AO16" s="55"/>
      <c r="AP16" s="55"/>
      <c r="AQ16" s="55"/>
      <c r="AR16" s="55"/>
      <c r="AS16" s="55"/>
      <c r="AT16" s="55"/>
      <c r="AU16" s="55"/>
      <c r="AV16" s="55"/>
      <c r="AW16" s="55"/>
      <c r="AX16" s="55"/>
      <c r="AY16" s="55"/>
      <c r="AZ16" s="55"/>
      <c r="BA16" s="55"/>
      <c r="BB16" s="55"/>
    </row>
    <row r="17" customFormat="false" ht="15.75" hidden="false" customHeight="false" outlineLevel="0" collapsed="false">
      <c r="A17" s="58" t="s">
        <v>307</v>
      </c>
      <c r="B17" s="59" t="n">
        <v>499447</v>
      </c>
      <c r="C17" s="45"/>
      <c r="D17" s="59" t="n">
        <v>1</v>
      </c>
      <c r="E17" s="45"/>
      <c r="F17" s="59" t="n">
        <v>0</v>
      </c>
      <c r="G17" s="59" t="n">
        <v>1</v>
      </c>
      <c r="H17" s="54"/>
      <c r="I17" s="59"/>
      <c r="J17" s="59" t="n">
        <v>1</v>
      </c>
      <c r="K17" s="59"/>
      <c r="L17" s="59"/>
      <c r="M17" s="54"/>
      <c r="N17" s="59"/>
      <c r="O17" s="59"/>
      <c r="P17" s="59"/>
      <c r="Q17" s="54"/>
      <c r="R17" s="59"/>
      <c r="S17" s="59"/>
      <c r="T17" s="59"/>
      <c r="U17" s="54"/>
      <c r="V17" s="59"/>
      <c r="W17" s="58"/>
      <c r="X17" s="58"/>
      <c r="Y17" s="54"/>
      <c r="Z17" s="59"/>
      <c r="AA17" s="59"/>
      <c r="AB17" s="59"/>
      <c r="AC17" s="54"/>
      <c r="AD17" s="59"/>
      <c r="AE17" s="59"/>
      <c r="AF17" s="54"/>
      <c r="AG17" s="59"/>
      <c r="AH17" s="59"/>
      <c r="AI17" s="59"/>
      <c r="AJ17" s="54"/>
      <c r="AK17" s="58"/>
      <c r="AL17" s="58"/>
      <c r="AM17" s="58"/>
      <c r="AN17" s="58"/>
      <c r="AO17" s="58"/>
      <c r="AP17" s="58"/>
      <c r="AQ17" s="58"/>
      <c r="AR17" s="58"/>
      <c r="AS17" s="58"/>
      <c r="AT17" s="58"/>
      <c r="AU17" s="58"/>
      <c r="AV17" s="58"/>
      <c r="AW17" s="58"/>
      <c r="AX17" s="58"/>
      <c r="AY17" s="58"/>
      <c r="AZ17" s="58"/>
      <c r="BA17" s="58"/>
      <c r="BB17" s="58"/>
    </row>
    <row r="18" customFormat="false" ht="15.75" hidden="false" customHeight="false" outlineLevel="0" collapsed="false">
      <c r="A18" s="58" t="s">
        <v>308</v>
      </c>
      <c r="B18" s="59" t="n">
        <v>515287</v>
      </c>
      <c r="C18" s="45"/>
      <c r="D18" s="59" t="n">
        <v>1</v>
      </c>
      <c r="E18" s="45"/>
      <c r="F18" s="59" t="n">
        <v>0</v>
      </c>
      <c r="G18" s="59" t="n">
        <v>1</v>
      </c>
      <c r="H18" s="54"/>
      <c r="I18" s="59"/>
      <c r="J18" s="59" t="n">
        <v>1</v>
      </c>
      <c r="K18" s="59"/>
      <c r="L18" s="59"/>
      <c r="M18" s="54"/>
      <c r="N18" s="59"/>
      <c r="O18" s="59"/>
      <c r="P18" s="59"/>
      <c r="Q18" s="54"/>
      <c r="R18" s="59"/>
      <c r="S18" s="59"/>
      <c r="T18" s="59"/>
      <c r="U18" s="54"/>
      <c r="V18" s="59"/>
      <c r="W18" s="58"/>
      <c r="X18" s="58"/>
      <c r="Y18" s="54"/>
      <c r="Z18" s="59"/>
      <c r="AA18" s="59"/>
      <c r="AB18" s="59"/>
      <c r="AC18" s="54"/>
      <c r="AD18" s="59"/>
      <c r="AE18" s="59"/>
      <c r="AF18" s="54"/>
      <c r="AG18" s="59"/>
      <c r="AH18" s="59"/>
      <c r="AI18" s="59"/>
      <c r="AJ18" s="54"/>
      <c r="AK18" s="58"/>
      <c r="AL18" s="58"/>
      <c r="AM18" s="58"/>
      <c r="AN18" s="58"/>
      <c r="AO18" s="58"/>
      <c r="AP18" s="58"/>
      <c r="AQ18" s="58"/>
      <c r="AR18" s="58"/>
      <c r="AS18" s="58"/>
      <c r="AT18" s="58"/>
      <c r="AU18" s="58"/>
      <c r="AV18" s="58"/>
      <c r="AW18" s="58"/>
      <c r="AX18" s="58"/>
      <c r="AY18" s="58"/>
      <c r="AZ18" s="58"/>
      <c r="BA18" s="58"/>
      <c r="BB18" s="58"/>
    </row>
    <row r="19" customFormat="false" ht="15.75" hidden="false" customHeight="false" outlineLevel="0" collapsed="false">
      <c r="A19" s="62" t="s">
        <v>309</v>
      </c>
      <c r="B19" s="59" t="n">
        <v>258793</v>
      </c>
      <c r="C19" s="45"/>
      <c r="D19" s="59" t="n">
        <v>1</v>
      </c>
      <c r="E19" s="45"/>
      <c r="F19" s="59" t="n">
        <v>0</v>
      </c>
      <c r="G19" s="59" t="n">
        <v>1</v>
      </c>
      <c r="H19" s="54"/>
      <c r="I19" s="59"/>
      <c r="J19" s="59" t="n">
        <v>1</v>
      </c>
      <c r="K19" s="59"/>
      <c r="L19" s="59"/>
      <c r="M19" s="54"/>
      <c r="N19" s="59"/>
      <c r="O19" s="59"/>
      <c r="P19" s="59"/>
      <c r="Q19" s="54"/>
      <c r="R19" s="59"/>
      <c r="S19" s="59"/>
      <c r="T19" s="59"/>
      <c r="U19" s="54"/>
      <c r="V19" s="59"/>
      <c r="W19" s="58"/>
      <c r="X19" s="58"/>
      <c r="Y19" s="54"/>
      <c r="Z19" s="59"/>
      <c r="AA19" s="59"/>
      <c r="AB19" s="59"/>
      <c r="AC19" s="54"/>
      <c r="AD19" s="59"/>
      <c r="AE19" s="59"/>
      <c r="AF19" s="54"/>
      <c r="AG19" s="59"/>
      <c r="AH19" s="59"/>
      <c r="AI19" s="59"/>
      <c r="AJ19" s="54"/>
      <c r="AK19" s="58"/>
      <c r="AL19" s="58"/>
      <c r="AM19" s="58"/>
      <c r="AN19" s="58"/>
      <c r="AO19" s="58"/>
      <c r="AP19" s="58"/>
      <c r="AQ19" s="58"/>
      <c r="AR19" s="58"/>
      <c r="AS19" s="58"/>
      <c r="AT19" s="58"/>
      <c r="AU19" s="58"/>
      <c r="AV19" s="58"/>
      <c r="AW19" s="58"/>
      <c r="AX19" s="58"/>
      <c r="AY19" s="58"/>
      <c r="AZ19" s="58"/>
      <c r="BA19" s="58"/>
      <c r="BB19" s="58"/>
    </row>
    <row r="20" customFormat="false" ht="15.75" hidden="false" customHeight="false" outlineLevel="0" collapsed="false">
      <c r="A20" s="52" t="s">
        <v>310</v>
      </c>
      <c r="B20" s="53" t="n">
        <v>347306</v>
      </c>
      <c r="C20" s="45"/>
      <c r="D20" s="53" t="n">
        <v>1</v>
      </c>
      <c r="E20" s="45"/>
      <c r="F20" s="53" t="n">
        <v>1</v>
      </c>
      <c r="G20" s="53" t="n">
        <v>0</v>
      </c>
      <c r="H20" s="54"/>
      <c r="I20" s="53" t="n">
        <v>1</v>
      </c>
      <c r="J20" s="53" t="n">
        <v>0</v>
      </c>
      <c r="K20" s="53" t="n">
        <v>1</v>
      </c>
      <c r="L20" s="53"/>
      <c r="M20" s="54"/>
      <c r="N20" s="53"/>
      <c r="O20" s="53"/>
      <c r="P20" s="53"/>
      <c r="Q20" s="54"/>
      <c r="R20" s="53" t="n">
        <v>1</v>
      </c>
      <c r="S20" s="53" t="n">
        <v>1</v>
      </c>
      <c r="T20" s="53"/>
      <c r="U20" s="54"/>
      <c r="V20" s="53"/>
      <c r="W20" s="52"/>
      <c r="X20" s="60"/>
      <c r="Y20" s="54"/>
      <c r="Z20" s="53"/>
      <c r="AA20" s="53" t="n">
        <v>1</v>
      </c>
      <c r="AB20" s="53"/>
      <c r="AC20" s="54"/>
      <c r="AD20" s="53" t="n">
        <v>1</v>
      </c>
      <c r="AE20" s="53"/>
      <c r="AF20" s="54"/>
      <c r="AG20" s="53" t="n">
        <v>1</v>
      </c>
      <c r="AH20" s="53"/>
      <c r="AI20" s="53"/>
      <c r="AJ20" s="54"/>
      <c r="AK20" s="55"/>
      <c r="AL20" s="55"/>
      <c r="AM20" s="55"/>
      <c r="AN20" s="55"/>
      <c r="AO20" s="55"/>
      <c r="AP20" s="55"/>
      <c r="AQ20" s="55"/>
      <c r="AR20" s="55"/>
      <c r="AS20" s="55"/>
      <c r="AT20" s="55"/>
      <c r="AU20" s="55"/>
      <c r="AV20" s="55"/>
      <c r="AW20" s="55"/>
      <c r="AX20" s="55"/>
      <c r="AY20" s="55"/>
      <c r="AZ20" s="55"/>
      <c r="BA20" s="55"/>
      <c r="BB20" s="55"/>
    </row>
    <row r="21" customFormat="false" ht="15.75" hidden="false" customHeight="false" outlineLevel="0" collapsed="false">
      <c r="A21" s="52" t="s">
        <v>311</v>
      </c>
      <c r="B21" s="53" t="n">
        <v>74319</v>
      </c>
      <c r="C21" s="45"/>
      <c r="D21" s="53" t="n">
        <v>1</v>
      </c>
      <c r="E21" s="45"/>
      <c r="F21" s="53" t="n">
        <v>1</v>
      </c>
      <c r="G21" s="53" t="n">
        <v>0</v>
      </c>
      <c r="H21" s="54"/>
      <c r="I21" s="53" t="n">
        <v>1</v>
      </c>
      <c r="J21" s="53" t="n">
        <v>0</v>
      </c>
      <c r="K21" s="53" t="n">
        <v>1</v>
      </c>
      <c r="L21" s="53"/>
      <c r="M21" s="54"/>
      <c r="N21" s="53"/>
      <c r="O21" s="53"/>
      <c r="P21" s="53"/>
      <c r="Q21" s="54"/>
      <c r="R21" s="53" t="n">
        <v>1</v>
      </c>
      <c r="S21" s="53" t="n">
        <v>1</v>
      </c>
      <c r="T21" s="53"/>
      <c r="U21" s="54"/>
      <c r="V21" s="53"/>
      <c r="W21" s="52"/>
      <c r="X21" s="60"/>
      <c r="Y21" s="54"/>
      <c r="Z21" s="53"/>
      <c r="AA21" s="53" t="n">
        <v>1</v>
      </c>
      <c r="AB21" s="53"/>
      <c r="AC21" s="54"/>
      <c r="AD21" s="53" t="n">
        <v>1</v>
      </c>
      <c r="AE21" s="53"/>
      <c r="AF21" s="54"/>
      <c r="AG21" s="53"/>
      <c r="AH21" s="53"/>
      <c r="AI21" s="53" t="n">
        <v>1</v>
      </c>
      <c r="AJ21" s="54"/>
      <c r="AK21" s="55"/>
      <c r="AL21" s="55"/>
      <c r="AM21" s="55"/>
      <c r="AN21" s="55"/>
      <c r="AO21" s="55"/>
      <c r="AP21" s="55"/>
      <c r="AQ21" s="55"/>
      <c r="AR21" s="55"/>
      <c r="AS21" s="55"/>
      <c r="AT21" s="55"/>
      <c r="AU21" s="55"/>
      <c r="AV21" s="55"/>
      <c r="AW21" s="55"/>
      <c r="AX21" s="55"/>
      <c r="AY21" s="55"/>
      <c r="AZ21" s="55"/>
      <c r="BA21" s="55"/>
      <c r="BB21" s="55"/>
    </row>
    <row r="22" customFormat="false" ht="15.75" hidden="false" customHeight="false" outlineLevel="0" collapsed="false">
      <c r="A22" s="45"/>
      <c r="B22" s="45"/>
      <c r="C22" s="45"/>
      <c r="D22" s="54"/>
      <c r="E22" s="45"/>
      <c r="F22" s="54"/>
      <c r="G22" s="54"/>
      <c r="H22" s="54"/>
      <c r="I22" s="54"/>
      <c r="J22" s="54"/>
      <c r="K22" s="54"/>
      <c r="L22" s="54"/>
      <c r="M22" s="54"/>
      <c r="N22" s="54"/>
      <c r="O22" s="54"/>
      <c r="P22" s="54"/>
      <c r="Q22" s="54"/>
      <c r="R22" s="54"/>
      <c r="S22" s="54"/>
      <c r="T22" s="54"/>
      <c r="U22" s="54"/>
      <c r="V22" s="54"/>
      <c r="W22" s="45"/>
      <c r="X22" s="45"/>
      <c r="Y22" s="54"/>
      <c r="Z22" s="54"/>
      <c r="AA22" s="54"/>
      <c r="AB22" s="54"/>
      <c r="AC22" s="54"/>
      <c r="AD22" s="54"/>
      <c r="AE22" s="54"/>
      <c r="AF22" s="54"/>
      <c r="AG22" s="54"/>
      <c r="AH22" s="54"/>
      <c r="AI22" s="54"/>
      <c r="AJ22" s="54"/>
      <c r="AK22" s="45"/>
      <c r="AL22" s="45"/>
      <c r="AM22" s="45"/>
      <c r="AN22" s="45"/>
      <c r="AO22" s="45"/>
      <c r="AP22" s="45"/>
      <c r="AQ22" s="45"/>
      <c r="AR22" s="45"/>
      <c r="AS22" s="45"/>
      <c r="AT22" s="45"/>
      <c r="AU22" s="45"/>
      <c r="AV22" s="45"/>
      <c r="AW22" s="45"/>
      <c r="AX22" s="45"/>
      <c r="AY22" s="45"/>
      <c r="AZ22" s="45"/>
      <c r="BA22" s="45"/>
      <c r="BB22" s="45"/>
    </row>
    <row r="23" customFormat="false" ht="15.75" hidden="false" customHeight="false" outlineLevel="0" collapsed="false">
      <c r="A23" s="58" t="s">
        <v>312</v>
      </c>
      <c r="B23" s="59" t="n">
        <v>26152</v>
      </c>
      <c r="C23" s="45"/>
      <c r="D23" s="59" t="n">
        <v>1</v>
      </c>
      <c r="E23" s="45"/>
      <c r="F23" s="59" t="n">
        <v>0</v>
      </c>
      <c r="G23" s="59" t="n">
        <v>1</v>
      </c>
      <c r="H23" s="54"/>
      <c r="I23" s="59"/>
      <c r="J23" s="59" t="n">
        <v>1</v>
      </c>
      <c r="K23" s="59"/>
      <c r="L23" s="59"/>
      <c r="M23" s="54"/>
      <c r="N23" s="59"/>
      <c r="O23" s="59"/>
      <c r="P23" s="59"/>
      <c r="Q23" s="54"/>
      <c r="R23" s="59"/>
      <c r="S23" s="59"/>
      <c r="T23" s="59"/>
      <c r="U23" s="54"/>
      <c r="V23" s="59"/>
      <c r="W23" s="58"/>
      <c r="X23" s="58"/>
      <c r="Y23" s="54"/>
      <c r="Z23" s="59"/>
      <c r="AA23" s="59"/>
      <c r="AB23" s="59"/>
      <c r="AC23" s="54"/>
      <c r="AD23" s="59"/>
      <c r="AE23" s="59"/>
      <c r="AF23" s="54"/>
      <c r="AG23" s="59"/>
      <c r="AH23" s="59"/>
      <c r="AI23" s="59"/>
      <c r="AJ23" s="54"/>
      <c r="AK23" s="58"/>
      <c r="AL23" s="58"/>
      <c r="AM23" s="58"/>
      <c r="AN23" s="58"/>
      <c r="AO23" s="58"/>
      <c r="AP23" s="58"/>
      <c r="AQ23" s="58"/>
      <c r="AR23" s="58"/>
      <c r="AS23" s="58"/>
      <c r="AT23" s="58"/>
      <c r="AU23" s="58"/>
      <c r="AV23" s="58"/>
      <c r="AW23" s="58"/>
      <c r="AX23" s="58"/>
      <c r="AY23" s="58"/>
      <c r="AZ23" s="58"/>
      <c r="BA23" s="58"/>
      <c r="BB23" s="58"/>
    </row>
    <row r="24" customFormat="false" ht="15.75" hidden="false" customHeight="false" outlineLevel="0" collapsed="false">
      <c r="A24" s="58" t="s">
        <v>313</v>
      </c>
      <c r="B24" s="59" t="n">
        <v>30625</v>
      </c>
      <c r="C24" s="45"/>
      <c r="D24" s="59" t="n">
        <v>1</v>
      </c>
      <c r="E24" s="45"/>
      <c r="F24" s="59" t="n">
        <v>0</v>
      </c>
      <c r="G24" s="59" t="n">
        <v>1</v>
      </c>
      <c r="H24" s="54"/>
      <c r="I24" s="59"/>
      <c r="J24" s="59" t="n">
        <v>1</v>
      </c>
      <c r="K24" s="59"/>
      <c r="L24" s="59"/>
      <c r="M24" s="54"/>
      <c r="N24" s="59"/>
      <c r="O24" s="59"/>
      <c r="P24" s="59"/>
      <c r="Q24" s="54"/>
      <c r="R24" s="59"/>
      <c r="S24" s="59"/>
      <c r="T24" s="59"/>
      <c r="U24" s="54"/>
      <c r="V24" s="59"/>
      <c r="W24" s="58"/>
      <c r="X24" s="58"/>
      <c r="Y24" s="54"/>
      <c r="Z24" s="59"/>
      <c r="AA24" s="59"/>
      <c r="AB24" s="59"/>
      <c r="AC24" s="54"/>
      <c r="AD24" s="59"/>
      <c r="AE24" s="59"/>
      <c r="AF24" s="54"/>
      <c r="AG24" s="59"/>
      <c r="AH24" s="59"/>
      <c r="AI24" s="59"/>
      <c r="AJ24" s="54"/>
      <c r="AK24" s="58"/>
      <c r="AL24" s="58"/>
      <c r="AM24" s="58"/>
      <c r="AN24" s="58"/>
      <c r="AO24" s="58"/>
      <c r="AP24" s="58"/>
      <c r="AQ24" s="58"/>
      <c r="AR24" s="58"/>
      <c r="AS24" s="58"/>
      <c r="AT24" s="58"/>
      <c r="AU24" s="58"/>
      <c r="AV24" s="58"/>
      <c r="AW24" s="58"/>
      <c r="AX24" s="58"/>
      <c r="AY24" s="58"/>
      <c r="AZ24" s="58"/>
      <c r="BA24" s="58"/>
      <c r="BB24" s="58"/>
    </row>
    <row r="25" customFormat="false" ht="15.75" hidden="false" customHeight="false" outlineLevel="0" collapsed="false">
      <c r="A25" s="62" t="s">
        <v>314</v>
      </c>
      <c r="B25" s="59" t="n">
        <v>32366</v>
      </c>
      <c r="C25" s="45"/>
      <c r="D25" s="59" t="n">
        <v>1</v>
      </c>
      <c r="E25" s="45"/>
      <c r="F25" s="59" t="n">
        <v>0</v>
      </c>
      <c r="G25" s="59" t="n">
        <v>1</v>
      </c>
      <c r="H25" s="54"/>
      <c r="I25" s="59"/>
      <c r="J25" s="59" t="n">
        <v>1</v>
      </c>
      <c r="K25" s="59"/>
      <c r="L25" s="59"/>
      <c r="M25" s="54"/>
      <c r="N25" s="59"/>
      <c r="O25" s="59"/>
      <c r="P25" s="59"/>
      <c r="Q25" s="54"/>
      <c r="R25" s="59"/>
      <c r="S25" s="59"/>
      <c r="T25" s="59"/>
      <c r="U25" s="54"/>
      <c r="V25" s="59"/>
      <c r="W25" s="58"/>
      <c r="X25" s="58"/>
      <c r="Y25" s="54"/>
      <c r="Z25" s="59"/>
      <c r="AA25" s="59"/>
      <c r="AB25" s="59"/>
      <c r="AC25" s="54"/>
      <c r="AD25" s="59"/>
      <c r="AE25" s="59"/>
      <c r="AF25" s="54"/>
      <c r="AG25" s="59"/>
      <c r="AH25" s="59"/>
      <c r="AI25" s="59"/>
      <c r="AJ25" s="54"/>
      <c r="AK25" s="58"/>
      <c r="AL25" s="58"/>
      <c r="AM25" s="58"/>
      <c r="AN25" s="58"/>
      <c r="AO25" s="58"/>
      <c r="AP25" s="58"/>
      <c r="AQ25" s="58"/>
      <c r="AR25" s="58"/>
      <c r="AS25" s="58"/>
      <c r="AT25" s="58"/>
      <c r="AU25" s="58"/>
      <c r="AV25" s="58"/>
      <c r="AW25" s="58"/>
      <c r="AX25" s="58"/>
      <c r="AY25" s="58"/>
      <c r="AZ25" s="58"/>
      <c r="BA25" s="58"/>
      <c r="BB25" s="58"/>
    </row>
    <row r="26" customFormat="false" ht="15.75" hidden="false" customHeight="false" outlineLevel="0" collapsed="false">
      <c r="A26" s="52" t="s">
        <v>315</v>
      </c>
      <c r="B26" s="53" t="n">
        <v>33948</v>
      </c>
      <c r="C26" s="45"/>
      <c r="D26" s="53" t="n">
        <v>1</v>
      </c>
      <c r="E26" s="45"/>
      <c r="F26" s="53" t="n">
        <v>1</v>
      </c>
      <c r="G26" s="53" t="n">
        <v>0</v>
      </c>
      <c r="H26" s="54"/>
      <c r="I26" s="53" t="n">
        <v>1</v>
      </c>
      <c r="J26" s="53"/>
      <c r="K26" s="53" t="n">
        <v>1</v>
      </c>
      <c r="L26" s="53"/>
      <c r="M26" s="54"/>
      <c r="N26" s="53" t="n">
        <v>1</v>
      </c>
      <c r="O26" s="53" t="n">
        <v>1</v>
      </c>
      <c r="P26" s="53"/>
      <c r="Q26" s="54"/>
      <c r="R26" s="53"/>
      <c r="S26" s="53"/>
      <c r="T26" s="53"/>
      <c r="U26" s="54"/>
      <c r="V26" s="53"/>
      <c r="W26" s="52"/>
      <c r="X26" s="60"/>
      <c r="Y26" s="54"/>
      <c r="Z26" s="53" t="n">
        <v>1</v>
      </c>
      <c r="AA26" s="53"/>
      <c r="AB26" s="53"/>
      <c r="AC26" s="54"/>
      <c r="AD26" s="53" t="n">
        <v>1</v>
      </c>
      <c r="AE26" s="53"/>
      <c r="AF26" s="54"/>
      <c r="AG26" s="53"/>
      <c r="AH26" s="53" t="n">
        <v>1</v>
      </c>
      <c r="AI26" s="53"/>
      <c r="AJ26" s="54"/>
      <c r="AK26" s="55"/>
      <c r="AL26" s="55"/>
      <c r="AM26" s="55"/>
      <c r="AN26" s="55"/>
      <c r="AO26" s="55"/>
      <c r="AP26" s="55"/>
      <c r="AQ26" s="55"/>
      <c r="AR26" s="55"/>
      <c r="AS26" s="55"/>
      <c r="AT26" s="55"/>
      <c r="AU26" s="55"/>
      <c r="AV26" s="55"/>
      <c r="AW26" s="55"/>
      <c r="AX26" s="55"/>
      <c r="AY26" s="55"/>
      <c r="AZ26" s="55"/>
      <c r="BA26" s="55"/>
      <c r="BB26" s="55"/>
    </row>
    <row r="27" customFormat="false" ht="15.75" hidden="false" customHeight="false" outlineLevel="0" collapsed="false">
      <c r="A27" s="58" t="s">
        <v>316</v>
      </c>
      <c r="B27" s="59" t="n">
        <v>39295</v>
      </c>
      <c r="C27" s="45"/>
      <c r="D27" s="59" t="n">
        <v>1</v>
      </c>
      <c r="E27" s="45"/>
      <c r="F27" s="59" t="n">
        <v>0</v>
      </c>
      <c r="G27" s="59" t="n">
        <v>1</v>
      </c>
      <c r="H27" s="54"/>
      <c r="I27" s="59"/>
      <c r="J27" s="59" t="n">
        <v>1</v>
      </c>
      <c r="K27" s="59"/>
      <c r="L27" s="59"/>
      <c r="M27" s="54"/>
      <c r="N27" s="59"/>
      <c r="O27" s="59"/>
      <c r="P27" s="59"/>
      <c r="Q27" s="54"/>
      <c r="R27" s="59"/>
      <c r="S27" s="59"/>
      <c r="T27" s="59"/>
      <c r="U27" s="54"/>
      <c r="V27" s="59"/>
      <c r="W27" s="58"/>
      <c r="X27" s="58"/>
      <c r="Y27" s="54"/>
      <c r="Z27" s="59"/>
      <c r="AA27" s="59"/>
      <c r="AB27" s="59"/>
      <c r="AC27" s="54"/>
      <c r="AD27" s="59"/>
      <c r="AE27" s="59"/>
      <c r="AF27" s="54"/>
      <c r="AG27" s="59"/>
      <c r="AH27" s="59"/>
      <c r="AI27" s="59"/>
      <c r="AJ27" s="54"/>
      <c r="AK27" s="58"/>
      <c r="AL27" s="58"/>
      <c r="AM27" s="58"/>
      <c r="AN27" s="58"/>
      <c r="AO27" s="58"/>
      <c r="AP27" s="58"/>
      <c r="AQ27" s="58"/>
      <c r="AR27" s="58"/>
      <c r="AS27" s="58"/>
      <c r="AT27" s="58"/>
      <c r="AU27" s="58"/>
      <c r="AV27" s="58"/>
      <c r="AW27" s="58"/>
      <c r="AX27" s="58"/>
      <c r="AY27" s="58"/>
      <c r="AZ27" s="58"/>
      <c r="BA27" s="58"/>
      <c r="BB27" s="58"/>
    </row>
    <row r="28" customFormat="false" ht="15.75" hidden="false" customHeight="false" outlineLevel="0" collapsed="false">
      <c r="A28" s="58" t="s">
        <v>317</v>
      </c>
      <c r="B28" s="59" t="n">
        <v>44723</v>
      </c>
      <c r="C28" s="45"/>
      <c r="D28" s="59" t="n">
        <v>1</v>
      </c>
      <c r="E28" s="45"/>
      <c r="F28" s="59" t="n">
        <v>0</v>
      </c>
      <c r="G28" s="59" t="n">
        <v>1</v>
      </c>
      <c r="H28" s="54"/>
      <c r="I28" s="59" t="n">
        <v>1</v>
      </c>
      <c r="J28" s="59"/>
      <c r="K28" s="59"/>
      <c r="L28" s="59" t="n">
        <v>1</v>
      </c>
      <c r="M28" s="54"/>
      <c r="N28" s="59"/>
      <c r="O28" s="59"/>
      <c r="P28" s="59"/>
      <c r="Q28" s="54"/>
      <c r="R28" s="59"/>
      <c r="S28" s="59"/>
      <c r="T28" s="59"/>
      <c r="U28" s="54"/>
      <c r="V28" s="59"/>
      <c r="W28" s="58"/>
      <c r="X28" s="58"/>
      <c r="Y28" s="54"/>
      <c r="Z28" s="59"/>
      <c r="AA28" s="59"/>
      <c r="AB28" s="59"/>
      <c r="AC28" s="54"/>
      <c r="AD28" s="59"/>
      <c r="AE28" s="59"/>
      <c r="AF28" s="54"/>
      <c r="AG28" s="59"/>
      <c r="AH28" s="59"/>
      <c r="AI28" s="59"/>
      <c r="AJ28" s="54"/>
      <c r="AK28" s="58"/>
      <c r="AL28" s="58"/>
      <c r="AM28" s="58"/>
      <c r="AN28" s="58"/>
      <c r="AO28" s="58"/>
      <c r="AP28" s="58"/>
      <c r="AQ28" s="58"/>
      <c r="AR28" s="58"/>
      <c r="AS28" s="58"/>
      <c r="AT28" s="58"/>
      <c r="AU28" s="58"/>
      <c r="AV28" s="58"/>
      <c r="AW28" s="58"/>
      <c r="AX28" s="58"/>
      <c r="AY28" s="58"/>
      <c r="AZ28" s="58"/>
      <c r="BA28" s="58"/>
      <c r="BB28" s="58"/>
    </row>
    <row r="29" customFormat="false" ht="15.75" hidden="false" customHeight="false" outlineLevel="0" collapsed="false">
      <c r="A29" s="58" t="s">
        <v>318</v>
      </c>
      <c r="B29" s="59" t="n">
        <v>46461</v>
      </c>
      <c r="C29" s="45"/>
      <c r="D29" s="59" t="n">
        <v>1</v>
      </c>
      <c r="E29" s="45"/>
      <c r="F29" s="59" t="n">
        <v>0</v>
      </c>
      <c r="G29" s="59" t="n">
        <v>1</v>
      </c>
      <c r="H29" s="54"/>
      <c r="I29" s="59"/>
      <c r="J29" s="59" t="n">
        <v>1</v>
      </c>
      <c r="K29" s="59"/>
      <c r="L29" s="59"/>
      <c r="M29" s="54"/>
      <c r="N29" s="59"/>
      <c r="O29" s="59"/>
      <c r="P29" s="59"/>
      <c r="Q29" s="54"/>
      <c r="R29" s="59"/>
      <c r="S29" s="59"/>
      <c r="T29" s="59"/>
      <c r="U29" s="54"/>
      <c r="V29" s="59"/>
      <c r="W29" s="58"/>
      <c r="X29" s="58"/>
      <c r="Y29" s="54"/>
      <c r="Z29" s="59"/>
      <c r="AA29" s="59"/>
      <c r="AB29" s="59"/>
      <c r="AC29" s="54"/>
      <c r="AD29" s="59"/>
      <c r="AE29" s="59"/>
      <c r="AF29" s="54"/>
      <c r="AG29" s="59"/>
      <c r="AH29" s="59"/>
      <c r="AI29" s="59"/>
      <c r="AJ29" s="54"/>
      <c r="AK29" s="58"/>
      <c r="AL29" s="58"/>
      <c r="AM29" s="58"/>
      <c r="AN29" s="58"/>
      <c r="AO29" s="58"/>
      <c r="AP29" s="58"/>
      <c r="AQ29" s="58"/>
      <c r="AR29" s="58"/>
      <c r="AS29" s="58"/>
      <c r="AT29" s="58"/>
      <c r="AU29" s="58"/>
      <c r="AV29" s="58"/>
      <c r="AW29" s="58"/>
      <c r="AX29" s="58"/>
      <c r="AY29" s="58"/>
      <c r="AZ29" s="58"/>
      <c r="BA29" s="58"/>
      <c r="BB29" s="58"/>
    </row>
    <row r="30" customFormat="false" ht="15.75" hidden="false" customHeight="false" outlineLevel="0" collapsed="false">
      <c r="A30" s="52" t="s">
        <v>319</v>
      </c>
      <c r="B30" s="53" t="n">
        <v>49047</v>
      </c>
      <c r="C30" s="45"/>
      <c r="D30" s="53" t="n">
        <v>1</v>
      </c>
      <c r="E30" s="45"/>
      <c r="F30" s="53" t="n">
        <v>1</v>
      </c>
      <c r="G30" s="53" t="n">
        <v>0</v>
      </c>
      <c r="H30" s="54"/>
      <c r="I30" s="53" t="n">
        <v>1</v>
      </c>
      <c r="J30" s="53"/>
      <c r="K30" s="53" t="n">
        <v>1</v>
      </c>
      <c r="L30" s="53"/>
      <c r="M30" s="54"/>
      <c r="N30" s="53"/>
      <c r="O30" s="53"/>
      <c r="P30" s="53"/>
      <c r="Q30" s="54"/>
      <c r="R30" s="53"/>
      <c r="S30" s="53"/>
      <c r="T30" s="53"/>
      <c r="U30" s="54"/>
      <c r="V30" s="53" t="n">
        <v>1</v>
      </c>
      <c r="W30" s="52" t="n">
        <v>1</v>
      </c>
      <c r="X30" s="60"/>
      <c r="Y30" s="54"/>
      <c r="Z30" s="53"/>
      <c r="AA30" s="53"/>
      <c r="AB30" s="53" t="n">
        <v>1</v>
      </c>
      <c r="AC30" s="54"/>
      <c r="AD30" s="53" t="n">
        <v>1</v>
      </c>
      <c r="AE30" s="53"/>
      <c r="AF30" s="54"/>
      <c r="AG30" s="53"/>
      <c r="AH30" s="53"/>
      <c r="AI30" s="53" t="n">
        <v>1</v>
      </c>
      <c r="AJ30" s="54"/>
      <c r="AK30" s="55"/>
      <c r="AL30" s="55"/>
      <c r="AM30" s="55"/>
      <c r="AN30" s="55"/>
      <c r="AO30" s="55"/>
      <c r="AP30" s="55"/>
      <c r="AQ30" s="55"/>
      <c r="AR30" s="55"/>
      <c r="AS30" s="55"/>
      <c r="AT30" s="55"/>
      <c r="AU30" s="55"/>
      <c r="AV30" s="55"/>
      <c r="AW30" s="55"/>
      <c r="AX30" s="55"/>
      <c r="AY30" s="55"/>
      <c r="AZ30" s="55"/>
      <c r="BA30" s="55"/>
      <c r="BB30" s="55"/>
    </row>
    <row r="31" customFormat="false" ht="15.75" hidden="false" customHeight="false" outlineLevel="0" collapsed="false">
      <c r="A31" s="58" t="s">
        <v>320</v>
      </c>
      <c r="B31" s="59" t="n">
        <v>48229</v>
      </c>
      <c r="C31" s="45"/>
      <c r="D31" s="59" t="n">
        <v>1</v>
      </c>
      <c r="E31" s="45"/>
      <c r="F31" s="59" t="n">
        <v>0</v>
      </c>
      <c r="G31" s="59" t="n">
        <v>1</v>
      </c>
      <c r="H31" s="54"/>
      <c r="I31" s="59" t="n">
        <v>1</v>
      </c>
      <c r="J31" s="59"/>
      <c r="K31" s="59"/>
      <c r="L31" s="59" t="n">
        <v>1</v>
      </c>
      <c r="M31" s="54"/>
      <c r="N31" s="59"/>
      <c r="O31" s="59"/>
      <c r="P31" s="59"/>
      <c r="Q31" s="54"/>
      <c r="R31" s="59"/>
      <c r="S31" s="59"/>
      <c r="T31" s="59"/>
      <c r="U31" s="54"/>
      <c r="V31" s="59"/>
      <c r="W31" s="58"/>
      <c r="X31" s="58"/>
      <c r="Y31" s="54"/>
      <c r="Z31" s="59"/>
      <c r="AA31" s="59"/>
      <c r="AB31" s="59"/>
      <c r="AC31" s="54"/>
      <c r="AD31" s="59"/>
      <c r="AE31" s="59"/>
      <c r="AF31" s="54"/>
      <c r="AG31" s="59"/>
      <c r="AH31" s="59"/>
      <c r="AI31" s="59"/>
      <c r="AJ31" s="54"/>
      <c r="AK31" s="58"/>
      <c r="AL31" s="58"/>
      <c r="AM31" s="58"/>
      <c r="AN31" s="58"/>
      <c r="AO31" s="58"/>
      <c r="AP31" s="58"/>
      <c r="AQ31" s="58"/>
      <c r="AR31" s="58"/>
      <c r="AS31" s="58"/>
      <c r="AT31" s="58"/>
      <c r="AU31" s="58"/>
      <c r="AV31" s="58"/>
      <c r="AW31" s="58"/>
      <c r="AX31" s="58"/>
      <c r="AY31" s="58"/>
      <c r="AZ31" s="58"/>
      <c r="BA31" s="58"/>
      <c r="BB31" s="58"/>
    </row>
    <row r="32" customFormat="false" ht="15.75" hidden="false" customHeight="false" outlineLevel="0" collapsed="false">
      <c r="A32" s="58" t="s">
        <v>321</v>
      </c>
      <c r="B32" s="59" t="n">
        <v>26527</v>
      </c>
      <c r="C32" s="45"/>
      <c r="D32" s="59" t="n">
        <v>1</v>
      </c>
      <c r="E32" s="45"/>
      <c r="F32" s="59" t="n">
        <v>0</v>
      </c>
      <c r="G32" s="59" t="n">
        <v>1</v>
      </c>
      <c r="H32" s="54"/>
      <c r="I32" s="59" t="n">
        <v>1</v>
      </c>
      <c r="J32" s="59"/>
      <c r="K32" s="59"/>
      <c r="L32" s="59" t="n">
        <v>1</v>
      </c>
      <c r="M32" s="54"/>
      <c r="N32" s="59"/>
      <c r="O32" s="59"/>
      <c r="P32" s="59"/>
      <c r="Q32" s="54"/>
      <c r="R32" s="59"/>
      <c r="S32" s="59"/>
      <c r="T32" s="59"/>
      <c r="U32" s="54"/>
      <c r="V32" s="59"/>
      <c r="W32" s="58"/>
      <c r="X32" s="58"/>
      <c r="Y32" s="54"/>
      <c r="Z32" s="59"/>
      <c r="AA32" s="59"/>
      <c r="AB32" s="59"/>
      <c r="AC32" s="54"/>
      <c r="AD32" s="59"/>
      <c r="AE32" s="59"/>
      <c r="AF32" s="54"/>
      <c r="AG32" s="59"/>
      <c r="AH32" s="59"/>
      <c r="AI32" s="59"/>
      <c r="AJ32" s="54"/>
      <c r="AK32" s="58"/>
      <c r="AL32" s="58"/>
      <c r="AM32" s="58"/>
      <c r="AN32" s="58"/>
      <c r="AO32" s="58"/>
      <c r="AP32" s="58"/>
      <c r="AQ32" s="58"/>
      <c r="AR32" s="58"/>
      <c r="AS32" s="58"/>
      <c r="AT32" s="58"/>
      <c r="AU32" s="58"/>
      <c r="AV32" s="58"/>
      <c r="AW32" s="58"/>
      <c r="AX32" s="58"/>
      <c r="AY32" s="58"/>
      <c r="AZ32" s="58"/>
      <c r="BA32" s="58"/>
      <c r="BB32" s="58"/>
    </row>
    <row r="33" customFormat="false" ht="15.75" hidden="false" customHeight="false" outlineLevel="0" collapsed="false">
      <c r="A33" s="52" t="s">
        <v>322</v>
      </c>
      <c r="B33" s="53" t="n">
        <v>27287</v>
      </c>
      <c r="C33" s="45"/>
      <c r="D33" s="53" t="n">
        <v>1</v>
      </c>
      <c r="E33" s="45"/>
      <c r="F33" s="53" t="n">
        <v>1</v>
      </c>
      <c r="G33" s="53" t="n">
        <v>0</v>
      </c>
      <c r="H33" s="54"/>
      <c r="I33" s="53" t="n">
        <v>1</v>
      </c>
      <c r="J33" s="53"/>
      <c r="K33" s="53" t="n">
        <v>1</v>
      </c>
      <c r="L33" s="53"/>
      <c r="M33" s="54"/>
      <c r="N33" s="53"/>
      <c r="O33" s="53"/>
      <c r="P33" s="53"/>
      <c r="Q33" s="54"/>
      <c r="R33" s="53" t="n">
        <v>1</v>
      </c>
      <c r="S33" s="53" t="n">
        <v>1</v>
      </c>
      <c r="T33" s="53"/>
      <c r="U33" s="54"/>
      <c r="V33" s="53"/>
      <c r="W33" s="55"/>
      <c r="X33" s="60"/>
      <c r="Y33" s="54"/>
      <c r="Z33" s="53"/>
      <c r="AA33" s="53" t="n">
        <v>1</v>
      </c>
      <c r="AB33" s="53"/>
      <c r="AC33" s="54"/>
      <c r="AD33" s="53" t="n">
        <v>1</v>
      </c>
      <c r="AE33" s="53"/>
      <c r="AF33" s="54"/>
      <c r="AG33" s="53" t="n">
        <v>1</v>
      </c>
      <c r="AH33" s="53"/>
      <c r="AI33" s="53"/>
      <c r="AJ33" s="54"/>
      <c r="AK33" s="55"/>
      <c r="AL33" s="55"/>
      <c r="AM33" s="55"/>
      <c r="AN33" s="55"/>
      <c r="AO33" s="55"/>
      <c r="AP33" s="55"/>
      <c r="AQ33" s="55"/>
      <c r="AR33" s="55"/>
      <c r="AS33" s="55"/>
      <c r="AT33" s="55"/>
      <c r="AU33" s="55"/>
      <c r="AV33" s="55"/>
      <c r="AW33" s="55"/>
      <c r="AX33" s="55"/>
      <c r="AY33" s="55"/>
      <c r="AZ33" s="55"/>
      <c r="BA33" s="55"/>
      <c r="BB33" s="55"/>
    </row>
    <row r="34" customFormat="false" ht="15.75" hidden="false" customHeight="false" outlineLevel="0" collapsed="false">
      <c r="A34" s="58" t="s">
        <v>323</v>
      </c>
      <c r="B34" s="59" t="n">
        <v>48832</v>
      </c>
      <c r="C34" s="45"/>
      <c r="D34" s="59" t="n">
        <v>1</v>
      </c>
      <c r="E34" s="45"/>
      <c r="F34" s="59" t="n">
        <v>0</v>
      </c>
      <c r="G34" s="59" t="n">
        <v>1</v>
      </c>
      <c r="H34" s="54"/>
      <c r="I34" s="59"/>
      <c r="J34" s="59" t="n">
        <v>1</v>
      </c>
      <c r="K34" s="59"/>
      <c r="L34" s="59"/>
      <c r="M34" s="54"/>
      <c r="N34" s="59"/>
      <c r="O34" s="59"/>
      <c r="P34" s="59"/>
      <c r="Q34" s="54"/>
      <c r="R34" s="59"/>
      <c r="S34" s="59"/>
      <c r="T34" s="59"/>
      <c r="U34" s="54"/>
      <c r="V34" s="59"/>
      <c r="W34" s="58"/>
      <c r="X34" s="58"/>
      <c r="Y34" s="54"/>
      <c r="Z34" s="59"/>
      <c r="AA34" s="59"/>
      <c r="AB34" s="59"/>
      <c r="AC34" s="54"/>
      <c r="AD34" s="59"/>
      <c r="AE34" s="59"/>
      <c r="AF34" s="54"/>
      <c r="AG34" s="59"/>
      <c r="AH34" s="59"/>
      <c r="AI34" s="59"/>
      <c r="AJ34" s="54"/>
      <c r="AK34" s="58"/>
      <c r="AL34" s="58"/>
      <c r="AM34" s="58"/>
      <c r="AN34" s="58"/>
      <c r="AO34" s="58"/>
      <c r="AP34" s="58"/>
      <c r="AQ34" s="58"/>
      <c r="AR34" s="58"/>
      <c r="AS34" s="58"/>
      <c r="AT34" s="58"/>
      <c r="AU34" s="58"/>
      <c r="AV34" s="58"/>
      <c r="AW34" s="58"/>
      <c r="AX34" s="58"/>
      <c r="AY34" s="58"/>
      <c r="AZ34" s="58"/>
      <c r="BA34" s="58"/>
      <c r="BB34" s="58"/>
    </row>
    <row r="35" customFormat="false" ht="15.75" hidden="false" customHeight="false" outlineLevel="0" collapsed="false">
      <c r="A35" s="62" t="s">
        <v>324</v>
      </c>
      <c r="B35" s="59" t="n">
        <v>42649</v>
      </c>
      <c r="C35" s="45"/>
      <c r="D35" s="59" t="n">
        <v>1</v>
      </c>
      <c r="E35" s="45"/>
      <c r="F35" s="59" t="n">
        <v>0</v>
      </c>
      <c r="G35" s="59" t="n">
        <v>1</v>
      </c>
      <c r="H35" s="54"/>
      <c r="I35" s="59"/>
      <c r="J35" s="59" t="n">
        <v>1</v>
      </c>
      <c r="K35" s="59"/>
      <c r="L35" s="59"/>
      <c r="M35" s="54"/>
      <c r="N35" s="59"/>
      <c r="O35" s="59"/>
      <c r="P35" s="59"/>
      <c r="Q35" s="54"/>
      <c r="R35" s="59"/>
      <c r="S35" s="59"/>
      <c r="T35" s="59"/>
      <c r="U35" s="54"/>
      <c r="V35" s="59"/>
      <c r="W35" s="58"/>
      <c r="X35" s="58"/>
      <c r="Y35" s="54"/>
      <c r="Z35" s="59"/>
      <c r="AA35" s="59"/>
      <c r="AB35" s="59"/>
      <c r="AC35" s="54"/>
      <c r="AD35" s="59"/>
      <c r="AE35" s="59"/>
      <c r="AF35" s="54"/>
      <c r="AG35" s="59"/>
      <c r="AH35" s="59"/>
      <c r="AI35" s="59"/>
      <c r="AJ35" s="54"/>
      <c r="AK35" s="58"/>
      <c r="AL35" s="58"/>
      <c r="AM35" s="58"/>
      <c r="AN35" s="58"/>
      <c r="AO35" s="58"/>
      <c r="AP35" s="58"/>
      <c r="AQ35" s="58"/>
      <c r="AR35" s="58"/>
      <c r="AS35" s="58"/>
      <c r="AT35" s="58"/>
      <c r="AU35" s="58"/>
      <c r="AV35" s="58"/>
      <c r="AW35" s="58"/>
      <c r="AX35" s="58"/>
      <c r="AY35" s="58"/>
      <c r="AZ35" s="58"/>
      <c r="BA35" s="58"/>
      <c r="BB35" s="58"/>
    </row>
    <row r="36" customFormat="false" ht="15.75" hidden="false" customHeight="false" outlineLevel="0" collapsed="false">
      <c r="A36" s="58" t="s">
        <v>325</v>
      </c>
      <c r="B36" s="59" t="n">
        <v>40337</v>
      </c>
      <c r="C36" s="45"/>
      <c r="D36" s="59" t="n">
        <v>1</v>
      </c>
      <c r="E36" s="45"/>
      <c r="F36" s="59" t="n">
        <v>0</v>
      </c>
      <c r="G36" s="59" t="n">
        <v>1</v>
      </c>
      <c r="H36" s="54"/>
      <c r="I36" s="59"/>
      <c r="J36" s="59" t="n">
        <v>1</v>
      </c>
      <c r="K36" s="59"/>
      <c r="L36" s="59"/>
      <c r="M36" s="54"/>
      <c r="N36" s="59"/>
      <c r="O36" s="59"/>
      <c r="P36" s="59"/>
      <c r="Q36" s="54"/>
      <c r="R36" s="59"/>
      <c r="S36" s="59"/>
      <c r="T36" s="59"/>
      <c r="U36" s="54"/>
      <c r="V36" s="59"/>
      <c r="W36" s="58"/>
      <c r="X36" s="58"/>
      <c r="Y36" s="54"/>
      <c r="Z36" s="59"/>
      <c r="AA36" s="59"/>
      <c r="AB36" s="59"/>
      <c r="AC36" s="54"/>
      <c r="AD36" s="59"/>
      <c r="AE36" s="59"/>
      <c r="AF36" s="54"/>
      <c r="AG36" s="59"/>
      <c r="AH36" s="59"/>
      <c r="AI36" s="59"/>
      <c r="AJ36" s="54"/>
      <c r="AK36" s="58"/>
      <c r="AL36" s="58"/>
      <c r="AM36" s="58"/>
      <c r="AN36" s="58"/>
      <c r="AO36" s="58"/>
      <c r="AP36" s="58"/>
      <c r="AQ36" s="58"/>
      <c r="AR36" s="58"/>
      <c r="AS36" s="58"/>
      <c r="AT36" s="58"/>
      <c r="AU36" s="58"/>
      <c r="AV36" s="58"/>
      <c r="AW36" s="58"/>
      <c r="AX36" s="58"/>
      <c r="AY36" s="58"/>
      <c r="AZ36" s="58"/>
      <c r="BA36" s="58"/>
      <c r="BB36" s="58"/>
    </row>
    <row r="37" customFormat="false" ht="15.75" hidden="false" customHeight="false" outlineLevel="0" collapsed="false">
      <c r="A37" s="52" t="s">
        <v>326</v>
      </c>
      <c r="B37" s="53" t="n">
        <v>39268</v>
      </c>
      <c r="C37" s="45"/>
      <c r="D37" s="53" t="n">
        <v>1</v>
      </c>
      <c r="E37" s="45"/>
      <c r="F37" s="53" t="n">
        <v>1</v>
      </c>
      <c r="G37" s="53" t="n">
        <v>0</v>
      </c>
      <c r="H37" s="54"/>
      <c r="I37" s="53" t="n">
        <v>1</v>
      </c>
      <c r="J37" s="53"/>
      <c r="K37" s="53" t="n">
        <v>1</v>
      </c>
      <c r="L37" s="53"/>
      <c r="M37" s="54"/>
      <c r="N37" s="53" t="n">
        <v>1</v>
      </c>
      <c r="O37" s="53"/>
      <c r="P37" s="53" t="n">
        <v>1</v>
      </c>
      <c r="Q37" s="54"/>
      <c r="R37" s="53"/>
      <c r="S37" s="53"/>
      <c r="T37" s="53"/>
      <c r="U37" s="54"/>
      <c r="V37" s="53"/>
      <c r="W37" s="52"/>
      <c r="X37" s="60"/>
      <c r="Y37" s="54"/>
      <c r="Z37" s="53" t="n">
        <v>1</v>
      </c>
      <c r="AA37" s="53"/>
      <c r="AB37" s="53"/>
      <c r="AC37" s="54"/>
      <c r="AD37" s="53" t="n">
        <v>1</v>
      </c>
      <c r="AE37" s="53"/>
      <c r="AF37" s="54"/>
      <c r="AG37" s="53" t="n">
        <v>1</v>
      </c>
      <c r="AH37" s="53"/>
      <c r="AI37" s="53"/>
      <c r="AJ37" s="54"/>
      <c r="AK37" s="55"/>
      <c r="AL37" s="55"/>
      <c r="AM37" s="55"/>
      <c r="AN37" s="55"/>
      <c r="AO37" s="55"/>
      <c r="AP37" s="55"/>
      <c r="AQ37" s="55"/>
      <c r="AR37" s="55"/>
      <c r="AS37" s="55"/>
      <c r="AT37" s="55"/>
      <c r="AU37" s="55"/>
      <c r="AV37" s="55"/>
      <c r="AW37" s="55"/>
      <c r="AX37" s="55"/>
      <c r="AY37" s="55"/>
      <c r="AZ37" s="55"/>
      <c r="BA37" s="55"/>
      <c r="BB37" s="55"/>
    </row>
    <row r="38" customFormat="false" ht="15.75" hidden="false" customHeight="false" outlineLevel="0" collapsed="false">
      <c r="A38" s="52" t="s">
        <v>327</v>
      </c>
      <c r="B38" s="53" t="n">
        <v>15811</v>
      </c>
      <c r="C38" s="45"/>
      <c r="D38" s="53" t="n">
        <v>1</v>
      </c>
      <c r="E38" s="45"/>
      <c r="F38" s="53" t="n">
        <v>1</v>
      </c>
      <c r="G38" s="53" t="n">
        <v>0</v>
      </c>
      <c r="H38" s="54"/>
      <c r="I38" s="53" t="n">
        <v>1</v>
      </c>
      <c r="J38" s="53"/>
      <c r="K38" s="53" t="n">
        <v>1</v>
      </c>
      <c r="L38" s="53"/>
      <c r="M38" s="54"/>
      <c r="N38" s="53"/>
      <c r="O38" s="53"/>
      <c r="P38" s="53"/>
      <c r="Q38" s="54"/>
      <c r="R38" s="53" t="n">
        <v>1</v>
      </c>
      <c r="S38" s="53" t="n">
        <v>1</v>
      </c>
      <c r="T38" s="53"/>
      <c r="U38" s="54"/>
      <c r="V38" s="53"/>
      <c r="W38" s="52"/>
      <c r="X38" s="60"/>
      <c r="Y38" s="54"/>
      <c r="Z38" s="53"/>
      <c r="AA38" s="53" t="n">
        <v>1</v>
      </c>
      <c r="AB38" s="53"/>
      <c r="AC38" s="54"/>
      <c r="AD38" s="53" t="n">
        <v>1</v>
      </c>
      <c r="AE38" s="53"/>
      <c r="AF38" s="54"/>
      <c r="AG38" s="53" t="n">
        <v>1</v>
      </c>
      <c r="AH38" s="53"/>
      <c r="AI38" s="53"/>
      <c r="AJ38" s="54"/>
      <c r="AK38" s="55"/>
      <c r="AL38" s="55"/>
      <c r="AM38" s="55"/>
      <c r="AN38" s="55"/>
      <c r="AO38" s="55"/>
      <c r="AP38" s="55"/>
      <c r="AQ38" s="55"/>
      <c r="AR38" s="55"/>
      <c r="AS38" s="55"/>
      <c r="AT38" s="55"/>
      <c r="AU38" s="55"/>
      <c r="AV38" s="55"/>
      <c r="AW38" s="55"/>
      <c r="AX38" s="55"/>
      <c r="AY38" s="55"/>
      <c r="AZ38" s="55"/>
      <c r="BA38" s="55"/>
      <c r="BB38" s="55"/>
    </row>
    <row r="39" customFormat="false" ht="15.75" hidden="false" customHeight="false" outlineLevel="0" collapsed="false">
      <c r="A39" s="45"/>
      <c r="B39" s="45"/>
      <c r="C39" s="45"/>
      <c r="D39" s="54"/>
      <c r="E39" s="45"/>
      <c r="F39" s="54"/>
      <c r="G39" s="54"/>
      <c r="H39" s="54"/>
      <c r="I39" s="54"/>
      <c r="J39" s="54"/>
      <c r="K39" s="54"/>
      <c r="L39" s="54"/>
      <c r="M39" s="54"/>
      <c r="N39" s="54"/>
      <c r="O39" s="54"/>
      <c r="P39" s="54"/>
      <c r="Q39" s="54"/>
      <c r="R39" s="54"/>
      <c r="S39" s="54"/>
      <c r="T39" s="54"/>
      <c r="U39" s="54"/>
      <c r="V39" s="54"/>
      <c r="W39" s="45"/>
      <c r="X39" s="45"/>
      <c r="Y39" s="54"/>
      <c r="Z39" s="54"/>
      <c r="AA39" s="54"/>
      <c r="AB39" s="54"/>
      <c r="AC39" s="54"/>
      <c r="AD39" s="54"/>
      <c r="AE39" s="54"/>
      <c r="AF39" s="54"/>
      <c r="AG39" s="54"/>
      <c r="AH39" s="54"/>
      <c r="AI39" s="54"/>
      <c r="AJ39" s="54"/>
      <c r="AK39" s="45"/>
      <c r="AL39" s="45"/>
      <c r="AM39" s="45"/>
      <c r="AN39" s="45"/>
      <c r="AO39" s="45"/>
      <c r="AP39" s="45"/>
      <c r="AQ39" s="45"/>
      <c r="AR39" s="45"/>
      <c r="AS39" s="45"/>
      <c r="AT39" s="45"/>
      <c r="AU39" s="45"/>
      <c r="AV39" s="45"/>
      <c r="AW39" s="45"/>
      <c r="AX39" s="45"/>
      <c r="AY39" s="45"/>
      <c r="AZ39" s="45"/>
      <c r="BA39" s="45"/>
      <c r="BB39" s="45"/>
    </row>
    <row r="40" customFormat="false" ht="15.75" hidden="false" customHeight="false" outlineLevel="0" collapsed="false">
      <c r="A40" s="58" t="s">
        <v>328</v>
      </c>
      <c r="B40" s="59" t="n">
        <v>3278</v>
      </c>
      <c r="C40" s="45"/>
      <c r="D40" s="59" t="n">
        <v>1</v>
      </c>
      <c r="E40" s="45"/>
      <c r="F40" s="59" t="n">
        <v>0</v>
      </c>
      <c r="G40" s="59" t="n">
        <v>1</v>
      </c>
      <c r="H40" s="54"/>
      <c r="I40" s="59"/>
      <c r="J40" s="59" t="n">
        <v>1</v>
      </c>
      <c r="K40" s="59"/>
      <c r="L40" s="59"/>
      <c r="M40" s="54"/>
      <c r="N40" s="59"/>
      <c r="O40" s="59"/>
      <c r="P40" s="59"/>
      <c r="Q40" s="54"/>
      <c r="R40" s="59"/>
      <c r="S40" s="59"/>
      <c r="T40" s="59"/>
      <c r="U40" s="54"/>
      <c r="V40" s="59"/>
      <c r="W40" s="58"/>
      <c r="X40" s="58"/>
      <c r="Y40" s="54"/>
      <c r="Z40" s="59"/>
      <c r="AA40" s="59"/>
      <c r="AB40" s="59"/>
      <c r="AC40" s="54"/>
      <c r="AD40" s="59"/>
      <c r="AE40" s="59"/>
      <c r="AF40" s="54"/>
      <c r="AG40" s="59"/>
      <c r="AH40" s="59"/>
      <c r="AI40" s="59"/>
      <c r="AJ40" s="54"/>
      <c r="AK40" s="58"/>
      <c r="AL40" s="58"/>
      <c r="AM40" s="58"/>
      <c r="AN40" s="58"/>
      <c r="AO40" s="58"/>
      <c r="AP40" s="58"/>
      <c r="AQ40" s="58"/>
      <c r="AR40" s="58"/>
      <c r="AS40" s="58"/>
      <c r="AT40" s="58"/>
      <c r="AU40" s="58"/>
      <c r="AV40" s="58"/>
      <c r="AW40" s="58"/>
      <c r="AX40" s="58"/>
      <c r="AY40" s="58"/>
      <c r="AZ40" s="58"/>
      <c r="BA40" s="58"/>
      <c r="BB40" s="58"/>
    </row>
    <row r="41" customFormat="false" ht="15.75" hidden="false" customHeight="false" outlineLevel="0" collapsed="false">
      <c r="A41" s="58" t="s">
        <v>329</v>
      </c>
      <c r="B41" s="59" t="n">
        <v>6858</v>
      </c>
      <c r="C41" s="45"/>
      <c r="D41" s="59" t="n">
        <v>1</v>
      </c>
      <c r="E41" s="45"/>
      <c r="F41" s="59" t="n">
        <v>0</v>
      </c>
      <c r="G41" s="59" t="n">
        <v>1</v>
      </c>
      <c r="H41" s="54"/>
      <c r="I41" s="59"/>
      <c r="J41" s="59" t="n">
        <v>1</v>
      </c>
      <c r="K41" s="59"/>
      <c r="L41" s="59"/>
      <c r="M41" s="54"/>
      <c r="N41" s="59"/>
      <c r="O41" s="59"/>
      <c r="P41" s="59"/>
      <c r="Q41" s="54"/>
      <c r="R41" s="59"/>
      <c r="S41" s="59"/>
      <c r="T41" s="59"/>
      <c r="U41" s="54"/>
      <c r="V41" s="59"/>
      <c r="W41" s="58"/>
      <c r="X41" s="58"/>
      <c r="Y41" s="54"/>
      <c r="Z41" s="59"/>
      <c r="AA41" s="59"/>
      <c r="AB41" s="59"/>
      <c r="AC41" s="54"/>
      <c r="AD41" s="59"/>
      <c r="AE41" s="59"/>
      <c r="AF41" s="54"/>
      <c r="AG41" s="59"/>
      <c r="AH41" s="59"/>
      <c r="AI41" s="59"/>
      <c r="AJ41" s="54"/>
      <c r="AK41" s="58"/>
      <c r="AL41" s="58"/>
      <c r="AM41" s="58"/>
      <c r="AN41" s="58"/>
      <c r="AO41" s="58"/>
      <c r="AP41" s="58"/>
      <c r="AQ41" s="58"/>
      <c r="AR41" s="58"/>
      <c r="AS41" s="58"/>
      <c r="AT41" s="58"/>
      <c r="AU41" s="58"/>
      <c r="AV41" s="58"/>
      <c r="AW41" s="58"/>
      <c r="AX41" s="58"/>
      <c r="AY41" s="58"/>
      <c r="AZ41" s="58"/>
      <c r="BA41" s="58"/>
      <c r="BB41" s="58"/>
    </row>
    <row r="42" customFormat="false" ht="15.75" hidden="false" customHeight="false" outlineLevel="0" collapsed="false">
      <c r="A42" s="52" t="s">
        <v>330</v>
      </c>
      <c r="B42" s="53" t="n">
        <v>29743</v>
      </c>
      <c r="C42" s="45"/>
      <c r="D42" s="53" t="n">
        <v>1</v>
      </c>
      <c r="E42" s="45"/>
      <c r="F42" s="53" t="n">
        <v>1</v>
      </c>
      <c r="G42" s="53" t="n">
        <v>0</v>
      </c>
      <c r="H42" s="54"/>
      <c r="I42" s="53" t="n">
        <v>1</v>
      </c>
      <c r="J42" s="53"/>
      <c r="K42" s="53" t="n">
        <v>1</v>
      </c>
      <c r="L42" s="53"/>
      <c r="M42" s="54"/>
      <c r="N42" s="53"/>
      <c r="O42" s="53"/>
      <c r="P42" s="53"/>
      <c r="Q42" s="54"/>
      <c r="R42" s="53" t="n">
        <v>1</v>
      </c>
      <c r="S42" s="53" t="n">
        <v>1</v>
      </c>
      <c r="T42" s="53"/>
      <c r="U42" s="54"/>
      <c r="V42" s="53"/>
      <c r="W42" s="52"/>
      <c r="X42" s="60"/>
      <c r="Y42" s="54"/>
      <c r="Z42" s="53"/>
      <c r="AA42" s="53" t="n">
        <v>1</v>
      </c>
      <c r="AB42" s="53"/>
      <c r="AC42" s="54"/>
      <c r="AD42" s="53" t="n">
        <v>1</v>
      </c>
      <c r="AE42" s="53"/>
      <c r="AF42" s="54"/>
      <c r="AG42" s="53"/>
      <c r="AH42" s="53"/>
      <c r="AI42" s="53" t="n">
        <v>1</v>
      </c>
      <c r="AJ42" s="54"/>
      <c r="AK42" s="55"/>
      <c r="AL42" s="55"/>
      <c r="AM42" s="55"/>
      <c r="AN42" s="55"/>
      <c r="AO42" s="55"/>
      <c r="AP42" s="55"/>
      <c r="AQ42" s="55"/>
      <c r="AR42" s="55"/>
      <c r="AS42" s="55"/>
      <c r="AT42" s="55"/>
      <c r="AU42" s="55"/>
      <c r="AV42" s="55"/>
      <c r="AW42" s="55"/>
      <c r="AX42" s="55"/>
      <c r="AY42" s="55"/>
      <c r="AZ42" s="55"/>
      <c r="BA42" s="55"/>
      <c r="BB42" s="55"/>
    </row>
    <row r="43" customFormat="false" ht="15.75" hidden="false" customHeight="false" outlineLevel="0" collapsed="false">
      <c r="A43" s="58" t="s">
        <v>331</v>
      </c>
      <c r="B43" s="59" t="n">
        <v>32311</v>
      </c>
      <c r="C43" s="45"/>
      <c r="D43" s="59" t="n">
        <v>1</v>
      </c>
      <c r="E43" s="45"/>
      <c r="F43" s="59" t="n">
        <v>0</v>
      </c>
      <c r="G43" s="59" t="n">
        <v>1</v>
      </c>
      <c r="H43" s="54"/>
      <c r="I43" s="59" t="n">
        <v>1</v>
      </c>
      <c r="J43" s="59"/>
      <c r="K43" s="59"/>
      <c r="L43" s="59" t="n">
        <v>1</v>
      </c>
      <c r="M43" s="54"/>
      <c r="N43" s="59"/>
      <c r="O43" s="59"/>
      <c r="P43" s="59"/>
      <c r="Q43" s="54"/>
      <c r="R43" s="59"/>
      <c r="S43" s="59"/>
      <c r="T43" s="59"/>
      <c r="U43" s="54"/>
      <c r="V43" s="59"/>
      <c r="W43" s="58"/>
      <c r="X43" s="58"/>
      <c r="Y43" s="54"/>
      <c r="Z43" s="59"/>
      <c r="AA43" s="59"/>
      <c r="AB43" s="59"/>
      <c r="AC43" s="54"/>
      <c r="AD43" s="59"/>
      <c r="AE43" s="59"/>
      <c r="AF43" s="54"/>
      <c r="AG43" s="59"/>
      <c r="AH43" s="59"/>
      <c r="AI43" s="59"/>
      <c r="AJ43" s="54"/>
      <c r="AK43" s="58"/>
      <c r="AL43" s="58"/>
      <c r="AM43" s="58"/>
      <c r="AN43" s="58"/>
      <c r="AO43" s="58"/>
      <c r="AP43" s="58"/>
      <c r="AQ43" s="58"/>
      <c r="AR43" s="58"/>
      <c r="AS43" s="58"/>
      <c r="AT43" s="58"/>
      <c r="AU43" s="58"/>
      <c r="AV43" s="58"/>
      <c r="AW43" s="58"/>
      <c r="AX43" s="58"/>
      <c r="AY43" s="58"/>
      <c r="AZ43" s="58"/>
      <c r="BA43" s="58"/>
      <c r="BB43" s="58"/>
    </row>
    <row r="44" customFormat="false" ht="15.75" hidden="false" customHeight="false" outlineLevel="0" collapsed="false">
      <c r="A44" s="52" t="s">
        <v>332</v>
      </c>
      <c r="B44" s="53" t="n">
        <v>34464</v>
      </c>
      <c r="C44" s="45"/>
      <c r="D44" s="53" t="n">
        <v>1</v>
      </c>
      <c r="E44" s="45"/>
      <c r="F44" s="53" t="n">
        <v>1</v>
      </c>
      <c r="G44" s="53" t="n">
        <v>0</v>
      </c>
      <c r="H44" s="54"/>
      <c r="I44" s="53" t="n">
        <v>1</v>
      </c>
      <c r="J44" s="53"/>
      <c r="K44" s="53" t="n">
        <v>1</v>
      </c>
      <c r="L44" s="53"/>
      <c r="M44" s="54"/>
      <c r="N44" s="53"/>
      <c r="O44" s="53"/>
      <c r="P44" s="53"/>
      <c r="Q44" s="54"/>
      <c r="R44" s="53" t="n">
        <v>1</v>
      </c>
      <c r="S44" s="53" t="n">
        <v>1</v>
      </c>
      <c r="T44" s="53"/>
      <c r="U44" s="54"/>
      <c r="V44" s="53"/>
      <c r="W44" s="52"/>
      <c r="X44" s="60"/>
      <c r="Y44" s="54"/>
      <c r="Z44" s="53"/>
      <c r="AA44" s="53" t="n">
        <v>1</v>
      </c>
      <c r="AB44" s="53"/>
      <c r="AC44" s="54"/>
      <c r="AD44" s="53"/>
      <c r="AE44" s="53" t="n">
        <v>1</v>
      </c>
      <c r="AF44" s="54"/>
      <c r="AG44" s="53" t="n">
        <v>1</v>
      </c>
      <c r="AH44" s="53"/>
      <c r="AI44" s="53"/>
      <c r="AJ44" s="54"/>
      <c r="AK44" s="55"/>
      <c r="AL44" s="55"/>
      <c r="AM44" s="55"/>
      <c r="AN44" s="55"/>
      <c r="AO44" s="55"/>
      <c r="AP44" s="55"/>
      <c r="AQ44" s="55"/>
      <c r="AR44" s="55"/>
      <c r="AS44" s="55"/>
      <c r="AT44" s="55"/>
      <c r="AU44" s="55"/>
      <c r="AV44" s="55"/>
      <c r="AW44" s="55"/>
      <c r="AX44" s="55"/>
      <c r="AY44" s="55"/>
      <c r="AZ44" s="55"/>
      <c r="BA44" s="55"/>
      <c r="BB44" s="55"/>
    </row>
    <row r="45" customFormat="false" ht="15.75" hidden="false" customHeight="false" outlineLevel="0" collapsed="false">
      <c r="A45" s="52" t="s">
        <v>333</v>
      </c>
      <c r="B45" s="53" t="n">
        <v>37184</v>
      </c>
      <c r="C45" s="45"/>
      <c r="D45" s="53" t="n">
        <v>1</v>
      </c>
      <c r="E45" s="45"/>
      <c r="F45" s="53" t="n">
        <v>1</v>
      </c>
      <c r="G45" s="53" t="n">
        <v>0</v>
      </c>
      <c r="H45" s="54"/>
      <c r="I45" s="53" t="n">
        <v>1</v>
      </c>
      <c r="J45" s="53"/>
      <c r="K45" s="53" t="n">
        <v>1</v>
      </c>
      <c r="L45" s="53"/>
      <c r="M45" s="54"/>
      <c r="N45" s="53" t="n">
        <v>1</v>
      </c>
      <c r="O45" s="53"/>
      <c r="P45" s="53" t="n">
        <v>1</v>
      </c>
      <c r="Q45" s="54"/>
      <c r="R45" s="53"/>
      <c r="S45" s="53"/>
      <c r="T45" s="53"/>
      <c r="U45" s="54"/>
      <c r="V45" s="53"/>
      <c r="W45" s="52"/>
      <c r="X45" s="60"/>
      <c r="Y45" s="54"/>
      <c r="Z45" s="53" t="n">
        <v>1</v>
      </c>
      <c r="AA45" s="53"/>
      <c r="AB45" s="53"/>
      <c r="AC45" s="54"/>
      <c r="AD45" s="53" t="n">
        <v>1</v>
      </c>
      <c r="AE45" s="53"/>
      <c r="AF45" s="54"/>
      <c r="AG45" s="53"/>
      <c r="AH45" s="53" t="n">
        <v>1</v>
      </c>
      <c r="AI45" s="53"/>
      <c r="AJ45" s="54"/>
      <c r="AK45" s="55"/>
      <c r="AL45" s="55"/>
      <c r="AM45" s="55"/>
      <c r="AN45" s="55"/>
      <c r="AO45" s="55"/>
      <c r="AP45" s="55"/>
      <c r="AQ45" s="55"/>
      <c r="AR45" s="55"/>
      <c r="AS45" s="55"/>
      <c r="AT45" s="55"/>
      <c r="AU45" s="55"/>
      <c r="AV45" s="55"/>
      <c r="AW45" s="55"/>
      <c r="AX45" s="55"/>
      <c r="AY45" s="55"/>
      <c r="AZ45" s="55"/>
      <c r="BA45" s="55"/>
      <c r="BB45" s="55"/>
    </row>
    <row r="46" customFormat="false" ht="15.75" hidden="false" customHeight="false" outlineLevel="0" collapsed="false">
      <c r="A46" s="58" t="s">
        <v>334</v>
      </c>
      <c r="B46" s="59" t="n">
        <v>44408</v>
      </c>
      <c r="C46" s="45"/>
      <c r="D46" s="59" t="n">
        <v>1</v>
      </c>
      <c r="E46" s="45"/>
      <c r="F46" s="59" t="n">
        <v>0</v>
      </c>
      <c r="G46" s="59" t="n">
        <v>1</v>
      </c>
      <c r="H46" s="54"/>
      <c r="I46" s="59" t="n">
        <v>1</v>
      </c>
      <c r="J46" s="59"/>
      <c r="K46" s="59"/>
      <c r="L46" s="59" t="n">
        <v>1</v>
      </c>
      <c r="M46" s="54"/>
      <c r="N46" s="59"/>
      <c r="O46" s="59"/>
      <c r="P46" s="59"/>
      <c r="Q46" s="54"/>
      <c r="R46" s="59"/>
      <c r="S46" s="59"/>
      <c r="T46" s="59"/>
      <c r="U46" s="54"/>
      <c r="V46" s="59"/>
      <c r="W46" s="58"/>
      <c r="X46" s="58"/>
      <c r="Y46" s="54"/>
      <c r="Z46" s="59"/>
      <c r="AA46" s="59"/>
      <c r="AB46" s="59"/>
      <c r="AC46" s="54"/>
      <c r="AD46" s="59"/>
      <c r="AE46" s="59"/>
      <c r="AF46" s="54"/>
      <c r="AG46" s="59"/>
      <c r="AH46" s="59"/>
      <c r="AI46" s="59"/>
      <c r="AJ46" s="54"/>
      <c r="AK46" s="58"/>
      <c r="AL46" s="58"/>
      <c r="AM46" s="58"/>
      <c r="AN46" s="58"/>
      <c r="AO46" s="58"/>
      <c r="AP46" s="58"/>
      <c r="AQ46" s="58"/>
      <c r="AR46" s="58"/>
      <c r="AS46" s="58"/>
      <c r="AT46" s="58"/>
      <c r="AU46" s="58"/>
      <c r="AV46" s="58"/>
      <c r="AW46" s="58"/>
      <c r="AX46" s="58"/>
      <c r="AY46" s="58"/>
      <c r="AZ46" s="58"/>
      <c r="BA46" s="58"/>
      <c r="BB46" s="58"/>
    </row>
    <row r="47" customFormat="false" ht="15.75" hidden="false" customHeight="false" outlineLevel="0" collapsed="false">
      <c r="A47" s="58" t="s">
        <v>335</v>
      </c>
      <c r="B47" s="59" t="n">
        <v>45396</v>
      </c>
      <c r="C47" s="45"/>
      <c r="D47" s="59" t="n">
        <v>1</v>
      </c>
      <c r="E47" s="45"/>
      <c r="F47" s="59" t="n">
        <v>0</v>
      </c>
      <c r="G47" s="59" t="n">
        <v>1</v>
      </c>
      <c r="H47" s="54"/>
      <c r="I47" s="59"/>
      <c r="J47" s="59" t="n">
        <v>1</v>
      </c>
      <c r="K47" s="59"/>
      <c r="L47" s="59"/>
      <c r="M47" s="54"/>
      <c r="N47" s="59"/>
      <c r="O47" s="59"/>
      <c r="P47" s="59"/>
      <c r="Q47" s="54"/>
      <c r="R47" s="59"/>
      <c r="S47" s="59"/>
      <c r="T47" s="59"/>
      <c r="U47" s="54"/>
      <c r="V47" s="59"/>
      <c r="W47" s="58"/>
      <c r="X47" s="58"/>
      <c r="Y47" s="54"/>
      <c r="Z47" s="59"/>
      <c r="AA47" s="59"/>
      <c r="AB47" s="59"/>
      <c r="AC47" s="54"/>
      <c r="AD47" s="59"/>
      <c r="AE47" s="59"/>
      <c r="AF47" s="54"/>
      <c r="AG47" s="59"/>
      <c r="AH47" s="59"/>
      <c r="AI47" s="59"/>
      <c r="AJ47" s="54"/>
      <c r="AK47" s="58"/>
      <c r="AL47" s="58"/>
      <c r="AM47" s="58"/>
      <c r="AN47" s="58"/>
      <c r="AO47" s="58"/>
      <c r="AP47" s="58"/>
      <c r="AQ47" s="58"/>
      <c r="AR47" s="58"/>
      <c r="AS47" s="58"/>
      <c r="AT47" s="58"/>
      <c r="AU47" s="58"/>
      <c r="AV47" s="58"/>
      <c r="AW47" s="58"/>
      <c r="AX47" s="58"/>
      <c r="AY47" s="58"/>
      <c r="AZ47" s="58"/>
      <c r="BA47" s="58"/>
      <c r="BB47" s="58"/>
    </row>
    <row r="48" customFormat="false" ht="15.75" hidden="false" customHeight="false" outlineLevel="0" collapsed="false">
      <c r="A48" s="58" t="s">
        <v>336</v>
      </c>
      <c r="B48" s="59" t="n">
        <v>45464</v>
      </c>
      <c r="C48" s="45"/>
      <c r="D48" s="59" t="n">
        <v>1</v>
      </c>
      <c r="E48" s="45"/>
      <c r="F48" s="59" t="n">
        <v>0</v>
      </c>
      <c r="G48" s="59" t="n">
        <v>1</v>
      </c>
      <c r="H48" s="54"/>
      <c r="I48" s="59" t="n">
        <v>1</v>
      </c>
      <c r="J48" s="59"/>
      <c r="K48" s="59"/>
      <c r="L48" s="59" t="n">
        <v>1</v>
      </c>
      <c r="M48" s="54"/>
      <c r="N48" s="59"/>
      <c r="O48" s="59"/>
      <c r="P48" s="59"/>
      <c r="Q48" s="54"/>
      <c r="R48" s="59"/>
      <c r="S48" s="59"/>
      <c r="T48" s="59"/>
      <c r="U48" s="54"/>
      <c r="V48" s="59"/>
      <c r="W48" s="58"/>
      <c r="X48" s="58"/>
      <c r="Y48" s="54"/>
      <c r="Z48" s="59"/>
      <c r="AA48" s="59"/>
      <c r="AB48" s="59"/>
      <c r="AC48" s="54"/>
      <c r="AD48" s="59"/>
      <c r="AE48" s="59"/>
      <c r="AF48" s="54"/>
      <c r="AG48" s="59"/>
      <c r="AH48" s="59"/>
      <c r="AI48" s="59"/>
      <c r="AJ48" s="54"/>
      <c r="AK48" s="58"/>
      <c r="AL48" s="58"/>
      <c r="AM48" s="58"/>
      <c r="AN48" s="58"/>
      <c r="AO48" s="58"/>
      <c r="AP48" s="58"/>
      <c r="AQ48" s="58"/>
      <c r="AR48" s="58"/>
      <c r="AS48" s="58"/>
      <c r="AT48" s="58"/>
      <c r="AU48" s="58"/>
      <c r="AV48" s="58"/>
      <c r="AW48" s="58"/>
      <c r="AX48" s="58"/>
      <c r="AY48" s="58"/>
      <c r="AZ48" s="58"/>
      <c r="BA48" s="58"/>
      <c r="BB48" s="58"/>
    </row>
    <row r="49" customFormat="false" ht="15.75" hidden="false" customHeight="false" outlineLevel="0" collapsed="false">
      <c r="A49" s="52" t="s">
        <v>337</v>
      </c>
      <c r="B49" s="53" t="n">
        <v>47223</v>
      </c>
      <c r="C49" s="45"/>
      <c r="D49" s="53" t="n">
        <v>1</v>
      </c>
      <c r="E49" s="45"/>
      <c r="F49" s="53" t="n">
        <v>1</v>
      </c>
      <c r="G49" s="53" t="n">
        <v>0</v>
      </c>
      <c r="H49" s="54"/>
      <c r="I49" s="56" t="n">
        <v>1</v>
      </c>
      <c r="J49" s="53"/>
      <c r="K49" s="53" t="n">
        <v>1</v>
      </c>
      <c r="L49" s="53"/>
      <c r="M49" s="54"/>
      <c r="N49" s="53"/>
      <c r="O49" s="53"/>
      <c r="P49" s="53"/>
      <c r="Q49" s="54"/>
      <c r="R49" s="53" t="n">
        <v>1</v>
      </c>
      <c r="S49" s="53" t="n">
        <v>1</v>
      </c>
      <c r="T49" s="53"/>
      <c r="U49" s="54"/>
      <c r="V49" s="53"/>
      <c r="W49" s="52"/>
      <c r="X49" s="57"/>
      <c r="Y49" s="54"/>
      <c r="Z49" s="56"/>
      <c r="AA49" s="56" t="n">
        <v>1</v>
      </c>
      <c r="AB49" s="56"/>
      <c r="AC49" s="54"/>
      <c r="AD49" s="56" t="n">
        <v>1</v>
      </c>
      <c r="AE49" s="56"/>
      <c r="AF49" s="54"/>
      <c r="AG49" s="56" t="n">
        <v>1</v>
      </c>
      <c r="AH49" s="56"/>
      <c r="AI49" s="56"/>
      <c r="AJ49" s="54"/>
      <c r="AK49" s="55"/>
      <c r="AL49" s="55"/>
      <c r="AM49" s="55"/>
      <c r="AN49" s="55"/>
      <c r="AO49" s="55"/>
      <c r="AP49" s="55"/>
      <c r="AQ49" s="55"/>
      <c r="AR49" s="55"/>
      <c r="AS49" s="55"/>
      <c r="AT49" s="55"/>
      <c r="AU49" s="55"/>
      <c r="AV49" s="55"/>
      <c r="AW49" s="55"/>
      <c r="AX49" s="55"/>
      <c r="AY49" s="55"/>
      <c r="AZ49" s="55"/>
      <c r="BA49" s="55"/>
      <c r="BB49" s="55"/>
    </row>
    <row r="50" customFormat="false" ht="15.75" hidden="false" customHeight="false" outlineLevel="0" collapsed="false">
      <c r="A50" s="58" t="s">
        <v>338</v>
      </c>
      <c r="B50" s="59" t="n">
        <v>48778</v>
      </c>
      <c r="C50" s="45"/>
      <c r="D50" s="59" t="n">
        <v>1</v>
      </c>
      <c r="E50" s="45"/>
      <c r="F50" s="59" t="n">
        <v>0</v>
      </c>
      <c r="G50" s="59" t="n">
        <v>1</v>
      </c>
      <c r="H50" s="54"/>
      <c r="I50" s="59"/>
      <c r="J50" s="59" t="n">
        <v>1</v>
      </c>
      <c r="K50" s="59"/>
      <c r="L50" s="59"/>
      <c r="M50" s="54"/>
      <c r="N50" s="59"/>
      <c r="O50" s="59"/>
      <c r="P50" s="59"/>
      <c r="Q50" s="54"/>
      <c r="R50" s="59"/>
      <c r="S50" s="59"/>
      <c r="T50" s="59"/>
      <c r="U50" s="54"/>
      <c r="V50" s="59"/>
      <c r="W50" s="58"/>
      <c r="X50" s="58"/>
      <c r="Y50" s="54"/>
      <c r="Z50" s="59"/>
      <c r="AA50" s="59"/>
      <c r="AB50" s="59"/>
      <c r="AC50" s="54"/>
      <c r="AD50" s="59"/>
      <c r="AE50" s="59"/>
      <c r="AF50" s="54"/>
      <c r="AG50" s="59"/>
      <c r="AH50" s="59"/>
      <c r="AI50" s="59"/>
      <c r="AJ50" s="54"/>
      <c r="AK50" s="58"/>
      <c r="AL50" s="58"/>
      <c r="AM50" s="58"/>
      <c r="AN50" s="58"/>
      <c r="AO50" s="58"/>
      <c r="AP50" s="58"/>
      <c r="AQ50" s="58"/>
      <c r="AR50" s="58"/>
      <c r="AS50" s="58"/>
      <c r="AT50" s="58"/>
      <c r="AU50" s="58"/>
      <c r="AV50" s="58"/>
      <c r="AW50" s="58"/>
      <c r="AX50" s="58"/>
      <c r="AY50" s="58"/>
      <c r="AZ50" s="58"/>
      <c r="BA50" s="58"/>
      <c r="BB50" s="58"/>
    </row>
    <row r="51" customFormat="false" ht="15.75" hidden="false" customHeight="false" outlineLevel="0" collapsed="false">
      <c r="A51" s="58" t="s">
        <v>339</v>
      </c>
      <c r="B51" s="59" t="n">
        <v>32546</v>
      </c>
      <c r="C51" s="45"/>
      <c r="D51" s="59" t="n">
        <v>1</v>
      </c>
      <c r="E51" s="45"/>
      <c r="F51" s="59" t="n">
        <v>0</v>
      </c>
      <c r="G51" s="59" t="n">
        <v>1</v>
      </c>
      <c r="H51" s="54"/>
      <c r="I51" s="59" t="n">
        <v>1</v>
      </c>
      <c r="J51" s="59"/>
      <c r="K51" s="59"/>
      <c r="L51" s="59" t="n">
        <v>1</v>
      </c>
      <c r="M51" s="54"/>
      <c r="N51" s="59"/>
      <c r="O51" s="59"/>
      <c r="P51" s="59"/>
      <c r="Q51" s="54"/>
      <c r="R51" s="59"/>
      <c r="S51" s="59"/>
      <c r="T51" s="59"/>
      <c r="U51" s="54"/>
      <c r="V51" s="59"/>
      <c r="W51" s="58"/>
      <c r="X51" s="58"/>
      <c r="Y51" s="54"/>
      <c r="Z51" s="59"/>
      <c r="AA51" s="59"/>
      <c r="AB51" s="59"/>
      <c r="AC51" s="54"/>
      <c r="AD51" s="59"/>
      <c r="AE51" s="59"/>
      <c r="AF51" s="54"/>
      <c r="AG51" s="59"/>
      <c r="AH51" s="59"/>
      <c r="AI51" s="59"/>
      <c r="AJ51" s="54"/>
      <c r="AK51" s="58"/>
      <c r="AL51" s="58"/>
      <c r="AM51" s="58"/>
      <c r="AN51" s="58"/>
      <c r="AO51" s="58"/>
      <c r="AP51" s="58"/>
      <c r="AQ51" s="58"/>
      <c r="AR51" s="58"/>
      <c r="AS51" s="58"/>
      <c r="AT51" s="58"/>
      <c r="AU51" s="58"/>
      <c r="AV51" s="58"/>
      <c r="AW51" s="58"/>
      <c r="AX51" s="58"/>
      <c r="AY51" s="58"/>
      <c r="AZ51" s="58"/>
      <c r="BA51" s="58"/>
      <c r="BB51" s="58"/>
    </row>
    <row r="52" customFormat="false" ht="15.75" hidden="false" customHeight="false" outlineLevel="0" collapsed="false">
      <c r="A52" s="58" t="s">
        <v>340</v>
      </c>
      <c r="B52" s="59" t="n">
        <v>19690</v>
      </c>
      <c r="C52" s="45"/>
      <c r="D52" s="59" t="n">
        <v>1</v>
      </c>
      <c r="E52" s="45"/>
      <c r="F52" s="59" t="n">
        <v>0</v>
      </c>
      <c r="G52" s="59" t="n">
        <v>1</v>
      </c>
      <c r="H52" s="54"/>
      <c r="I52" s="59"/>
      <c r="J52" s="59" t="n">
        <v>1</v>
      </c>
      <c r="K52" s="59"/>
      <c r="L52" s="59"/>
      <c r="M52" s="54"/>
      <c r="N52" s="59"/>
      <c r="O52" s="59"/>
      <c r="P52" s="59"/>
      <c r="Q52" s="54"/>
      <c r="R52" s="59"/>
      <c r="S52" s="59"/>
      <c r="T52" s="59"/>
      <c r="U52" s="54"/>
      <c r="V52" s="59"/>
      <c r="W52" s="58"/>
      <c r="X52" s="58"/>
      <c r="Y52" s="54"/>
      <c r="Z52" s="59"/>
      <c r="AA52" s="59"/>
      <c r="AB52" s="59"/>
      <c r="AC52" s="54"/>
      <c r="AD52" s="59"/>
      <c r="AE52" s="59"/>
      <c r="AF52" s="54"/>
      <c r="AG52" s="59"/>
      <c r="AH52" s="59"/>
      <c r="AI52" s="59"/>
      <c r="AJ52" s="54"/>
      <c r="AK52" s="58"/>
      <c r="AL52" s="58"/>
      <c r="AM52" s="58"/>
      <c r="AN52" s="58"/>
      <c r="AO52" s="58"/>
      <c r="AP52" s="58"/>
      <c r="AQ52" s="58"/>
      <c r="AR52" s="58"/>
      <c r="AS52" s="58"/>
      <c r="AT52" s="58"/>
      <c r="AU52" s="58"/>
      <c r="AV52" s="58"/>
      <c r="AW52" s="58"/>
      <c r="AX52" s="58"/>
      <c r="AY52" s="58"/>
      <c r="AZ52" s="58"/>
      <c r="BA52" s="58"/>
      <c r="BB52" s="58"/>
    </row>
    <row r="53" customFormat="false" ht="15.75" hidden="false" customHeight="false" outlineLevel="0" collapsed="false">
      <c r="A53" s="58" t="s">
        <v>341</v>
      </c>
      <c r="B53" s="59" t="n">
        <v>48425</v>
      </c>
      <c r="C53" s="45"/>
      <c r="D53" s="59" t="n">
        <v>1</v>
      </c>
      <c r="E53" s="45"/>
      <c r="F53" s="59" t="n">
        <v>0</v>
      </c>
      <c r="G53" s="59" t="n">
        <v>1</v>
      </c>
      <c r="H53" s="54"/>
      <c r="I53" s="59" t="n">
        <v>1</v>
      </c>
      <c r="J53" s="59"/>
      <c r="K53" s="59"/>
      <c r="L53" s="59" t="n">
        <v>1</v>
      </c>
      <c r="M53" s="54"/>
      <c r="N53" s="59"/>
      <c r="O53" s="59"/>
      <c r="P53" s="59"/>
      <c r="Q53" s="54"/>
      <c r="R53" s="59"/>
      <c r="S53" s="59"/>
      <c r="T53" s="59"/>
      <c r="U53" s="54"/>
      <c r="V53" s="59"/>
      <c r="W53" s="58"/>
      <c r="X53" s="58"/>
      <c r="Y53" s="54"/>
      <c r="Z53" s="59"/>
      <c r="AA53" s="59"/>
      <c r="AB53" s="59"/>
      <c r="AC53" s="54"/>
      <c r="AD53" s="59"/>
      <c r="AE53" s="59"/>
      <c r="AF53" s="54"/>
      <c r="AG53" s="59"/>
      <c r="AH53" s="59"/>
      <c r="AI53" s="59"/>
      <c r="AJ53" s="54"/>
      <c r="AK53" s="58"/>
      <c r="AL53" s="58"/>
      <c r="AM53" s="58"/>
      <c r="AN53" s="58"/>
      <c r="AO53" s="58"/>
      <c r="AP53" s="58"/>
      <c r="AQ53" s="58"/>
      <c r="AR53" s="58"/>
      <c r="AS53" s="58"/>
      <c r="AT53" s="58"/>
      <c r="AU53" s="58"/>
      <c r="AV53" s="58"/>
      <c r="AW53" s="58"/>
      <c r="AX53" s="58"/>
      <c r="AY53" s="58"/>
      <c r="AZ53" s="58"/>
      <c r="BA53" s="58"/>
      <c r="BB53" s="58"/>
    </row>
    <row r="54" customFormat="false" ht="15.75" hidden="false" customHeight="false" outlineLevel="0" collapsed="false">
      <c r="A54" s="58" t="s">
        <v>342</v>
      </c>
      <c r="B54" s="59" t="n">
        <v>33605</v>
      </c>
      <c r="C54" s="45"/>
      <c r="D54" s="59" t="n">
        <v>1</v>
      </c>
      <c r="E54" s="45"/>
      <c r="F54" s="59" t="n">
        <v>0</v>
      </c>
      <c r="G54" s="59" t="n">
        <v>1</v>
      </c>
      <c r="H54" s="54"/>
      <c r="I54" s="59"/>
      <c r="J54" s="59" t="n">
        <v>1</v>
      </c>
      <c r="K54" s="59"/>
      <c r="L54" s="59"/>
      <c r="M54" s="54"/>
      <c r="N54" s="59"/>
      <c r="O54" s="59"/>
      <c r="P54" s="59"/>
      <c r="Q54" s="54"/>
      <c r="R54" s="59"/>
      <c r="S54" s="59"/>
      <c r="T54" s="59"/>
      <c r="U54" s="54"/>
      <c r="V54" s="59"/>
      <c r="W54" s="58"/>
      <c r="X54" s="58"/>
      <c r="Y54" s="54"/>
      <c r="Z54" s="59"/>
      <c r="AA54" s="59"/>
      <c r="AB54" s="59"/>
      <c r="AC54" s="54"/>
      <c r="AD54" s="59"/>
      <c r="AE54" s="59"/>
      <c r="AF54" s="54"/>
      <c r="AG54" s="59"/>
      <c r="AH54" s="59"/>
      <c r="AI54" s="59"/>
      <c r="AJ54" s="54"/>
      <c r="AK54" s="58"/>
      <c r="AL54" s="58"/>
      <c r="AM54" s="58"/>
      <c r="AN54" s="58"/>
      <c r="AO54" s="58"/>
      <c r="AP54" s="58"/>
      <c r="AQ54" s="58"/>
      <c r="AR54" s="58"/>
      <c r="AS54" s="58"/>
      <c r="AT54" s="58"/>
      <c r="AU54" s="58"/>
      <c r="AV54" s="58"/>
      <c r="AW54" s="58"/>
      <c r="AX54" s="58"/>
      <c r="AY54" s="58"/>
      <c r="AZ54" s="58"/>
      <c r="BA54" s="58"/>
      <c r="BB54" s="58"/>
    </row>
    <row r="55" customFormat="false" ht="15.75" hidden="false" customHeight="false" outlineLevel="0" collapsed="false">
      <c r="A55" s="58" t="s">
        <v>343</v>
      </c>
      <c r="B55" s="59" t="n">
        <v>1713</v>
      </c>
      <c r="C55" s="45"/>
      <c r="D55" s="59" t="n">
        <v>1</v>
      </c>
      <c r="E55" s="45"/>
      <c r="F55" s="59" t="n">
        <v>0</v>
      </c>
      <c r="G55" s="59" t="n">
        <v>1</v>
      </c>
      <c r="H55" s="54"/>
      <c r="I55" s="59"/>
      <c r="J55" s="59" t="n">
        <v>1</v>
      </c>
      <c r="K55" s="59"/>
      <c r="L55" s="59"/>
      <c r="M55" s="54"/>
      <c r="N55" s="59"/>
      <c r="O55" s="59"/>
      <c r="P55" s="59"/>
      <c r="Q55" s="54"/>
      <c r="R55" s="59"/>
      <c r="S55" s="59"/>
      <c r="T55" s="59"/>
      <c r="U55" s="54"/>
      <c r="V55" s="59"/>
      <c r="W55" s="58"/>
      <c r="X55" s="58"/>
      <c r="Y55" s="54"/>
      <c r="Z55" s="59"/>
      <c r="AA55" s="59"/>
      <c r="AB55" s="59"/>
      <c r="AC55" s="54"/>
      <c r="AD55" s="59"/>
      <c r="AE55" s="59"/>
      <c r="AF55" s="54"/>
      <c r="AG55" s="59"/>
      <c r="AH55" s="59"/>
      <c r="AI55" s="59"/>
      <c r="AJ55" s="54"/>
      <c r="AK55" s="58"/>
      <c r="AL55" s="58"/>
      <c r="AM55" s="58"/>
      <c r="AN55" s="58"/>
      <c r="AO55" s="58"/>
      <c r="AP55" s="58"/>
      <c r="AQ55" s="58"/>
      <c r="AR55" s="58"/>
      <c r="AS55" s="58"/>
      <c r="AT55" s="58"/>
      <c r="AU55" s="58"/>
      <c r="AV55" s="58"/>
      <c r="AW55" s="58"/>
      <c r="AX55" s="58"/>
      <c r="AY55" s="58"/>
      <c r="AZ55" s="58"/>
      <c r="BA55" s="58"/>
      <c r="BB55" s="58"/>
    </row>
    <row r="56" customFormat="false" ht="15.75" hidden="false" customHeight="false" outlineLevel="0" collapsed="false">
      <c r="A56" s="45"/>
      <c r="B56" s="45"/>
      <c r="C56" s="45"/>
      <c r="D56" s="54"/>
      <c r="E56" s="45"/>
      <c r="F56" s="54"/>
      <c r="G56" s="54"/>
      <c r="H56" s="54"/>
      <c r="I56" s="54"/>
      <c r="J56" s="54"/>
      <c r="K56" s="54"/>
      <c r="L56" s="54"/>
      <c r="M56" s="54"/>
      <c r="N56" s="54"/>
      <c r="O56" s="54"/>
      <c r="P56" s="54"/>
      <c r="Q56" s="54"/>
      <c r="R56" s="54"/>
      <c r="S56" s="54"/>
      <c r="T56" s="54"/>
      <c r="U56" s="54"/>
      <c r="V56" s="54"/>
      <c r="W56" s="45"/>
      <c r="X56" s="45"/>
      <c r="Y56" s="54"/>
      <c r="Z56" s="54"/>
      <c r="AA56" s="54"/>
      <c r="AB56" s="54"/>
      <c r="AC56" s="54"/>
      <c r="AD56" s="54"/>
      <c r="AE56" s="54"/>
      <c r="AF56" s="54"/>
      <c r="AG56" s="54"/>
      <c r="AH56" s="54"/>
      <c r="AI56" s="54"/>
      <c r="AJ56" s="54"/>
      <c r="AK56" s="45"/>
      <c r="AL56" s="45"/>
      <c r="AM56" s="45"/>
      <c r="AN56" s="45"/>
      <c r="AO56" s="45"/>
      <c r="AP56" s="45"/>
      <c r="AQ56" s="45"/>
      <c r="AR56" s="45"/>
      <c r="AS56" s="45"/>
      <c r="AT56" s="45"/>
      <c r="AU56" s="45"/>
      <c r="AV56" s="45"/>
      <c r="AW56" s="45"/>
      <c r="AX56" s="45"/>
      <c r="AY56" s="45"/>
      <c r="AZ56" s="45"/>
      <c r="BA56" s="45"/>
      <c r="BB56" s="45"/>
    </row>
    <row r="57" customFormat="false" ht="15.75" hidden="false" customHeight="false" outlineLevel="0" collapsed="false">
      <c r="A57" s="61" t="s">
        <v>344</v>
      </c>
      <c r="B57" s="63" t="s">
        <v>345</v>
      </c>
      <c r="C57" s="45"/>
      <c r="D57" s="53" t="n">
        <v>1</v>
      </c>
      <c r="E57" s="45"/>
      <c r="F57" s="53" t="n">
        <v>1</v>
      </c>
      <c r="G57" s="53" t="n">
        <v>0</v>
      </c>
      <c r="H57" s="54"/>
      <c r="I57" s="56" t="n">
        <v>0</v>
      </c>
      <c r="J57" s="53" t="n">
        <v>1</v>
      </c>
      <c r="K57" s="53"/>
      <c r="L57" s="53"/>
      <c r="M57" s="54"/>
      <c r="N57" s="53"/>
      <c r="O57" s="53"/>
      <c r="P57" s="53"/>
      <c r="Q57" s="54"/>
      <c r="R57" s="53" t="n">
        <v>1</v>
      </c>
      <c r="S57" s="53"/>
      <c r="T57" s="53" t="n">
        <v>1</v>
      </c>
      <c r="U57" s="54"/>
      <c r="V57" s="53"/>
      <c r="W57" s="55"/>
      <c r="X57" s="57"/>
      <c r="Y57" s="54"/>
      <c r="Z57" s="56"/>
      <c r="AA57" s="56" t="n">
        <v>1</v>
      </c>
      <c r="AB57" s="56"/>
      <c r="AC57" s="54"/>
      <c r="AD57" s="56" t="n">
        <v>1</v>
      </c>
      <c r="AE57" s="56"/>
      <c r="AF57" s="54"/>
      <c r="AG57" s="56" t="n">
        <v>1</v>
      </c>
      <c r="AH57" s="56"/>
      <c r="AI57" s="56"/>
      <c r="AJ57" s="54"/>
      <c r="AK57" s="55"/>
      <c r="AL57" s="55"/>
      <c r="AM57" s="55"/>
      <c r="AN57" s="55"/>
      <c r="AO57" s="55"/>
      <c r="AP57" s="55"/>
      <c r="AQ57" s="55"/>
      <c r="AR57" s="55"/>
      <c r="AS57" s="55"/>
      <c r="AT57" s="55"/>
      <c r="AU57" s="55"/>
      <c r="AV57" s="55"/>
      <c r="AW57" s="55"/>
      <c r="AX57" s="55"/>
      <c r="AY57" s="55"/>
      <c r="AZ57" s="55"/>
      <c r="BA57" s="55"/>
      <c r="BB57" s="55"/>
    </row>
    <row r="58" customFormat="false" ht="15.75" hidden="false" customHeight="false" outlineLevel="0" collapsed="false">
      <c r="A58" s="62" t="s">
        <v>346</v>
      </c>
      <c r="B58" s="64" t="s">
        <v>347</v>
      </c>
      <c r="C58" s="45"/>
      <c r="D58" s="59" t="n">
        <v>1</v>
      </c>
      <c r="E58" s="45"/>
      <c r="F58" s="59" t="n">
        <v>0</v>
      </c>
      <c r="G58" s="59" t="n">
        <v>1</v>
      </c>
      <c r="H58" s="54"/>
      <c r="I58" s="59"/>
      <c r="J58" s="59" t="n">
        <v>1</v>
      </c>
      <c r="K58" s="59"/>
      <c r="L58" s="59"/>
      <c r="M58" s="54"/>
      <c r="N58" s="59"/>
      <c r="O58" s="59"/>
      <c r="P58" s="59"/>
      <c r="Q58" s="54"/>
      <c r="R58" s="59"/>
      <c r="S58" s="59"/>
      <c r="T58" s="59"/>
      <c r="U58" s="54"/>
      <c r="V58" s="59"/>
      <c r="W58" s="58"/>
      <c r="X58" s="58"/>
      <c r="Y58" s="54"/>
      <c r="Z58" s="59"/>
      <c r="AA58" s="59"/>
      <c r="AB58" s="59"/>
      <c r="AC58" s="54"/>
      <c r="AD58" s="59"/>
      <c r="AE58" s="59"/>
      <c r="AF58" s="54"/>
      <c r="AG58" s="59"/>
      <c r="AH58" s="59"/>
      <c r="AI58" s="59"/>
      <c r="AJ58" s="54"/>
      <c r="AK58" s="58"/>
      <c r="AL58" s="58"/>
      <c r="AM58" s="58"/>
      <c r="AN58" s="58"/>
      <c r="AO58" s="58"/>
      <c r="AP58" s="58"/>
      <c r="AQ58" s="58"/>
      <c r="AR58" s="58"/>
      <c r="AS58" s="58"/>
      <c r="AT58" s="58"/>
      <c r="AU58" s="58"/>
      <c r="AV58" s="58"/>
      <c r="AW58" s="58"/>
      <c r="AX58" s="58"/>
      <c r="AY58" s="58"/>
      <c r="AZ58" s="58"/>
      <c r="BA58" s="58"/>
      <c r="BB58" s="58"/>
    </row>
    <row r="59" customFormat="false" ht="15.75" hidden="false" customHeight="false" outlineLevel="0" collapsed="false">
      <c r="A59" s="61" t="s">
        <v>348</v>
      </c>
      <c r="B59" s="63" t="s">
        <v>349</v>
      </c>
      <c r="C59" s="45"/>
      <c r="D59" s="53" t="n">
        <v>1</v>
      </c>
      <c r="E59" s="45"/>
      <c r="F59" s="53" t="n">
        <v>1</v>
      </c>
      <c r="G59" s="53" t="n">
        <v>0</v>
      </c>
      <c r="H59" s="54"/>
      <c r="I59" s="53" t="n">
        <v>1</v>
      </c>
      <c r="J59" s="53"/>
      <c r="K59" s="53" t="n">
        <v>1</v>
      </c>
      <c r="L59" s="53"/>
      <c r="M59" s="54"/>
      <c r="N59" s="53"/>
      <c r="O59" s="53"/>
      <c r="P59" s="53"/>
      <c r="Q59" s="54"/>
      <c r="R59" s="53" t="n">
        <v>1</v>
      </c>
      <c r="S59" s="53" t="n">
        <v>1</v>
      </c>
      <c r="T59" s="53"/>
      <c r="U59" s="54"/>
      <c r="V59" s="53"/>
      <c r="W59" s="52"/>
      <c r="X59" s="60"/>
      <c r="Y59" s="54"/>
      <c r="Z59" s="53"/>
      <c r="AA59" s="53" t="n">
        <v>1</v>
      </c>
      <c r="AB59" s="53"/>
      <c r="AC59" s="54"/>
      <c r="AD59" s="53" t="n">
        <v>1</v>
      </c>
      <c r="AE59" s="53"/>
      <c r="AF59" s="54"/>
      <c r="AG59" s="53"/>
      <c r="AH59" s="53"/>
      <c r="AI59" s="53" t="n">
        <v>1</v>
      </c>
      <c r="AJ59" s="54"/>
      <c r="AK59" s="55"/>
      <c r="AL59" s="55"/>
      <c r="AM59" s="55"/>
      <c r="AN59" s="55"/>
      <c r="AO59" s="55"/>
      <c r="AP59" s="55"/>
      <c r="AQ59" s="55"/>
      <c r="AR59" s="55"/>
      <c r="AS59" s="55"/>
      <c r="AT59" s="55"/>
      <c r="AU59" s="55"/>
      <c r="AV59" s="55"/>
      <c r="AW59" s="55"/>
      <c r="AX59" s="55"/>
      <c r="AY59" s="55"/>
      <c r="AZ59" s="55"/>
      <c r="BA59" s="55"/>
      <c r="BB59" s="55"/>
    </row>
    <row r="60" customFormat="false" ht="15.75" hidden="false" customHeight="false" outlineLevel="0" collapsed="false">
      <c r="A60" s="61" t="s">
        <v>350</v>
      </c>
      <c r="B60" s="63" t="s">
        <v>351</v>
      </c>
      <c r="C60" s="45"/>
      <c r="D60" s="53" t="n">
        <v>1</v>
      </c>
      <c r="E60" s="45"/>
      <c r="F60" s="53" t="n">
        <v>1</v>
      </c>
      <c r="G60" s="53" t="n">
        <v>0</v>
      </c>
      <c r="H60" s="54"/>
      <c r="I60" s="53" t="n">
        <v>1</v>
      </c>
      <c r="J60" s="53"/>
      <c r="K60" s="53" t="n">
        <v>1</v>
      </c>
      <c r="L60" s="53"/>
      <c r="M60" s="54"/>
      <c r="N60" s="53"/>
      <c r="O60" s="53"/>
      <c r="P60" s="53"/>
      <c r="Q60" s="54"/>
      <c r="R60" s="53" t="n">
        <v>1</v>
      </c>
      <c r="S60" s="53" t="n">
        <v>1</v>
      </c>
      <c r="T60" s="53"/>
      <c r="U60" s="54"/>
      <c r="V60" s="53"/>
      <c r="W60" s="52"/>
      <c r="X60" s="60"/>
      <c r="Y60" s="54"/>
      <c r="Z60" s="53"/>
      <c r="AA60" s="53" t="n">
        <v>1</v>
      </c>
      <c r="AB60" s="53"/>
      <c r="AC60" s="54"/>
      <c r="AD60" s="53" t="n">
        <v>1</v>
      </c>
      <c r="AE60" s="53"/>
      <c r="AF60" s="54"/>
      <c r="AG60" s="53"/>
      <c r="AH60" s="53"/>
      <c r="AI60" s="53" t="n">
        <v>1</v>
      </c>
      <c r="AJ60" s="54"/>
      <c r="AK60" s="55"/>
      <c r="AL60" s="55"/>
      <c r="AM60" s="55"/>
      <c r="AN60" s="55"/>
      <c r="AO60" s="55"/>
      <c r="AP60" s="55"/>
      <c r="AQ60" s="55"/>
      <c r="AR60" s="55"/>
      <c r="AS60" s="55"/>
      <c r="AT60" s="55"/>
      <c r="AU60" s="55"/>
      <c r="AV60" s="55"/>
      <c r="AW60" s="55"/>
      <c r="AX60" s="55"/>
      <c r="AY60" s="55"/>
      <c r="AZ60" s="55"/>
      <c r="BA60" s="55"/>
      <c r="BB60" s="55"/>
    </row>
    <row r="61" customFormat="false" ht="15.75" hidden="false" customHeight="false" outlineLevel="0" collapsed="false">
      <c r="A61" s="62" t="s">
        <v>352</v>
      </c>
      <c r="B61" s="64" t="s">
        <v>353</v>
      </c>
      <c r="C61" s="45"/>
      <c r="D61" s="59" t="n">
        <v>1</v>
      </c>
      <c r="E61" s="45"/>
      <c r="F61" s="59" t="n">
        <v>0</v>
      </c>
      <c r="G61" s="59" t="n">
        <v>1</v>
      </c>
      <c r="H61" s="54"/>
      <c r="I61" s="59"/>
      <c r="J61" s="59" t="n">
        <v>1</v>
      </c>
      <c r="K61" s="59"/>
      <c r="L61" s="59"/>
      <c r="M61" s="54"/>
      <c r="N61" s="59"/>
      <c r="O61" s="59"/>
      <c r="P61" s="59"/>
      <c r="Q61" s="54"/>
      <c r="R61" s="59"/>
      <c r="S61" s="59"/>
      <c r="T61" s="59"/>
      <c r="U61" s="54"/>
      <c r="V61" s="59"/>
      <c r="W61" s="58"/>
      <c r="X61" s="58"/>
      <c r="Y61" s="54"/>
      <c r="Z61" s="59"/>
      <c r="AA61" s="59"/>
      <c r="AB61" s="59"/>
      <c r="AC61" s="54"/>
      <c r="AD61" s="59"/>
      <c r="AE61" s="59"/>
      <c r="AF61" s="54"/>
      <c r="AG61" s="59"/>
      <c r="AH61" s="59"/>
      <c r="AI61" s="59"/>
      <c r="AJ61" s="54"/>
      <c r="AK61" s="58"/>
      <c r="AL61" s="58"/>
      <c r="AM61" s="58"/>
      <c r="AN61" s="58"/>
      <c r="AO61" s="58"/>
      <c r="AP61" s="58"/>
      <c r="AQ61" s="58"/>
      <c r="AR61" s="58"/>
      <c r="AS61" s="58"/>
      <c r="AT61" s="58"/>
      <c r="AU61" s="58"/>
      <c r="AV61" s="58"/>
      <c r="AW61" s="58"/>
      <c r="AX61" s="58"/>
      <c r="AY61" s="58"/>
      <c r="AZ61" s="58"/>
      <c r="BA61" s="58"/>
      <c r="BB61" s="58"/>
    </row>
    <row r="62" customFormat="false" ht="15.75" hidden="false" customHeight="false" outlineLevel="0" collapsed="false">
      <c r="A62" s="45"/>
      <c r="B62" s="45"/>
      <c r="C62" s="45"/>
      <c r="D62" s="54"/>
      <c r="E62" s="45"/>
      <c r="F62" s="54"/>
      <c r="G62" s="54"/>
      <c r="H62" s="54"/>
      <c r="I62" s="54"/>
      <c r="J62" s="54"/>
      <c r="K62" s="54"/>
      <c r="L62" s="54"/>
      <c r="M62" s="54"/>
      <c r="N62" s="54"/>
      <c r="O62" s="54"/>
      <c r="P62" s="54"/>
      <c r="Q62" s="54"/>
      <c r="R62" s="54"/>
      <c r="S62" s="54"/>
      <c r="T62" s="54"/>
      <c r="U62" s="54"/>
      <c r="V62" s="54"/>
      <c r="W62" s="45"/>
      <c r="X62" s="45"/>
      <c r="Y62" s="54"/>
      <c r="Z62" s="54"/>
      <c r="AA62" s="54"/>
      <c r="AB62" s="54"/>
      <c r="AC62" s="54"/>
      <c r="AD62" s="54"/>
      <c r="AE62" s="54"/>
      <c r="AF62" s="54"/>
      <c r="AG62" s="54"/>
      <c r="AH62" s="54"/>
      <c r="AI62" s="54"/>
      <c r="AJ62" s="54"/>
      <c r="AK62" s="45"/>
      <c r="AL62" s="45"/>
      <c r="AM62" s="45"/>
      <c r="AN62" s="45"/>
      <c r="AO62" s="45"/>
      <c r="AP62" s="45"/>
      <c r="AQ62" s="45"/>
      <c r="AR62" s="45"/>
      <c r="AS62" s="45"/>
      <c r="AT62" s="45"/>
      <c r="AU62" s="45"/>
      <c r="AV62" s="45"/>
      <c r="AW62" s="45"/>
      <c r="AX62" s="45"/>
      <c r="AY62" s="45"/>
      <c r="AZ62" s="45"/>
      <c r="BA62" s="45"/>
      <c r="BB62" s="45"/>
    </row>
    <row r="63" customFormat="false" ht="15.75" hidden="false" customHeight="false" outlineLevel="0" collapsed="false">
      <c r="A63" s="52" t="s">
        <v>354</v>
      </c>
      <c r="B63" s="53" t="s">
        <v>355</v>
      </c>
      <c r="C63" s="45"/>
      <c r="D63" s="53" t="n">
        <v>1</v>
      </c>
      <c r="E63" s="45"/>
      <c r="F63" s="53" t="n">
        <v>1</v>
      </c>
      <c r="G63" s="53" t="n">
        <v>0</v>
      </c>
      <c r="H63" s="54"/>
      <c r="I63" s="53" t="n">
        <v>1</v>
      </c>
      <c r="J63" s="53"/>
      <c r="K63" s="53" t="n">
        <v>1</v>
      </c>
      <c r="L63" s="53"/>
      <c r="M63" s="54"/>
      <c r="N63" s="53"/>
      <c r="O63" s="53"/>
      <c r="P63" s="53"/>
      <c r="Q63" s="54"/>
      <c r="R63" s="53" t="n">
        <v>1</v>
      </c>
      <c r="S63" s="53"/>
      <c r="T63" s="53" t="n">
        <v>1</v>
      </c>
      <c r="U63" s="54"/>
      <c r="V63" s="53"/>
      <c r="W63" s="52"/>
      <c r="X63" s="60"/>
      <c r="Y63" s="54"/>
      <c r="Z63" s="53"/>
      <c r="AA63" s="53" t="n">
        <v>1</v>
      </c>
      <c r="AB63" s="53"/>
      <c r="AC63" s="54"/>
      <c r="AD63" s="53"/>
      <c r="AE63" s="53" t="n">
        <v>1</v>
      </c>
      <c r="AF63" s="54"/>
      <c r="AG63" s="53"/>
      <c r="AH63" s="53" t="n">
        <v>1</v>
      </c>
      <c r="AI63" s="53"/>
      <c r="AJ63" s="54"/>
      <c r="AK63" s="55"/>
      <c r="AL63" s="55"/>
      <c r="AM63" s="55"/>
      <c r="AN63" s="55"/>
      <c r="AO63" s="55"/>
      <c r="AP63" s="55"/>
      <c r="AQ63" s="55"/>
      <c r="AR63" s="55"/>
      <c r="AS63" s="55"/>
      <c r="AT63" s="55"/>
      <c r="AU63" s="55"/>
      <c r="AV63" s="55"/>
      <c r="AW63" s="55"/>
      <c r="AX63" s="55"/>
      <c r="AY63" s="55"/>
      <c r="AZ63" s="55"/>
      <c r="BA63" s="55"/>
      <c r="BB63" s="55"/>
    </row>
    <row r="64" customFormat="false" ht="15.75" hidden="false" customHeight="false" outlineLevel="0" collapsed="false">
      <c r="A64" s="52" t="s">
        <v>356</v>
      </c>
      <c r="B64" s="53" t="s">
        <v>357</v>
      </c>
      <c r="C64" s="45"/>
      <c r="D64" s="53" t="n">
        <v>1</v>
      </c>
      <c r="E64" s="45"/>
      <c r="F64" s="53" t="n">
        <v>1</v>
      </c>
      <c r="G64" s="53" t="n">
        <v>0</v>
      </c>
      <c r="H64" s="54"/>
      <c r="I64" s="56" t="n">
        <v>0</v>
      </c>
      <c r="J64" s="53" t="n">
        <v>1</v>
      </c>
      <c r="K64" s="53"/>
      <c r="L64" s="53"/>
      <c r="M64" s="54"/>
      <c r="N64" s="53"/>
      <c r="O64" s="56"/>
      <c r="P64" s="56"/>
      <c r="Q64" s="65"/>
      <c r="R64" s="56" t="n">
        <v>1</v>
      </c>
      <c r="S64" s="53"/>
      <c r="T64" s="53" t="n">
        <v>1</v>
      </c>
      <c r="U64" s="54"/>
      <c r="V64" s="53"/>
      <c r="W64" s="52"/>
      <c r="X64" s="57"/>
      <c r="Y64" s="54"/>
      <c r="Z64" s="56"/>
      <c r="AA64" s="56" t="n">
        <v>1</v>
      </c>
      <c r="AB64" s="56"/>
      <c r="AC64" s="54"/>
      <c r="AD64" s="56"/>
      <c r="AE64" s="56" t="n">
        <v>1</v>
      </c>
      <c r="AF64" s="54"/>
      <c r="AG64" s="56"/>
      <c r="AH64" s="56" t="n">
        <v>1</v>
      </c>
      <c r="AI64" s="56"/>
      <c r="AJ64" s="54"/>
      <c r="AK64" s="55"/>
      <c r="AL64" s="55"/>
      <c r="AM64" s="55"/>
      <c r="AN64" s="55"/>
      <c r="AO64" s="55"/>
      <c r="AP64" s="55"/>
      <c r="AQ64" s="55"/>
      <c r="AR64" s="55"/>
      <c r="AS64" s="55"/>
      <c r="AT64" s="55"/>
      <c r="AU64" s="55"/>
      <c r="AV64" s="55"/>
      <c r="AW64" s="55"/>
      <c r="AX64" s="55"/>
      <c r="AY64" s="55"/>
      <c r="AZ64" s="55"/>
      <c r="BA64" s="55"/>
      <c r="BB64" s="55"/>
    </row>
    <row r="65" customFormat="false" ht="15.75" hidden="false" customHeight="false" outlineLevel="0" collapsed="false">
      <c r="A65" s="52" t="s">
        <v>358</v>
      </c>
      <c r="B65" s="53" t="s">
        <v>359</v>
      </c>
      <c r="C65" s="45"/>
      <c r="D65" s="53" t="n">
        <v>1</v>
      </c>
      <c r="E65" s="45"/>
      <c r="F65" s="53" t="n">
        <v>1</v>
      </c>
      <c r="G65" s="53" t="n">
        <v>0</v>
      </c>
      <c r="H65" s="54"/>
      <c r="I65" s="56" t="n">
        <v>0</v>
      </c>
      <c r="J65" s="53" t="n">
        <v>1</v>
      </c>
      <c r="K65" s="53"/>
      <c r="L65" s="53"/>
      <c r="M65" s="54"/>
      <c r="N65" s="53"/>
      <c r="O65" s="53"/>
      <c r="P65" s="53"/>
      <c r="Q65" s="54"/>
      <c r="R65" s="53" t="n">
        <v>1</v>
      </c>
      <c r="S65" s="53" t="n">
        <v>1</v>
      </c>
      <c r="T65" s="53"/>
      <c r="U65" s="54"/>
      <c r="V65" s="53"/>
      <c r="W65" s="52"/>
      <c r="X65" s="57"/>
      <c r="Y65" s="54"/>
      <c r="Z65" s="56"/>
      <c r="AA65" s="56" t="n">
        <v>1</v>
      </c>
      <c r="AB65" s="56"/>
      <c r="AC65" s="54"/>
      <c r="AD65" s="56" t="n">
        <v>1</v>
      </c>
      <c r="AE65" s="56"/>
      <c r="AF65" s="54"/>
      <c r="AG65" s="56"/>
      <c r="AH65" s="56" t="n">
        <v>1</v>
      </c>
      <c r="AI65" s="56"/>
      <c r="AJ65" s="54"/>
      <c r="AK65" s="55"/>
      <c r="AL65" s="55"/>
      <c r="AM65" s="55"/>
      <c r="AN65" s="55"/>
      <c r="AO65" s="55"/>
      <c r="AP65" s="55"/>
      <c r="AQ65" s="55"/>
      <c r="AR65" s="55"/>
      <c r="AS65" s="55"/>
      <c r="AT65" s="55"/>
      <c r="AU65" s="55"/>
      <c r="AV65" s="55"/>
      <c r="AW65" s="55"/>
      <c r="AX65" s="55"/>
      <c r="AY65" s="55"/>
      <c r="AZ65" s="55"/>
      <c r="BA65" s="55"/>
      <c r="BB65" s="55"/>
    </row>
    <row r="66" customFormat="false" ht="15.75" hidden="false" customHeight="false" outlineLevel="0" collapsed="false">
      <c r="A66" s="52" t="s">
        <v>360</v>
      </c>
      <c r="B66" s="53" t="s">
        <v>361</v>
      </c>
      <c r="C66" s="45"/>
      <c r="D66" s="53" t="n">
        <v>1</v>
      </c>
      <c r="E66" s="45"/>
      <c r="F66" s="53" t="n">
        <v>1</v>
      </c>
      <c r="G66" s="53" t="n">
        <v>0</v>
      </c>
      <c r="H66" s="54"/>
      <c r="I66" s="53" t="n">
        <v>1</v>
      </c>
      <c r="J66" s="53"/>
      <c r="K66" s="53" t="n">
        <v>1</v>
      </c>
      <c r="L66" s="53"/>
      <c r="M66" s="54"/>
      <c r="N66" s="53"/>
      <c r="O66" s="53"/>
      <c r="P66" s="53"/>
      <c r="Q66" s="54"/>
      <c r="R66" s="53"/>
      <c r="S66" s="53"/>
      <c r="T66" s="53"/>
      <c r="U66" s="54"/>
      <c r="V66" s="53" t="n">
        <v>1</v>
      </c>
      <c r="W66" s="52"/>
      <c r="X66" s="60" t="n">
        <v>1</v>
      </c>
      <c r="Y66" s="54"/>
      <c r="Z66" s="53"/>
      <c r="AA66" s="53" t="n">
        <v>1</v>
      </c>
      <c r="AB66" s="53"/>
      <c r="AC66" s="54"/>
      <c r="AD66" s="53"/>
      <c r="AE66" s="53" t="n">
        <v>1</v>
      </c>
      <c r="AF66" s="54"/>
      <c r="AG66" s="53"/>
      <c r="AH66" s="53"/>
      <c r="AI66" s="53" t="n">
        <v>1</v>
      </c>
      <c r="AJ66" s="54"/>
      <c r="AK66" s="55"/>
      <c r="AL66" s="55"/>
      <c r="AM66" s="55"/>
      <c r="AN66" s="55"/>
      <c r="AO66" s="55"/>
      <c r="AP66" s="55"/>
      <c r="AQ66" s="55"/>
      <c r="AR66" s="55"/>
      <c r="AS66" s="55"/>
      <c r="AT66" s="55"/>
      <c r="AU66" s="55"/>
      <c r="AV66" s="55"/>
      <c r="AW66" s="55"/>
      <c r="AX66" s="55"/>
      <c r="AY66" s="55"/>
      <c r="AZ66" s="55"/>
      <c r="BA66" s="55"/>
      <c r="BB66" s="55"/>
    </row>
    <row r="67" customFormat="false" ht="15.75" hidden="false" customHeight="false" outlineLevel="0" collapsed="false">
      <c r="A67" s="52" t="s">
        <v>362</v>
      </c>
      <c r="B67" s="53" t="s">
        <v>363</v>
      </c>
      <c r="C67" s="45"/>
      <c r="D67" s="53" t="n">
        <v>1</v>
      </c>
      <c r="E67" s="45"/>
      <c r="F67" s="53" t="n">
        <v>1</v>
      </c>
      <c r="G67" s="53" t="n">
        <v>0</v>
      </c>
      <c r="H67" s="54"/>
      <c r="I67" s="53" t="n">
        <v>1</v>
      </c>
      <c r="J67" s="53"/>
      <c r="K67" s="53" t="n">
        <v>1</v>
      </c>
      <c r="L67" s="53"/>
      <c r="M67" s="54"/>
      <c r="N67" s="53"/>
      <c r="O67" s="53"/>
      <c r="P67" s="53"/>
      <c r="Q67" s="54"/>
      <c r="R67" s="53"/>
      <c r="S67" s="53"/>
      <c r="T67" s="53"/>
      <c r="U67" s="54"/>
      <c r="V67" s="53" t="n">
        <v>1</v>
      </c>
      <c r="W67" s="52" t="n">
        <v>1</v>
      </c>
      <c r="X67" s="60"/>
      <c r="Y67" s="54"/>
      <c r="Z67" s="53"/>
      <c r="AA67" s="53"/>
      <c r="AB67" s="53" t="n">
        <v>1</v>
      </c>
      <c r="AC67" s="54"/>
      <c r="AD67" s="53" t="n">
        <v>1</v>
      </c>
      <c r="AE67" s="53"/>
      <c r="AF67" s="54"/>
      <c r="AG67" s="53"/>
      <c r="AH67" s="53"/>
      <c r="AI67" s="53" t="n">
        <v>1</v>
      </c>
      <c r="AJ67" s="54"/>
      <c r="AK67" s="55"/>
      <c r="AL67" s="55"/>
      <c r="AM67" s="55"/>
      <c r="AN67" s="55"/>
      <c r="AO67" s="55"/>
      <c r="AP67" s="55"/>
      <c r="AQ67" s="55"/>
      <c r="AR67" s="55"/>
      <c r="AS67" s="55"/>
      <c r="AT67" s="55"/>
      <c r="AU67" s="55"/>
      <c r="AV67" s="55"/>
      <c r="AW67" s="55"/>
      <c r="AX67" s="55"/>
      <c r="AY67" s="55"/>
      <c r="AZ67" s="55"/>
      <c r="BA67" s="55"/>
      <c r="BB67" s="55"/>
    </row>
    <row r="68" customFormat="false" ht="15.75" hidden="false" customHeight="false" outlineLevel="0" collapsed="false">
      <c r="A68" s="52" t="s">
        <v>364</v>
      </c>
      <c r="B68" s="53" t="s">
        <v>365</v>
      </c>
      <c r="C68" s="45"/>
      <c r="D68" s="53" t="n">
        <v>1</v>
      </c>
      <c r="E68" s="45"/>
      <c r="F68" s="53" t="n">
        <v>1</v>
      </c>
      <c r="G68" s="53" t="n">
        <v>0</v>
      </c>
      <c r="H68" s="54"/>
      <c r="I68" s="53" t="n">
        <v>0</v>
      </c>
      <c r="J68" s="53" t="n">
        <v>1</v>
      </c>
      <c r="K68" s="53"/>
      <c r="L68" s="53"/>
      <c r="M68" s="54"/>
      <c r="N68" s="53"/>
      <c r="O68" s="53"/>
      <c r="P68" s="53"/>
      <c r="Q68" s="54"/>
      <c r="R68" s="53"/>
      <c r="S68" s="53"/>
      <c r="T68" s="53"/>
      <c r="U68" s="54"/>
      <c r="V68" s="53" t="n">
        <v>1</v>
      </c>
      <c r="W68" s="52" t="n">
        <v>1</v>
      </c>
      <c r="X68" s="60"/>
      <c r="Y68" s="54"/>
      <c r="Z68" s="53"/>
      <c r="AA68" s="53"/>
      <c r="AB68" s="53" t="n">
        <v>1</v>
      </c>
      <c r="AC68" s="54"/>
      <c r="AD68" s="53" t="n">
        <v>1</v>
      </c>
      <c r="AE68" s="53"/>
      <c r="AF68" s="54"/>
      <c r="AG68" s="53"/>
      <c r="AH68" s="53"/>
      <c r="AI68" s="53" t="n">
        <v>1</v>
      </c>
      <c r="AJ68" s="54"/>
      <c r="AK68" s="55"/>
      <c r="AL68" s="55"/>
      <c r="AM68" s="55"/>
      <c r="AN68" s="55"/>
      <c r="AO68" s="55"/>
      <c r="AP68" s="55"/>
      <c r="AQ68" s="55"/>
      <c r="AR68" s="55"/>
      <c r="AS68" s="55"/>
      <c r="AT68" s="55"/>
      <c r="AU68" s="55"/>
      <c r="AV68" s="55"/>
      <c r="AW68" s="55"/>
      <c r="AX68" s="55"/>
      <c r="AY68" s="55"/>
      <c r="AZ68" s="55"/>
      <c r="BA68" s="55"/>
      <c r="BB68" s="55"/>
    </row>
    <row r="69" customFormat="false" ht="15.75" hidden="false" customHeight="false" outlineLevel="0" collapsed="false">
      <c r="A69" s="52" t="s">
        <v>366</v>
      </c>
      <c r="B69" s="53" t="s">
        <v>367</v>
      </c>
      <c r="C69" s="45"/>
      <c r="D69" s="53" t="n">
        <v>1</v>
      </c>
      <c r="E69" s="45"/>
      <c r="F69" s="53" t="n">
        <v>1</v>
      </c>
      <c r="G69" s="53" t="n">
        <v>0</v>
      </c>
      <c r="H69" s="54"/>
      <c r="I69" s="53" t="n">
        <v>1</v>
      </c>
      <c r="J69" s="53"/>
      <c r="K69" s="53" t="n">
        <v>1</v>
      </c>
      <c r="L69" s="53"/>
      <c r="M69" s="54"/>
      <c r="N69" s="53"/>
      <c r="O69" s="53"/>
      <c r="P69" s="53"/>
      <c r="Q69" s="54"/>
      <c r="R69" s="53" t="n">
        <v>1</v>
      </c>
      <c r="S69" s="53" t="n">
        <v>1</v>
      </c>
      <c r="T69" s="53"/>
      <c r="U69" s="54"/>
      <c r="V69" s="53"/>
      <c r="W69" s="52"/>
      <c r="X69" s="60"/>
      <c r="Y69" s="54"/>
      <c r="Z69" s="53"/>
      <c r="AA69" s="53" t="n">
        <v>1</v>
      </c>
      <c r="AB69" s="53"/>
      <c r="AC69" s="54"/>
      <c r="AD69" s="53" t="n">
        <v>1</v>
      </c>
      <c r="AE69" s="53"/>
      <c r="AF69" s="54"/>
      <c r="AG69" s="53"/>
      <c r="AH69" s="53" t="n">
        <v>1</v>
      </c>
      <c r="AI69" s="53"/>
      <c r="AJ69" s="54"/>
      <c r="AK69" s="55"/>
      <c r="AL69" s="55"/>
      <c r="AM69" s="55"/>
      <c r="AN69" s="55"/>
      <c r="AO69" s="55"/>
      <c r="AP69" s="55"/>
      <c r="AQ69" s="55"/>
      <c r="AR69" s="55"/>
      <c r="AS69" s="55"/>
      <c r="AT69" s="55"/>
      <c r="AU69" s="55"/>
      <c r="AV69" s="55"/>
      <c r="AW69" s="55"/>
      <c r="AX69" s="55"/>
      <c r="AY69" s="55"/>
      <c r="AZ69" s="55"/>
      <c r="BA69" s="55"/>
      <c r="BB69" s="55"/>
    </row>
    <row r="70" customFormat="false" ht="15.75" hidden="false" customHeight="false" outlineLevel="0" collapsed="false">
      <c r="A70" s="52" t="s">
        <v>368</v>
      </c>
      <c r="B70" s="53" t="s">
        <v>369</v>
      </c>
      <c r="C70" s="45"/>
      <c r="D70" s="53" t="n">
        <v>1</v>
      </c>
      <c r="E70" s="45"/>
      <c r="F70" s="53" t="n">
        <v>1</v>
      </c>
      <c r="G70" s="53" t="n">
        <v>0</v>
      </c>
      <c r="H70" s="54"/>
      <c r="I70" s="53" t="n">
        <v>1</v>
      </c>
      <c r="J70" s="53" t="n">
        <v>0</v>
      </c>
      <c r="K70" s="53" t="n">
        <v>1</v>
      </c>
      <c r="L70" s="53"/>
      <c r="M70" s="54"/>
      <c r="N70" s="53"/>
      <c r="O70" s="53"/>
      <c r="P70" s="53"/>
      <c r="Q70" s="54"/>
      <c r="R70" s="53" t="n">
        <v>1</v>
      </c>
      <c r="S70" s="53"/>
      <c r="T70" s="53" t="n">
        <v>1</v>
      </c>
      <c r="U70" s="54"/>
      <c r="V70" s="53"/>
      <c r="W70" s="52"/>
      <c r="X70" s="60"/>
      <c r="Y70" s="54"/>
      <c r="Z70" s="53"/>
      <c r="AA70" s="53" t="n">
        <v>1</v>
      </c>
      <c r="AB70" s="53"/>
      <c r="AC70" s="54"/>
      <c r="AD70" s="53"/>
      <c r="AE70" s="53" t="n">
        <v>1</v>
      </c>
      <c r="AF70" s="54"/>
      <c r="AG70" s="53"/>
      <c r="AH70" s="53" t="n">
        <v>1</v>
      </c>
      <c r="AI70" s="53"/>
      <c r="AJ70" s="54"/>
      <c r="AK70" s="55"/>
      <c r="AL70" s="55"/>
      <c r="AM70" s="55"/>
      <c r="AN70" s="55"/>
      <c r="AO70" s="55"/>
      <c r="AP70" s="55"/>
      <c r="AQ70" s="55"/>
      <c r="AR70" s="55"/>
      <c r="AS70" s="55"/>
      <c r="AT70" s="55"/>
      <c r="AU70" s="55"/>
      <c r="AV70" s="55"/>
      <c r="AW70" s="55"/>
      <c r="AX70" s="55"/>
      <c r="AY70" s="55"/>
      <c r="AZ70" s="55"/>
      <c r="BA70" s="55"/>
      <c r="BB70" s="55"/>
    </row>
    <row r="71" customFormat="false" ht="15.75" hidden="false" customHeight="false" outlineLevel="0" collapsed="false">
      <c r="A71" s="58" t="s">
        <v>370</v>
      </c>
      <c r="B71" s="59" t="s">
        <v>371</v>
      </c>
      <c r="C71" s="45"/>
      <c r="D71" s="59" t="n">
        <v>1</v>
      </c>
      <c r="E71" s="45"/>
      <c r="F71" s="59" t="n">
        <v>0</v>
      </c>
      <c r="G71" s="59" t="n">
        <v>1</v>
      </c>
      <c r="H71" s="54"/>
      <c r="I71" s="59"/>
      <c r="J71" s="59" t="n">
        <v>1</v>
      </c>
      <c r="K71" s="59"/>
      <c r="L71" s="59"/>
      <c r="M71" s="54"/>
      <c r="N71" s="66"/>
      <c r="O71" s="66"/>
      <c r="P71" s="66"/>
      <c r="Q71" s="8"/>
      <c r="R71" s="66"/>
      <c r="S71" s="66"/>
      <c r="T71" s="66"/>
      <c r="U71" s="8"/>
      <c r="V71" s="66"/>
      <c r="W71" s="66"/>
      <c r="X71" s="66"/>
      <c r="Y71" s="8"/>
      <c r="Z71" s="67"/>
      <c r="AA71" s="67"/>
      <c r="AB71" s="67"/>
      <c r="AC71" s="8"/>
      <c r="AD71" s="67"/>
      <c r="AE71" s="67"/>
      <c r="AF71" s="8"/>
      <c r="AG71" s="67"/>
      <c r="AH71" s="67"/>
      <c r="AI71" s="67"/>
      <c r="AJ71" s="8"/>
      <c r="AK71" s="66"/>
      <c r="AL71" s="66"/>
      <c r="AM71" s="66"/>
      <c r="AN71" s="66"/>
      <c r="AO71" s="66"/>
      <c r="AP71" s="66"/>
      <c r="AQ71" s="66"/>
      <c r="AR71" s="66"/>
      <c r="AS71" s="66"/>
      <c r="AT71" s="66"/>
      <c r="AU71" s="66"/>
      <c r="AV71" s="66"/>
      <c r="AW71" s="66"/>
      <c r="AX71" s="66"/>
      <c r="AY71" s="66"/>
      <c r="AZ71" s="66"/>
      <c r="BA71" s="66"/>
      <c r="BB71" s="66"/>
    </row>
    <row r="72" customFormat="false" ht="15.75" hidden="false" customHeight="false" outlineLevel="0" collapsed="false">
      <c r="A72" s="8"/>
      <c r="B72" s="8"/>
      <c r="C72" s="8"/>
      <c r="D72" s="10"/>
      <c r="E72" s="8"/>
      <c r="F72" s="10"/>
      <c r="G72" s="10"/>
      <c r="H72" s="8"/>
      <c r="I72" s="10"/>
      <c r="J72" s="10"/>
      <c r="K72" s="10"/>
      <c r="L72" s="10"/>
      <c r="M72" s="8"/>
      <c r="N72" s="8"/>
      <c r="O72" s="8"/>
      <c r="P72" s="8"/>
      <c r="Q72" s="8"/>
      <c r="R72" s="8"/>
      <c r="S72" s="8"/>
      <c r="T72" s="8"/>
      <c r="U72" s="8"/>
      <c r="V72" s="8"/>
      <c r="W72" s="8"/>
      <c r="X72" s="8"/>
      <c r="Y72" s="8"/>
      <c r="Z72" s="10"/>
      <c r="AA72" s="10"/>
      <c r="AB72" s="10"/>
      <c r="AC72" s="8"/>
      <c r="AD72" s="10"/>
      <c r="AE72" s="10"/>
      <c r="AF72" s="8"/>
      <c r="AG72" s="10"/>
      <c r="AH72" s="10"/>
      <c r="AI72" s="10"/>
      <c r="AJ72" s="8"/>
      <c r="AK72" s="8"/>
      <c r="AL72" s="8"/>
      <c r="AM72" s="8"/>
      <c r="AN72" s="8"/>
      <c r="AO72" s="8"/>
      <c r="AP72" s="8"/>
      <c r="AQ72" s="8"/>
      <c r="AR72" s="8"/>
      <c r="AS72" s="8"/>
      <c r="AT72" s="8"/>
      <c r="AU72" s="8"/>
      <c r="AV72" s="8"/>
      <c r="AW72" s="8"/>
      <c r="AX72" s="8"/>
      <c r="AY72" s="8"/>
      <c r="AZ72" s="8"/>
      <c r="BA72" s="8"/>
      <c r="BB72" s="8"/>
    </row>
    <row r="73" customFormat="false" ht="15.75" hidden="false" customHeight="false" outlineLevel="0" collapsed="false">
      <c r="A73" s="11" t="s">
        <v>372</v>
      </c>
      <c r="B73" s="37" t="str">
        <f aca="false">HYPERLINK("https://docs.google.com/document/d/1mYT1hLL0iBFk7GhsPoICC5hjgQ45-T3hRE1p6-rN9xo/edit?usp=sharing","mozilla1257779")</f>
        <v>mozilla1257779</v>
      </c>
      <c r="C73" s="8"/>
      <c r="D73" s="68" t="n">
        <v>1</v>
      </c>
      <c r="E73" s="8"/>
      <c r="F73" s="68" t="n">
        <v>1</v>
      </c>
      <c r="G73" s="68" t="n">
        <v>0</v>
      </c>
      <c r="H73" s="8"/>
      <c r="I73" s="68" t="n">
        <v>1</v>
      </c>
      <c r="J73" s="68"/>
      <c r="K73" s="68" t="n">
        <v>1</v>
      </c>
      <c r="L73" s="68"/>
      <c r="M73" s="8"/>
      <c r="N73" s="68"/>
      <c r="O73" s="68"/>
      <c r="P73" s="68"/>
      <c r="Q73" s="10"/>
      <c r="R73" s="68" t="n">
        <v>1</v>
      </c>
      <c r="S73" s="68" t="n">
        <v>1</v>
      </c>
      <c r="T73" s="68"/>
      <c r="U73" s="10"/>
      <c r="V73" s="68"/>
      <c r="X73" s="11"/>
      <c r="Y73" s="10"/>
      <c r="Z73" s="68"/>
      <c r="AA73" s="68" t="n">
        <v>1</v>
      </c>
      <c r="AB73" s="68"/>
      <c r="AC73" s="10"/>
      <c r="AD73" s="68" t="n">
        <v>1</v>
      </c>
      <c r="AE73" s="68"/>
      <c r="AF73" s="10"/>
      <c r="AG73" s="68" t="n">
        <v>1</v>
      </c>
      <c r="AH73" s="68"/>
      <c r="AI73" s="68"/>
      <c r="AJ73" s="10"/>
    </row>
    <row r="74" customFormat="false" ht="15.75" hidden="false" customHeight="false" outlineLevel="0" collapsed="false">
      <c r="A74" s="11" t="s">
        <v>373</v>
      </c>
      <c r="B74" s="37" t="str">
        <f aca="false">HYPERLINK("https://docs.google.com/document/d/19ybzJdfXVnEeQYu42y1Na6T48WYNE5ZTeJT5boyeT74/edit?usp=sharing","mozilla1243242")</f>
        <v>mozilla1243242</v>
      </c>
      <c r="C74" s="8"/>
      <c r="D74" s="68" t="n">
        <v>1</v>
      </c>
      <c r="E74" s="8"/>
      <c r="F74" s="68" t="n">
        <v>1</v>
      </c>
      <c r="G74" s="68" t="n">
        <v>0</v>
      </c>
      <c r="H74" s="8"/>
      <c r="I74" s="68" t="n">
        <v>1</v>
      </c>
      <c r="J74" s="68"/>
      <c r="K74" s="68" t="n">
        <v>1</v>
      </c>
      <c r="L74" s="68"/>
      <c r="M74" s="8"/>
      <c r="N74" s="68"/>
      <c r="O74" s="68"/>
      <c r="P74" s="68"/>
      <c r="Q74" s="10"/>
      <c r="R74" s="68" t="n">
        <v>1</v>
      </c>
      <c r="S74" s="68" t="n">
        <v>1</v>
      </c>
      <c r="T74" s="68"/>
      <c r="U74" s="10"/>
      <c r="V74" s="68"/>
      <c r="X74" s="11"/>
      <c r="Y74" s="10"/>
      <c r="Z74" s="68"/>
      <c r="AA74" s="68" t="n">
        <v>1</v>
      </c>
      <c r="AB74" s="68"/>
      <c r="AC74" s="10"/>
      <c r="AD74" s="68" t="n">
        <v>1</v>
      </c>
      <c r="AE74" s="68"/>
      <c r="AF74" s="10"/>
      <c r="AG74" s="68" t="n">
        <v>1</v>
      </c>
      <c r="AH74" s="68"/>
      <c r="AI74" s="68"/>
      <c r="AJ74" s="10"/>
    </row>
    <row r="75" customFormat="false" ht="15.75" hidden="false" customHeight="false" outlineLevel="0" collapsed="false">
      <c r="A75" s="11" t="s">
        <v>374</v>
      </c>
      <c r="B75" s="37" t="str">
        <f aca="false">HYPERLINK("https://docs.google.com/document/d/1wP6irJm2uZdxl0LC_bx5YNyp1uj6eaXSkpseOoJqclQ/edit","mozilla1543055")</f>
        <v>mozilla1543055</v>
      </c>
      <c r="C75" s="8"/>
      <c r="D75" s="68" t="n">
        <v>1</v>
      </c>
      <c r="E75" s="8"/>
      <c r="F75" s="68" t="n">
        <v>1</v>
      </c>
      <c r="G75" s="68" t="n">
        <v>0</v>
      </c>
      <c r="H75" s="8"/>
      <c r="I75" s="68" t="n">
        <v>1</v>
      </c>
      <c r="J75" s="68"/>
      <c r="K75" s="68" t="n">
        <v>1</v>
      </c>
      <c r="L75" s="68"/>
      <c r="M75" s="8"/>
      <c r="N75" s="68"/>
      <c r="O75" s="68"/>
      <c r="P75" s="68"/>
      <c r="Q75" s="10"/>
      <c r="R75" s="68" t="n">
        <v>1</v>
      </c>
      <c r="S75" s="68" t="n">
        <v>1</v>
      </c>
      <c r="T75" s="68"/>
      <c r="U75" s="10"/>
      <c r="V75" s="68"/>
      <c r="X75" s="11"/>
      <c r="Y75" s="10"/>
      <c r="Z75" s="68"/>
      <c r="AA75" s="68" t="n">
        <v>1</v>
      </c>
      <c r="AB75" s="68"/>
      <c r="AC75" s="10"/>
      <c r="AD75" s="68" t="n">
        <v>1</v>
      </c>
      <c r="AE75" s="68"/>
      <c r="AF75" s="10"/>
      <c r="AG75" s="68" t="n">
        <v>1</v>
      </c>
      <c r="AH75" s="68"/>
      <c r="AI75" s="68"/>
      <c r="AJ75" s="10"/>
    </row>
    <row r="76" customFormat="false" ht="15.75" hidden="false" customHeight="false" outlineLevel="0" collapsed="false">
      <c r="A76" s="11" t="s">
        <v>375</v>
      </c>
      <c r="B76" s="37" t="str">
        <f aca="false">HYPERLINK("https://docs.google.com/document/d/1zkwF4JyA6Sxpp4Es0-TdfM0HZPCrQ4xDytOuHj_yM8Q/edit?usp=sharing","mozilla1474914")</f>
        <v>mozilla1474914</v>
      </c>
      <c r="C76" s="8"/>
      <c r="D76" s="68" t="n">
        <v>1</v>
      </c>
      <c r="E76" s="8"/>
      <c r="F76" s="68" t="n">
        <v>1</v>
      </c>
      <c r="G76" s="68" t="n">
        <v>0</v>
      </c>
      <c r="H76" s="8"/>
      <c r="I76" s="68" t="n">
        <v>1</v>
      </c>
      <c r="J76" s="68"/>
      <c r="K76" s="68" t="n">
        <v>1</v>
      </c>
      <c r="L76" s="68"/>
      <c r="M76" s="8"/>
      <c r="N76" s="68" t="n">
        <v>1</v>
      </c>
      <c r="O76" s="68" t="n">
        <v>1</v>
      </c>
      <c r="P76" s="68"/>
      <c r="Q76" s="10"/>
      <c r="R76" s="68"/>
      <c r="S76" s="68"/>
      <c r="T76" s="68"/>
      <c r="U76" s="10"/>
      <c r="V76" s="68"/>
      <c r="X76" s="11"/>
      <c r="Y76" s="10"/>
      <c r="Z76" s="68" t="n">
        <v>1</v>
      </c>
      <c r="AA76" s="68"/>
      <c r="AB76" s="68"/>
      <c r="AC76" s="10"/>
      <c r="AD76" s="68" t="n">
        <v>1</v>
      </c>
      <c r="AE76" s="68"/>
      <c r="AF76" s="10"/>
      <c r="AG76" s="68" t="n">
        <v>1</v>
      </c>
      <c r="AH76" s="68"/>
      <c r="AI76" s="68"/>
      <c r="AJ76" s="10"/>
    </row>
    <row r="77" customFormat="false" ht="15.75" hidden="false" customHeight="false" outlineLevel="0" collapsed="false">
      <c r="A77" s="11" t="s">
        <v>376</v>
      </c>
      <c r="B77" s="37" t="str">
        <f aca="false">HYPERLINK("https://docs.google.com/document/d/1Zsi4XVQLycN-88-C5oSluAi1fNrRH41KFWOSQ-4Z1P0/edit?usp=sharing","gcc67783")</f>
        <v>gcc67783</v>
      </c>
      <c r="C77" s="8"/>
      <c r="D77" s="68" t="n">
        <v>1</v>
      </c>
      <c r="E77" s="8"/>
      <c r="F77" s="68" t="n">
        <v>1</v>
      </c>
      <c r="G77" s="68" t="n">
        <v>0</v>
      </c>
      <c r="H77" s="8"/>
      <c r="I77" s="68" t="n">
        <v>1</v>
      </c>
      <c r="J77" s="68"/>
      <c r="K77" s="68" t="n">
        <v>1</v>
      </c>
      <c r="L77" s="68"/>
      <c r="M77" s="8"/>
      <c r="N77" s="68"/>
      <c r="O77" s="68"/>
      <c r="P77" s="68"/>
      <c r="Q77" s="10"/>
      <c r="R77" s="68"/>
      <c r="S77" s="68"/>
      <c r="T77" s="68"/>
      <c r="U77" s="10"/>
      <c r="V77" s="68" t="n">
        <v>1</v>
      </c>
      <c r="W77" s="11" t="n">
        <v>1</v>
      </c>
      <c r="X77" s="11"/>
      <c r="Y77" s="10"/>
      <c r="Z77" s="68"/>
      <c r="AA77" s="68"/>
      <c r="AB77" s="68" t="n">
        <v>1</v>
      </c>
      <c r="AC77" s="10"/>
      <c r="AD77" s="68" t="n">
        <v>1</v>
      </c>
      <c r="AE77" s="68"/>
      <c r="AF77" s="10"/>
      <c r="AG77" s="68"/>
      <c r="AH77" s="68"/>
      <c r="AI77" s="68" t="n">
        <v>1</v>
      </c>
      <c r="AJ77" s="10"/>
    </row>
    <row r="78" customFormat="false" ht="15.75" hidden="false" customHeight="false" outlineLevel="0" collapsed="false">
      <c r="A78" s="8"/>
      <c r="B78" s="2"/>
      <c r="C78" s="8"/>
      <c r="D78" s="10"/>
      <c r="E78" s="8"/>
      <c r="F78" s="10"/>
      <c r="G78" s="10"/>
      <c r="H78" s="8"/>
      <c r="I78" s="10"/>
      <c r="J78" s="10"/>
      <c r="K78" s="10"/>
      <c r="L78" s="10"/>
      <c r="M78" s="8"/>
      <c r="N78" s="8"/>
      <c r="O78" s="8"/>
      <c r="P78" s="8"/>
      <c r="Q78" s="8"/>
      <c r="R78" s="8"/>
      <c r="S78" s="8"/>
      <c r="T78" s="8"/>
      <c r="U78" s="8"/>
      <c r="V78" s="8"/>
      <c r="W78" s="8"/>
      <c r="X78" s="8"/>
      <c r="Y78" s="8"/>
      <c r="Z78" s="10"/>
      <c r="AA78" s="10"/>
      <c r="AB78" s="10"/>
      <c r="AC78" s="8"/>
      <c r="AD78" s="10"/>
      <c r="AE78" s="10"/>
      <c r="AF78" s="8"/>
      <c r="AG78" s="10"/>
      <c r="AH78" s="10"/>
      <c r="AI78" s="10"/>
      <c r="AJ78" s="8"/>
      <c r="AK78" s="8"/>
      <c r="AL78" s="8"/>
      <c r="AM78" s="8"/>
      <c r="AN78" s="8"/>
      <c r="AO78" s="8"/>
      <c r="AP78" s="8"/>
      <c r="AQ78" s="8"/>
      <c r="AR78" s="8"/>
      <c r="AS78" s="8"/>
      <c r="AT78" s="8"/>
      <c r="AU78" s="8"/>
      <c r="AV78" s="8"/>
      <c r="AW78" s="8"/>
      <c r="AX78" s="8"/>
      <c r="AY78" s="8"/>
      <c r="AZ78" s="8"/>
      <c r="BA78" s="8"/>
      <c r="BB78" s="8"/>
    </row>
    <row r="79" customFormat="false" ht="15.75" hidden="false" customHeight="false" outlineLevel="0" collapsed="false">
      <c r="B79" s="11" t="s">
        <v>377</v>
      </c>
      <c r="C79" s="8"/>
      <c r="D79" s="68" t="n">
        <f aca="false">SUM(D3:D21,D73:D75,D76)</f>
        <v>23</v>
      </c>
      <c r="E79" s="8"/>
      <c r="F79" s="68" t="n">
        <f aca="false">SUM(F3:F21,F73:F76)</f>
        <v>14</v>
      </c>
      <c r="G79" s="68" t="n">
        <f aca="false">SUM(G3:G21)</f>
        <v>9</v>
      </c>
      <c r="H79" s="8"/>
      <c r="I79" s="68" t="n">
        <f aca="false">SUM(I3:I21)</f>
        <v>9</v>
      </c>
      <c r="J79" s="68" t="n">
        <f aca="false">SUM(J3:J21)</f>
        <v>10</v>
      </c>
      <c r="K79" s="68"/>
      <c r="L79" s="68"/>
      <c r="M79" s="8"/>
      <c r="N79" s="68" t="n">
        <f aca="false">SUM(N3:N21)</f>
        <v>4</v>
      </c>
      <c r="O79" s="68" t="n">
        <f aca="false">SUM(O3:O21)</f>
        <v>1</v>
      </c>
      <c r="P79" s="68" t="n">
        <f aca="false">SUM(P3:P21)</f>
        <v>3</v>
      </c>
      <c r="Q79" s="8"/>
      <c r="R79" s="68" t="n">
        <f aca="false">SUM(R3:R21,R73:R76)</f>
        <v>9</v>
      </c>
      <c r="S79" s="68" t="n">
        <f aca="false">SUM(S3:S21,S73:S76)</f>
        <v>8</v>
      </c>
      <c r="T79" s="68" t="n">
        <f aca="false">SUM(T3:T21,T73:T76)</f>
        <v>1</v>
      </c>
      <c r="U79" s="8"/>
      <c r="V79" s="68" t="n">
        <f aca="false">SUM(V3:V21,V73:V76)</f>
        <v>0</v>
      </c>
      <c r="W79" s="68" t="n">
        <f aca="false">SUM(W3:W21,W73:W76)</f>
        <v>0</v>
      </c>
      <c r="X79" s="68" t="n">
        <f aca="false">SUM(X3:X21,X73:X76)</f>
        <v>0</v>
      </c>
      <c r="Y79" s="8"/>
      <c r="Z79" s="68" t="n">
        <f aca="false">SUM(Z3:Z21,Z73:Z76)</f>
        <v>5</v>
      </c>
      <c r="AA79" s="68" t="n">
        <f aca="false">SUM(AA3:AA21,AA73:AA76)</f>
        <v>9</v>
      </c>
      <c r="AB79" s="68" t="n">
        <f aca="false">SUM(AB3:AB21,AB73:AB76)</f>
        <v>0</v>
      </c>
      <c r="AC79" s="8"/>
      <c r="AD79" s="68" t="n">
        <f aca="false">SUM(AD3:AD21,AD73:AD76)</f>
        <v>13</v>
      </c>
      <c r="AE79" s="68" t="n">
        <f aca="false">SUM(AE3:AE21,AE73:AE76)</f>
        <v>1</v>
      </c>
      <c r="AF79" s="8"/>
      <c r="AG79" s="68" t="n">
        <f aca="false">SUM(AG3:AG21,AG73:AG76)</f>
        <v>9</v>
      </c>
      <c r="AH79" s="68" t="n">
        <f aca="false">SUM(AH3:AH21,AH73:AH76)</f>
        <v>2</v>
      </c>
      <c r="AI79" s="68" t="n">
        <f aca="false">SUM(AI3:AI21,AI73:AI76)</f>
        <v>3</v>
      </c>
      <c r="AJ79" s="8"/>
    </row>
    <row r="80" customFormat="false" ht="15.75" hidden="false" customHeight="false" outlineLevel="0" collapsed="false">
      <c r="B80" s="11" t="s">
        <v>378</v>
      </c>
      <c r="C80" s="8"/>
      <c r="D80" s="68" t="n">
        <f aca="false">SUM(D23:D38)</f>
        <v>16</v>
      </c>
      <c r="E80" s="8"/>
      <c r="F80" s="68" t="n">
        <f aca="false">SUM(F23:F38)</f>
        <v>5</v>
      </c>
      <c r="G80" s="68" t="n">
        <f aca="false">SUM(G23:G38)</f>
        <v>11</v>
      </c>
      <c r="H80" s="8"/>
      <c r="I80" s="68" t="n">
        <f aca="false">SUM(I23:I38)</f>
        <v>8</v>
      </c>
      <c r="J80" s="68" t="n">
        <f aca="false">SUM(J23:J38)</f>
        <v>8</v>
      </c>
      <c r="K80" s="68"/>
      <c r="L80" s="68"/>
      <c r="M80" s="8"/>
      <c r="N80" s="68" t="n">
        <f aca="false">SUM(N23:N38)</f>
        <v>2</v>
      </c>
      <c r="O80" s="68" t="n">
        <f aca="false">SUM(O23:O38)</f>
        <v>1</v>
      </c>
      <c r="P80" s="68" t="n">
        <f aca="false">SUM(P23:P38)</f>
        <v>1</v>
      </c>
      <c r="Q80" s="10"/>
      <c r="R80" s="68" t="n">
        <f aca="false">SUM(R23:R38)</f>
        <v>2</v>
      </c>
      <c r="S80" s="68" t="n">
        <f aca="false">SUM(S23:S38)</f>
        <v>2</v>
      </c>
      <c r="T80" s="68" t="n">
        <f aca="false">SUM(T23:T38)</f>
        <v>0</v>
      </c>
      <c r="U80" s="10"/>
      <c r="V80" s="68" t="n">
        <f aca="false">SUM(V23:V38)</f>
        <v>1</v>
      </c>
      <c r="W80" s="68" t="n">
        <f aca="false">SUM(W23:W38)</f>
        <v>1</v>
      </c>
      <c r="X80" s="68" t="n">
        <f aca="false">SUM(X23:X38)</f>
        <v>0</v>
      </c>
      <c r="Y80" s="10"/>
      <c r="Z80" s="68" t="n">
        <f aca="false">SUM(Z23:Z38)</f>
        <v>2</v>
      </c>
      <c r="AA80" s="68" t="n">
        <f aca="false">SUM(AA23:AA38)</f>
        <v>2</v>
      </c>
      <c r="AB80" s="68" t="n">
        <f aca="false">SUM(AB23:AB38)</f>
        <v>1</v>
      </c>
      <c r="AC80" s="8"/>
      <c r="AD80" s="68" t="n">
        <f aca="false">SUM(AD23:AD38)</f>
        <v>5</v>
      </c>
      <c r="AE80" s="68" t="n">
        <f aca="false">SUM(AE23:AE38)</f>
        <v>0</v>
      </c>
      <c r="AF80" s="8"/>
      <c r="AG80" s="68" t="n">
        <f aca="false">SUM(AG23:AG38)</f>
        <v>3</v>
      </c>
      <c r="AH80" s="68" t="n">
        <f aca="false">SUM(AH23:AH38)</f>
        <v>1</v>
      </c>
      <c r="AI80" s="68" t="n">
        <f aca="false">SUM(AI23:AI38)</f>
        <v>1</v>
      </c>
      <c r="AJ80" s="8"/>
    </row>
    <row r="81" customFormat="false" ht="15.75" hidden="false" customHeight="false" outlineLevel="0" collapsed="false">
      <c r="B81" s="11" t="s">
        <v>379</v>
      </c>
      <c r="C81" s="8"/>
      <c r="D81" s="68" t="n">
        <f aca="false">SUM(D40:D55)</f>
        <v>16</v>
      </c>
      <c r="E81" s="8"/>
      <c r="F81" s="68" t="n">
        <f aca="false">SUM(F40:F55)</f>
        <v>4</v>
      </c>
      <c r="G81" s="68" t="n">
        <f aca="false">SUM(G40:G55)</f>
        <v>12</v>
      </c>
      <c r="H81" s="8"/>
      <c r="I81" s="68" t="n">
        <f aca="false">SUM(I40:I55)</f>
        <v>9</v>
      </c>
      <c r="J81" s="68" t="n">
        <f aca="false">SUM(J40:J55)</f>
        <v>7</v>
      </c>
      <c r="K81" s="68"/>
      <c r="L81" s="68"/>
      <c r="M81" s="8"/>
      <c r="N81" s="68" t="n">
        <f aca="false">SUM(N40:N55)</f>
        <v>1</v>
      </c>
      <c r="O81" s="68" t="n">
        <f aca="false">SUM(O40:O55)</f>
        <v>0</v>
      </c>
      <c r="P81" s="68" t="n">
        <f aca="false">SUM(P40:P55)</f>
        <v>1</v>
      </c>
      <c r="Q81" s="10"/>
      <c r="R81" s="68" t="n">
        <f aca="false">SUM(R40:R55)</f>
        <v>3</v>
      </c>
      <c r="S81" s="68" t="n">
        <f aca="false">SUM(S40:S55)</f>
        <v>3</v>
      </c>
      <c r="T81" s="68" t="n">
        <f aca="false">SUM(T40:T55)</f>
        <v>0</v>
      </c>
      <c r="U81" s="10"/>
      <c r="V81" s="68" t="n">
        <f aca="false">SUM(V40:V55)</f>
        <v>0</v>
      </c>
      <c r="W81" s="68" t="n">
        <f aca="false">SUM(W40:W55)</f>
        <v>0</v>
      </c>
      <c r="X81" s="68" t="n">
        <f aca="false">SUM(X40:X55)</f>
        <v>0</v>
      </c>
      <c r="Y81" s="10"/>
      <c r="Z81" s="68" t="n">
        <f aca="false">SUM(Z40:Z55)</f>
        <v>1</v>
      </c>
      <c r="AA81" s="68" t="n">
        <f aca="false">SUM(AA40:AA55)</f>
        <v>3</v>
      </c>
      <c r="AB81" s="68" t="n">
        <f aca="false">SUM(AB40:AB55)</f>
        <v>0</v>
      </c>
      <c r="AC81" s="8"/>
      <c r="AD81" s="68" t="n">
        <f aca="false">SUM(AD40:AD55)</f>
        <v>3</v>
      </c>
      <c r="AE81" s="68" t="n">
        <f aca="false">SUM(AE40:AE55)</f>
        <v>1</v>
      </c>
      <c r="AF81" s="8"/>
      <c r="AG81" s="68" t="n">
        <f aca="false">SUM(AG40:AG55)</f>
        <v>2</v>
      </c>
      <c r="AH81" s="68" t="n">
        <f aca="false">SUM(AH40:AH55)</f>
        <v>1</v>
      </c>
      <c r="AI81" s="68" t="n">
        <f aca="false">SUM(AI40:AI55)</f>
        <v>1</v>
      </c>
      <c r="AJ81" s="8"/>
    </row>
    <row r="82" customFormat="false" ht="15.75" hidden="false" customHeight="false" outlineLevel="0" collapsed="false">
      <c r="B82" s="11" t="s">
        <v>380</v>
      </c>
      <c r="C82" s="8"/>
      <c r="D82" s="68" t="n">
        <f aca="false">SUM(D57:D61)</f>
        <v>5</v>
      </c>
      <c r="E82" s="8"/>
      <c r="F82" s="68" t="n">
        <f aca="false">SUM(F57:F61)</f>
        <v>3</v>
      </c>
      <c r="G82" s="68" t="n">
        <f aca="false">SUM(G57:G61)</f>
        <v>2</v>
      </c>
      <c r="H82" s="8"/>
      <c r="I82" s="68" t="n">
        <f aca="false">SUM(I57:I61)</f>
        <v>2</v>
      </c>
      <c r="J82" s="68" t="n">
        <f aca="false">SUM(J57:J61)</f>
        <v>3</v>
      </c>
      <c r="K82" s="68"/>
      <c r="L82" s="68"/>
      <c r="M82" s="8"/>
      <c r="N82" s="68" t="n">
        <f aca="false">SUM(N57:N61)</f>
        <v>0</v>
      </c>
      <c r="O82" s="68" t="n">
        <f aca="false">SUM(O57:O61)</f>
        <v>0</v>
      </c>
      <c r="P82" s="68" t="n">
        <f aca="false">SUM(P57:P61)</f>
        <v>0</v>
      </c>
      <c r="Q82" s="10"/>
      <c r="R82" s="68" t="n">
        <f aca="false">SUM(R57:R61)</f>
        <v>3</v>
      </c>
      <c r="S82" s="68" t="n">
        <f aca="false">SUM(S57:S61)</f>
        <v>2</v>
      </c>
      <c r="T82" s="68" t="n">
        <f aca="false">SUM(T57:T61)</f>
        <v>1</v>
      </c>
      <c r="U82" s="10"/>
      <c r="V82" s="68" t="n">
        <f aca="false">SUM(V57:V61)</f>
        <v>0</v>
      </c>
      <c r="W82" s="68" t="n">
        <f aca="false">SUM(W57:W61)</f>
        <v>0</v>
      </c>
      <c r="X82" s="68" t="n">
        <f aca="false">SUM(X57:X61)</f>
        <v>0</v>
      </c>
      <c r="Y82" s="10"/>
      <c r="Z82" s="68" t="n">
        <f aca="false">SUM(Z57:Z61)</f>
        <v>0</v>
      </c>
      <c r="AA82" s="68" t="n">
        <f aca="false">SUM(AA57:AA61)</f>
        <v>3</v>
      </c>
      <c r="AB82" s="68" t="n">
        <f aca="false">SUM(AB57:AB61)</f>
        <v>0</v>
      </c>
      <c r="AC82" s="8"/>
      <c r="AD82" s="68" t="n">
        <f aca="false">SUM(AD57:AD61)</f>
        <v>3</v>
      </c>
      <c r="AE82" s="68" t="n">
        <f aca="false">SUM(AE57:AE61)</f>
        <v>0</v>
      </c>
      <c r="AF82" s="8"/>
      <c r="AG82" s="68" t="n">
        <f aca="false">SUM(AG57:AG61)</f>
        <v>1</v>
      </c>
      <c r="AH82" s="68" t="n">
        <f aca="false">SUM(AH57:AH61)</f>
        <v>0</v>
      </c>
      <c r="AI82" s="68" t="n">
        <f aca="false">SUM(AI57:AI61)</f>
        <v>2</v>
      </c>
      <c r="AJ82" s="8"/>
    </row>
    <row r="83" customFormat="false" ht="15.75" hidden="false" customHeight="false" outlineLevel="0" collapsed="false">
      <c r="B83" s="11" t="s">
        <v>381</v>
      </c>
      <c r="C83" s="8"/>
      <c r="D83" s="68" t="n">
        <f aca="false">SUM(D63:D71,D77)</f>
        <v>10</v>
      </c>
      <c r="E83" s="8"/>
      <c r="F83" s="68" t="n">
        <f aca="false">SUM(F63:F71,F77)</f>
        <v>9</v>
      </c>
      <c r="G83" s="68" t="n">
        <f aca="false">SUM(G63:G71)</f>
        <v>1</v>
      </c>
      <c r="H83" s="8"/>
      <c r="I83" s="68" t="n">
        <f aca="false">SUM(I63:I71)</f>
        <v>5</v>
      </c>
      <c r="J83" s="68" t="n">
        <f aca="false">SUM(J63:J71)</f>
        <v>4</v>
      </c>
      <c r="K83" s="68"/>
      <c r="L83" s="68"/>
      <c r="M83" s="8"/>
      <c r="N83" s="68" t="n">
        <f aca="false">SUM(N63:N71)</f>
        <v>0</v>
      </c>
      <c r="O83" s="68" t="n">
        <f aca="false">SUM(O63:O71)</f>
        <v>0</v>
      </c>
      <c r="P83" s="68" t="n">
        <f aca="false">SUM(P63:P71)</f>
        <v>0</v>
      </c>
      <c r="Q83" s="8"/>
      <c r="R83" s="68" t="n">
        <f aca="false">SUM(R63:R71,R77)</f>
        <v>5</v>
      </c>
      <c r="S83" s="68" t="n">
        <f aca="false">SUM(S63:S71,S77)</f>
        <v>2</v>
      </c>
      <c r="T83" s="68" t="n">
        <f aca="false">SUM(T63:T71,T77)</f>
        <v>3</v>
      </c>
      <c r="U83" s="8"/>
      <c r="V83" s="68" t="n">
        <f aca="false">SUM(V63:V71,V77)</f>
        <v>4</v>
      </c>
      <c r="W83" s="68" t="n">
        <f aca="false">SUM(W63:W71,W77)</f>
        <v>3</v>
      </c>
      <c r="X83" s="68" t="n">
        <f aca="false">SUM(X63:X71,X77)</f>
        <v>1</v>
      </c>
      <c r="Y83" s="8"/>
      <c r="Z83" s="68" t="n">
        <f aca="false">SUM(Z63:Z71,Z77)</f>
        <v>0</v>
      </c>
      <c r="AA83" s="68" t="n">
        <f aca="false">SUM(AA63:AA71,AA77)</f>
        <v>6</v>
      </c>
      <c r="AB83" s="68" t="n">
        <f aca="false">SUM(AB63:AB71,AB77)</f>
        <v>3</v>
      </c>
      <c r="AC83" s="8"/>
      <c r="AD83" s="68" t="n">
        <f aca="false">SUM(AD63:AD71,AD77)</f>
        <v>5</v>
      </c>
      <c r="AE83" s="68" t="n">
        <f aca="false">SUM(AE63:AE71,AE77)</f>
        <v>4</v>
      </c>
      <c r="AF83" s="8"/>
      <c r="AG83" s="68" t="n">
        <f aca="false">SUM(AG63:AG71,AG77)</f>
        <v>0</v>
      </c>
      <c r="AH83" s="68" t="n">
        <f aca="false">SUM(AH63:AH71,AH77)</f>
        <v>5</v>
      </c>
      <c r="AI83" s="68" t="n">
        <f aca="false">SUM(AI63:AI71,AI77)</f>
        <v>4</v>
      </c>
      <c r="AJ83" s="8"/>
    </row>
    <row r="84" customFormat="false" ht="15.75" hidden="false" customHeight="false" outlineLevel="0" collapsed="false">
      <c r="B84" s="11" t="s">
        <v>382</v>
      </c>
      <c r="C84" s="8"/>
      <c r="D84" s="68" t="n">
        <f aca="false">SUM(D79:D83)</f>
        <v>70</v>
      </c>
      <c r="E84" s="8"/>
      <c r="F84" s="68" t="n">
        <f aca="false">SUM(F79:F83)</f>
        <v>35</v>
      </c>
      <c r="G84" s="68" t="n">
        <f aca="false">SUM(G79:G83)</f>
        <v>35</v>
      </c>
      <c r="H84" s="8"/>
      <c r="I84" s="68" t="n">
        <f aca="false">SUM(I79:I83)</f>
        <v>33</v>
      </c>
      <c r="J84" s="68" t="n">
        <f aca="false">SUM(J79:J83)</f>
        <v>32</v>
      </c>
      <c r="K84" s="68" t="n">
        <f aca="false">SUM(K3:K71)</f>
        <v>25</v>
      </c>
      <c r="L84" s="68" t="n">
        <f aca="false">SUM(L3:L71)</f>
        <v>8</v>
      </c>
      <c r="M84" s="8"/>
      <c r="N84" s="68" t="n">
        <f aca="false">SUM(N79:N83)</f>
        <v>7</v>
      </c>
      <c r="O84" s="68" t="n">
        <f aca="false">SUM(O79:O83)</f>
        <v>2</v>
      </c>
      <c r="P84" s="68" t="n">
        <f aca="false">SUM(P79:P83)</f>
        <v>5</v>
      </c>
      <c r="Q84" s="10"/>
      <c r="R84" s="68" t="n">
        <f aca="false">SUM(R79:R83)</f>
        <v>22</v>
      </c>
      <c r="S84" s="68" t="n">
        <f aca="false">SUM(S79:S83)</f>
        <v>17</v>
      </c>
      <c r="T84" s="68" t="n">
        <f aca="false">SUM(T79:T83)</f>
        <v>5</v>
      </c>
      <c r="U84" s="10"/>
      <c r="V84" s="68" t="n">
        <f aca="false">SUM(V79:V83)</f>
        <v>5</v>
      </c>
      <c r="W84" s="68" t="n">
        <f aca="false">SUM(W79:W83)</f>
        <v>4</v>
      </c>
      <c r="X84" s="68" t="n">
        <f aca="false">SUM(X79:X83)</f>
        <v>1</v>
      </c>
      <c r="Y84" s="10"/>
      <c r="Z84" s="68" t="n">
        <f aca="false">SUM(Z79:Z83)</f>
        <v>8</v>
      </c>
      <c r="AA84" s="68" t="n">
        <f aca="false">SUM(AA79:AA83)</f>
        <v>23</v>
      </c>
      <c r="AB84" s="68" t="n">
        <f aca="false">SUM(AB79:AB83)</f>
        <v>4</v>
      </c>
      <c r="AC84" s="8"/>
      <c r="AD84" s="68" t="n">
        <f aca="false">SUM(AD79:AD83)</f>
        <v>29</v>
      </c>
      <c r="AE84" s="68" t="n">
        <f aca="false">SUM(AE79:AE83)</f>
        <v>6</v>
      </c>
      <c r="AF84" s="8"/>
      <c r="AG84" s="68" t="n">
        <f aca="false">SUM(AG79:AG83)</f>
        <v>15</v>
      </c>
      <c r="AH84" s="68" t="n">
        <f aca="false">SUM(AH79:AH83)</f>
        <v>9</v>
      </c>
      <c r="AI84" s="68" t="n">
        <f aca="false">SUM(AI79:AI83)</f>
        <v>11</v>
      </c>
      <c r="AJ84" s="8"/>
    </row>
  </sheetData>
  <hyperlinks>
    <hyperlink ref="B57" r:id="rId1" display="http://code.google.com/p/chromium/issues/detail?id=62766&amp;can=1&amp;q=status%3Dfixed%20slow&amp;colspec=ID%20Stars%20Pri%20Area%20Feature%20Type%20Status%20Summary%20Modified%20Owner%20Mstone%20OS"/>
    <hyperlink ref="B58" r:id="rId2" display="http://code.google.com/p/chromium/issues/detail?id=59711&amp;can=1&amp;q=status%3Dfixed%20slow&amp;sort=-modified%20mstone&amp;colspec=ID%20Stars%20Pri%20Area%20Feature%20Type%20Status%20Summary%20Modified%20Owner%20Mstone%20OS&amp;start=200"/>
    <hyperlink ref="B59" r:id="rId3" display="http://code.google.com/p/chromium/issues/detail?id=27932&amp;can=1&amp;q=status%3Dfixed%20performance%20area%3Dinternals&amp;colspec=ID%20Stars%20Pri%20Area%20Feature%20Type%20Status%20Summary%20Modified%20Owner%20Mstone%20OS"/>
    <hyperlink ref="B60" r:id="rId4" display="http://code.google.com/p/chromium/issues/detail?id=69391&amp;can=1&amp;q=status%3Dfixed%20slow&amp;colspec=ID%20Stars%20Pri%20Area%20Feature%20Type%20Status%20Summary%20Modified%20Owner%20Mstone%20OS"/>
    <hyperlink ref="B61" r:id="rId5" display="http://code.google.com/p/chromium/issues/detail?id=60353&amp;can=1&amp;q=status%3Dfixed%20slow&amp;colspec=ID%20Stars%20Pri%20Area%20Feature%20Type%20Status%20Summary%20Modified%20Owner%20Mstone%20OS&amp;start=10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2020-01-20T01:46:56Z</dcterms:modified>
  <cp:revision>1</cp:revision>
  <dc:subject/>
  <dc:title/>
</cp:coreProperties>
</file>