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Documents\Project Inspiration\"/>
    </mc:Choice>
  </mc:AlternateContent>
  <xr:revisionPtr revIDLastSave="0" documentId="8_{739F0DA5-A25F-445A-9257-B45303C314F0}" xr6:coauthVersionLast="44" xr6:coauthVersionMax="44" xr10:uidLastSave="{00000000-0000-0000-0000-000000000000}"/>
  <bookViews>
    <workbookView xWindow="840" yWindow="-108" windowWidth="22308" windowHeight="13176" activeTab="5" xr2:uid="{00000000-000D-0000-FFFF-FFFF00000000}"/>
  </bookViews>
  <sheets>
    <sheet name="Hazards (HA)" sheetId="2" r:id="rId1"/>
    <sheet name="Risk Controls (RC)" sheetId="3" r:id="rId2"/>
    <sheet name="Mechanical (ME)" sheetId="17" r:id="rId3"/>
    <sheet name="Usability (US)" sheetId="23" r:id="rId4"/>
    <sheet name="Miscellaneous (MI)" sheetId="18" r:id="rId5"/>
    <sheet name="Electrical (ES)" sheetId="2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8" i="21" l="1"/>
  <c r="G29" i="21"/>
  <c r="G30" i="21"/>
  <c r="G31" i="21"/>
  <c r="G32" i="21"/>
  <c r="G33" i="21"/>
  <c r="G27" i="21"/>
  <c r="R13" i="21"/>
  <c r="R14" i="21"/>
  <c r="R15" i="21"/>
  <c r="R16" i="21"/>
  <c r="R17" i="21"/>
  <c r="R18" i="21"/>
  <c r="R19" i="21"/>
  <c r="R20" i="21"/>
  <c r="R21" i="21"/>
  <c r="R22" i="21"/>
  <c r="R23" i="21"/>
  <c r="R24" i="21"/>
  <c r="R25" i="21"/>
  <c r="R12" i="21"/>
  <c r="G13" i="21"/>
  <c r="G14" i="21"/>
  <c r="G15" i="21"/>
  <c r="G16" i="21"/>
  <c r="G17" i="21"/>
  <c r="G18" i="21"/>
  <c r="K18" i="21" s="1"/>
  <c r="G19" i="21"/>
  <c r="K19" i="21" s="1"/>
  <c r="G20" i="21"/>
  <c r="K20" i="21" s="1"/>
  <c r="G21" i="21"/>
  <c r="G22" i="21"/>
  <c r="G23" i="21"/>
  <c r="G24" i="21"/>
  <c r="G25" i="21"/>
  <c r="G12" i="21"/>
  <c r="K12" i="21" s="1"/>
  <c r="K13" i="21"/>
  <c r="K14" i="21"/>
  <c r="K15" i="21"/>
  <c r="K16" i="21"/>
  <c r="K17" i="21"/>
  <c r="K21" i="21"/>
  <c r="K22" i="21"/>
  <c r="K23" i="21"/>
  <c r="K24" i="21"/>
  <c r="K25" i="21"/>
  <c r="R67" i="23"/>
  <c r="R63" i="23"/>
  <c r="K63" i="23"/>
  <c r="G63" i="23"/>
  <c r="R12" i="17"/>
  <c r="G12" i="17"/>
  <c r="R13" i="17"/>
  <c r="R14" i="17"/>
  <c r="R15" i="17"/>
  <c r="R11" i="17"/>
  <c r="G13" i="17"/>
  <c r="G14" i="17"/>
  <c r="G15" i="17"/>
  <c r="G11" i="17"/>
  <c r="R63" i="17"/>
  <c r="R68" i="17"/>
  <c r="G66" i="17"/>
  <c r="G67" i="17"/>
  <c r="G68" i="17"/>
  <c r="K67" i="17"/>
  <c r="K62" i="17"/>
  <c r="K63" i="17"/>
  <c r="K65" i="17"/>
  <c r="K66" i="17"/>
  <c r="G59" i="17"/>
  <c r="G60" i="17"/>
  <c r="G61" i="17"/>
  <c r="G62" i="17"/>
  <c r="G63" i="17"/>
  <c r="G64" i="17"/>
  <c r="G65" i="17"/>
  <c r="R67" i="17"/>
  <c r="R34" i="17"/>
  <c r="R33" i="17"/>
  <c r="R24" i="17"/>
  <c r="R20" i="17"/>
  <c r="R21" i="17"/>
  <c r="R49" i="21"/>
  <c r="R48" i="21"/>
  <c r="R40" i="21"/>
  <c r="K40" i="21"/>
  <c r="K41" i="21"/>
  <c r="K35" i="21"/>
  <c r="K36" i="21"/>
  <c r="K38" i="21"/>
  <c r="K39" i="21"/>
  <c r="K37" i="21"/>
  <c r="R37" i="21"/>
  <c r="R38" i="21"/>
  <c r="R48" i="17"/>
  <c r="R46" i="17"/>
  <c r="R58" i="17"/>
  <c r="K58" i="17"/>
  <c r="G58" i="17"/>
  <c r="R57" i="17"/>
  <c r="K57" i="17"/>
  <c r="G57" i="17"/>
  <c r="R53" i="17"/>
  <c r="K53" i="17"/>
  <c r="G53" i="17"/>
  <c r="R36" i="21"/>
  <c r="R39" i="21"/>
  <c r="R42" i="21"/>
  <c r="R43" i="21"/>
  <c r="R44" i="21"/>
  <c r="R45" i="21"/>
  <c r="R46" i="21"/>
  <c r="R50" i="21"/>
  <c r="R35" i="21"/>
  <c r="K42" i="21"/>
  <c r="K43" i="21"/>
  <c r="K44" i="21"/>
  <c r="K12" i="18"/>
  <c r="K13" i="18"/>
  <c r="K14" i="18"/>
  <c r="K15" i="18"/>
  <c r="K11" i="18"/>
  <c r="R88" i="17"/>
  <c r="K81" i="17"/>
  <c r="K82" i="17"/>
  <c r="K83" i="17"/>
  <c r="G81" i="17"/>
  <c r="G82" i="17"/>
  <c r="G83" i="17"/>
  <c r="G84" i="17"/>
  <c r="G85" i="17"/>
  <c r="G86" i="17"/>
  <c r="G87" i="17"/>
  <c r="G88" i="17"/>
  <c r="K80" i="17"/>
  <c r="G80" i="17"/>
  <c r="R34" i="23"/>
  <c r="K18" i="17"/>
  <c r="R19" i="17"/>
  <c r="R22" i="17"/>
  <c r="R23" i="17"/>
  <c r="R25" i="17"/>
  <c r="R26" i="17"/>
  <c r="R27" i="17"/>
  <c r="R18" i="17"/>
  <c r="E96" i="3"/>
  <c r="E76" i="3"/>
  <c r="E75" i="3"/>
  <c r="E78" i="3"/>
  <c r="E119" i="3"/>
  <c r="E20" i="3"/>
  <c r="E19" i="3"/>
  <c r="E74" i="3"/>
  <c r="E97" i="3"/>
  <c r="E94" i="3"/>
  <c r="E91" i="3"/>
  <c r="E90" i="3"/>
  <c r="E17" i="3"/>
  <c r="E15" i="3"/>
</calcChain>
</file>

<file path=xl/sharedStrings.xml><?xml version="1.0" encoding="utf-8"?>
<sst xmlns="http://schemas.openxmlformats.org/spreadsheetml/2006/main" count="2297" uniqueCount="1265">
  <si>
    <t>DS</t>
  </si>
  <si>
    <t>Explanation</t>
  </si>
  <si>
    <t>Definition of terms</t>
  </si>
  <si>
    <t>"caretaker"</t>
  </si>
  <si>
    <t>The user of the device (clinician, respiratory therapist, nurse, etc)</t>
  </si>
  <si>
    <t>tertiary person</t>
  </si>
  <si>
    <t>Person present, but not interacting with device (non-involved doctors, family, etc)</t>
  </si>
  <si>
    <t>Hyperventilation</t>
  </si>
  <si>
    <t>no time to take up oxygen, before breathing out again</t>
  </si>
  <si>
    <t>Reaction time</t>
  </si>
  <si>
    <t>5 minutes delay to allow for personnel response</t>
  </si>
  <si>
    <t>Hazard #</t>
  </si>
  <si>
    <t>Description Hazard assuming undetected</t>
  </si>
  <si>
    <t>SEV</t>
  </si>
  <si>
    <t>SEV assuming 
responded</t>
  </si>
  <si>
    <t>Comment/Reference</t>
  </si>
  <si>
    <t>Rating</t>
  </si>
  <si>
    <t>Criteria: Severity of Effect</t>
  </si>
  <si>
    <t>Examples</t>
  </si>
  <si>
    <t>Treatment</t>
  </si>
  <si>
    <t>HA1</t>
  </si>
  <si>
    <t>No more oxygen to lungs</t>
  </si>
  <si>
    <t>-</t>
  </si>
  <si>
    <t>Death</t>
  </si>
  <si>
    <t>HA2</t>
  </si>
  <si>
    <t>Limited oxygen to lungs</t>
  </si>
  <si>
    <t xml:space="preserve"> Richmond, T. S. (May 1997). "Cerebral Resuscitation after Global Brain Ischemia", AACN Clinical Issues 8 (2). Retrieved on 2007-04-13. Free full text Archived September 27, 2007, at the Wayback Machine at the American Association of Critical-Care Nurses website.</t>
  </si>
  <si>
    <t>Life-long medical care necessary / coma / permanent damage</t>
  </si>
  <si>
    <t>Quadriplegia</t>
  </si>
  <si>
    <t>Hospital stay</t>
  </si>
  <si>
    <t>HA3</t>
  </si>
  <si>
    <t>Peak pressure too high --&gt; Barotrauma</t>
  </si>
  <si>
    <t>Amputations, paraplegia, blindness, deafness, traumatic brain injury (severe), fourth-degree burns</t>
  </si>
  <si>
    <t>HA4</t>
  </si>
  <si>
    <t>PEEP to low --&gt; collapsing alveoli</t>
  </si>
  <si>
    <t>only severe after some time?</t>
  </si>
  <si>
    <t>Permanent damage possible</t>
  </si>
  <si>
    <t>Complex fractures, open fracture, inner injuries, traumatic brain injury (severe), third-degree burns</t>
  </si>
  <si>
    <t>HA5</t>
  </si>
  <si>
    <t>Volume of air in lung too high --&gt; Volutrauma</t>
  </si>
  <si>
    <t>Gash, fractures, torn muscles, articular cartilage injury, traumatic brain injury (moderate), second-degree burns</t>
  </si>
  <si>
    <t>HA6</t>
  </si>
  <si>
    <t>Reversible injury</t>
  </si>
  <si>
    <t>Gash, fractures, torn muscles, articular cartilage injury, traumatic brain injury (mild), second-degree burns</t>
  </si>
  <si>
    <t>Hospital stay or ambulant treatment</t>
  </si>
  <si>
    <t>HA7</t>
  </si>
  <si>
    <t>Damage airway/lung tissue by too high temperature</t>
  </si>
  <si>
    <t>Severe cuts, severe scratches, severe contusions, strains, first-degree burns</t>
  </si>
  <si>
    <t>Ambulant treatment or self treatment</t>
  </si>
  <si>
    <t>HA8</t>
  </si>
  <si>
    <t>Damage airway/lung tissue by too low temperature</t>
  </si>
  <si>
    <t>Discomfort during application up to three days after application</t>
  </si>
  <si>
    <r>
      <t xml:space="preserve">Minor cuts, minor scratches, minor contusions, stiff muscles, tension, blisters, </t>
    </r>
    <r>
      <rPr>
        <sz val="12"/>
        <color theme="1"/>
        <rFont val="Calibri"/>
        <family val="2"/>
        <scheme val="minor"/>
      </rPr>
      <t>excoriations, sickness, first-degree burns</t>
    </r>
  </si>
  <si>
    <t>Self treatment</t>
  </si>
  <si>
    <t>HA9</t>
  </si>
  <si>
    <t>Damage airway/lung tissue by too low humidity</t>
  </si>
  <si>
    <t>Discomfort during application</t>
  </si>
  <si>
    <t>Slight sickness, pressure marks</t>
  </si>
  <si>
    <t>HA10</t>
  </si>
  <si>
    <t>Damage airway/lung tissue by too high humidity</t>
  </si>
  <si>
    <t>No Harm</t>
  </si>
  <si>
    <t>No harm</t>
  </si>
  <si>
    <t>HA11</t>
  </si>
  <si>
    <t>Drown patient</t>
  </si>
  <si>
    <t>HA12</t>
  </si>
  <si>
    <t>COVID-19 infection caretaker</t>
  </si>
  <si>
    <t>Criteria: Probability of Occurrence for _each_ unit</t>
  </si>
  <si>
    <t>HA13</t>
  </si>
  <si>
    <t>COVID-19 infection tertiary person</t>
  </si>
  <si>
    <t>at least once an hour</t>
  </si>
  <si>
    <t>HA14</t>
  </si>
  <si>
    <t>Secondary infection to patient</t>
  </si>
  <si>
    <t>Between once every hour and once every 6 hours</t>
  </si>
  <si>
    <t>HA15</t>
  </si>
  <si>
    <t>Secondary infection caretaker or tertiary person</t>
  </si>
  <si>
    <t>between once every 6 hours and once every 24 hours</t>
  </si>
  <si>
    <t>HA16</t>
  </si>
  <si>
    <t>Electrocution of patient</t>
  </si>
  <si>
    <t>Between once every day and once every 3 days</t>
  </si>
  <si>
    <t>HA17</t>
  </si>
  <si>
    <t>Electrocution of caretaker or tertiary person</t>
  </si>
  <si>
    <t>Between once every 3 days and once every 1 week</t>
  </si>
  <si>
    <t>HA18</t>
  </si>
  <si>
    <t>Device catches fire (ignites)</t>
  </si>
  <si>
    <t>Between once every week and once every 2 weeks</t>
  </si>
  <si>
    <t>HA19</t>
  </si>
  <si>
    <t>Light harm to secondary person</t>
  </si>
  <si>
    <t>Between once every 2 weeks and once every 1 month</t>
  </si>
  <si>
    <t>HA20</t>
  </si>
  <si>
    <t>Poisoning of patient</t>
  </si>
  <si>
    <t>Between once every month and once every 3 months</t>
  </si>
  <si>
    <t>HA21</t>
  </si>
  <si>
    <t>Between once every 6 months and once every 3 months</t>
  </si>
  <si>
    <t>HA22</t>
  </si>
  <si>
    <t xml:space="preserve">Occurrence nearly impossible </t>
  </si>
  <si>
    <t>HA23</t>
  </si>
  <si>
    <t>HA24</t>
  </si>
  <si>
    <t>Criteria: Likelihood of Detection by Design Control</t>
  </si>
  <si>
    <t>HA25</t>
  </si>
  <si>
    <t>No chance of detection</t>
  </si>
  <si>
    <t>HA26</t>
  </si>
  <si>
    <t>Very remote chance of detection</t>
  </si>
  <si>
    <t>HA27</t>
  </si>
  <si>
    <t>Remote chance of detection</t>
  </si>
  <si>
    <t>HA28</t>
  </si>
  <si>
    <t>Very low chance of detection by indirect methods (hardware or software)</t>
  </si>
  <si>
    <t>HA29</t>
  </si>
  <si>
    <t>Low chance of detection by indirect methods (hardware or software)</t>
  </si>
  <si>
    <t>HA30</t>
  </si>
  <si>
    <t>Moderate chance of detection by indirect methods (hardware or software)</t>
  </si>
  <si>
    <t>HA31</t>
  </si>
  <si>
    <t>High chance of detection by indirect methods (hardware or software)</t>
  </si>
  <si>
    <t>High chance of detection by direct or indirect methods (hardware/software)</t>
  </si>
  <si>
    <t>Direct and indirect detection: hardware or software</t>
  </si>
  <si>
    <t xml:space="preserve"> </t>
  </si>
  <si>
    <t>Direct detection: hardware or safe software (cat. 4, performance level e)</t>
  </si>
  <si>
    <t>Risk Control Overview</t>
  </si>
  <si>
    <t>DO NOT CHANGE NUMBERS. IF YOU NEED TO REMOVE/MOVE, WRITE &lt;REMOVED&gt; SUCH THAT WE DON'T MESS UP REFERENCES</t>
  </si>
  <si>
    <t>Statuses</t>
  </si>
  <si>
    <t>RC #</t>
  </si>
  <si>
    <t>Risk control (name)</t>
  </si>
  <si>
    <t>Risk control details</t>
  </si>
  <si>
    <t>Related items</t>
  </si>
  <si>
    <t>Status</t>
  </si>
  <si>
    <t>Owners</t>
  </si>
  <si>
    <t>Comment</t>
  </si>
  <si>
    <t>conceptualized</t>
  </si>
  <si>
    <t>in testing</t>
  </si>
  <si>
    <t>IN DESIGN</t>
  </si>
  <si>
    <t>verified</t>
  </si>
  <si>
    <t>RC001</t>
  </si>
  <si>
    <t>Pressure gauge safety valve</t>
  </si>
  <si>
    <t>Add non digital safetyvalve to pressure gauge assembly</t>
  </si>
  <si>
    <t>RC002</t>
  </si>
  <si>
    <t>Connector to table/floor/wall</t>
  </si>
  <si>
    <t xml:space="preserve">A connector has to be made that allows the user to secure the device to the table/floor/wall in order to prevent dropping. </t>
  </si>
  <si>
    <t>RC003</t>
  </si>
  <si>
    <t>Galvanic isolation electrics and oxygen</t>
  </si>
  <si>
    <t>All electrical and flamable components have to be in a seperate compartment and galvanically seperated from the oxygen intake</t>
  </si>
  <si>
    <t>RC004</t>
  </si>
  <si>
    <t>Emergency decoupling of oxygen</t>
  </si>
  <si>
    <t>In case of emergency (fire or otherwise) the oxygen intake has to be detachable and automatically closed</t>
  </si>
  <si>
    <t>RC005</t>
  </si>
  <si>
    <t>Non-galvanic connection to patient</t>
  </si>
  <si>
    <t>All parts connected to the patient need to be non-conductive</t>
  </si>
  <si>
    <t>RC006</t>
  </si>
  <si>
    <t>Splashproof casing</t>
  </si>
  <si>
    <t>The outer shell of the device has to be IP65 in order to withstand splashes of water/liquids</t>
  </si>
  <si>
    <t>RC007</t>
  </si>
  <si>
    <t>Non-conductive casing</t>
  </si>
  <si>
    <t>The outer shell of the device has to be made of non-conductive material to prevent unwanted electrocution</t>
  </si>
  <si>
    <t>RC008</t>
  </si>
  <si>
    <t>Safe voltages within enclosure</t>
  </si>
  <si>
    <t>Max voltage in human-reachable enclosure guranteed to be non-critical to humans (&lt;25V AC RMS, &lt;60V DC)</t>
  </si>
  <si>
    <t>RC009</t>
  </si>
  <si>
    <t>Battery bracket</t>
  </si>
  <si>
    <t>Bracket that prevents battery from moving, also in case of tipping over machine</t>
  </si>
  <si>
    <t>RC010</t>
  </si>
  <si>
    <t>Rigid frame</t>
  </si>
  <si>
    <t>Design of the machine frame is very rigid, shall not deform in a way that harms functionality when dropped (?)</t>
  </si>
  <si>
    <t>RC011</t>
  </si>
  <si>
    <t>Drainage Holes</t>
  </si>
  <si>
    <t>All parts have drainage holes to not allow any fluids buildup</t>
  </si>
  <si>
    <t>RC012</t>
  </si>
  <si>
    <t>Electrically grounded</t>
  </si>
  <si>
    <t>Part has to be electrically grounded</t>
  </si>
  <si>
    <t>RC013</t>
  </si>
  <si>
    <t>Keyway in camshaft</t>
  </si>
  <si>
    <t>Keyway between the camshaft and cams to avoid cams of being misaligned with each other. </t>
  </si>
  <si>
    <t>RC014</t>
  </si>
  <si>
    <t>Base plate minimum height</t>
  </si>
  <si>
    <t>Height of base plate is at least FIXME mm, by placing it on the middle tray-level. </t>
  </si>
  <si>
    <t>RC015</t>
  </si>
  <si>
    <t>Weight fixed to lever</t>
  </si>
  <si>
    <t>Weigths are fixed to lever, can only be moved by sliding</t>
  </si>
  <si>
    <t>RC016</t>
  </si>
  <si>
    <t>Length power-cable</t>
  </si>
  <si>
    <t>The casing's top surface is placed under an angle to disable the user to place any objects or liquid containers onto the device. </t>
  </si>
  <si>
    <t>RC017</t>
  </si>
  <si>
    <t>Waterproof electronics cover</t>
  </si>
  <si>
    <t>Electronics protected by waterproof cover / casing</t>
  </si>
  <si>
    <t>RC018</t>
  </si>
  <si>
    <t>Power cable has a length of FIXME mm to enable easy connection to plug.</t>
  </si>
  <si>
    <t>RC019</t>
  </si>
  <si>
    <t>Working temperature</t>
  </si>
  <si>
    <t>All parts (and materials) of device must have a working temperature between 10-50ºC</t>
  </si>
  <si>
    <t>RC020</t>
  </si>
  <si>
    <t>Adjustable paws</t>
  </si>
  <si>
    <t>Add adjustable paws to the baseplate to compensate for uneven underground and use a level measurement kit when installing the device. </t>
  </si>
  <si>
    <t>RC021</t>
  </si>
  <si>
    <t>Fixation of panels and protruding parts</t>
  </si>
  <si>
    <t>Panels and protruding parts are fixated that they can't fall off/break. Portruding parts will be minimized as much as possible</t>
  </si>
  <si>
    <t>RC022</t>
  </si>
  <si>
    <t>Minimization of protruding parts and guidance of power cable</t>
  </si>
  <si>
    <t>Minimize protruding parts and ensure power cable guidance is no where near protruding parts </t>
  </si>
  <si>
    <t>RC023</t>
  </si>
  <si>
    <t>Fixation of pressure cooker</t>
  </si>
  <si>
    <t>Fixation of pressure cooker to prevent falling/hurting patient, caretaker or tertiary person</t>
  </si>
  <si>
    <t>RC024</t>
  </si>
  <si>
    <t>Protected On/Off button</t>
  </si>
  <si>
    <t>Placing the on/off button at a position that is safe and select a button with cover to prevent unintentional contact.</t>
  </si>
  <si>
    <t>RC025</t>
  </si>
  <si>
    <t>Tested visibility and glare of stickers</t>
  </si>
  <si>
    <t>Test visibility and size of stickers on angled surface, sticker surface should not reflect to prevent glare </t>
  </si>
  <si>
    <t>RC026</t>
  </si>
  <si>
    <t>One-hand useable weights</t>
  </si>
  <si>
    <t>Design the weights to be able to be held by one hand and add (finger-locking) grip-shape</t>
  </si>
  <si>
    <t>RC027</t>
  </si>
  <si>
    <t>Illuminated screen and feedback screen under tilted angle on top of the casing</t>
  </si>
  <si>
    <t>Use illuminated screen with wide viewing angle and place in optimal direct view of caretaker</t>
  </si>
  <si>
    <t>RC028</t>
  </si>
  <si>
    <t>External parts of the casing easy cleanbible by hand</t>
  </si>
  <si>
    <t>External parts of the casing are easily cleaned via a manual wipe and a 70% alcohol solution</t>
  </si>
  <si>
    <t>RC029</t>
  </si>
  <si>
    <t>Materials selected for casing are chemically resistant against alcohol solutions</t>
  </si>
  <si>
    <t>Make the casing resistant to various frequently used cleaning materials such as 70% acohol solutions. </t>
  </si>
  <si>
    <t>RC030</t>
  </si>
  <si>
    <t>Install MOSFET based polarity protection</t>
  </si>
  <si>
    <t>when polarity is changed, the p-channel mosfet will not conduct, so no current will flow trough the system + make visually clear what how to connect</t>
  </si>
  <si>
    <t>RC031</t>
  </si>
  <si>
    <t>Install TVS and fuse on inputs</t>
  </si>
  <si>
    <t>high surge, TVS will start conducting in reverse, fuse will avoid overcurrent by increasing its resistance</t>
  </si>
  <si>
    <t>RC032</t>
  </si>
  <si>
    <t>Redundancy in the buttons</t>
  </si>
  <si>
    <t>Redundancy in moving buttons with a rotary button</t>
  </si>
  <si>
    <t>RC033</t>
  </si>
  <si>
    <t>Insulation / Low Voltage used</t>
  </si>
  <si>
    <t>Non conductive display + push-buttons. Only low votlage used. Could only be a problem when the battery directly gets connected to a metal part of UI (rotarty button) and at same time thunderstorm would occur</t>
  </si>
  <si>
    <t>RC034</t>
  </si>
  <si>
    <t>Redundancy in the buzzers</t>
  </si>
  <si>
    <t xml:space="preserve">There are 2 buzzers </t>
  </si>
  <si>
    <t>RC035</t>
  </si>
  <si>
    <t>Coating of PCB</t>
  </si>
  <si>
    <t>Prevents internal shorting, except in connctors</t>
  </si>
  <si>
    <t>RC036</t>
  </si>
  <si>
    <t>Dispaly protection</t>
  </si>
  <si>
    <t>Sticker to prevent glare + scratches, also its not mounted on top surface such that it will be less easily accidently hit. </t>
  </si>
  <si>
    <t>RC037</t>
  </si>
  <si>
    <t>Strain Relief + Locking connector</t>
  </si>
  <si>
    <t>Locking connector, strain relief. Before connecting to person, system is turned on. if it works then, the locking connector will prevent this wrong happening while in use. This is for all connectors including battery and sensors</t>
  </si>
  <si>
    <t>RC038</t>
  </si>
  <si>
    <t>Valid data checking</t>
  </si>
  <si>
    <t>Sensor data is validated to match expected environment condition. For example, high breathing rates (&gt; 30 breaths per minute) always trigger alarms. Similarly, unclear expiratory peaks, which are used to determine breathing rate, similarly trigger alarms. The breathing rate is also validated using output of the motor encoder.</t>
  </si>
  <si>
    <t>RC039</t>
  </si>
  <si>
    <t>Checksums</t>
  </si>
  <si>
    <t>Validity of data sent/received through communication with digital external components is ensured through checksums which accompany each message.</t>
  </si>
  <si>
    <t>RC040</t>
  </si>
  <si>
    <t>Range testing</t>
  </si>
  <si>
    <t>Validating of sensor and parameter ranges. Alarms are generated if values are not in range.</t>
  </si>
  <si>
    <t>RC041</t>
  </si>
  <si>
    <t>Intermittent processor time yielding (cooperative scheduling)</t>
  </si>
  <si>
    <t>By yielding processor time intermittently (i.e., during non-critical sections) to higher priority tasks, timeout is avoided.</t>
  </si>
  <si>
    <t>RC042</t>
  </si>
  <si>
    <t>Design: single thread only</t>
  </si>
  <si>
    <t>RC043</t>
  </si>
  <si>
    <t>Filtering and outlier detection</t>
  </si>
  <si>
    <t>Filting using hardware RC filters and software exponential filter, also increased sampling rate.</t>
  </si>
  <si>
    <t>RC044</t>
  </si>
  <si>
    <t>Conservative estimates</t>
  </si>
  <si>
    <t>When threshold values (such as PEEP) are difficult to identify, we use conservative values based on sensor data instead. Conservative values are defined as those which are most likely to trigger a threshold alarm.</t>
  </si>
  <si>
    <t>RC045</t>
  </si>
  <si>
    <t>Increase sampling rate during testing</t>
  </si>
  <si>
    <t>The sampling rate is tuned based on values of the product in operation.</t>
  </si>
  <si>
    <t>RC046</t>
  </si>
  <si>
    <t xml:space="preserve">Extra protection cover for internal parts </t>
  </si>
  <si>
    <t>Also place a secondary surface/addjusted casing design that protects other internal parts from a falling weight. </t>
  </si>
  <si>
    <t>RC047</t>
  </si>
  <si>
    <t>Tubing connectors are clamped into the casing</t>
  </si>
  <si>
    <t>RC048</t>
  </si>
  <si>
    <t>Backup battery</t>
  </si>
  <si>
    <t>Battery to take over for at least 20 minutes when mains power is unplugged</t>
  </si>
  <si>
    <t>RC049</t>
  </si>
  <si>
    <t>Precision of monitoring value rotational knob</t>
  </si>
  <si>
    <t>Use rotational knobs with (click) feedback and high friction for extra control.</t>
  </si>
  <si>
    <t>RC050</t>
  </si>
  <si>
    <t>Brown-out detection (BOD)</t>
  </si>
  <si>
    <t>The microprocessor supports brown out detection, and resets the chip if it occurs.</t>
  </si>
  <si>
    <t>RC051</t>
  </si>
  <si>
    <t>Environment characterisation and high sampling rate</t>
  </si>
  <si>
    <t>The sampling rate and analog filters are tuned for the system based on raw unfiltered data collected 10kHz.</t>
  </si>
  <si>
    <t>RC052</t>
  </si>
  <si>
    <t>Alarm redundancy</t>
  </si>
  <si>
    <t>Alarms are redundant: displayed on the screen, indicated by a LED, and indicated by two independently activated buzzers.</t>
  </si>
  <si>
    <t>RC053</t>
  </si>
  <si>
    <t>Rising edge detection</t>
  </si>
  <si>
    <t>Only react to a button _being_ pressed. No action on _keeping_ it pressed</t>
  </si>
  <si>
    <t>RC054</t>
  </si>
  <si>
    <t>Splash screen, alert on power on</t>
  </si>
  <si>
    <t>Every time you power on, you get a splash screen that you have to cancel. And an alarm rings continuously that the device was (re)started until you cancel the splash screen</t>
  </si>
  <si>
    <t>RC055</t>
  </si>
  <si>
    <t>Install HEPA filter before inlet machine</t>
  </si>
  <si>
    <t>A HEPA filter makes sure that no bacteria from the surrounding environment enter the machine.</t>
  </si>
  <si>
    <t>RC056</t>
  </si>
  <si>
    <t>Stainless Steel components</t>
  </si>
  <si>
    <t>All components should be stainless steel or other non-corroding materials</t>
  </si>
  <si>
    <t>RC057</t>
  </si>
  <si>
    <t>Use breath-safe components</t>
  </si>
  <si>
    <t>Components through which air passes must be breath-safe</t>
  </si>
  <si>
    <t>RC058</t>
  </si>
  <si>
    <t>Harden valvecams</t>
  </si>
  <si>
    <t>Both valvecams should be hardened, but be less hard than the bearing race that they ride against, so that the bearing race doesnt break</t>
  </si>
  <si>
    <t>RC059</t>
  </si>
  <si>
    <t>No exposed thread or creases in airway</t>
  </si>
  <si>
    <t>airway is free of creases where bacteria can easily grow</t>
  </si>
  <si>
    <t>RC060</t>
  </si>
  <si>
    <t>All parts must be cleanable</t>
  </si>
  <si>
    <t>Must be able to handle common (medical) cleaning supplies</t>
  </si>
  <si>
    <t>ALARMS</t>
  </si>
  <si>
    <t>RC100</t>
  </si>
  <si>
    <t>Alarm PEEP</t>
  </si>
  <si>
    <t>Add alarm for positive end expiration pressure (PEEP)</t>
  </si>
  <si>
    <t>RC101</t>
  </si>
  <si>
    <t>Alarm Pp</t>
  </si>
  <si>
    <t>Alarm for Plateau Pressure</t>
  </si>
  <si>
    <t>RC102</t>
  </si>
  <si>
    <t>Alarm Tidal volume</t>
  </si>
  <si>
    <t>If tidal volume lower bounds is not achieved during any breath, sound alarm</t>
  </si>
  <si>
    <t>RC103</t>
  </si>
  <si>
    <t>Alarm for O2 concentration</t>
  </si>
  <si>
    <t>Add inspiratory O2 concentration (FiO2) alarm</t>
  </si>
  <si>
    <t>RC104</t>
  </si>
  <si>
    <t>Alarm for expiratory minute volume</t>
  </si>
  <si>
    <t>Add alarm for expiratory minute volume (MVe)</t>
  </si>
  <si>
    <t>RC105</t>
  </si>
  <si>
    <t xml:space="preserve">Nurse </t>
  </si>
  <si>
    <t>Nurse can see and prevent the issue</t>
  </si>
  <si>
    <t>RC106</t>
  </si>
  <si>
    <t>Alarm for Humidification</t>
  </si>
  <si>
    <t>RC107</t>
  </si>
  <si>
    <t>Alarm for Temperature</t>
  </si>
  <si>
    <t>RC108</t>
  </si>
  <si>
    <t>Alarm for BPM</t>
  </si>
  <si>
    <t>RC109</t>
  </si>
  <si>
    <t>Alarm no mains power connection</t>
  </si>
  <si>
    <t>maybe add time remaining?</t>
  </si>
  <si>
    <t>IN PRODUCTION / INSTALLATION</t>
  </si>
  <si>
    <t>RC200</t>
  </si>
  <si>
    <t>Calibrate pressure gauge</t>
  </si>
  <si>
    <t>Calibrate pressure gauge during assembly</t>
  </si>
  <si>
    <t>RC201</t>
  </si>
  <si>
    <t>Device out of reach</t>
  </si>
  <si>
    <t>The device has to be installed out of reach for the patient</t>
  </si>
  <si>
    <t>RC202</t>
  </si>
  <si>
    <t>Securing wires</t>
  </si>
  <si>
    <t>All internal wires have to be secured with cable troughs or cable tie mounts</t>
  </si>
  <si>
    <t>RC203</t>
  </si>
  <si>
    <t>Valve testing</t>
  </si>
  <si>
    <t>Test all safetyvalves after mounting</t>
  </si>
  <si>
    <t>RC204</t>
  </si>
  <si>
    <t>Threadlocking</t>
  </si>
  <si>
    <t>All threads should be locked using either locknuts or loctite, also after cleaning</t>
  </si>
  <si>
    <t>RC205</t>
  </si>
  <si>
    <t>Test fasteners</t>
  </si>
  <si>
    <t>All fasteners should be checked for locking and be marked as such, also after cleaning</t>
  </si>
  <si>
    <t>RC206</t>
  </si>
  <si>
    <t>Check critical dimensions</t>
  </si>
  <si>
    <t>All critical dimensions of incoming parts should be checked with their respective drawing</t>
  </si>
  <si>
    <t>RC207</t>
  </si>
  <si>
    <t>Final airflow test</t>
  </si>
  <si>
    <t>Test system performance for at least 100 cycles on maximum loading, also after cleaning, system should have no leakage</t>
  </si>
  <si>
    <t>RC208</t>
  </si>
  <si>
    <t>Tighthen all fasteners with torque wrench</t>
  </si>
  <si>
    <t>All fasteners should be tightened with a properly set torque wrench, also after cleaning</t>
  </si>
  <si>
    <t>RC209</t>
  </si>
  <si>
    <t>Use locating pins on often removed items</t>
  </si>
  <si>
    <t>Locating pins make sure that items that are taken off often for cleaning, always go back in the correct place</t>
  </si>
  <si>
    <t>RC210</t>
  </si>
  <si>
    <t>Assembly Manual</t>
  </si>
  <si>
    <t>A clear step by step manual makes sure that each part is assembled correctly</t>
  </si>
  <si>
    <t>RC211</t>
  </si>
  <si>
    <t>Train assembly personnel</t>
  </si>
  <si>
    <t>All assembly personnel must be trained to not make any mistakes while assembling the machine</t>
  </si>
  <si>
    <t>RC212</t>
  </si>
  <si>
    <t>Use proper loctite</t>
  </si>
  <si>
    <t>Loctite should be medical grade and should withstand cleaning method. If it can't withstand cleaning method, reapply after cleaning. If not medical grade, make sure loctite does not contact airpath</t>
  </si>
  <si>
    <t>RC213</t>
  </si>
  <si>
    <t>5mm press depth of tubing</t>
  </si>
  <si>
    <t>All tubing parts shall be pressed into their corresponding part by at least 5mm</t>
  </si>
  <si>
    <t>RC214</t>
  </si>
  <si>
    <t>Replace tubing when cleaning insides</t>
  </si>
  <si>
    <t>When airpath parts are cleaned, all tubing must be replaced</t>
  </si>
  <si>
    <t>RC215</t>
  </si>
  <si>
    <t>Special threadlockers against vibration</t>
  </si>
  <si>
    <t>Use threadlocker (special nuts and bolts that can withstand the vibration)</t>
  </si>
  <si>
    <t>RC216</t>
  </si>
  <si>
    <t>Front and back panel fixated during assembly</t>
  </si>
  <si>
    <t>Front back panel is not required to be opened by the caretaker to set-up the device with the patient</t>
  </si>
  <si>
    <t>RC217</t>
  </si>
  <si>
    <t>Leakage test with oxygen sensor</t>
  </si>
  <si>
    <t>An oxygen sensor should be used to check leakage to the outside of the system</t>
  </si>
  <si>
    <t>RC218</t>
  </si>
  <si>
    <t>Visual inspection</t>
  </si>
  <si>
    <t>System should be visually  inspected for damage and wear every x cycles</t>
  </si>
  <si>
    <t>RC219</t>
  </si>
  <si>
    <t>Mandatory Self-tests</t>
  </si>
  <si>
    <t>System alerts/functionality tested everyday by proficient doctor and dedicated test function</t>
  </si>
  <si>
    <t>RC220</t>
  </si>
  <si>
    <t>Long-duration tests</t>
  </si>
  <si>
    <t>Clinical trials, endurance testing of some of the units</t>
  </si>
  <si>
    <t>RC221</t>
  </si>
  <si>
    <t>Testing plan for electrical componnts</t>
  </si>
  <si>
    <t>RC222</t>
  </si>
  <si>
    <t>Testing user inputs</t>
  </si>
  <si>
    <t>Also test non-sense/unsafe/unrealistic user inputs (all buttons/ random buttons/fast/often)</t>
  </si>
  <si>
    <t>INSTRUCTIONS FOR USE</t>
  </si>
  <si>
    <t>RC301</t>
  </si>
  <si>
    <t>Unplug device if damage suspected</t>
  </si>
  <si>
    <t>Add to IFU that device should be unplugged if damage is suspected</t>
  </si>
  <si>
    <t>RC302</t>
  </si>
  <si>
    <t>The device should be cleaned thoroughly</t>
  </si>
  <si>
    <t>The device should be cleaned regularly with 70% alcohol</t>
  </si>
  <si>
    <t>RC303</t>
  </si>
  <si>
    <t>scheduled checks on the machine</t>
  </si>
  <si>
    <t>During use, the inside of the machine can be visibly checked on wear and damage.</t>
  </si>
  <si>
    <t>RC304</t>
  </si>
  <si>
    <t>Training users</t>
  </si>
  <si>
    <t>Users (caretakers) are trained to correctly install and use the device (including settings and monitoring)</t>
  </si>
  <si>
    <t>RC305</t>
  </si>
  <si>
    <t>Interface stickers</t>
  </si>
  <si>
    <t>These show clear distinction between all the tubes/knobs and connection points. </t>
  </si>
  <si>
    <t>RC306</t>
  </si>
  <si>
    <t>scale of settings sticker for correct settings</t>
  </si>
  <si>
    <t>Table with proper values for each setting</t>
  </si>
  <si>
    <t>RC307</t>
  </si>
  <si>
    <t>Rotational knobs for breathing rate has upper and lower limit</t>
  </si>
  <si>
    <t>Lower &amp; Upper limit for rate is installed in rotational knob</t>
  </si>
  <si>
    <t>RC308</t>
  </si>
  <si>
    <t>Cleaning between patients</t>
  </si>
  <si>
    <t>Bellow, sensor attachments, valves</t>
  </si>
  <si>
    <t>LABELING</t>
  </si>
  <si>
    <t>RC401</t>
  </si>
  <si>
    <t>Symbol: No sitting on device</t>
  </si>
  <si>
    <t>Add ISO P018 symbol to device (clearly visible): https://www.iso.org/obp/ui#iso:grs:7010:P018</t>
  </si>
  <si>
    <t>RC402</t>
  </si>
  <si>
    <t>Symbol: Read the manual</t>
  </si>
  <si>
    <t>Add ISO M002 symbol to device (on label): https://www.iso.org/obp/ui#iso:grs:7010:M002</t>
  </si>
  <si>
    <t>RC403</t>
  </si>
  <si>
    <t>Symbol: keep power conncted</t>
  </si>
  <si>
    <t>RC404</t>
  </si>
  <si>
    <t>Warning: Apply weights carefully</t>
  </si>
  <si>
    <t>Failure Mode and Effects Analysis (FMEA)</t>
  </si>
  <si>
    <t>SEV = Severity, 
OCC = Occurrence,
(1 = lowest, 10 = highest) </t>
  </si>
  <si>
    <t>Criticality</t>
  </si>
  <si>
    <t>Version and Date</t>
  </si>
  <si>
    <t>Author:</t>
  </si>
  <si>
    <t>Acceptable:</t>
  </si>
  <si>
    <t>Category</t>
  </si>
  <si>
    <t>Mechanical (ME)</t>
  </si>
  <si>
    <t>Page:</t>
  </si>
  <si>
    <t>Not acceptable</t>
  </si>
  <si>
    <t>Identification</t>
  </si>
  <si>
    <t>Without Mitigation</t>
  </si>
  <si>
    <t>During-use Failure Detection</t>
  </si>
  <si>
    <t>Failure Prevention</t>
  </si>
  <si>
    <t>New Risks Created?</t>
  </si>
  <si>
    <t>Why can't risk be lower?</t>
  </si>
  <si>
    <t>ID</t>
  </si>
  <si>
    <t>Component / Subsystem</t>
  </si>
  <si>
    <t>Description of Failure Mechanism</t>
  </si>
  <si>
    <t>Potential 
Effects 
of Failure</t>
  </si>
  <si>
    <t>OCC</t>
  </si>
  <si>
    <t>Criticality 
(SxO)</t>
  </si>
  <si>
    <t>Detection Mechanism</t>
  </si>
  <si>
    <t>Criticality after Detection</t>
  </si>
  <si>
    <t>Verification of decreased SEV</t>
  </si>
  <si>
    <t>Prevention Mechanism</t>
  </si>
  <si>
    <t xml:space="preserve">
Action(s)</t>
  </si>
  <si>
    <t>Responsibility and Completion Date</t>
  </si>
  <si>
    <t>Criticality (SxO)</t>
  </si>
  <si>
    <t>Verification of effectiviness</t>
  </si>
  <si>
    <t>Reference</t>
  </si>
  <si>
    <t>Explanation &amp; Reference</t>
  </si>
  <si>
    <t>PI_00General</t>
  </si>
  <si>
    <t>ME000</t>
  </si>
  <si>
    <t>All</t>
  </si>
  <si>
    <t>Bacteria growth in the machine</t>
  </si>
  <si>
    <t>RC302, RC055, RC059</t>
  </si>
  <si>
    <t>Use air inlet HEPA filter and clean all components</t>
  </si>
  <si>
    <t>HS, 30-04-20</t>
  </si>
  <si>
    <t>This is standard practice already (SOURCE ???)</t>
  </si>
  <si>
    <t>ME001</t>
  </si>
  <si>
    <t>Bacteria could still enter the system during changes of air inlet filters but the occurance is negligable</t>
  </si>
  <si>
    <t>HEPA inletfilter forgotten</t>
  </si>
  <si>
    <t>RC303, RC304</t>
  </si>
  <si>
    <t>Scheduled checks, training users</t>
  </si>
  <si>
    <t>Risk fully eliminated</t>
  </si>
  <si>
    <t>Human error can never be fully eliminated, adequate instruction can reduce its effects to non critical levels</t>
  </si>
  <si>
    <t>Add detection mechanism, add prevention mechanism</t>
  </si>
  <si>
    <t>ME002</t>
  </si>
  <si>
    <t>Bellow, Valves</t>
  </si>
  <si>
    <t>Oxidation of fasteners in airway</t>
  </si>
  <si>
    <t>RC056, RC057</t>
  </si>
  <si>
    <t>Use stainless fasteners</t>
  </si>
  <si>
    <t>Stainless fasteners cannot oxidize </t>
  </si>
  <si>
    <t>add prevention mechanism</t>
  </si>
  <si>
    <t>ME003</t>
  </si>
  <si>
    <t>Oxidation of metal materials in airway</t>
  </si>
  <si>
    <t>Use AISI 316L</t>
  </si>
  <si>
    <t>ME004</t>
  </si>
  <si>
    <t>Poisoning due to gasket material</t>
  </si>
  <si>
    <t>Use Viton</t>
  </si>
  <si>
    <t>Viton is inert</t>
  </si>
  <si>
    <t>PI_01Frame</t>
  </si>
  <si>
    <t>ME100</t>
  </si>
  <si>
    <t>frame gets in contact with electrical connector, voltage on the system</t>
  </si>
  <si>
    <t>RC008, RC012</t>
  </si>
  <si>
    <t>System is grounded, fault current protection kicks in -&gt; no electricity -&gt; no forced breathing</t>
  </si>
  <si>
    <t>Link to EMC where this is explained in detail</t>
  </si>
  <si>
    <t>Strain relief and locking connectors (for battery)</t>
  </si>
  <si>
    <t>BD</t>
  </si>
  <si>
    <t>There has to be electricity to actuate the  system. The best measures to protect the users is to ground everything with an alarm, and to include a non conductive casing.</t>
  </si>
  <si>
    <t>Insert link to EMC</t>
  </si>
  <si>
    <t>ME101</t>
  </si>
  <si>
    <t>Device falls over, bends frame</t>
  </si>
  <si>
    <t>RC102, RC104</t>
  </si>
  <si>
    <t>If the device falls over and the system either stops working or disconnects from the patient, alarms will go off.</t>
  </si>
  <si>
    <t>Link to sensor FMEA</t>
  </si>
  <si>
    <t>Frame is designed to take a fall without damaging the system inside</t>
  </si>
  <si>
    <t>Drop test, see ME900</t>
  </si>
  <si>
    <t>A rigid frame and protective casing helps protect the device. The system has to be movable and mounted on a cart. </t>
  </si>
  <si>
    <t>Insert link to sensor FMEA</t>
  </si>
  <si>
    <t>ME102</t>
  </si>
  <si>
    <t>Part is not correctly bolted on</t>
  </si>
  <si>
    <t>RC203, RC204, RC207</t>
  </si>
  <si>
    <t>Bolts are torqued and checked before use</t>
  </si>
  <si>
    <t>Torque list of device</t>
  </si>
  <si>
    <t>Replaced by MI101</t>
  </si>
  <si>
    <t>ME103</t>
  </si>
  <si>
    <t>Part is not bolted on the frame correctly after cleaning</t>
  </si>
  <si>
    <t>locating pins make sure the parts can olnly go on the machine one way</t>
  </si>
  <si>
    <t>Picture of CAD design</t>
  </si>
  <si>
    <t>ME104</t>
  </si>
  <si>
    <t>Frame is assembled wrong</t>
  </si>
  <si>
    <t>RC210, RC207</t>
  </si>
  <si>
    <t>Clear manual and parts can only be bolted on to the frame in one way</t>
  </si>
  <si>
    <t>Link to user manual</t>
  </si>
  <si>
    <t>replaced by MI106</t>
  </si>
  <si>
    <t>ME105</t>
  </si>
  <si>
    <t>Misalignments in the frame cause slack in the valves</t>
  </si>
  <si>
    <t>RC101, RC102</t>
  </si>
  <si>
    <t>When there is leakage in the system the system will not reach the required plateau pressure or volume flow</t>
  </si>
  <si>
    <t>Adjustable locating pins are set on each machine to correctly position the valves</t>
  </si>
  <si>
    <t>ME106</t>
  </si>
  <si>
    <t>Due to correct tolerances on drawings, the chance of misalignment is already low. On top of this, the critical parts (valves and bellow) that are removed often are adjusted on each machine during assembly.</t>
  </si>
  <si>
    <t>Insert picture of CAD</t>
  </si>
  <si>
    <t>Adjustment pins are not put in the correct place</t>
  </si>
  <si>
    <t>During assembly, tools that guarantee the correct placement of  the pins are used.</t>
  </si>
  <si>
    <t>Link to assembly manual</t>
  </si>
  <si>
    <t>With the help of tools, any tolerance buildup is mitigated.</t>
  </si>
  <si>
    <t>LINK TO MANUAL</t>
  </si>
  <si>
    <t>ME107</t>
  </si>
  <si>
    <t>A weight is dropped onto the frame, damaging the system</t>
  </si>
  <si>
    <t>If the damage limits the working of the machine, alarms go off</t>
  </si>
  <si>
    <t>RC010, RC303</t>
  </si>
  <si>
    <t>The frame is very rigid and protects the components inside of it</t>
  </si>
  <si>
    <t>All parts are protected in the casing and frame from dust, water and other debris</t>
  </si>
  <si>
    <t>Water falls on the machine, accumulates in the frame</t>
  </si>
  <si>
    <t>RC011, RC303</t>
  </si>
  <si>
    <t>Drainage holes in the frame and the machine is checked during use</t>
  </si>
  <si>
    <t>closed casing, not relevant anymore</t>
  </si>
  <si>
    <t>ME108</t>
  </si>
  <si>
    <t>Thickness of the plate material is not up to specifications</t>
  </si>
  <si>
    <t>If this limits the performance of the device, it will not reach the required plateau pressure or volume flow</t>
  </si>
  <si>
    <t>Adjustment of locating pins can accomodate for that where neccesary</t>
  </si>
  <si>
    <t>replaced by MI101</t>
  </si>
  <si>
    <t>PI_02CamShaft</t>
  </si>
  <si>
    <t>ME200</t>
  </si>
  <si>
    <t>Cams misalign when setsecrews come loose</t>
  </si>
  <si>
    <t>Anytime there is no flow from patient --&gt; RC102. If too low Ppeak --&gt; RC101
LOWER SEV ONLY IF RESPONDED WITHIN 60s</t>
  </si>
  <si>
    <t>60s Patient can survive without any (brain-)damage Read it here</t>
  </si>
  <si>
    <t>Use threadlocker</t>
  </si>
  <si>
    <t>DS, 02-04-20</t>
  </si>
  <si>
    <t>ME201</t>
  </si>
  <si>
    <t>Cams misalign when setsecrews come loose after threadlocker fails</t>
  </si>
  <si>
    <t>Anytime there is no flow from patient --&gt; RC102. If too low Ppeak --&gt; RC101
LOWER SEV ONLY IF RESPONDED WITHIN 60s
Apply threadlocker -&gt; RC204</t>
  </si>
  <si>
    <t>RC204,RC205</t>
  </si>
  <si>
    <t>Test and check each unit before approval</t>
  </si>
  <si>
    <t>ME202</t>
  </si>
  <si>
    <t>Cams misalign when setsecrews come loose after threadlocker fails and test and check did not reveal the problem</t>
  </si>
  <si>
    <t>Anytime there is no flow from patient --&gt; RC102. If too low Ppeak --&gt; RC101
LOWER SEV ONLY IF RESPONDED WITHIN 60s
Apply threadlocker -&gt; RC204
Check threadlocker -&gt; RC205</t>
  </si>
  <si>
    <t>Use a keyway between the shaft and the cams, so that cams cannot rotate, regardless of setscrews</t>
  </si>
  <si>
    <t>MP, 12-04-20</t>
  </si>
  <si>
    <t>ME203</t>
  </si>
  <si>
    <t>Valve-Cam(s) break as result of a falling object/weight</t>
  </si>
  <si>
    <t>Anytime there is no flow from patient --&gt; RC102. If too low Ppeak --&gt; RC101 LOWER SEV ONLY IF RESPONDED WITHIN 60s</t>
  </si>
  <si>
    <t>Use a plate that covers everything beneath the lever, so if an object falls, it falls on the plate.</t>
  </si>
  <si>
    <t>Deformation of cams highly unlikely due to material thickness</t>
  </si>
  <si>
    <t>ME204</t>
  </si>
  <si>
    <t>Valve-in-Cam wears as result of contact between cam and roller</t>
  </si>
  <si>
    <t>RC101, RC102, RC103</t>
  </si>
  <si>
    <t>Valve-inlet does not open completely. ---&gt; limited air(oxygen) to patient</t>
  </si>
  <si>
    <t>Cams should be hardened to reduce wear</t>
  </si>
  <si>
    <t>DS, 29-04-20</t>
  </si>
  <si>
    <t>0.2mm wear on soft cams after 1 milion cycles. After 2mm wear this is still fine, since original system only had 2mm max opening</t>
  </si>
  <si>
    <t>ME205</t>
  </si>
  <si>
    <t>Valve-out-Cam wears as result of contact between cam and roller</t>
  </si>
  <si>
    <t>Valve-outlet does not open completely --&gt;  Part of pressure remains in lungs (less oxygen to lungs)</t>
  </si>
  <si>
    <t>ME206</t>
  </si>
  <si>
    <t>Fatigue of shaft</t>
  </si>
  <si>
    <t xml:space="preserve">Calculate fatigue </t>
  </si>
  <si>
    <t>According to calculation, the maximum shear stress is lower than the endurance strength</t>
  </si>
  <si>
    <t>PI_03Bellow</t>
  </si>
  <si>
    <t>ME300</t>
  </si>
  <si>
    <t>PI_03Bellow_01Pump</t>
  </si>
  <si>
    <t>Leakage oxygen connector</t>
  </si>
  <si>
    <t>Leakage test with oxygen sensor after production of each unit</t>
  </si>
  <si>
    <t>PdB, 09-04-20</t>
  </si>
  <si>
    <t>Sensor will detect any significant oxygen leakage</t>
  </si>
  <si>
    <t>Because the severity will always be dangerous and the occurance can be smaller</t>
  </si>
  <si>
    <t>Check with gerwin for better options</t>
  </si>
  <si>
    <t>ME301</t>
  </si>
  <si>
    <t>Check valve umbrella malfunctions, valve stays open</t>
  </si>
  <si>
    <t>RC100, RC101</t>
  </si>
  <si>
    <t>Aiflow out of inlet, no pressure patient, also no PEEP</t>
  </si>
  <si>
    <t>If dimensions are correct, components cannot come loose and cause leakage</t>
  </si>
  <si>
    <t>No problems after 0.5milion cycles</t>
  </si>
  <si>
    <t>Off the shelf components used</t>
  </si>
  <si>
    <t>ME302</t>
  </si>
  <si>
    <t>Torque fastener deforms check valve</t>
  </si>
  <si>
    <t>If airflow is blocked, plateau pressure with change -&gt; RC101, tidal volume drops -&gt; RC102</t>
  </si>
  <si>
    <t>Test fatsening with standard torquing</t>
  </si>
  <si>
    <t>Consistent fastening reduces the risk of failure</t>
  </si>
  <si>
    <t>ME303</t>
  </si>
  <si>
    <t>Thread contamination</t>
  </si>
  <si>
    <t>Adding sufficient spacing to cover exposed thread, internal cleaning</t>
  </si>
  <si>
    <t>Redesign</t>
  </si>
  <si>
    <t>Is there any thread at all?</t>
  </si>
  <si>
    <t>ME304</t>
  </si>
  <si>
    <t>Bellow slips out of the clamping discs</t>
  </si>
  <si>
    <t>If no airflow, plateau pressure will change -&gt; RC101, tidal volume drops -&gt; RC102</t>
  </si>
  <si>
    <t>RC204, RC206, RC208</t>
  </si>
  <si>
    <t>Check concentricity, use locktite and properly set torque wrench for fastening bolts in weight assembly</t>
  </si>
  <si>
    <t>Part consistency makes sure that the component behaves similar to the tested components</t>
  </si>
  <si>
    <t>Dimensions of clamping plates are limited because they have to be inserted into the bellow</t>
  </si>
  <si>
    <t>ME305</t>
  </si>
  <si>
    <t>Bellow wear</t>
  </si>
  <si>
    <t>Bellow ruptures and starts leaking, tidal volume drops -&gt; RC102</t>
  </si>
  <si>
    <t xml:space="preserve">Verify durability with endurance test and check if edges are not sharp and smooth, torque and lock bolts to make sure can't slide over the plates. </t>
  </si>
  <si>
    <t>No visible wear after 1 milion cycles</t>
  </si>
  <si>
    <t>PU is always vulnerable when in contact with metal</t>
  </si>
  <si>
    <t>ME306</t>
  </si>
  <si>
    <t>Bellow degradation due to cleaning</t>
  </si>
  <si>
    <t>RC207, RC218</t>
  </si>
  <si>
    <t>Visual inspection, Bellow is rated for cleaning with alcohol (NOT RATED FOR AUTOCLAVE)</t>
  </si>
  <si>
    <t>PdB, 10-04-20</t>
  </si>
  <si>
    <t>Bellow is rated for cleaning with alcohol</t>
  </si>
  <si>
    <t>ME307</t>
  </si>
  <si>
    <t>Threadlocker failure due to sterilization</t>
  </si>
  <si>
    <t>Bellow could stop moving, plateau pressure drops -&gt;RC101, tidal volume drops -&gt;RC102,  expiration volume drops -&gt; RC104</t>
  </si>
  <si>
    <t>Use heat and / or alcohol resistant locktite</t>
  </si>
  <si>
    <t>Replaced by MI102</t>
  </si>
  <si>
    <t>ME308</t>
  </si>
  <si>
    <t>Threadlocker contamination</t>
  </si>
  <si>
    <t>Use biocompatible locktite, or make sure no loctite conctacts airpath</t>
  </si>
  <si>
    <t>ME309</t>
  </si>
  <si>
    <t>Arm connector bolt failure (PI.03.01.04.07)</t>
  </si>
  <si>
    <t>Bellow stops moving, plateau pressure drops -&gt;RC101, tidal volume drops -&gt;RC102,  expiration volume drops -&gt; RC104</t>
  </si>
  <si>
    <t>Fatigue calculation, ensure that loading is well below endurance strength -&gt; CA01, strength is sufficient</t>
  </si>
  <si>
    <t>PdB, 15-04-20</t>
  </si>
  <si>
    <t>Predicted load is far below the endurance strength</t>
  </si>
  <si>
    <t>A thicker bolt would be redundant</t>
  </si>
  <si>
    <t>ME310</t>
  </si>
  <si>
    <t>Contamination in the bellow</t>
  </si>
  <si>
    <t>Cleaning of bellow (and in general)</t>
  </si>
  <si>
    <t>Replaced by ME000</t>
  </si>
  <si>
    <t>ME311</t>
  </si>
  <si>
    <t>PI_03Bellow_02Lever</t>
  </si>
  <si>
    <t>Arm connector wear</t>
  </si>
  <si>
    <t>Use washer</t>
  </si>
  <si>
    <t>PdB,  10-04-20</t>
  </si>
  <si>
    <t>Washer distibutes forces evenly and reduces wear. Applied in model</t>
  </si>
  <si>
    <t>No realistic risk</t>
  </si>
  <si>
    <t>ME312</t>
  </si>
  <si>
    <t>Weight assembly starts sliding</t>
  </si>
  <si>
    <t>plateau pressure changes -&gt;RC101</t>
  </si>
  <si>
    <t>Users should be trained to properly tighten locking thumbscrew (PI.03.02.02.03)</t>
  </si>
  <si>
    <t>Risk can be lower but this require a positioning spindle addon which is not (yet) incorporated in the design (ME318)</t>
  </si>
  <si>
    <t>ME313</t>
  </si>
  <si>
    <t>Roller gets loose</t>
  </si>
  <si>
    <t>tidal volume drops -&gt;RC102</t>
  </si>
  <si>
    <t>Visual inspection.</t>
  </si>
  <si>
    <t>Tight pressfit significantly reduces the chance of failure</t>
  </si>
  <si>
    <t>ME314</t>
  </si>
  <si>
    <t>Wear in axle holder due to torsion, roller misalignes with bellow cam</t>
  </si>
  <si>
    <t>ME315</t>
  </si>
  <si>
    <t>Axle holder set screws come loose</t>
  </si>
  <si>
    <t>Use properly set torque wrench for fastening set screws in arm connector</t>
  </si>
  <si>
    <t>Replaced by MI107</t>
  </si>
  <si>
    <t>ME316</t>
  </si>
  <si>
    <t>Slider movement is blocked</t>
  </si>
  <si>
    <t>RC304, RC101</t>
  </si>
  <si>
    <t>trained user recognizes failure -&gt;RC304. Incorrect peak pressure -&gt;RC101</t>
  </si>
  <si>
    <t>ME317</t>
  </si>
  <si>
    <t>Corrosion slider block</t>
  </si>
  <si>
    <t>slider cannot be moved</t>
  </si>
  <si>
    <t>Use stainless steel or coated steel</t>
  </si>
  <si>
    <t>PdB, 11-04-20</t>
  </si>
  <si>
    <t>Stainless steel could be used but this would increase production cost</t>
  </si>
  <si>
    <t>ME318</t>
  </si>
  <si>
    <t>Position weights using acme thread (spindle). Use a lockable turning knob to lock rotation of the spindle</t>
  </si>
  <si>
    <t>A lockable turning knob ensures that the spindle can not rotate which makes sures that the weight slider can' t move</t>
  </si>
  <si>
    <t>This is an additional feature that can be added later. For now we look at ME312</t>
  </si>
  <si>
    <t>ME319</t>
  </si>
  <si>
    <t>Weight assembly starts sliding due to insufficient locking of thumbscrew</t>
  </si>
  <si>
    <t>Plateau pressure changes</t>
  </si>
  <si>
    <t>Instruct user to always check if turning knob is locked</t>
  </si>
  <si>
    <t>ME320</t>
  </si>
  <si>
    <t>Turning knob breaks off</t>
  </si>
  <si>
    <t>trained user recognizes failure -&gt;RC304</t>
  </si>
  <si>
    <t>Manual intervention by moving and locking the slider by hand</t>
  </si>
  <si>
    <t>Manual intervention causes excessive pressure -&gt;ME321</t>
  </si>
  <si>
    <t>ME321</t>
  </si>
  <si>
    <t>Manual intervention causes excessive pressure</t>
  </si>
  <si>
    <t>plateau pressure changes -&gt; RC101</t>
  </si>
  <si>
    <t>Instruct users to not exert any sgnificant orthogonal forces on the slider</t>
  </si>
  <si>
    <t>Manual slider adjustment can be done gently, when users are well trained this shall not result in a significant pressure peak</t>
  </si>
  <si>
    <t>ME322</t>
  </si>
  <si>
    <t>Airleak before checkvalve after bacterial filter</t>
  </si>
  <si>
    <t>replaced by MI103</t>
  </si>
  <si>
    <t>ME323</t>
  </si>
  <si>
    <t>Airleak after checkvalve (before inlet valve)</t>
  </si>
  <si>
    <t>ME324</t>
  </si>
  <si>
    <t>Lever arm hinge stuck in position</t>
  </si>
  <si>
    <t>Bearings used</t>
  </si>
  <si>
    <t>ME325</t>
  </si>
  <si>
    <t>Bellowcam followerwheel stuck in position</t>
  </si>
  <si>
    <t>periodic visual inspection of bellowcam wear</t>
  </si>
  <si>
    <t>No risk, device would just make more noise and wear quicker. RC303 (periodic inspection) also mitigates this</t>
  </si>
  <si>
    <t>ME326</t>
  </si>
  <si>
    <t>Bellow weakened by air bubbles</t>
  </si>
  <si>
    <t>Replaced by MI100</t>
  </si>
  <si>
    <t>ME327</t>
  </si>
  <si>
    <t>Bellow stiffer or less stiff due to environment and/or (mis)use</t>
  </si>
  <si>
    <t>Pressure is adjusted manually, stiffness does not suddenly change</t>
  </si>
  <si>
    <t>ME328</t>
  </si>
  <si>
    <t>Checkvalve material damage due to destructive cleaning</t>
  </si>
  <si>
    <t>medical grade silicone</t>
  </si>
  <si>
    <t>ME329</t>
  </si>
  <si>
    <t>Checkvalve malfunctions so it is always closed</t>
  </si>
  <si>
    <t>If responded within 60s</t>
  </si>
  <si>
    <t>ME330</t>
  </si>
  <si>
    <t>User drops weight</t>
  </si>
  <si>
    <t>Peak is short and harmless. if other effects: alarm will go off</t>
  </si>
  <si>
    <t>Instruct user to never drop a weight onto the weight assembly</t>
  </si>
  <si>
    <t>ME331</t>
  </si>
  <si>
    <t>Poisoning due to bellow material</t>
  </si>
  <si>
    <t>Use foodsafe PU</t>
  </si>
  <si>
    <t>PI_04Valves</t>
  </si>
  <si>
    <t>ME400</t>
  </si>
  <si>
    <t>01_SealingRod_
01RollerHolder</t>
  </si>
  <si>
    <t>Threads shear off due to too high forces</t>
  </si>
  <si>
    <t>Tidal volume alarm would notice closed valve
Max force is from spring, only 100N</t>
  </si>
  <si>
    <t>Fatigue calculation</t>
  </si>
  <si>
    <t>DS, 12-04-2024</t>
  </si>
  <si>
    <t>Stress is far below max allowed stress</t>
  </si>
  <si>
    <t>ME401</t>
  </si>
  <si>
    <t>Component receives undetected fracture during assembly (pressfit w/ pin)</t>
  </si>
  <si>
    <t>Tidal volume alarm would notice closed valve</t>
  </si>
  <si>
    <t>Pin pressing should be performed properly</t>
  </si>
  <si>
    <t>ME402</t>
  </si>
  <si>
    <t>01_SealingRod_
02Stick</t>
  </si>
  <si>
    <t>Component bends due to inertia when falling</t>
  </si>
  <si>
    <t>Calculate force on rod when assembly hits ground and rapidly decelerates. Check if this would cause plastic deformation</t>
  </si>
  <si>
    <t>Force is far below max allowed force</t>
  </si>
  <si>
    <t>ME403</t>
  </si>
  <si>
    <t>Threads shear due to fatigue</t>
  </si>
  <si>
    <t>This is calculated for ME400, which is aluminum. If aluminum holds, steel will also hold</t>
  </si>
  <si>
    <t>ME404</t>
  </si>
  <si>
    <t>01_SealingRod_
05Seal</t>
  </si>
  <si>
    <t>Material creeps to smaller diameter when actuated long enough, finally not adequately sealing</t>
  </si>
  <si>
    <t>If valves leak therew will be too little pressure, so the alarm for plateau pressure would kick in. If reaction within 60s, results will be less severe</t>
  </si>
  <si>
    <t>OCC is set to 1 since this is very unlikely. Has not happened during duration test, over 1 million cycles already completed, will keep going until at least 10 milion cycles</t>
  </si>
  <si>
    <t>ME405</t>
  </si>
  <si>
    <t>Component (polyurethane, food grade) can't handle autoclave temperature and stops sealing</t>
  </si>
  <si>
    <t>DS, 10-04-2024</t>
  </si>
  <si>
    <t>Removed, autoclave will not be used for cleaning, so no chance of affecting material properties</t>
  </si>
  <si>
    <t>ME406</t>
  </si>
  <si>
    <t>01_SealingRod_
06Spring</t>
  </si>
  <si>
    <t>Component fails due to too many cycles (40rpm for 6 months = 10512000 cyles)</t>
  </si>
  <si>
    <t>Leakage, not enough pressure -&gt; alarm</t>
  </si>
  <si>
    <t>infinite lifetime spring, see email pdf</t>
  </si>
  <si>
    <t>ME407</t>
  </si>
  <si>
    <t>Everywhere in airpath</t>
  </si>
  <si>
    <t>Bacterial growth in sharp corners</t>
  </si>
  <si>
    <t>HEPA filter between patient and machine</t>
  </si>
  <si>
    <t>Replaced by MI106</t>
  </si>
  <si>
    <t>ME408</t>
  </si>
  <si>
    <t>01_SealingRod_
08Bearing</t>
  </si>
  <si>
    <t>Outer race breaks due to wear</t>
  </si>
  <si>
    <t xml:space="preserve">Outer race is harder than the cam it interfaces. The cam will wear, the bearing won't. </t>
  </si>
  <si>
    <t>PI_09Cart: Please note that in the final design no cart will be used, since this is up to the supplying party to decide. FMEA for cart will not be removed to serve as inspiration for supplying party</t>
  </si>
  <si>
    <t>ME900</t>
  </si>
  <si>
    <t>PI_09Cart</t>
  </si>
  <si>
    <t>System falls from cart</t>
  </si>
  <si>
    <t>RC100, RC101, RC102</t>
  </si>
  <si>
    <t>The system will stop working and thus the alarm will be sounded</t>
  </si>
  <si>
    <t>Bolt down Baseplate to cart</t>
  </si>
  <si>
    <t>DB15-4-2020</t>
  </si>
  <si>
    <t>Drop test proposal</t>
  </si>
  <si>
    <t xml:space="preserve">There is a chance that the system is not bolted tight enough down to the cart </t>
  </si>
  <si>
    <t>ME901</t>
  </si>
  <si>
    <t>Humidifier falls from cart</t>
  </si>
  <si>
    <t>sketch</t>
  </si>
  <si>
    <t>ME902</t>
  </si>
  <si>
    <t>Battery falls from cart</t>
  </si>
  <si>
    <t>Bolt down to cart using bracket</t>
  </si>
  <si>
    <t>ME903</t>
  </si>
  <si>
    <t>Heating plate falls from cart</t>
  </si>
  <si>
    <t>Mechanical connection with cart</t>
  </si>
  <si>
    <t>ME904</t>
  </si>
  <si>
    <t>Cart falls over</t>
  </si>
  <si>
    <t>Increase stability (if deemed necessary), or mount cart to bed of patient</t>
  </si>
  <si>
    <t>DB</t>
  </si>
  <si>
    <t>If the cart is mounted to a bed there is still a chance of it falling over</t>
  </si>
  <si>
    <t>ME905</t>
  </si>
  <si>
    <t>Cart gets in contact with electrical connector, voltage on cart</t>
  </si>
  <si>
    <t>Cart has to be grounded</t>
  </si>
  <si>
    <t>ME906</t>
  </si>
  <si>
    <t>System falls on patient</t>
  </si>
  <si>
    <t>Small chance of happening, since the patient is laying on a bed wich is about the same height as the system on the cart</t>
  </si>
  <si>
    <t>ME907</t>
  </si>
  <si>
    <t>Water accumulates in cart, resulting in bacteria</t>
  </si>
  <si>
    <t>Drainage holes in cart (prevent water accumulation)</t>
  </si>
  <si>
    <t>ME908</t>
  </si>
  <si>
    <t>Bacteria accumulation on handlebars</t>
  </si>
  <si>
    <t>Clean the cart regularly</t>
  </si>
  <si>
    <t>Even with thorough cleaning, there will always be bacteria</t>
  </si>
  <si>
    <t>Author: TB</t>
  </si>
  <si>
    <t>Usability (US</t>
  </si>
  <si>
    <t>Last updated:</t>
  </si>
  <si>
    <t>Concerns version number</t>
  </si>
  <si>
    <t>1. Training &amp; installation</t>
  </si>
  <si>
    <t>US100</t>
  </si>
  <si>
    <t>Tubing</t>
  </si>
  <si>
    <t>Placing water traps higher than patient, water runs back to patient</t>
  </si>
  <si>
    <t>RC014, RC304</t>
  </si>
  <si>
    <t>Base plate of device is placed on table height = 710-800 mm. User is trained to install the device correctly. </t>
  </si>
  <si>
    <t>TB</t>
  </si>
  <si>
    <t>IMG: CA-SA-001.jpg, CA-ST-004.jpg</t>
  </si>
  <si>
    <t xml:space="preserve">These tubes must be located outside of the device and can only be connected by the user, leaving room for human error. </t>
  </si>
  <si>
    <t>US101</t>
  </si>
  <si>
    <t>Baseplate</t>
  </si>
  <si>
    <t>Device not placed on flat underground, wrong pressures, tipping induces pressure shocks</t>
  </si>
  <si>
    <t>Peak pressure sensor in monitoring system</t>
  </si>
  <si>
    <t>MF</t>
  </si>
  <si>
    <t>US102</t>
  </si>
  <si>
    <t>Weights</t>
  </si>
  <si>
    <t>Weights are incomplete, required pressure cannot be achieved</t>
  </si>
  <si>
    <t>Detected by caretaker when missing required weights during use. Peak pressure sensor. </t>
  </si>
  <si>
    <t>Weights are fixed to the lever.</t>
  </si>
  <si>
    <t>TBD, IMG: CA-ST-001.jpg</t>
  </si>
  <si>
    <t>By fixing weights to the lever, the risk of them falling off is already very low, because the user is not able to accidentally take the weights off and drop them.</t>
  </si>
  <si>
    <t>US103</t>
  </si>
  <si>
    <t>(Bad training / design --&gt;) tubes hooked up too loosely, disconnecting during use</t>
  </si>
  <si>
    <t>Flow-sensor values will show compromised flow and start alarm</t>
  </si>
  <si>
    <t xml:space="preserve">User is trained to install the device correctly. </t>
  </si>
  <si>
    <t>See User Manual</t>
  </si>
  <si>
    <t>US104</t>
  </si>
  <si>
    <t xml:space="preserve"> Air tubes hooked up too loosely, leakage in tube system, less air to patient</t>
  </si>
  <si>
    <t>US105</t>
  </si>
  <si>
    <t>Confusing O2/Humidifier with patient air tubes, no air to patient</t>
  </si>
  <si>
    <t>RC304 &amp; RC305 </t>
  </si>
  <si>
    <t>Clear interface sticker instructions on what connection is what. User is trained to install the device correctly. O2 tube has different diameter and connection than air-tube. </t>
  </si>
  <si>
    <t>IMG: CA-ST-002.jpg, CA-ST-003.jpg &amp; See User Manual</t>
  </si>
  <si>
    <t>US106</t>
  </si>
  <si>
    <t>Forgetting connecting inlet tube, no air to patient</t>
  </si>
  <si>
    <t>US107</t>
  </si>
  <si>
    <t>Forgetting connecting O2 tube or opening valve, too little O2 to patient</t>
  </si>
  <si>
    <t>Peak pressure sensor &amp; oxygen sensor in monitoring system</t>
  </si>
  <si>
    <t>US108</t>
  </si>
  <si>
    <t>Wrong connection of HEPA filter to air tubes, internal contamination of system</t>
  </si>
  <si>
    <t>The filter must be located outside of the device and can only be connected by the user, leaving room for human error. </t>
  </si>
  <si>
    <t>US109</t>
  </si>
  <si>
    <t>Valves in air tubes patient installed wrong way around, no air to patient</t>
  </si>
  <si>
    <t>Removed since watertraps work both ways</t>
  </si>
  <si>
    <t>US110</t>
  </si>
  <si>
    <t>(Bad device placement / bad design --&gt;) power cables too short --&gt; device stands farther from patient, pulling force of air tubes on breathing mask --&gt; air leakage at mask, less air to patient</t>
  </si>
  <si>
    <t>RC102, RC101</t>
  </si>
  <si>
    <t>Tidal volume &amp; Peak pressure sensor in monitoring system</t>
  </si>
  <si>
    <t>The power-cable's length is TBD mm.</t>
  </si>
  <si>
    <t>TBD</t>
  </si>
  <si>
    <t>This cable must be located outside of the device and can only be connected by the user, leaving room for human error. </t>
  </si>
  <si>
    <t>Kabellengte nog bedenken, uitzoeken wie verantwoordelijk is</t>
  </si>
  <si>
    <t>US111</t>
  </si>
  <si>
    <t>Bad device placement / bad design --&gt; patient loop too short, pulling force of air tubes on breathing mask --&gt; air leakage at mask, less air to patient</t>
  </si>
  <si>
    <t>User is trained to install the device correctly. </t>
  </si>
  <si>
    <t>The device placement depends on the user, leaving room for human error. </t>
  </si>
  <si>
    <t>US112</t>
  </si>
  <si>
    <t>Whole device</t>
  </si>
  <si>
    <t>Environment temperatures too high/low, material degradation</t>
  </si>
  <si>
    <t>All parts (and materials) of device are designed to have a working temperature between 10-50ºC </t>
  </si>
  <si>
    <t>See BOM</t>
  </si>
  <si>
    <t>The criticallity highly depends on the context of use (and its temperatures).</t>
  </si>
  <si>
    <t>US113</t>
  </si>
  <si>
    <t>Device placed in direct sunlight, UV-light causes degradation of material</t>
  </si>
  <si>
    <t>uitzoeken met electronics &amp; mechanical wat uv/zonlicht doet</t>
  </si>
  <si>
    <t>US114</t>
  </si>
  <si>
    <t>Casing</t>
  </si>
  <si>
    <t>Protruding parts of casing break off, casing falls apart, hurts caretaker</t>
  </si>
  <si>
    <t>Casing panels are fixed and connected with carriage bolts, other protruding parts are decreased as far as possible.</t>
  </si>
  <si>
    <t>IMG: CA-IN-012.jpg</t>
  </si>
  <si>
    <t>A limited number of protruding parts is required for a good usability, such as the connectors for the airtubes.</t>
  </si>
  <si>
    <t>US115</t>
  </si>
  <si>
    <t>Protruding (air tube / humidifier / PEEP / filter) connectors get hit / pulled and break</t>
  </si>
  <si>
    <t>Peak pressure values will show compromised flow and start alarm</t>
  </si>
  <si>
    <t>RC047, RC304</t>
  </si>
  <si>
    <t>Tubing connectors are clamped into the casing, making the fixation flexible instead of rigid, allowing the connectors to bend instead of break. User is trained to install the device correctly.</t>
  </si>
  <si>
    <t>IMG: CA-HA3-01.jpg</t>
  </si>
  <si>
    <t>US116</t>
  </si>
  <si>
    <t>Caretaker gets scratched / hurt by protruding parts</t>
  </si>
  <si>
    <t>Casing panels are static (not possible to take them off too easily) and connected with carriage bolts as far as possible, other protruding parts are decreased as far as possible.</t>
  </si>
  <si>
    <t>US117</t>
  </si>
  <si>
    <t>Power cable</t>
  </si>
  <si>
    <t>Power cable gets caught on protruding parts, gets pinched / breaks</t>
  </si>
  <si>
    <t>RC021, RC022, RC048</t>
  </si>
  <si>
    <t>Minimized number of protruding parts of device and power cable guidance away from protruding parts. Device runs on battery and notification alarm goes off. </t>
  </si>
  <si>
    <t>TB, MF</t>
  </si>
  <si>
    <t>IMG: CA-IN-012.jpg,
Link to battery spec sheet.</t>
  </si>
  <si>
    <t>US118</t>
  </si>
  <si>
    <t>Pressure Cooker</t>
  </si>
  <si>
    <t>Knocking over pressure cooker, 60° spill to patient</t>
  </si>
  <si>
    <t>Fasten pressure cooker on cart</t>
  </si>
  <si>
    <t>Removed, since this is also in Mechanical_09Cart</t>
  </si>
  <si>
    <t>US119</t>
  </si>
  <si>
    <t>Glare / bad placement, bad visibility of instruction stickers, wrong settings</t>
  </si>
  <si>
    <t>RC100, RC101, RC102, RC103, RC104</t>
  </si>
  <si>
    <t>Monitoring system with sensors and alarms</t>
  </si>
  <si>
    <t>RC025, RC304</t>
  </si>
  <si>
    <t>Tested visibility and size of stickers on surfaces, sticker surface is matte to prevent glare. User is trained to use the device correctly.</t>
  </si>
  <si>
    <t>See Sticker designs &amp; Assembly manual. IMG: CA-ST-001.JPG,CA-ST-002.JPG,CA-ST-003.JPG &amp; CA-ST-004.JPG</t>
  </si>
  <si>
    <t>This depends on contextual factors and the device placement depends on the user, leaving room for human error. </t>
  </si>
  <si>
    <t>US120</t>
  </si>
  <si>
    <t>Pressing on/off button by accident</t>
  </si>
  <si>
    <t>IMG: CA-IN-002.jpg</t>
  </si>
  <si>
    <t xml:space="preserve">The on/off button is covered, so the chance is extremely low that it will be pressed accidentally. </t>
  </si>
  <si>
    <t>US121</t>
  </si>
  <si>
    <t xml:space="preserve">Weights fall onto caretaker </t>
  </si>
  <si>
    <t>Pressure is now set externally, weights are not manually put in device</t>
  </si>
  <si>
    <t>US122</t>
  </si>
  <si>
    <t>Weights fall onto patient</t>
  </si>
  <si>
    <t>US123</t>
  </si>
  <si>
    <t>Weights fall into device, system is blocked</t>
  </si>
  <si>
    <t>This is immediately detected by the caretaker and the weight is removed again</t>
  </si>
  <si>
    <t>The duration without oxygen is limited</t>
  </si>
  <si>
    <t>RC016, RC046</t>
  </si>
  <si>
    <t xml:space="preserve">Closed lid and top surface placed under an angle. Also place a secondary surface/addjusted design that protects other internal parts from a falling weight. </t>
  </si>
  <si>
    <t>US124</t>
  </si>
  <si>
    <t>Weights fall into device, (part in) system breaks</t>
  </si>
  <si>
    <t>This is immediately detected by the caretaker, replaces entire system</t>
  </si>
  <si>
    <t>US125</t>
  </si>
  <si>
    <t>breathing rate knob gets loose, interface values not synchronised with real values, wrong settings</t>
  </si>
  <si>
    <t>US126</t>
  </si>
  <si>
    <t>Breathing rate knob gets loose and falls off</t>
  </si>
  <si>
    <t>US127</t>
  </si>
  <si>
    <t>Casing (front / back panel) is left open, object gets caught between moving mechanics, obstructs system</t>
  </si>
  <si>
    <t>Redesign, panels are not detatchable anymore</t>
  </si>
  <si>
    <t>US128</t>
  </si>
  <si>
    <t>Casing (front / back panel) is left open, caretaker's finger gets caught between moving mechanics</t>
  </si>
  <si>
    <t>US129</t>
  </si>
  <si>
    <t>Vibrations of internal system cause housing fixations to loosen</t>
  </si>
  <si>
    <t>This is set for entire device, see in Miscelaneous</t>
  </si>
  <si>
    <t>US130</t>
  </si>
  <si>
    <t>User places liquid container on device, spills onto device, electronics shortcircuit</t>
  </si>
  <si>
    <t>H1</t>
  </si>
  <si>
    <t>RC006, RC016, RC017</t>
  </si>
  <si>
    <t xml:space="preserve">Outside of casing is splash-proof. Top surface is angled, making it impossible to place containers onto it. Electronics are covered waterproof. </t>
  </si>
  <si>
    <t>IMG: CA-GEN-001 en 002.jpg &amp; CA-GEN-005.jpg</t>
  </si>
  <si>
    <t>2. Monitoring</t>
  </si>
  <si>
    <t>US200</t>
  </si>
  <si>
    <t>Monitoring system</t>
  </si>
  <si>
    <t>Insufficient training, wrong settings in monitoring system</t>
  </si>
  <si>
    <t xml:space="preserve">User is trained to install the device correctly. Sticker saying that the device can only be used by trained caretakers </t>
  </si>
  <si>
    <t>IMG: Sticker_user_interface.pdf, CA-ST-004.jpg  &amp; See User Manual</t>
  </si>
  <si>
    <t>The device settings depend on the user, leaving room for human error. </t>
  </si>
  <si>
    <t>US201</t>
  </si>
  <si>
    <t>Un-intuitive settings / bad button/knob feedback / bad training, unprecise settings</t>
  </si>
  <si>
    <t>IMG: Sticker_user_interface.pdf &amp; Link to monitoring system value-knob spec sheet.</t>
  </si>
  <si>
    <t>US202</t>
  </si>
  <si>
    <t>Screen under bad angle / glare due to lights, bad screen visibility, wrong settings / long time to understand alerts, screen is not backlit</t>
  </si>
  <si>
    <t>RC025 &amp; RC027</t>
  </si>
  <si>
    <t>Use back-lit display with wide viewing angle and place in optimal direct view of caretaker, add sticker over it for glare reduction.</t>
  </si>
  <si>
    <t>MG</t>
  </si>
  <si>
    <t>Link to display spec sheet. </t>
  </si>
  <si>
    <t>US203</t>
  </si>
  <si>
    <t>Unintuitive user interface --&gt; reading screen takes too long,  wrong settings</t>
  </si>
  <si>
    <t>RC304, RC001</t>
  </si>
  <si>
    <t>User is trained to use the device correctly. Safety valve.</t>
  </si>
  <si>
    <t>US204</t>
  </si>
  <si>
    <t>Pressure set too low</t>
  </si>
  <si>
    <t>RC304 &amp; RC306</t>
  </si>
  <si>
    <t>User is trained to operate the device correctly. </t>
  </si>
  <si>
    <t>IMG: CA-ST-001.jpg &amp; See User Manual</t>
  </si>
  <si>
    <t>US205</t>
  </si>
  <si>
    <t>Pressure set too high</t>
  </si>
  <si>
    <t>RC100, RC101, RC102, RC103, RC105</t>
  </si>
  <si>
    <t>RC305 &amp; RC306</t>
  </si>
  <si>
    <t>IMG: CA-ST-001.jpg &amp; See User Manual</t>
  </si>
  <si>
    <t>US206</t>
  </si>
  <si>
    <t>Volume set too low</t>
  </si>
  <si>
    <t>RC100, RC101, RC102, RC103, RC106</t>
  </si>
  <si>
    <t>User is trained to install the device correctly. Sticker contains table for proposed values</t>
  </si>
  <si>
    <t>Machine does not do volume control</t>
  </si>
  <si>
    <t>US207</t>
  </si>
  <si>
    <t>Volume set too high</t>
  </si>
  <si>
    <t>RC100, RC101, RC102, RC103, RC107</t>
  </si>
  <si>
    <t>RC304 &amp; RC306</t>
  </si>
  <si>
    <t>US208</t>
  </si>
  <si>
    <t>Breathing rate knob</t>
  </si>
  <si>
    <t>Breathing rate set too low</t>
  </si>
  <si>
    <t>RC304, RC306</t>
  </si>
  <si>
    <t>IMG: Sticker_user_interface.pdf  &amp; See User Manual</t>
  </si>
  <si>
    <t>US209</t>
  </si>
  <si>
    <t>Breathing rate set too high</t>
  </si>
  <si>
    <t>US210</t>
  </si>
  <si>
    <t>Humidity set too low</t>
  </si>
  <si>
    <t>RC304 &amp;RC306</t>
  </si>
  <si>
    <t>US211</t>
  </si>
  <si>
    <t>Humidity set too high</t>
  </si>
  <si>
    <t>US212</t>
  </si>
  <si>
    <t>PEEP valve</t>
  </si>
  <si>
    <t>PEEP set too low</t>
  </si>
  <si>
    <t>US213</t>
  </si>
  <si>
    <t>PEEP set too high</t>
  </si>
  <si>
    <t>US214</t>
  </si>
  <si>
    <t>Humidifier</t>
  </si>
  <si>
    <t>Temperature wrong</t>
  </si>
  <si>
    <t>Temperature sensor</t>
  </si>
  <si>
    <t>3. Alarms</t>
  </si>
  <si>
    <t>US300</t>
  </si>
  <si>
    <t>Bad false positive rate / too many "critical" alerts programmed / not distinguishable alarms,  "overload" of user --&gt; does not react to alarm</t>
  </si>
  <si>
    <t xml:space="preserve">Critical alarms continue until switched off, differentiating of sound between different types of alarm, combination of audio and visual alarms. Explanation of different alarm levels and urgency in manual. </t>
  </si>
  <si>
    <t>US301</t>
  </si>
  <si>
    <t>Alarms not localised from distance, long reaction time</t>
  </si>
  <si>
    <t>US302</t>
  </si>
  <si>
    <t>Alarms disconnected/broken</t>
  </si>
  <si>
    <t>See ES010</t>
  </si>
  <si>
    <t>4. Cleaning</t>
  </si>
  <si>
    <t>US400</t>
  </si>
  <si>
    <t>HEPA-filter</t>
  </si>
  <si>
    <t>Removing HEPA-filter before switching off machine, internal contamination</t>
  </si>
  <si>
    <t>The connection of the HEPA-filter depends on the user, leaving room for human error. </t>
  </si>
  <si>
    <t>US401</t>
  </si>
  <si>
    <t>Bacterial buildup underneath knobs / ridges, increased cross-contamination risk</t>
  </si>
  <si>
    <t>RC022, RC028, RC029</t>
  </si>
  <si>
    <t>Number of protruding parts and ridges on outer surface of casing is minimised and carriage bolts are used where possible. Casing parts can be cleaned easy by manual wiping with an alcohol solution </t>
  </si>
  <si>
    <t>Some ridges and openings in the casing (e.g. connectors, interface panel) are necessary for the functioning and good usability of the device, thus cannot be eliminated.</t>
  </si>
  <si>
    <t>US402</t>
  </si>
  <si>
    <t>Run out of suitable cleaning utensils/consumables, increased cross-contamination risk</t>
  </si>
  <si>
    <t>RC028, RC029</t>
  </si>
  <si>
    <t>Make the casing resistant to various frequently used cleaning materials such as 70% alcohol solutions. User receives training on correct cleaning. </t>
  </si>
  <si>
    <t>Use of PC for casing parts and stickers, which is resistant to alcohol solutions. Derived from CES Edupack material universe level 2 (2020).</t>
  </si>
  <si>
    <t>This scarcity depends on context factors as well.</t>
  </si>
  <si>
    <t>US403</t>
  </si>
  <si>
    <t>Using wrong detergents / cleaning utensils, material degradation</t>
  </si>
  <si>
    <t>Change of surface colour / texture that can be observed by caretaker</t>
  </si>
  <si>
    <t>RC304, RC308</t>
  </si>
  <si>
    <t>This scarcity depends on context factors and the user (thus human error) as well.</t>
  </si>
  <si>
    <t>US404</t>
  </si>
  <si>
    <t>Using wrong detergents / cleaning utensils, device not correctly cleaned, cross-contamination</t>
  </si>
  <si>
    <t>RC302, RC304</t>
  </si>
  <si>
    <t>Instruct user on how to clean the device</t>
  </si>
  <si>
    <t>US405</t>
  </si>
  <si>
    <t xml:space="preserve">Wrong dispose cleaning utensils, cross contamination </t>
  </si>
  <si>
    <t>out of scope</t>
  </si>
  <si>
    <t>5. Ternary harm</t>
  </si>
  <si>
    <t>US500</t>
  </si>
  <si>
    <t>Tubing / Plug</t>
  </si>
  <si>
    <t>Tripping over device / lose wires or hose</t>
  </si>
  <si>
    <t>Male-(Fe)male connectors are clamped into the casing for flexibility of the fixation, decreasing risk of loosening due to external movements</t>
  </si>
  <si>
    <t>US501</t>
  </si>
  <si>
    <t>Knocking over pressure cooker, 60° C spill to ternary person</t>
  </si>
  <si>
    <t>See ME_901</t>
  </si>
  <si>
    <t>US502</t>
  </si>
  <si>
    <t xml:space="preserve">Cross contamination with COVID19 via device's surface, health harm and disabling ternary person </t>
  </si>
  <si>
    <t>This depends on the user as well, leaving room for human error.</t>
  </si>
  <si>
    <t>US503</t>
  </si>
  <si>
    <t xml:space="preserve">Caretaker breaks PPE (e.g. Gloves) due to protruding parts / sharp edges, cross-contamination, health harm and disabling ternary person </t>
  </si>
  <si>
    <t>Number of protruding parts and ridges on outer surface of casing is minimised.</t>
  </si>
  <si>
    <t>General</t>
  </si>
  <si>
    <t>MI100</t>
  </si>
  <si>
    <t>Parts out of spec</t>
  </si>
  <si>
    <t>All critical dimensions should be checked</t>
  </si>
  <si>
    <t>DS, yet to be implemented</t>
  </si>
  <si>
    <t>MI101</t>
  </si>
  <si>
    <t>Threads shear off due to too high torque</t>
  </si>
  <si>
    <t>All fasteners should be fastened using a properly set torque wrench</t>
  </si>
  <si>
    <t>MI102</t>
  </si>
  <si>
    <t>Loctite comes loose due to cleaning</t>
  </si>
  <si>
    <t>Use proper loctite (not affected by cleaning method) or replace loctite after cleaning</t>
  </si>
  <si>
    <t>MI103</t>
  </si>
  <si>
    <t>Tubing leaks due to insufficient press-depth</t>
  </si>
  <si>
    <t>Minimum press depth for tubing</t>
  </si>
  <si>
    <t>MI104</t>
  </si>
  <si>
    <t>Contamination of tubing</t>
  </si>
  <si>
    <t>Replace tubing when cleaning</t>
  </si>
  <si>
    <t>MI105</t>
  </si>
  <si>
    <t>Dependent consumables unavailable - wrong alternatives used</t>
  </si>
  <si>
    <t>Leakage -&gt; pressure drops -&gt; alarm</t>
  </si>
  <si>
    <t>RC304, RC305</t>
  </si>
  <si>
    <t>Train personel to only use correct consumables, same info on sticker</t>
  </si>
  <si>
    <t>MI106</t>
  </si>
  <si>
    <t>Parts not assembled correctly</t>
  </si>
  <si>
    <t>RC207,RC210</t>
  </si>
  <si>
    <t>Assembly manual and final airflow test</t>
  </si>
  <si>
    <t>MI107</t>
  </si>
  <si>
    <t>Bolts come loose</t>
  </si>
  <si>
    <t>RC208,RC212</t>
  </si>
  <si>
    <t>All fasteners should be fastened using a properly set torque wrench, use loctite</t>
  </si>
  <si>
    <t>Choose from Mechanical (ME), Usability (US), Miscellaneous (MI), Electrial (ES), Software (SO)</t>
  </si>
  <si>
    <t>ES/SO</t>
  </si>
  <si>
    <t>Main hardware</t>
  </si>
  <si>
    <t>ES001</t>
  </si>
  <si>
    <t>PCB</t>
  </si>
  <si>
    <t>Power input poles switched during assembly</t>
  </si>
  <si>
    <t>HA1 (could be any)</t>
  </si>
  <si>
    <t>Test the device before shipping</t>
  </si>
  <si>
    <t>ES002</t>
  </si>
  <si>
    <t>PCB burns during RC207 test</t>
  </si>
  <si>
    <t>Polarity protection means PCB does not break (and also not turn on) when wiring is wrong</t>
  </si>
  <si>
    <t>Mistakes during production can happen, but this measure limits the effect to "have to troubleshoot and machine delivery might be delayed"</t>
  </si>
  <si>
    <t>ES003</t>
  </si>
  <si>
    <t>Overvoltage (eg Lightning)</t>
  </si>
  <si>
    <t>TVS and fuse limit current and propagation of over voltage</t>
  </si>
  <si>
    <t>overcurrent, TVS breaking</t>
  </si>
  <si>
    <t>ES004</t>
  </si>
  <si>
    <t>Overvoltage (eg Lightning) --&gt; Monitoring device breaks and alerts/display are permanently inoperative</t>
  </si>
  <si>
    <t>TVS and fuse protect the device which resets and only momentarily seizes monitoring/alerting operation</t>
  </si>
  <si>
    <t>During lightning strike, momentarily resetting and possibly programming new settings cannot be avoided</t>
  </si>
  <si>
    <t>ES005</t>
  </si>
  <si>
    <t>Overcurrent </t>
  </si>
  <si>
    <t>self-resetting fuse will avoid overcurrent by increasing its resistance and therefore lowering the current substantially</t>
  </si>
  <si>
    <t>fuse can break</t>
  </si>
  <si>
    <t>ES006</t>
  </si>
  <si>
    <t>Button locks into 0/1 position (wont be able to use it anymore), for exmaple because of physically breaking off</t>
  </si>
  <si>
    <t>HA1 (could be any) If patient needs different settings and these cannot be set and the doctors continues working on it, problems cannot be recognized anymore</t>
  </si>
  <si>
    <t>Visual</t>
  </si>
  <si>
    <t>Caretaker can not access menu, alarms can not be muted, enabled, or disabled.</t>
  </si>
  <si>
    <t>RC032, RC053</t>
  </si>
  <si>
    <t>Redundancy in moving buttons with a rotary button. Action is triggerd by flipping I/O, so keeping I or O doesnt constantly trigger action</t>
  </si>
  <si>
    <t>ES007</t>
  </si>
  <si>
    <t>Button does not generate electrical signal</t>
  </si>
  <si>
    <t>ES008</t>
  </si>
  <si>
    <t>Alarm shorted to ground</t>
  </si>
  <si>
    <t>Device becomes unusable in long term (constant alarm ringing)</t>
  </si>
  <si>
    <t>Alarm will constantly ring, while dashboard does not show a problem/LED is not on. </t>
  </si>
  <si>
    <t>Shorting very unlikely during operation, but possible during manufacturing. Integration test should reveal</t>
  </si>
  <si>
    <t>ES009</t>
  </si>
  <si>
    <t>Any of components on outside of machine is shorted to supply voltages for display, buttons, sensors, etc...</t>
  </si>
  <si>
    <t>Non conductive display + push-buttons. Only low voltages (&lt;12V) used. Could only be a problem when the battery directly gets connected to a metal part of UI (rotarty button) and at same time thunderstorm would occur</t>
  </si>
  <si>
    <t>ES010</t>
  </si>
  <si>
    <t>Alarm open circuitry (Alarm won't ring anymore)</t>
  </si>
  <si>
    <t>LED is on or value on display is flashing while alarm is not ringing</t>
  </si>
  <si>
    <t>if a problem has caused of the buzzers not too ring anymore, there is still another buzzer that will go on when needed</t>
  </si>
  <si>
    <t>ES011</t>
  </si>
  <si>
    <t>Water reaching PCB shorts certain connections</t>
  </si>
  <si>
    <t>RC035, RC006</t>
  </si>
  <si>
    <t>coating prevents components from shorting (except for connectors). Also, water proof casing</t>
  </si>
  <si>
    <t>Raintest, to be done</t>
  </si>
  <si>
    <t>ES012</t>
  </si>
  <si>
    <t>LCD physically broken while in use (cannot ID problem anymore)</t>
  </si>
  <si>
    <t>HA 2</t>
  </si>
  <si>
    <t>visual</t>
  </si>
  <si>
    <t>Sticker to prevent glare + scratches, also its not mounted on outside plane (slightly behind), elbow could still hit it)</t>
  </si>
  <si>
    <t>JW</t>
  </si>
  <si>
    <t>Check, if sticker/cover is sufficient against elbows</t>
  </si>
  <si>
    <t>ES013</t>
  </si>
  <si>
    <t>Any touchable metal surface is shorted to 230V (humidifier or battery charger)</t>
  </si>
  <si>
    <t>RC037, RC207</t>
  </si>
  <si>
    <t>Locking connectors, strain relief makes disconnecting wires and touching the casing unlikely. Also, integration test makes sure that functionality is not affected</t>
  </si>
  <si>
    <t>ES014</t>
  </si>
  <si>
    <t>Unwanted high frequency high amplitude osscilations cause aliasing and possibly big measurement disturbances.</t>
  </si>
  <si>
    <t>Anti-Aliasing filter</t>
  </si>
  <si>
    <t xml:space="preserve">Bode plot </t>
  </si>
  <si>
    <t>Wiring</t>
  </si>
  <si>
    <t>ES101</t>
  </si>
  <si>
    <t>Battery</t>
  </si>
  <si>
    <t>One of the wires to PCB breaks/connector loose (no alarm when needed)</t>
  </si>
  <si>
    <t>Locking connectors</t>
  </si>
  <si>
    <t>MG/JW</t>
  </si>
  <si>
    <t>ES102</t>
  </si>
  <si>
    <t>Sensor_oxygen</t>
  </si>
  <si>
    <t>One of the wires to PCB breaks/connector loose</t>
  </si>
  <si>
    <t>Alarm that signal is out of set range</t>
  </si>
  <si>
    <t>ES103</t>
  </si>
  <si>
    <t>Sensor_flow</t>
  </si>
  <si>
    <t>ES104</t>
  </si>
  <si>
    <t>Sensor_Humidity/temp</t>
  </si>
  <si>
    <t>ES105</t>
  </si>
  <si>
    <t>Sensor_pressure</t>
  </si>
  <si>
    <t>HA3/4</t>
  </si>
  <si>
    <t>RC101, RC100</t>
  </si>
  <si>
    <t>ES106</t>
  </si>
  <si>
    <t>Motor encoder</t>
  </si>
  <si>
    <t>RC037, RC038</t>
  </si>
  <si>
    <t>Locking connector, strain relief. Breathing rate vaidated based on mass flow peaks.</t>
  </si>
  <si>
    <t>ES107</t>
  </si>
  <si>
    <t>Display</t>
  </si>
  <si>
    <t>One of the wires to PCB breaks/connector loose (cannot ID the problem)</t>
  </si>
  <si>
    <t xml:space="preserve">Alarm will still ring if there is a problem, but you wouldn't see where the problem is. </t>
  </si>
  <si>
    <t>Software</t>
  </si>
  <si>
    <t>ES201</t>
  </si>
  <si>
    <t>Firmware</t>
  </si>
  <si>
    <t>Programming error</t>
  </si>
  <si>
    <t>HA1 (any)</t>
  </si>
  <si>
    <t>RC220, RC222</t>
  </si>
  <si>
    <t>Long Duration Tests, User Tests</t>
  </si>
  <si>
    <t>JS</t>
  </si>
  <si>
    <t>TEST UNTIL MORE CONFIDENCE</t>
  </si>
  <si>
    <t>ES202</t>
  </si>
  <si>
    <t>Firmware crash</t>
  </si>
  <si>
    <t>ES203</t>
  </si>
  <si>
    <t>Protocol communication failure</t>
  </si>
  <si>
    <t>Checksum</t>
  </si>
  <si>
    <t>ES204</t>
  </si>
  <si>
    <t>Failure in breath cycle detection</t>
  </si>
  <si>
    <t>HA3/4/5</t>
  </si>
  <si>
    <t>ES205</t>
  </si>
  <si>
    <t>Timeout / hard realtime failure</t>
  </si>
  <si>
    <t>By yielding processor time intermittently (i.e., during non-critical tasks) to higher priority tasks, timeout is avoided.</t>
  </si>
  <si>
    <t>ES206</t>
  </si>
  <si>
    <t>Concurrency error</t>
  </si>
  <si>
    <t>ES207</t>
  </si>
  <si>
    <t>Scheduling error (e.g., priority inversion, deadlock, livelock)</t>
  </si>
  <si>
    <t>ES208</t>
  </si>
  <si>
    <t>Sensor/Input noise</t>
  </si>
  <si>
    <t>Data validation</t>
  </si>
  <si>
    <t>ES209</t>
  </si>
  <si>
    <t>No plateau pressure identifiable</t>
  </si>
  <si>
    <t>Conservative estimates to trigger alarm when values are not representative.</t>
  </si>
  <si>
    <t>ES210</t>
  </si>
  <si>
    <t>No PEEP pressure identifiable</t>
  </si>
  <si>
    <t>ES212</t>
  </si>
  <si>
    <t>Brownout</t>
  </si>
  <si>
    <t>Chip is reset</t>
  </si>
  <si>
    <t>ES213</t>
  </si>
  <si>
    <t>Quantisation error</t>
  </si>
  <si>
    <t>RC045, RC051</t>
  </si>
  <si>
    <t>Design: filters and sampling rate are adjusted for realistic environment.</t>
  </si>
  <si>
    <t>ES214</t>
  </si>
  <si>
    <t>Filrmware</t>
  </si>
  <si>
    <t>Bit flips due to cosmic rays</t>
  </si>
  <si>
    <t>ES215</t>
  </si>
  <si>
    <t>Display does not update</t>
  </si>
  <si>
    <t>device must be manually reset</t>
  </si>
  <si>
    <t>ES216</t>
  </si>
  <si>
    <t>Software "freezes", for instance ES202</t>
  </si>
  <si>
    <t>Lkely that no one detects, since no active alarm</t>
  </si>
  <si>
    <t>Independent Watchdog Timer resets device (ES216) everytime software freezes</t>
  </si>
  <si>
    <t>TB/DS</t>
  </si>
  <si>
    <t>further mitigated by ES217</t>
  </si>
  <si>
    <t>ES217</t>
  </si>
  <si>
    <t>Device was reset (by lightning, brownout,  manual after ES216) and settings are lost</t>
  </si>
  <si>
    <t>HA1 (mitigated slightly through ES216)</t>
  </si>
  <si>
    <t>persistant settings are remembered after reset. Splashscreen "informs" of device reset</t>
  </si>
  <si>
    <t>Assembly/testing</t>
  </si>
  <si>
    <t>ES401</t>
  </si>
  <si>
    <t>Component not soldered on properly</t>
  </si>
  <si>
    <t>HA1 (anything could happen if problems are not recognized (for example alarms not soldered on properly</t>
  </si>
  <si>
    <t>RC221, RC207</t>
  </si>
  <si>
    <t>Outsourced assembly to certified company/Testing plan. Also integration test of every unit should reveal basic problems</t>
  </si>
  <si>
    <t>JK</t>
  </si>
  <si>
    <t>ES402</t>
  </si>
  <si>
    <t>Device not flashed with right firmware</t>
  </si>
  <si>
    <t>Automated assembly+flashing+testing by certified company</t>
  </si>
  <si>
    <t>PLEASE NOTE THAT THE ELECTRICAL SYSTEM IS NOT CLOSE TO BEING FINISHED AT THE MOMENT, MORESO THAN THE REST OF THE SYSTEM. THIS TAB IS INCLUDED TO SERVE AS INSPIRATION FOR OTHER DESIGNERS.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</si>
</sst>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color theme="0"/>
      <name val="Calibri"/>
      <family val="2"/>
      <scheme val="minor"/>
    </font>
    <font>
      <sz val="11"/>
      <color theme="1"/>
      <name val="Arial"/>
      <family val="2"/>
    </font>
    <font>
      <sz val="10"/>
      <name val="Arial"/>
      <family val="2"/>
    </font>
    <font>
      <b/>
      <sz val="9"/>
      <name val="Arial"/>
      <family val="2"/>
    </font>
    <font>
      <sz val="9"/>
      <name val="Arial"/>
      <family val="2"/>
    </font>
    <font>
      <b/>
      <sz val="9"/>
      <color rgb="FF006100"/>
      <name val="Arial"/>
      <family val="2"/>
    </font>
    <font>
      <sz val="9"/>
      <color rgb="FF006100"/>
      <name val="Arial"/>
      <family val="2"/>
    </font>
    <font>
      <b/>
      <sz val="11"/>
      <color theme="0"/>
      <name val="Arial"/>
      <family val="2"/>
    </font>
    <font>
      <b/>
      <sz val="11"/>
      <color theme="1"/>
      <name val="Arial"/>
      <family val="2"/>
    </font>
    <font>
      <sz val="9"/>
      <color theme="1"/>
      <name val="Arial"/>
      <family val="2"/>
    </font>
    <font>
      <b/>
      <sz val="12"/>
      <color rgb="FF000000"/>
      <name val="Calibri"/>
      <family val="2"/>
      <scheme val="minor"/>
    </font>
    <font>
      <sz val="12"/>
      <color theme="1"/>
      <name val="Calibri"/>
      <family val="2"/>
      <scheme val="minor"/>
    </font>
    <font>
      <sz val="12"/>
      <color rgb="FF000000"/>
      <name val="Calibri"/>
      <family val="2"/>
      <scheme val="minor"/>
    </font>
    <font>
      <sz val="22"/>
      <color rgb="FF000000"/>
      <name val="Calibri"/>
      <family val="2"/>
      <scheme val="minor"/>
    </font>
    <font>
      <sz val="12"/>
      <name val="Arial"/>
      <family val="2"/>
    </font>
    <font>
      <b/>
      <sz val="16"/>
      <color theme="1"/>
      <name val="Calibri"/>
      <family val="2"/>
      <scheme val="minor"/>
    </font>
    <font>
      <sz val="16"/>
      <color theme="1"/>
      <name val="Calibri"/>
      <family val="2"/>
      <scheme val="minor"/>
    </font>
    <font>
      <sz val="16"/>
      <name val="Calibri"/>
      <family val="2"/>
      <scheme val="minor"/>
    </font>
    <font>
      <b/>
      <sz val="18"/>
      <color theme="1"/>
      <name val="Calibri"/>
      <family val="2"/>
      <scheme val="minor"/>
    </font>
    <font>
      <b/>
      <sz val="18"/>
      <color theme="0"/>
      <name val="Arial"/>
      <family val="2"/>
    </font>
    <font>
      <b/>
      <sz val="16"/>
      <color rgb="FFFFFFFF"/>
      <name val="Arial"/>
    </font>
    <font>
      <b/>
      <sz val="16"/>
      <color theme="0"/>
      <name val="Arial"/>
      <family val="2"/>
    </font>
    <font>
      <sz val="9"/>
      <color rgb="FF9C0006"/>
      <name val="Arial"/>
      <family val="2"/>
    </font>
    <font>
      <b/>
      <sz val="14"/>
      <color rgb="FFFFFFFF"/>
      <name val="Arial"/>
    </font>
    <font>
      <sz val="9"/>
      <color rgb="FFFF0000"/>
      <name val="Arial"/>
      <family val="2"/>
    </font>
    <font>
      <sz val="11"/>
      <color rgb="FF000000"/>
      <name val="Calibri"/>
      <family val="2"/>
      <scheme val="minor"/>
    </font>
    <font>
      <sz val="11"/>
      <color rgb="FFFF0000"/>
      <name val="Calibri"/>
      <family val="2"/>
      <scheme val="minor"/>
    </font>
    <font>
      <b/>
      <sz val="20"/>
      <color rgb="FFFF0000"/>
      <name val="Calibri"/>
      <family val="2"/>
      <scheme val="minor"/>
    </font>
    <font>
      <sz val="9"/>
      <color rgb="FF000000"/>
      <name val="Arial"/>
      <family val="2"/>
    </font>
    <font>
      <u/>
      <sz val="11"/>
      <color theme="10"/>
      <name val="Calibri"/>
      <family val="2"/>
      <scheme val="minor"/>
    </font>
    <font>
      <strike/>
      <sz val="9"/>
      <name val="Arial"/>
      <family val="2"/>
    </font>
    <font>
      <strike/>
      <sz val="9"/>
      <color theme="1"/>
      <name val="Arial"/>
      <family val="2"/>
    </font>
    <font>
      <strike/>
      <sz val="11"/>
      <color theme="1"/>
      <name val="Calibri"/>
      <family val="2"/>
      <scheme val="minor"/>
    </font>
    <font>
      <b/>
      <sz val="11"/>
      <color rgb="FFFF0000"/>
      <name val="Calibri"/>
      <family val="2"/>
      <scheme val="minor"/>
    </font>
    <font>
      <strike/>
      <sz val="11"/>
      <color rgb="FFFF0000"/>
      <name val="Calibri"/>
      <family val="2"/>
      <scheme val="minor"/>
    </font>
    <font>
      <sz val="26"/>
      <color rgb="FFFF0000"/>
      <name val="Calibri"/>
      <family val="2"/>
      <scheme val="minor"/>
    </font>
    <font>
      <u/>
      <sz val="9"/>
      <color theme="10"/>
      <name val="Arial"/>
    </font>
    <font>
      <u/>
      <sz val="9"/>
      <color theme="10"/>
      <name val="Calibri"/>
      <family val="2"/>
      <scheme val="minor"/>
    </font>
    <font>
      <strike/>
      <sz val="9"/>
      <color rgb="FF000000"/>
      <name val="Arial"/>
      <family val="2"/>
    </font>
    <font>
      <strike/>
      <sz val="9"/>
      <color rgb="FFFF0000"/>
      <name val="Arial"/>
      <family val="2"/>
    </font>
    <font>
      <strike/>
      <u/>
      <sz val="11"/>
      <color theme="10"/>
      <name val="Calibri"/>
      <family val="2"/>
      <scheme val="minor"/>
    </font>
  </fonts>
  <fills count="17">
    <fill>
      <patternFill patternType="none"/>
    </fill>
    <fill>
      <patternFill patternType="gray125"/>
    </fill>
    <fill>
      <patternFill patternType="solid">
        <fgColor rgb="FFC6EFCE"/>
      </patternFill>
    </fill>
    <fill>
      <patternFill patternType="solid">
        <fgColor rgb="FFFFC7CE"/>
      </patternFill>
    </fill>
    <fill>
      <patternFill patternType="solid">
        <fgColor theme="4"/>
      </patternFill>
    </fill>
    <fill>
      <patternFill patternType="solid">
        <fgColor theme="5"/>
      </patternFill>
    </fill>
    <fill>
      <patternFill patternType="solid">
        <fgColor theme="8" tint="0.79998168889431442"/>
        <bgColor indexed="65"/>
      </patternFill>
    </fill>
    <fill>
      <patternFill patternType="solid">
        <fgColor theme="8" tint="0.39997558519241921"/>
        <bgColor indexed="65"/>
      </patternFill>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tint="-0.499984740745262"/>
        <bgColor indexed="64"/>
      </patternFill>
    </fill>
    <fill>
      <patternFill patternType="solid">
        <fgColor theme="4" tint="0.59999389629810485"/>
        <bgColor indexed="65"/>
      </patternFill>
    </fill>
    <fill>
      <patternFill patternType="solid">
        <fgColor rgb="FFC00000"/>
        <bgColor indexed="64"/>
      </patternFill>
    </fill>
    <fill>
      <patternFill patternType="solid">
        <fgColor rgb="FFE7E6E6"/>
        <bgColor indexed="64"/>
      </patternFill>
    </fill>
    <fill>
      <patternFill patternType="solid">
        <fgColor rgb="FFFFF2CC"/>
        <bgColor indexed="64"/>
      </patternFill>
    </fill>
    <fill>
      <patternFill patternType="solid">
        <fgColor rgb="FFFFC000"/>
        <bgColor indexed="64"/>
      </patternFill>
    </fill>
  </fills>
  <borders count="5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medium">
        <color indexed="64"/>
      </right>
      <top/>
      <bottom/>
      <diagonal/>
    </border>
    <border>
      <left/>
      <right/>
      <top style="medium">
        <color indexed="64"/>
      </top>
      <bottom style="medium">
        <color indexed="64"/>
      </bottom>
      <diagonal/>
    </border>
    <border>
      <left style="medium">
        <color indexed="64"/>
      </left>
      <right/>
      <top/>
      <bottom/>
      <diagonal/>
    </border>
    <border>
      <left style="medium">
        <color indexed="64"/>
      </left>
      <right/>
      <top style="thin">
        <color indexed="64"/>
      </top>
      <bottom/>
      <diagonal/>
    </border>
    <border>
      <left style="medium">
        <color indexed="64"/>
      </left>
      <right/>
      <top/>
      <bottom style="medium">
        <color indexed="64"/>
      </bottom>
      <diagonal/>
    </border>
  </borders>
  <cellStyleXfs count="10">
    <xf numFmtId="0" fontId="0" fillId="0" borderId="0"/>
    <xf numFmtId="0" fontId="2"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7" fillId="0" borderId="0"/>
    <xf numFmtId="0" fontId="1" fillId="12" borderId="0" applyNumberFormat="0" applyBorder="0" applyAlignment="0" applyProtection="0"/>
    <xf numFmtId="0" fontId="34" fillId="0" borderId="0" applyNumberFormat="0" applyFill="0" applyBorder="0" applyAlignment="0" applyProtection="0"/>
  </cellStyleXfs>
  <cellXfs count="283">
    <xf numFmtId="0" fontId="0" fillId="0" borderId="0" xfId="0"/>
    <xf numFmtId="0" fontId="6" fillId="0" borderId="0" xfId="0" applyFont="1" applyAlignment="1">
      <alignment horizontal="left" vertical="top"/>
    </xf>
    <xf numFmtId="0" fontId="7" fillId="0" borderId="0" xfId="7" applyAlignment="1">
      <alignment horizontal="left" vertical="top"/>
    </xf>
    <xf numFmtId="0" fontId="16" fillId="0" borderId="19" xfId="0" applyFont="1" applyBorder="1" applyAlignment="1">
      <alignment horizontal="center" vertical="center"/>
    </xf>
    <xf numFmtId="0" fontId="17" fillId="0" borderId="15" xfId="0" applyFont="1" applyBorder="1" applyAlignment="1">
      <alignment vertical="center"/>
    </xf>
    <xf numFmtId="0" fontId="18" fillId="0" borderId="0" xfId="0" applyFont="1" applyAlignment="1">
      <alignment vertical="center"/>
    </xf>
    <xf numFmtId="0" fontId="1" fillId="9" borderId="20" xfId="5" applyFill="1" applyBorder="1" applyAlignment="1">
      <alignment horizontal="center" vertical="top"/>
    </xf>
    <xf numFmtId="0" fontId="0" fillId="9" borderId="3" xfId="5" applyFont="1" applyFill="1" applyBorder="1" applyAlignment="1">
      <alignment horizontal="left" vertical="top"/>
    </xf>
    <xf numFmtId="0" fontId="1" fillId="9" borderId="4" xfId="5" applyFill="1" applyBorder="1" applyAlignment="1">
      <alignment horizontal="center" vertical="top"/>
    </xf>
    <xf numFmtId="0" fontId="16" fillId="0" borderId="9" xfId="0" applyFont="1" applyBorder="1" applyAlignment="1">
      <alignment horizontal="center" vertical="center"/>
    </xf>
    <xf numFmtId="0" fontId="7" fillId="0" borderId="0" xfId="7"/>
    <xf numFmtId="0" fontId="16" fillId="0" borderId="21" xfId="0" applyFont="1" applyBorder="1" applyAlignment="1">
      <alignment horizontal="center" vertical="center"/>
    </xf>
    <xf numFmtId="0" fontId="16" fillId="0" borderId="0" xfId="0" applyFont="1" applyAlignment="1">
      <alignment horizontal="center" vertical="center"/>
    </xf>
    <xf numFmtId="0" fontId="17" fillId="0" borderId="0" xfId="0" applyFont="1" applyAlignment="1">
      <alignment vertical="center"/>
    </xf>
    <xf numFmtId="0" fontId="19" fillId="0" borderId="0" xfId="7" applyFont="1"/>
    <xf numFmtId="0" fontId="16" fillId="0" borderId="0" xfId="0" applyFont="1"/>
    <xf numFmtId="0" fontId="14" fillId="10" borderId="4" xfId="6" applyFont="1" applyFill="1" applyBorder="1" applyAlignment="1" applyProtection="1">
      <alignment horizontal="center" vertical="center" wrapText="1"/>
      <protection locked="0"/>
    </xf>
    <xf numFmtId="0" fontId="14" fillId="10" borderId="4" xfId="5" applyFont="1" applyFill="1" applyBorder="1" applyAlignment="1" applyProtection="1">
      <alignment horizontal="center" vertical="center" wrapText="1"/>
      <protection locked="0"/>
    </xf>
    <xf numFmtId="1" fontId="14" fillId="10" borderId="4" xfId="5" applyNumberFormat="1" applyFont="1" applyFill="1" applyBorder="1" applyAlignment="1" applyProtection="1">
      <alignment horizontal="center" vertical="center" wrapText="1"/>
      <protection locked="0"/>
    </xf>
    <xf numFmtId="0" fontId="1" fillId="9" borderId="27" xfId="5" applyFill="1" applyBorder="1" applyAlignment="1">
      <alignment vertical="top"/>
    </xf>
    <xf numFmtId="0" fontId="20" fillId="9" borderId="10" xfId="5" applyFont="1" applyFill="1" applyBorder="1" applyAlignment="1">
      <alignment horizontal="left" vertical="top"/>
    </xf>
    <xf numFmtId="0" fontId="20" fillId="9" borderId="11" xfId="5" applyFont="1" applyFill="1" applyBorder="1" applyAlignment="1">
      <alignment vertical="top"/>
    </xf>
    <xf numFmtId="0" fontId="20" fillId="9" borderId="12" xfId="5" applyFont="1" applyFill="1" applyBorder="1" applyAlignment="1">
      <alignment horizontal="left" vertical="top"/>
    </xf>
    <xf numFmtId="0" fontId="20" fillId="9" borderId="32" xfId="5" applyFont="1" applyFill="1" applyBorder="1" applyAlignment="1">
      <alignment vertical="top"/>
    </xf>
    <xf numFmtId="0" fontId="21" fillId="9" borderId="20" xfId="5" applyFont="1" applyFill="1" applyBorder="1" applyAlignment="1">
      <alignment horizontal="center" vertical="top"/>
    </xf>
    <xf numFmtId="0" fontId="21" fillId="9" borderId="3" xfId="5" applyFont="1" applyFill="1" applyBorder="1" applyAlignment="1">
      <alignment horizontal="left" vertical="top"/>
    </xf>
    <xf numFmtId="0" fontId="21" fillId="9" borderId="4" xfId="5" applyFont="1" applyFill="1" applyBorder="1" applyAlignment="1">
      <alignment horizontal="center" vertical="top"/>
    </xf>
    <xf numFmtId="0" fontId="21" fillId="9" borderId="27" xfId="5" applyFont="1" applyFill="1" applyBorder="1" applyAlignment="1">
      <alignment vertical="top"/>
    </xf>
    <xf numFmtId="0" fontId="21" fillId="9" borderId="3" xfId="5" applyFont="1" applyFill="1" applyBorder="1" applyAlignment="1">
      <alignment horizontal="left" vertical="top" wrapText="1"/>
    </xf>
    <xf numFmtId="0" fontId="22" fillId="9" borderId="4" xfId="5" applyFont="1" applyFill="1" applyBorder="1" applyAlignment="1">
      <alignment horizontal="center" vertical="top"/>
    </xf>
    <xf numFmtId="0" fontId="9" fillId="10" borderId="4" xfId="4" applyFont="1" applyFill="1" applyBorder="1" applyAlignment="1" applyProtection="1">
      <alignment horizontal="center" vertical="center" wrapText="1"/>
      <protection locked="0"/>
    </xf>
    <xf numFmtId="0" fontId="0" fillId="0" borderId="0" xfId="0" applyAlignment="1">
      <alignment wrapText="1"/>
    </xf>
    <xf numFmtId="0" fontId="14" fillId="10" borderId="3" xfId="5" applyFont="1" applyFill="1" applyBorder="1" applyAlignment="1" applyProtection="1">
      <alignment horizontal="center" vertical="center" wrapText="1"/>
      <protection locked="0"/>
    </xf>
    <xf numFmtId="0" fontId="6" fillId="0" borderId="0" xfId="0" applyFont="1" applyAlignment="1">
      <alignment vertical="center"/>
    </xf>
    <xf numFmtId="0" fontId="7" fillId="0" borderId="0" xfId="7" applyAlignment="1">
      <alignment vertical="center"/>
    </xf>
    <xf numFmtId="0" fontId="8" fillId="0" borderId="0" xfId="7" applyFont="1" applyAlignment="1">
      <alignment vertical="center" wrapText="1"/>
    </xf>
    <xf numFmtId="0" fontId="9" fillId="0" borderId="0" xfId="7" applyFont="1" applyAlignment="1" applyProtection="1">
      <alignment vertical="center" wrapText="1"/>
      <protection locked="0"/>
    </xf>
    <xf numFmtId="0" fontId="9" fillId="0" borderId="0" xfId="7" applyFont="1" applyAlignment="1">
      <alignment vertical="center"/>
    </xf>
    <xf numFmtId="0" fontId="15" fillId="14" borderId="14" xfId="0" applyFont="1" applyFill="1" applyBorder="1" applyAlignment="1">
      <alignment horizontal="center" vertical="center"/>
    </xf>
    <xf numFmtId="0" fontId="15" fillId="14" borderId="13" xfId="0" applyFont="1" applyFill="1" applyBorder="1" applyAlignment="1">
      <alignment vertical="center"/>
    </xf>
    <xf numFmtId="0" fontId="15" fillId="14" borderId="15" xfId="0" applyFont="1" applyFill="1" applyBorder="1" applyAlignment="1">
      <alignment vertical="center"/>
    </xf>
    <xf numFmtId="0" fontId="21" fillId="9" borderId="1" xfId="5" applyFont="1" applyFill="1" applyBorder="1" applyAlignment="1">
      <alignment horizontal="center" vertical="top"/>
    </xf>
    <xf numFmtId="0" fontId="22" fillId="9" borderId="1" xfId="5" applyFont="1" applyFill="1" applyBorder="1" applyAlignment="1">
      <alignment horizontal="center" vertical="top"/>
    </xf>
    <xf numFmtId="0" fontId="1" fillId="9" borderId="1" xfId="5" applyFill="1" applyBorder="1" applyAlignment="1">
      <alignment horizontal="center" vertical="top"/>
    </xf>
    <xf numFmtId="0" fontId="8" fillId="0" borderId="4" xfId="7" applyFont="1" applyBorder="1" applyAlignment="1">
      <alignment vertical="center" wrapText="1"/>
    </xf>
    <xf numFmtId="0" fontId="8" fillId="0" borderId="4" xfId="7" applyFont="1" applyBorder="1" applyAlignment="1" applyProtection="1">
      <alignment vertical="center" wrapText="1"/>
      <protection locked="0"/>
    </xf>
    <xf numFmtId="0" fontId="9" fillId="0" borderId="4" xfId="7" applyFont="1" applyBorder="1" applyAlignment="1" applyProtection="1">
      <alignment vertical="center" wrapText="1"/>
      <protection locked="0"/>
    </xf>
    <xf numFmtId="0" fontId="10" fillId="2" borderId="4" xfId="1" applyFont="1" applyBorder="1" applyAlignment="1" applyProtection="1">
      <alignment vertical="center" wrapText="1"/>
      <protection locked="0"/>
    </xf>
    <xf numFmtId="0" fontId="11" fillId="2" borderId="4" xfId="1" applyFont="1" applyBorder="1" applyAlignment="1">
      <alignment vertical="center"/>
    </xf>
    <xf numFmtId="0" fontId="9" fillId="0" borderId="4" xfId="7" applyFont="1" applyBorder="1" applyAlignment="1">
      <alignment vertical="center"/>
    </xf>
    <xf numFmtId="1" fontId="14" fillId="10" borderId="3" xfId="5" applyNumberFormat="1" applyFont="1" applyFill="1" applyBorder="1" applyAlignment="1" applyProtection="1">
      <alignment horizontal="center" vertical="center" wrapText="1"/>
      <protection locked="0"/>
    </xf>
    <xf numFmtId="0" fontId="9" fillId="10" borderId="20" xfId="4" applyFont="1" applyFill="1" applyBorder="1" applyAlignment="1" applyProtection="1">
      <alignment horizontal="center" vertical="center" wrapText="1"/>
      <protection locked="0"/>
    </xf>
    <xf numFmtId="0" fontId="14" fillId="10" borderId="27" xfId="5" applyFont="1" applyFill="1" applyBorder="1" applyAlignment="1" applyProtection="1">
      <alignment horizontal="center" vertical="center" wrapText="1"/>
      <protection locked="0"/>
    </xf>
    <xf numFmtId="1" fontId="14" fillId="10" borderId="20" xfId="5" applyNumberFormat="1" applyFont="1" applyFill="1" applyBorder="1" applyAlignment="1" applyProtection="1">
      <alignment horizontal="center" vertical="center" wrapText="1"/>
      <protection locked="0"/>
    </xf>
    <xf numFmtId="0" fontId="14" fillId="10" borderId="1" xfId="5" applyFont="1" applyFill="1" applyBorder="1" applyAlignment="1" applyProtection="1">
      <alignment horizontal="center" vertical="center" wrapText="1"/>
      <protection locked="0"/>
    </xf>
    <xf numFmtId="0" fontId="14" fillId="10" borderId="20" xfId="5" applyFont="1" applyFill="1" applyBorder="1" applyAlignment="1" applyProtection="1">
      <alignment horizontal="center" vertical="center" wrapText="1"/>
      <protection locked="0"/>
    </xf>
    <xf numFmtId="1" fontId="14" fillId="10" borderId="2" xfId="5" applyNumberFormat="1" applyFont="1" applyFill="1" applyBorder="1" applyAlignment="1" applyProtection="1">
      <alignment horizontal="center" vertical="center" wrapText="1"/>
      <protection locked="0"/>
    </xf>
    <xf numFmtId="0" fontId="12" fillId="11" borderId="31" xfId="3" applyFont="1" applyFill="1" applyBorder="1" applyAlignment="1">
      <alignment horizontal="center" vertical="center" wrapText="1"/>
    </xf>
    <xf numFmtId="0" fontId="14" fillId="10" borderId="2" xfId="5" applyFont="1" applyFill="1" applyBorder="1" applyAlignment="1" applyProtection="1">
      <alignment horizontal="center" vertical="center" wrapText="1"/>
      <protection locked="0"/>
    </xf>
    <xf numFmtId="0" fontId="27" fillId="3" borderId="4" xfId="2" applyFont="1" applyBorder="1" applyAlignment="1" applyProtection="1">
      <alignment vertical="center" wrapText="1"/>
      <protection locked="0"/>
    </xf>
    <xf numFmtId="0" fontId="27" fillId="3" borderId="4" xfId="2" applyFont="1" applyBorder="1" applyAlignment="1">
      <alignment vertical="center"/>
    </xf>
    <xf numFmtId="0" fontId="12" fillId="11" borderId="41" xfId="3" applyFont="1" applyFill="1" applyBorder="1" applyAlignment="1">
      <alignment horizontal="center" vertical="center" wrapText="1"/>
    </xf>
    <xf numFmtId="0" fontId="9" fillId="10" borderId="43" xfId="4" applyFont="1" applyFill="1" applyBorder="1" applyAlignment="1" applyProtection="1">
      <alignment horizontal="center" vertical="center" wrapText="1"/>
      <protection locked="0"/>
    </xf>
    <xf numFmtId="0" fontId="14" fillId="10" borderId="34" xfId="6" applyFont="1" applyFill="1" applyBorder="1" applyAlignment="1" applyProtection="1">
      <alignment horizontal="center" vertical="center" wrapText="1"/>
      <protection locked="0"/>
    </xf>
    <xf numFmtId="0" fontId="14" fillId="10" borderId="34" xfId="5" applyFont="1" applyFill="1" applyBorder="1" applyAlignment="1" applyProtection="1">
      <alignment horizontal="center" vertical="center" wrapText="1"/>
      <protection locked="0"/>
    </xf>
    <xf numFmtId="0" fontId="14" fillId="10" borderId="44" xfId="5" applyFont="1" applyFill="1" applyBorder="1" applyAlignment="1" applyProtection="1">
      <alignment horizontal="center" vertical="center" wrapText="1"/>
      <protection locked="0"/>
    </xf>
    <xf numFmtId="1" fontId="14" fillId="10" borderId="43" xfId="5" applyNumberFormat="1" applyFont="1" applyFill="1" applyBorder="1" applyAlignment="1" applyProtection="1">
      <alignment horizontal="center" vertical="center" wrapText="1"/>
      <protection locked="0"/>
    </xf>
    <xf numFmtId="1" fontId="14" fillId="10" borderId="34" xfId="5" applyNumberFormat="1" applyFont="1" applyFill="1" applyBorder="1" applyAlignment="1" applyProtection="1">
      <alignment horizontal="center" vertical="center" wrapText="1"/>
      <protection locked="0"/>
    </xf>
    <xf numFmtId="1" fontId="14" fillId="10" borderId="42" xfId="5" applyNumberFormat="1" applyFont="1" applyFill="1" applyBorder="1" applyAlignment="1" applyProtection="1">
      <alignment horizontal="center" vertical="center" wrapText="1"/>
      <protection locked="0"/>
    </xf>
    <xf numFmtId="0" fontId="14" fillId="10" borderId="43" xfId="5" applyFont="1" applyFill="1" applyBorder="1" applyAlignment="1" applyProtection="1">
      <alignment horizontal="center" vertical="center" wrapText="1"/>
      <protection locked="0"/>
    </xf>
    <xf numFmtId="1" fontId="14" fillId="10" borderId="45" xfId="5" applyNumberFormat="1" applyFont="1" applyFill="1" applyBorder="1" applyAlignment="1" applyProtection="1">
      <alignment horizontal="center" vertical="center" wrapText="1"/>
      <protection locked="0"/>
    </xf>
    <xf numFmtId="0" fontId="14" fillId="10" borderId="42" xfId="5" applyFont="1" applyFill="1" applyBorder="1" applyAlignment="1" applyProtection="1">
      <alignment horizontal="center" vertical="center" wrapText="1"/>
      <protection locked="0"/>
    </xf>
    <xf numFmtId="0" fontId="14" fillId="10" borderId="46" xfId="5" applyFont="1" applyFill="1" applyBorder="1" applyAlignment="1" applyProtection="1">
      <alignment horizontal="center" vertical="center" wrapText="1"/>
      <protection locked="0"/>
    </xf>
    <xf numFmtId="0" fontId="9" fillId="10" borderId="16" xfId="4" applyFont="1" applyFill="1" applyBorder="1" applyAlignment="1" applyProtection="1">
      <alignment horizontal="center" vertical="center" wrapText="1"/>
      <protection locked="0"/>
    </xf>
    <xf numFmtId="0" fontId="14" fillId="10" borderId="18" xfId="6" applyFont="1" applyFill="1" applyBorder="1" applyAlignment="1" applyProtection="1">
      <alignment horizontal="center" vertical="center" wrapText="1"/>
      <protection locked="0"/>
    </xf>
    <xf numFmtId="0" fontId="14" fillId="10" borderId="18" xfId="5" applyFont="1" applyFill="1" applyBorder="1" applyAlignment="1" applyProtection="1">
      <alignment horizontal="center" vertical="center" wrapText="1"/>
      <protection locked="0"/>
    </xf>
    <xf numFmtId="0" fontId="14" fillId="10" borderId="35" xfId="5" applyFont="1" applyFill="1" applyBorder="1" applyAlignment="1" applyProtection="1">
      <alignment horizontal="center" vertical="center" wrapText="1"/>
      <protection locked="0"/>
    </xf>
    <xf numFmtId="1" fontId="14" fillId="10" borderId="16" xfId="5" applyNumberFormat="1" applyFont="1" applyFill="1" applyBorder="1" applyAlignment="1" applyProtection="1">
      <alignment horizontal="center" vertical="center" wrapText="1"/>
      <protection locked="0"/>
    </xf>
    <xf numFmtId="1" fontId="14" fillId="10" borderId="18" xfId="5" applyNumberFormat="1" applyFont="1" applyFill="1" applyBorder="1" applyAlignment="1" applyProtection="1">
      <alignment horizontal="center" vertical="center" wrapText="1"/>
      <protection locked="0"/>
    </xf>
    <xf numFmtId="1" fontId="14" fillId="10" borderId="36" xfId="5" applyNumberFormat="1" applyFont="1" applyFill="1" applyBorder="1" applyAlignment="1" applyProtection="1">
      <alignment horizontal="center" vertical="center" wrapText="1"/>
      <protection locked="0"/>
    </xf>
    <xf numFmtId="0" fontId="14" fillId="10" borderId="16" xfId="5" applyFont="1" applyFill="1" applyBorder="1" applyAlignment="1" applyProtection="1">
      <alignment horizontal="center" vertical="center" wrapText="1"/>
      <protection locked="0"/>
    </xf>
    <xf numFmtId="1" fontId="14" fillId="10" borderId="17" xfId="5" applyNumberFormat="1" applyFont="1" applyFill="1" applyBorder="1" applyAlignment="1" applyProtection="1">
      <alignment horizontal="center" vertical="center" wrapText="1"/>
      <protection locked="0"/>
    </xf>
    <xf numFmtId="0" fontId="14" fillId="10" borderId="36" xfId="5" applyFont="1" applyFill="1" applyBorder="1" applyAlignment="1" applyProtection="1">
      <alignment horizontal="center" vertical="center" wrapText="1"/>
      <protection locked="0"/>
    </xf>
    <xf numFmtId="0" fontId="14" fillId="10" borderId="33" xfId="5" applyFont="1" applyFill="1" applyBorder="1" applyAlignment="1" applyProtection="1">
      <alignment horizontal="center" vertical="center" wrapText="1"/>
      <protection locked="0"/>
    </xf>
    <xf numFmtId="0" fontId="12" fillId="11" borderId="22" xfId="3" applyFont="1" applyFill="1" applyBorder="1" applyAlignment="1">
      <alignment horizontal="center" vertical="center" wrapText="1"/>
    </xf>
    <xf numFmtId="0" fontId="12" fillId="11" borderId="7" xfId="3" applyFont="1" applyFill="1" applyBorder="1" applyAlignment="1">
      <alignment horizontal="center" vertical="center" wrapText="1"/>
    </xf>
    <xf numFmtId="0" fontId="12" fillId="11" borderId="24" xfId="3" applyFont="1" applyFill="1" applyBorder="1" applyAlignment="1">
      <alignment horizontal="center" vertical="center" wrapText="1"/>
    </xf>
    <xf numFmtId="0" fontId="12" fillId="11" borderId="22" xfId="3" applyFont="1" applyFill="1" applyBorder="1" applyAlignment="1">
      <alignment horizontal="center" vertical="center" textRotation="255" wrapText="1"/>
    </xf>
    <xf numFmtId="0" fontId="12" fillId="11" borderId="7" xfId="3" applyFont="1" applyFill="1" applyBorder="1" applyAlignment="1">
      <alignment horizontal="center" vertical="center" textRotation="255" wrapText="1"/>
    </xf>
    <xf numFmtId="0" fontId="12" fillId="11" borderId="25" xfId="3" applyFont="1" applyFill="1" applyBorder="1" applyAlignment="1">
      <alignment horizontal="center" vertical="center" wrapText="1"/>
    </xf>
    <xf numFmtId="0" fontId="12" fillId="11" borderId="47" xfId="3" applyFont="1" applyFill="1" applyBorder="1" applyAlignment="1">
      <alignment horizontal="center" vertical="center" wrapText="1"/>
    </xf>
    <xf numFmtId="0" fontId="20" fillId="9" borderId="11" xfId="5" applyFont="1" applyFill="1" applyBorder="1" applyAlignment="1">
      <alignment horizontal="center" vertical="center" wrapText="1"/>
    </xf>
    <xf numFmtId="0" fontId="11" fillId="2" borderId="4" xfId="1" applyFont="1" applyBorder="1" applyAlignment="1">
      <alignment horizontal="center" vertical="center"/>
    </xf>
    <xf numFmtId="0" fontId="27" fillId="3" borderId="4" xfId="2" applyFont="1" applyBorder="1" applyAlignment="1">
      <alignment horizontal="center" vertical="center"/>
    </xf>
    <xf numFmtId="0" fontId="9" fillId="10" borderId="48" xfId="4" applyFont="1" applyFill="1" applyBorder="1" applyAlignment="1" applyProtection="1">
      <alignment horizontal="center" vertical="center" wrapText="1"/>
      <protection locked="0"/>
    </xf>
    <xf numFmtId="0" fontId="14" fillId="10" borderId="5" xfId="6" applyFont="1" applyFill="1" applyBorder="1" applyAlignment="1" applyProtection="1">
      <alignment horizontal="center" vertical="center" wrapText="1"/>
      <protection locked="0"/>
    </xf>
    <xf numFmtId="0" fontId="14" fillId="10" borderId="5" xfId="5" applyFont="1" applyFill="1" applyBorder="1" applyAlignment="1" applyProtection="1">
      <alignment horizontal="center" vertical="center" wrapText="1"/>
      <protection locked="0"/>
    </xf>
    <xf numFmtId="0" fontId="14" fillId="10" borderId="49" xfId="5" applyFont="1" applyFill="1" applyBorder="1" applyAlignment="1" applyProtection="1">
      <alignment horizontal="center" vertical="center" wrapText="1"/>
      <protection locked="0"/>
    </xf>
    <xf numFmtId="1" fontId="14" fillId="10" borderId="48" xfId="5" applyNumberFormat="1" applyFont="1" applyFill="1" applyBorder="1" applyAlignment="1" applyProtection="1">
      <alignment horizontal="center" vertical="center" wrapText="1"/>
      <protection locked="0"/>
    </xf>
    <xf numFmtId="1" fontId="14" fillId="10" borderId="5" xfId="5" applyNumberFormat="1" applyFont="1" applyFill="1" applyBorder="1" applyAlignment="1" applyProtection="1">
      <alignment horizontal="center" vertical="center" wrapText="1"/>
      <protection locked="0"/>
    </xf>
    <xf numFmtId="1" fontId="14" fillId="10" borderId="0" xfId="5" applyNumberFormat="1" applyFont="1" applyFill="1" applyAlignment="1" applyProtection="1">
      <alignment horizontal="center" vertical="center" wrapText="1"/>
      <protection locked="0"/>
    </xf>
    <xf numFmtId="0" fontId="14" fillId="10" borderId="48" xfId="5" applyFont="1" applyFill="1" applyBorder="1" applyAlignment="1" applyProtection="1">
      <alignment horizontal="center" vertical="center" wrapText="1"/>
      <protection locked="0"/>
    </xf>
    <xf numFmtId="1" fontId="14" fillId="10" borderId="50" xfId="5" applyNumberFormat="1" applyFont="1" applyFill="1" applyBorder="1" applyAlignment="1" applyProtection="1">
      <alignment horizontal="center" vertical="center" wrapText="1"/>
      <protection locked="0"/>
    </xf>
    <xf numFmtId="0" fontId="14" fillId="10" borderId="0" xfId="5" applyFont="1" applyFill="1" applyAlignment="1" applyProtection="1">
      <alignment horizontal="center" vertical="center" wrapText="1"/>
      <protection locked="0"/>
    </xf>
    <xf numFmtId="0" fontId="14" fillId="10" borderId="51" xfId="5" applyFont="1" applyFill="1" applyBorder="1" applyAlignment="1" applyProtection="1">
      <alignment horizontal="center" vertical="center" wrapText="1"/>
      <protection locked="0"/>
    </xf>
    <xf numFmtId="14" fontId="9" fillId="0" borderId="4" xfId="7" applyNumberFormat="1" applyFont="1" applyBorder="1" applyAlignment="1" applyProtection="1">
      <alignment vertical="center" wrapText="1"/>
      <protection locked="0"/>
    </xf>
    <xf numFmtId="0" fontId="9" fillId="16" borderId="43" xfId="4" applyFont="1" applyFill="1" applyBorder="1" applyAlignment="1" applyProtection="1">
      <alignment horizontal="center" vertical="center" wrapText="1"/>
      <protection locked="0"/>
    </xf>
    <xf numFmtId="0" fontId="14" fillId="16" borderId="34" xfId="6" applyFont="1" applyFill="1" applyBorder="1" applyAlignment="1" applyProtection="1">
      <alignment horizontal="center" vertical="center" wrapText="1"/>
      <protection locked="0"/>
    </xf>
    <xf numFmtId="0" fontId="14" fillId="16" borderId="34" xfId="5" applyFont="1" applyFill="1" applyBorder="1" applyAlignment="1" applyProtection="1">
      <alignment horizontal="center" vertical="center" wrapText="1"/>
      <protection locked="0"/>
    </xf>
    <xf numFmtId="0" fontId="14" fillId="16" borderId="44" xfId="5" applyFont="1" applyFill="1" applyBorder="1" applyAlignment="1" applyProtection="1">
      <alignment horizontal="center" vertical="center" wrapText="1"/>
      <protection locked="0"/>
    </xf>
    <xf numFmtId="1" fontId="14" fillId="16" borderId="43" xfId="5" applyNumberFormat="1" applyFont="1" applyFill="1" applyBorder="1" applyAlignment="1" applyProtection="1">
      <alignment horizontal="center" vertical="center" wrapText="1"/>
      <protection locked="0"/>
    </xf>
    <xf numFmtId="1" fontId="14" fillId="16" borderId="34" xfId="5" applyNumberFormat="1" applyFont="1" applyFill="1" applyBorder="1" applyAlignment="1" applyProtection="1">
      <alignment horizontal="center" vertical="center" wrapText="1"/>
      <protection locked="0"/>
    </xf>
    <xf numFmtId="1" fontId="14" fillId="16" borderId="42" xfId="5" applyNumberFormat="1" applyFont="1" applyFill="1" applyBorder="1" applyAlignment="1" applyProtection="1">
      <alignment horizontal="center" vertical="center" wrapText="1"/>
      <protection locked="0"/>
    </xf>
    <xf numFmtId="0" fontId="14" fillId="16" borderId="43" xfId="5" applyFont="1" applyFill="1" applyBorder="1" applyAlignment="1" applyProtection="1">
      <alignment horizontal="center" vertical="center" wrapText="1"/>
      <protection locked="0"/>
    </xf>
    <xf numFmtId="1" fontId="14" fillId="16" borderId="45" xfId="5" applyNumberFormat="1" applyFont="1" applyFill="1" applyBorder="1" applyAlignment="1" applyProtection="1">
      <alignment horizontal="center" vertical="center" wrapText="1"/>
      <protection locked="0"/>
    </xf>
    <xf numFmtId="0" fontId="14" fillId="16" borderId="42" xfId="5" applyFont="1" applyFill="1" applyBorder="1" applyAlignment="1" applyProtection="1">
      <alignment horizontal="center" vertical="center" wrapText="1"/>
      <protection locked="0"/>
    </xf>
    <xf numFmtId="0" fontId="14" fillId="16" borderId="46" xfId="5" applyFont="1" applyFill="1" applyBorder="1" applyAlignment="1" applyProtection="1">
      <alignment horizontal="center" vertical="center" wrapText="1"/>
      <protection locked="0"/>
    </xf>
    <xf numFmtId="0" fontId="0" fillId="16" borderId="0" xfId="0" applyFill="1"/>
    <xf numFmtId="1" fontId="14" fillId="16" borderId="2" xfId="5" applyNumberFormat="1" applyFont="1" applyFill="1" applyBorder="1" applyAlignment="1" applyProtection="1">
      <alignment horizontal="center" vertical="center" wrapText="1"/>
      <protection locked="0"/>
    </xf>
    <xf numFmtId="1" fontId="14" fillId="16" borderId="3" xfId="5" applyNumberFormat="1" applyFont="1" applyFill="1" applyBorder="1" applyAlignment="1" applyProtection="1">
      <alignment horizontal="center" vertical="center" wrapText="1"/>
      <protection locked="0"/>
    </xf>
    <xf numFmtId="0" fontId="7" fillId="0" borderId="0" xfId="7" applyAlignment="1">
      <alignment vertical="center" wrapText="1"/>
    </xf>
    <xf numFmtId="0" fontId="35" fillId="10" borderId="43" xfId="4" applyFont="1" applyFill="1" applyBorder="1" applyAlignment="1" applyProtection="1">
      <alignment horizontal="center" vertical="center" wrapText="1"/>
      <protection locked="0"/>
    </xf>
    <xf numFmtId="0" fontId="36" fillId="10" borderId="34" xfId="6" applyFont="1" applyFill="1" applyBorder="1" applyAlignment="1" applyProtection="1">
      <alignment horizontal="center" vertical="center" wrapText="1"/>
      <protection locked="0"/>
    </xf>
    <xf numFmtId="0" fontId="36" fillId="10" borderId="34" xfId="5" applyFont="1" applyFill="1" applyBorder="1" applyAlignment="1" applyProtection="1">
      <alignment horizontal="center" vertical="center" wrapText="1"/>
      <protection locked="0"/>
    </xf>
    <xf numFmtId="0" fontId="36" fillId="10" borderId="44" xfId="5" applyFont="1" applyFill="1" applyBorder="1" applyAlignment="1" applyProtection="1">
      <alignment horizontal="center" vertical="center" wrapText="1"/>
      <protection locked="0"/>
    </xf>
    <xf numFmtId="1" fontId="36" fillId="10" borderId="43" xfId="5" applyNumberFormat="1" applyFont="1" applyFill="1" applyBorder="1" applyAlignment="1" applyProtection="1">
      <alignment horizontal="center" vertical="center" wrapText="1"/>
      <protection locked="0"/>
    </xf>
    <xf numFmtId="1" fontId="36" fillId="10" borderId="34" xfId="5" applyNumberFormat="1" applyFont="1" applyFill="1" applyBorder="1" applyAlignment="1" applyProtection="1">
      <alignment horizontal="center" vertical="center" wrapText="1"/>
      <protection locked="0"/>
    </xf>
    <xf numFmtId="1" fontId="36" fillId="10" borderId="42" xfId="5" applyNumberFormat="1" applyFont="1" applyFill="1" applyBorder="1" applyAlignment="1" applyProtection="1">
      <alignment horizontal="center" vertical="center" wrapText="1"/>
      <protection locked="0"/>
    </xf>
    <xf numFmtId="0" fontId="36" fillId="10" borderId="43" xfId="5" applyFont="1" applyFill="1" applyBorder="1" applyAlignment="1" applyProtection="1">
      <alignment horizontal="center" vertical="center" wrapText="1"/>
      <protection locked="0"/>
    </xf>
    <xf numFmtId="1" fontId="36" fillId="10" borderId="45" xfId="5" applyNumberFormat="1" applyFont="1" applyFill="1" applyBorder="1" applyAlignment="1" applyProtection="1">
      <alignment horizontal="center" vertical="center" wrapText="1"/>
      <protection locked="0"/>
    </xf>
    <xf numFmtId="0" fontId="36" fillId="10" borderId="42" xfId="5" applyFont="1" applyFill="1" applyBorder="1" applyAlignment="1" applyProtection="1">
      <alignment horizontal="center" vertical="center" wrapText="1"/>
      <protection locked="0"/>
    </xf>
    <xf numFmtId="0" fontId="36" fillId="10" borderId="5" xfId="5" applyFont="1" applyFill="1" applyBorder="1" applyAlignment="1" applyProtection="1">
      <alignment horizontal="center" vertical="center" wrapText="1"/>
      <protection locked="0"/>
    </xf>
    <xf numFmtId="1" fontId="36" fillId="10" borderId="4" xfId="5" applyNumberFormat="1" applyFont="1" applyFill="1" applyBorder="1" applyAlignment="1" applyProtection="1">
      <alignment horizontal="center" vertical="center" wrapText="1"/>
      <protection locked="0"/>
    </xf>
    <xf numFmtId="0" fontId="14" fillId="10" borderId="50" xfId="5" applyFont="1" applyFill="1" applyBorder="1" applyAlignment="1" applyProtection="1">
      <alignment horizontal="center" vertical="center" wrapText="1"/>
      <protection locked="0"/>
    </xf>
    <xf numFmtId="0" fontId="14" fillId="10" borderId="45" xfId="5" applyFont="1" applyFill="1" applyBorder="1" applyAlignment="1" applyProtection="1">
      <alignment horizontal="center" vertical="center" wrapText="1"/>
      <protection locked="0"/>
    </xf>
    <xf numFmtId="0" fontId="14" fillId="10" borderId="54" xfId="5" applyFont="1" applyFill="1" applyBorder="1" applyAlignment="1" applyProtection="1">
      <alignment horizontal="center" vertical="center" wrapText="1"/>
      <protection locked="0"/>
    </xf>
    <xf numFmtId="0" fontId="14" fillId="10" borderId="40" xfId="5" applyFont="1" applyFill="1" applyBorder="1" applyAlignment="1" applyProtection="1">
      <alignment horizontal="center" vertical="center" wrapText="1"/>
      <protection locked="0"/>
    </xf>
    <xf numFmtId="0" fontId="4" fillId="0" borderId="0" xfId="0" applyFont="1" applyAlignment="1">
      <alignment vertical="top"/>
    </xf>
    <xf numFmtId="0" fontId="0" fillId="0" borderId="0" xfId="0" applyAlignment="1">
      <alignment vertical="top"/>
    </xf>
    <xf numFmtId="0" fontId="0" fillId="0" borderId="0" xfId="0" applyAlignment="1">
      <alignment vertical="top" wrapText="1"/>
    </xf>
    <xf numFmtId="0" fontId="32" fillId="0" borderId="36" xfId="0" applyFont="1" applyBorder="1" applyAlignment="1">
      <alignment horizontal="center" vertical="top"/>
    </xf>
    <xf numFmtId="0" fontId="4" fillId="0" borderId="4" xfId="0" applyFont="1" applyBorder="1" applyAlignment="1">
      <alignment vertical="top"/>
    </xf>
    <xf numFmtId="0" fontId="32" fillId="0" borderId="36" xfId="0" applyFont="1" applyBorder="1" applyAlignment="1">
      <alignment horizontal="center" vertical="top" wrapText="1"/>
    </xf>
    <xf numFmtId="0" fontId="4" fillId="0" borderId="4" xfId="0" applyFont="1" applyBorder="1" applyAlignment="1">
      <alignment vertical="top" wrapText="1"/>
    </xf>
    <xf numFmtId="0" fontId="0" fillId="0" borderId="4" xfId="0" applyBorder="1" applyAlignment="1">
      <alignment vertical="top"/>
    </xf>
    <xf numFmtId="0" fontId="0" fillId="0" borderId="4" xfId="0" applyBorder="1" applyAlignment="1">
      <alignment vertical="top" wrapText="1"/>
    </xf>
    <xf numFmtId="0" fontId="0" fillId="6" borderId="2" xfId="5" applyFont="1" applyBorder="1" applyAlignment="1">
      <alignment vertical="top"/>
    </xf>
    <xf numFmtId="0" fontId="3" fillId="0" borderId="4" xfId="2" applyFill="1" applyBorder="1" applyAlignment="1">
      <alignment vertical="top"/>
    </xf>
    <xf numFmtId="0" fontId="0" fillId="0" borderId="5" xfId="0" applyBorder="1" applyAlignment="1">
      <alignment vertical="top"/>
    </xf>
    <xf numFmtId="0" fontId="0" fillId="0" borderId="5" xfId="0" applyBorder="1" applyAlignment="1">
      <alignment vertical="top" wrapText="1"/>
    </xf>
    <xf numFmtId="0" fontId="0" fillId="15" borderId="4" xfId="0" applyFill="1" applyBorder="1" applyAlignment="1">
      <alignment vertical="top"/>
    </xf>
    <xf numFmtId="0" fontId="0" fillId="15" borderId="4" xfId="0" applyFill="1" applyBorder="1" applyAlignment="1">
      <alignment vertical="top" wrapText="1"/>
    </xf>
    <xf numFmtId="0" fontId="30" fillId="0" borderId="4" xfId="2" applyFont="1" applyFill="1" applyBorder="1" applyAlignment="1">
      <alignment vertical="top"/>
    </xf>
    <xf numFmtId="0" fontId="0" fillId="0" borderId="34" xfId="0" applyBorder="1" applyAlignment="1">
      <alignment vertical="top"/>
    </xf>
    <xf numFmtId="0" fontId="0" fillId="0" borderId="34" xfId="0" applyBorder="1" applyAlignment="1">
      <alignment vertical="top" wrapText="1"/>
    </xf>
    <xf numFmtId="0" fontId="37" fillId="15" borderId="4" xfId="0" applyFont="1" applyFill="1" applyBorder="1" applyAlignment="1">
      <alignment vertical="top"/>
    </xf>
    <xf numFmtId="0" fontId="37" fillId="15" borderId="4" xfId="0" applyFont="1" applyFill="1" applyBorder="1" applyAlignment="1">
      <alignment vertical="top" wrapText="1"/>
    </xf>
    <xf numFmtId="0" fontId="0" fillId="15" borderId="18" xfId="0" applyFill="1" applyBorder="1" applyAlignment="1">
      <alignment vertical="top"/>
    </xf>
    <xf numFmtId="0" fontId="0" fillId="15" borderId="18" xfId="0" applyFill="1" applyBorder="1" applyAlignment="1">
      <alignment vertical="top" wrapText="1"/>
    </xf>
    <xf numFmtId="0" fontId="0" fillId="6" borderId="42" xfId="5" applyFont="1" applyBorder="1" applyAlignment="1">
      <alignment vertical="top"/>
    </xf>
    <xf numFmtId="0" fontId="4" fillId="15" borderId="4" xfId="0" applyFont="1" applyFill="1" applyBorder="1" applyAlignment="1">
      <alignment vertical="top"/>
    </xf>
    <xf numFmtId="0" fontId="4" fillId="15" borderId="4" xfId="0" applyFont="1" applyFill="1" applyBorder="1" applyAlignment="1">
      <alignment vertical="top" wrapText="1"/>
    </xf>
    <xf numFmtId="0" fontId="0" fillId="6" borderId="36" xfId="5" applyFont="1" applyBorder="1" applyAlignment="1">
      <alignment vertical="top"/>
    </xf>
    <xf numFmtId="0" fontId="0" fillId="6" borderId="35" xfId="5" applyFont="1" applyBorder="1" applyAlignment="1">
      <alignment vertical="top"/>
    </xf>
    <xf numFmtId="0" fontId="39" fillId="15" borderId="4" xfId="0" applyFont="1" applyFill="1" applyBorder="1" applyAlignment="1">
      <alignment vertical="top"/>
    </xf>
    <xf numFmtId="0" fontId="39" fillId="15" borderId="4" xfId="0" applyFont="1" applyFill="1" applyBorder="1" applyAlignment="1">
      <alignment vertical="top" wrapText="1"/>
    </xf>
    <xf numFmtId="0" fontId="31" fillId="15" borderId="4" xfId="0" applyFont="1" applyFill="1" applyBorder="1" applyAlignment="1">
      <alignment vertical="top"/>
    </xf>
    <xf numFmtId="0" fontId="38" fillId="15" borderId="4" xfId="0" applyFont="1" applyFill="1" applyBorder="1" applyAlignment="1">
      <alignment vertical="top" wrapText="1"/>
    </xf>
    <xf numFmtId="0" fontId="0" fillId="6" borderId="1" xfId="5" applyFont="1" applyBorder="1" applyAlignment="1">
      <alignment vertical="top"/>
    </xf>
    <xf numFmtId="1" fontId="36" fillId="16" borderId="45" xfId="5" applyNumberFormat="1" applyFont="1" applyFill="1" applyBorder="1" applyAlignment="1" applyProtection="1">
      <alignment horizontal="center" vertical="center" wrapText="1"/>
      <protection locked="0"/>
    </xf>
    <xf numFmtId="0" fontId="34" fillId="10" borderId="42" xfId="9" applyFill="1" applyBorder="1" applyAlignment="1" applyProtection="1">
      <alignment horizontal="center" vertical="center" wrapText="1"/>
      <protection locked="0"/>
    </xf>
    <xf numFmtId="0" fontId="14" fillId="16" borderId="16" xfId="5" applyFont="1" applyFill="1" applyBorder="1" applyAlignment="1" applyProtection="1">
      <alignment horizontal="center" vertical="center" wrapText="1"/>
      <protection locked="0"/>
    </xf>
    <xf numFmtId="0" fontId="14" fillId="16" borderId="33" xfId="5" applyFont="1" applyFill="1" applyBorder="1" applyAlignment="1" applyProtection="1">
      <alignment horizontal="center" vertical="center" wrapText="1"/>
      <protection locked="0"/>
    </xf>
    <xf numFmtId="0" fontId="9" fillId="10" borderId="0" xfId="4" applyFont="1" applyFill="1" applyAlignment="1" applyProtection="1">
      <alignment horizontal="center" vertical="center" wrapText="1"/>
      <protection locked="0"/>
    </xf>
    <xf numFmtId="0" fontId="29" fillId="10" borderId="16" xfId="5" applyFont="1" applyFill="1" applyBorder="1" applyAlignment="1" applyProtection="1">
      <alignment horizontal="center" vertical="center" wrapText="1"/>
      <protection locked="0"/>
    </xf>
    <xf numFmtId="0" fontId="29" fillId="10" borderId="18" xfId="5" applyFont="1" applyFill="1" applyBorder="1" applyAlignment="1" applyProtection="1">
      <alignment horizontal="center" vertical="center" wrapText="1"/>
      <protection locked="0"/>
    </xf>
    <xf numFmtId="0" fontId="29" fillId="10" borderId="16" xfId="4" applyFont="1" applyFill="1" applyBorder="1" applyAlignment="1" applyProtection="1">
      <alignment horizontal="center" vertical="center" wrapText="1"/>
      <protection locked="0"/>
    </xf>
    <xf numFmtId="0" fontId="8" fillId="0" borderId="3" xfId="7" applyFont="1" applyBorder="1" applyAlignment="1">
      <alignment vertical="center" wrapText="1"/>
    </xf>
    <xf numFmtId="0" fontId="8" fillId="0" borderId="18" xfId="7" applyFont="1" applyBorder="1" applyAlignment="1" applyProtection="1">
      <alignment vertical="center" wrapText="1"/>
      <protection locked="0"/>
    </xf>
    <xf numFmtId="0" fontId="36" fillId="10" borderId="27" xfId="5" applyFont="1" applyFill="1" applyBorder="1" applyAlignment="1" applyProtection="1">
      <alignment horizontal="center" vertical="center" wrapText="1"/>
      <protection locked="0"/>
    </xf>
    <xf numFmtId="1" fontId="36" fillId="10" borderId="2" xfId="5" applyNumberFormat="1" applyFont="1" applyFill="1" applyBorder="1" applyAlignment="1" applyProtection="1">
      <alignment horizontal="center" vertical="center" wrapText="1"/>
      <protection locked="0"/>
    </xf>
    <xf numFmtId="1" fontId="36" fillId="10" borderId="3" xfId="5" applyNumberFormat="1" applyFont="1" applyFill="1" applyBorder="1" applyAlignment="1" applyProtection="1">
      <alignment horizontal="center" vertical="center" wrapText="1"/>
      <protection locked="0"/>
    </xf>
    <xf numFmtId="1" fontId="36" fillId="10" borderId="17" xfId="5" applyNumberFormat="1" applyFont="1" applyFill="1" applyBorder="1" applyAlignment="1" applyProtection="1">
      <alignment horizontal="center" vertical="center" wrapText="1"/>
      <protection locked="0"/>
    </xf>
    <xf numFmtId="0" fontId="30" fillId="0" borderId="0" xfId="0" applyFont="1"/>
    <xf numFmtId="0" fontId="9" fillId="10" borderId="18" xfId="4" applyFont="1" applyFill="1" applyBorder="1" applyAlignment="1" applyProtection="1">
      <alignment horizontal="center" vertical="center" wrapText="1"/>
      <protection locked="0"/>
    </xf>
    <xf numFmtId="0" fontId="9" fillId="10" borderId="34" xfId="4" applyFont="1" applyFill="1" applyBorder="1" applyAlignment="1" applyProtection="1">
      <alignment horizontal="center" vertical="center" wrapText="1"/>
      <protection locked="0"/>
    </xf>
    <xf numFmtId="0" fontId="35" fillId="10" borderId="4" xfId="4" applyFont="1" applyFill="1" applyBorder="1" applyAlignment="1" applyProtection="1">
      <alignment horizontal="center" vertical="center" wrapText="1"/>
      <protection locked="0"/>
    </xf>
    <xf numFmtId="0" fontId="36" fillId="10" borderId="4" xfId="6" applyFont="1" applyFill="1" applyBorder="1" applyAlignment="1" applyProtection="1">
      <alignment horizontal="center" vertical="center" wrapText="1"/>
      <protection locked="0"/>
    </xf>
    <xf numFmtId="0" fontId="36" fillId="10" borderId="4" xfId="5" applyFont="1" applyFill="1" applyBorder="1" applyAlignment="1" applyProtection="1">
      <alignment horizontal="center" vertical="center" wrapText="1"/>
      <protection locked="0"/>
    </xf>
    <xf numFmtId="0" fontId="34" fillId="10" borderId="43" xfId="9" applyFill="1" applyBorder="1" applyAlignment="1" applyProtection="1">
      <alignment horizontal="center" vertical="center" wrapText="1"/>
      <protection locked="0"/>
    </xf>
    <xf numFmtId="0" fontId="40" fillId="0" borderId="0" xfId="0" applyFont="1"/>
    <xf numFmtId="0" fontId="33" fillId="10" borderId="34" xfId="5" applyFont="1" applyFill="1" applyBorder="1" applyAlignment="1" applyProtection="1">
      <alignment horizontal="center" vertical="center" wrapText="1"/>
      <protection locked="0"/>
    </xf>
    <xf numFmtId="0" fontId="36" fillId="10" borderId="45" xfId="5" applyFont="1" applyFill="1" applyBorder="1" applyAlignment="1" applyProtection="1">
      <alignment horizontal="center" vertical="center" wrapText="1"/>
      <protection locked="0"/>
    </xf>
    <xf numFmtId="0" fontId="41" fillId="10" borderId="42" xfId="9" applyFont="1" applyFill="1" applyBorder="1" applyAlignment="1" applyProtection="1">
      <alignment horizontal="center" vertical="center" wrapText="1"/>
      <protection locked="0"/>
    </xf>
    <xf numFmtId="0" fontId="42" fillId="10" borderId="42" xfId="9" applyFont="1" applyFill="1" applyBorder="1" applyAlignment="1" applyProtection="1">
      <alignment horizontal="center" vertical="center" wrapText="1"/>
      <protection locked="0"/>
    </xf>
    <xf numFmtId="0" fontId="41" fillId="10" borderId="4" xfId="9" applyFont="1" applyFill="1" applyBorder="1" applyAlignment="1" applyProtection="1">
      <alignment horizontal="center" vertical="center" wrapText="1"/>
      <protection locked="0"/>
    </xf>
    <xf numFmtId="0" fontId="37" fillId="0" borderId="0" xfId="0" applyFont="1"/>
    <xf numFmtId="1" fontId="36" fillId="10" borderId="50" xfId="5" applyNumberFormat="1" applyFont="1" applyFill="1" applyBorder="1" applyAlignment="1" applyProtection="1">
      <alignment horizontal="center" vertical="center" wrapText="1"/>
      <protection locked="0"/>
    </xf>
    <xf numFmtId="0" fontId="35" fillId="10" borderId="20" xfId="4" applyFont="1" applyFill="1" applyBorder="1" applyAlignment="1" applyProtection="1">
      <alignment horizontal="center" vertical="center" wrapText="1"/>
      <protection locked="0"/>
    </xf>
    <xf numFmtId="0" fontId="36" fillId="10" borderId="1" xfId="5" applyFont="1" applyFill="1" applyBorder="1" applyAlignment="1" applyProtection="1">
      <alignment horizontal="center" vertical="center" wrapText="1"/>
      <protection locked="0"/>
    </xf>
    <xf numFmtId="1" fontId="36" fillId="10" borderId="20" xfId="5" applyNumberFormat="1" applyFont="1" applyFill="1" applyBorder="1" applyAlignment="1" applyProtection="1">
      <alignment horizontal="center" vertical="center" wrapText="1"/>
      <protection locked="0"/>
    </xf>
    <xf numFmtId="0" fontId="36" fillId="10" borderId="20" xfId="5" applyFont="1" applyFill="1" applyBorder="1" applyAlignment="1" applyProtection="1">
      <alignment horizontal="center" vertical="center" wrapText="1"/>
      <protection locked="0"/>
    </xf>
    <xf numFmtId="0" fontId="36" fillId="10" borderId="2" xfId="5" applyFont="1" applyFill="1" applyBorder="1" applyAlignment="1" applyProtection="1">
      <alignment horizontal="center" vertical="center" wrapText="1"/>
      <protection locked="0"/>
    </xf>
    <xf numFmtId="0" fontId="36" fillId="10" borderId="18" xfId="5" applyFont="1" applyFill="1" applyBorder="1" applyAlignment="1" applyProtection="1">
      <alignment horizontal="center" vertical="center" wrapText="1"/>
      <protection locked="0"/>
    </xf>
    <xf numFmtId="0" fontId="43" fillId="10" borderId="2" xfId="5" applyFont="1" applyFill="1" applyBorder="1" applyAlignment="1" applyProtection="1">
      <alignment horizontal="center" vertical="center" wrapText="1"/>
      <protection locked="0"/>
    </xf>
    <xf numFmtId="0" fontId="35" fillId="10" borderId="7" xfId="4" applyFont="1" applyFill="1" applyBorder="1" applyAlignment="1" applyProtection="1">
      <alignment horizontal="center" vertical="center" wrapText="1"/>
      <protection locked="0"/>
    </xf>
    <xf numFmtId="1" fontId="36" fillId="13" borderId="7" xfId="5" applyNumberFormat="1" applyFont="1" applyFill="1" applyBorder="1" applyAlignment="1" applyProtection="1">
      <alignment horizontal="center" vertical="center" wrapText="1"/>
      <protection locked="0"/>
    </xf>
    <xf numFmtId="0" fontId="36" fillId="10" borderId="7" xfId="5" applyFont="1" applyFill="1" applyBorder="1" applyAlignment="1" applyProtection="1">
      <alignment horizontal="center" vertical="center" wrapText="1"/>
      <protection locked="0"/>
    </xf>
    <xf numFmtId="0" fontId="36" fillId="10" borderId="23" xfId="5" applyFont="1" applyFill="1" applyBorder="1" applyAlignment="1" applyProtection="1">
      <alignment horizontal="center" vertical="center" wrapText="1"/>
      <protection locked="0"/>
    </xf>
    <xf numFmtId="0" fontId="35" fillId="10" borderId="18" xfId="4" applyFont="1" applyFill="1" applyBorder="1" applyAlignment="1" applyProtection="1">
      <alignment horizontal="center" vertical="center" wrapText="1"/>
      <protection locked="0"/>
    </xf>
    <xf numFmtId="0" fontId="36" fillId="10" borderId="18" xfId="6" applyFont="1" applyFill="1" applyBorder="1" applyAlignment="1" applyProtection="1">
      <alignment horizontal="center" vertical="center" wrapText="1"/>
      <protection locked="0"/>
    </xf>
    <xf numFmtId="1" fontId="36" fillId="10" borderId="18" xfId="5" applyNumberFormat="1" applyFont="1" applyFill="1" applyBorder="1" applyAlignment="1" applyProtection="1">
      <alignment horizontal="center" vertical="center" wrapText="1"/>
      <protection locked="0"/>
    </xf>
    <xf numFmtId="0" fontId="9" fillId="10" borderId="53" xfId="4" applyFont="1" applyFill="1" applyBorder="1" applyAlignment="1" applyProtection="1">
      <alignment horizontal="center" vertical="center" wrapText="1"/>
      <protection locked="0"/>
    </xf>
    <xf numFmtId="0" fontId="14" fillId="10" borderId="0" xfId="6" applyFont="1" applyFill="1" applyAlignment="1" applyProtection="1">
      <alignment horizontal="center" vertical="center" wrapText="1"/>
      <protection locked="0"/>
    </xf>
    <xf numFmtId="0" fontId="14" fillId="10" borderId="29" xfId="5" applyFont="1" applyFill="1" applyBorder="1" applyAlignment="1" applyProtection="1">
      <alignment horizontal="center" vertical="center" wrapText="1"/>
      <protection locked="0"/>
    </xf>
    <xf numFmtId="0" fontId="29" fillId="10" borderId="34" xfId="5" applyFont="1" applyFill="1" applyBorder="1" applyAlignment="1" applyProtection="1">
      <alignment horizontal="center" vertical="center" wrapText="1"/>
      <protection locked="0"/>
    </xf>
    <xf numFmtId="0" fontId="43" fillId="10" borderId="43" xfId="5" applyFont="1" applyFill="1" applyBorder="1" applyAlignment="1" applyProtection="1">
      <alignment horizontal="center" vertical="center" wrapText="1"/>
      <protection locked="0"/>
    </xf>
    <xf numFmtId="0" fontId="43" fillId="10" borderId="34" xfId="5" applyFont="1" applyFill="1" applyBorder="1" applyAlignment="1" applyProtection="1">
      <alignment horizontal="center" vertical="center" wrapText="1"/>
      <protection locked="0"/>
    </xf>
    <xf numFmtId="0" fontId="44" fillId="10" borderId="34" xfId="5" applyFont="1" applyFill="1" applyBorder="1" applyAlignment="1" applyProtection="1">
      <alignment horizontal="center" vertical="center" wrapText="1"/>
      <protection locked="0"/>
    </xf>
    <xf numFmtId="1" fontId="36" fillId="16" borderId="42" xfId="5" applyNumberFormat="1" applyFont="1" applyFill="1" applyBorder="1" applyAlignment="1" applyProtection="1">
      <alignment horizontal="center" vertical="center" wrapText="1"/>
      <protection locked="0"/>
    </xf>
    <xf numFmtId="0" fontId="45" fillId="10" borderId="42" xfId="9" applyFont="1" applyFill="1" applyBorder="1" applyAlignment="1" applyProtection="1">
      <alignment horizontal="center" vertical="center" wrapText="1"/>
      <protection locked="0"/>
    </xf>
    <xf numFmtId="0" fontId="35" fillId="10" borderId="48" xfId="4" applyFont="1" applyFill="1" applyBorder="1" applyAlignment="1" applyProtection="1">
      <alignment horizontal="center" vertical="center" wrapText="1"/>
      <protection locked="0"/>
    </xf>
    <xf numFmtId="0" fontId="36" fillId="10" borderId="5" xfId="6" applyFont="1" applyFill="1" applyBorder="1" applyAlignment="1" applyProtection="1">
      <alignment horizontal="center" vertical="center" wrapText="1"/>
      <protection locked="0"/>
    </xf>
    <xf numFmtId="0" fontId="36" fillId="10" borderId="49" xfId="5" applyFont="1" applyFill="1" applyBorder="1" applyAlignment="1" applyProtection="1">
      <alignment horizontal="center" vertical="center" wrapText="1"/>
      <protection locked="0"/>
    </xf>
    <xf numFmtId="1" fontId="36" fillId="10" borderId="48" xfId="5" applyNumberFormat="1" applyFont="1" applyFill="1" applyBorder="1" applyAlignment="1" applyProtection="1">
      <alignment horizontal="center" vertical="center" wrapText="1"/>
      <protection locked="0"/>
    </xf>
    <xf numFmtId="1" fontId="36" fillId="10" borderId="5" xfId="5" applyNumberFormat="1" applyFont="1" applyFill="1" applyBorder="1" applyAlignment="1" applyProtection="1">
      <alignment horizontal="center" vertical="center" wrapText="1"/>
      <protection locked="0"/>
    </xf>
    <xf numFmtId="1" fontId="36" fillId="16" borderId="0" xfId="5" applyNumberFormat="1" applyFont="1" applyFill="1" applyBorder="1" applyAlignment="1" applyProtection="1">
      <alignment horizontal="center" vertical="center" wrapText="1"/>
      <protection locked="0"/>
    </xf>
    <xf numFmtId="0" fontId="36" fillId="10" borderId="48" xfId="5" applyFont="1" applyFill="1" applyBorder="1" applyAlignment="1" applyProtection="1">
      <alignment horizontal="center" vertical="center" wrapText="1"/>
      <protection locked="0"/>
    </xf>
    <xf numFmtId="0" fontId="36" fillId="10" borderId="0" xfId="5" applyFont="1" applyFill="1" applyBorder="1" applyAlignment="1" applyProtection="1">
      <alignment horizontal="center" vertical="center" wrapText="1"/>
      <protection locked="0"/>
    </xf>
    <xf numFmtId="0" fontId="45" fillId="10" borderId="0" xfId="9" applyFont="1" applyFill="1" applyBorder="1" applyAlignment="1" applyProtection="1">
      <alignment horizontal="center" vertical="center" wrapText="1"/>
      <protection locked="0"/>
    </xf>
    <xf numFmtId="0" fontId="0" fillId="6" borderId="1" xfId="5" applyFont="1" applyBorder="1" applyAlignment="1">
      <alignment horizontal="center" vertical="top"/>
    </xf>
    <xf numFmtId="0" fontId="0" fillId="6" borderId="2" xfId="5" applyFont="1" applyBorder="1" applyAlignment="1">
      <alignment horizontal="center" vertical="top"/>
    </xf>
    <xf numFmtId="0" fontId="32" fillId="0" borderId="0" xfId="0" applyFont="1" applyAlignment="1">
      <alignment horizontal="center" vertical="top"/>
    </xf>
    <xf numFmtId="0" fontId="32" fillId="0" borderId="36" xfId="0" applyFont="1" applyBorder="1" applyAlignment="1">
      <alignment horizontal="center" vertical="top"/>
    </xf>
    <xf numFmtId="0" fontId="0" fillId="6" borderId="44" xfId="5" applyFont="1" applyBorder="1" applyAlignment="1">
      <alignment horizontal="center" vertical="top"/>
    </xf>
    <xf numFmtId="0" fontId="0" fillId="6" borderId="42" xfId="5" applyFont="1" applyBorder="1" applyAlignment="1">
      <alignment horizontal="center" vertical="top"/>
    </xf>
    <xf numFmtId="0" fontId="0" fillId="6" borderId="35" xfId="5" applyFont="1" applyBorder="1" applyAlignment="1">
      <alignment horizontal="center" vertical="top"/>
    </xf>
    <xf numFmtId="0" fontId="0" fillId="6" borderId="36" xfId="5" applyFont="1" applyBorder="1" applyAlignment="1">
      <alignment horizontal="center" vertical="top"/>
    </xf>
    <xf numFmtId="0" fontId="9" fillId="0" borderId="4" xfId="7" applyFont="1" applyBorder="1" applyAlignment="1" applyProtection="1">
      <alignment horizontal="center" vertical="center" wrapText="1"/>
      <protection locked="0"/>
    </xf>
    <xf numFmtId="0" fontId="8" fillId="0" borderId="1" xfId="7" applyFont="1" applyBorder="1" applyAlignment="1" applyProtection="1">
      <alignment horizontal="center" vertical="center" wrapText="1"/>
      <protection locked="0"/>
    </xf>
    <xf numFmtId="0" fontId="8" fillId="0" borderId="3" xfId="7" applyFont="1" applyBorder="1" applyAlignment="1" applyProtection="1">
      <alignment horizontal="center" vertical="center" wrapText="1"/>
      <protection locked="0"/>
    </xf>
    <xf numFmtId="0" fontId="8" fillId="0" borderId="18" xfId="7" applyFont="1" applyBorder="1" applyAlignment="1" applyProtection="1">
      <alignment horizontal="left" vertical="center" wrapText="1"/>
      <protection locked="0"/>
    </xf>
    <xf numFmtId="0" fontId="8" fillId="0" borderId="1" xfId="7" applyFont="1" applyBorder="1" applyAlignment="1">
      <alignment horizontal="center" vertical="center" wrapText="1"/>
    </xf>
    <xf numFmtId="0" fontId="8" fillId="0" borderId="2" xfId="7" applyFont="1" applyBorder="1" applyAlignment="1">
      <alignment horizontal="center" vertical="center" wrapText="1"/>
    </xf>
    <xf numFmtId="0" fontId="8" fillId="0" borderId="3" xfId="7" applyFont="1" applyBorder="1" applyAlignment="1">
      <alignment horizontal="center" vertical="center" wrapText="1"/>
    </xf>
    <xf numFmtId="0" fontId="8" fillId="0" borderId="4" xfId="7" applyFont="1" applyBorder="1" applyAlignment="1" applyProtection="1">
      <alignment horizontal="left" vertical="center" wrapText="1"/>
      <protection locked="0"/>
    </xf>
    <xf numFmtId="0" fontId="8" fillId="0" borderId="4" xfId="7" applyFont="1" applyBorder="1" applyAlignment="1">
      <alignment horizontal="center" vertical="center" wrapText="1"/>
    </xf>
    <xf numFmtId="0" fontId="9" fillId="0" borderId="35" xfId="7" applyFont="1" applyBorder="1" applyAlignment="1" applyProtection="1">
      <alignment horizontal="center" vertical="center" wrapText="1"/>
      <protection locked="0"/>
    </xf>
    <xf numFmtId="0" fontId="9" fillId="0" borderId="36" xfId="7" applyFont="1" applyBorder="1" applyAlignment="1" applyProtection="1">
      <alignment horizontal="center" vertical="center" wrapText="1"/>
      <protection locked="0"/>
    </xf>
    <xf numFmtId="0" fontId="9" fillId="0" borderId="17" xfId="7" applyFont="1" applyBorder="1" applyAlignment="1" applyProtection="1">
      <alignment horizontal="center" vertical="center" wrapText="1"/>
      <protection locked="0"/>
    </xf>
    <xf numFmtId="0" fontId="21" fillId="12" borderId="55" xfId="8" applyFont="1" applyBorder="1" applyAlignment="1" applyProtection="1">
      <alignment horizontal="center" vertical="center" wrapText="1"/>
      <protection locked="0"/>
    </xf>
    <xf numFmtId="0" fontId="21" fillId="12" borderId="28" xfId="8" applyFont="1" applyBorder="1" applyAlignment="1" applyProtection="1">
      <alignment horizontal="center" vertical="center" wrapText="1"/>
      <protection locked="0"/>
    </xf>
    <xf numFmtId="0" fontId="21" fillId="12" borderId="0" xfId="8" applyFont="1" applyAlignment="1" applyProtection="1">
      <alignment horizontal="center" vertical="center" wrapText="1"/>
      <protection locked="0"/>
    </xf>
    <xf numFmtId="0" fontId="21" fillId="12" borderId="52" xfId="8" applyFont="1" applyBorder="1" applyAlignment="1" applyProtection="1">
      <alignment horizontal="center" vertical="center" wrapText="1"/>
      <protection locked="0"/>
    </xf>
    <xf numFmtId="0" fontId="21" fillId="12" borderId="13" xfId="8" applyFont="1" applyBorder="1" applyAlignment="1" applyProtection="1">
      <alignment horizontal="center" vertical="center" wrapText="1"/>
      <protection locked="0"/>
    </xf>
    <xf numFmtId="0" fontId="21" fillId="12" borderId="30" xfId="8" applyFont="1" applyBorder="1" applyAlignment="1" applyProtection="1">
      <alignment horizontal="center" vertical="center" wrapText="1"/>
      <protection locked="0"/>
    </xf>
    <xf numFmtId="0" fontId="21" fillId="12" borderId="10" xfId="8" applyFont="1" applyBorder="1" applyAlignment="1" applyProtection="1">
      <alignment horizontal="center" vertical="center" wrapText="1"/>
      <protection locked="0"/>
    </xf>
    <xf numFmtId="0" fontId="21" fillId="12" borderId="12" xfId="8" applyFont="1" applyBorder="1" applyAlignment="1" applyProtection="1">
      <alignment horizontal="center" vertical="center" wrapText="1"/>
      <protection locked="0"/>
    </xf>
    <xf numFmtId="0" fontId="21" fillId="12" borderId="32" xfId="8" applyFont="1" applyBorder="1" applyAlignment="1" applyProtection="1">
      <alignment horizontal="center" vertical="center" wrapText="1"/>
      <protection locked="0"/>
    </xf>
    <xf numFmtId="0" fontId="25" fillId="11" borderId="38" xfId="0" applyFont="1" applyFill="1" applyBorder="1" applyAlignment="1">
      <alignment horizontal="center" vertical="center"/>
    </xf>
    <xf numFmtId="0" fontId="25" fillId="11" borderId="6" xfId="0" applyFont="1" applyFill="1" applyBorder="1" applyAlignment="1">
      <alignment horizontal="center" vertical="center"/>
    </xf>
    <xf numFmtId="0" fontId="25" fillId="11" borderId="26" xfId="0" applyFont="1" applyFill="1" applyBorder="1" applyAlignment="1">
      <alignment horizontal="center" vertical="center"/>
    </xf>
    <xf numFmtId="0" fontId="28" fillId="11" borderId="38" xfId="0" applyFont="1" applyFill="1" applyBorder="1" applyAlignment="1">
      <alignment horizontal="center" vertical="center"/>
    </xf>
    <xf numFmtId="0" fontId="28" fillId="11" borderId="6" xfId="0" applyFont="1" applyFill="1" applyBorder="1" applyAlignment="1">
      <alignment horizontal="center" vertical="center"/>
    </xf>
    <xf numFmtId="0" fontId="28" fillId="11" borderId="26" xfId="0" applyFont="1" applyFill="1" applyBorder="1" applyAlignment="1">
      <alignment horizontal="center" vertical="center"/>
    </xf>
    <xf numFmtId="0" fontId="26" fillId="11" borderId="38" xfId="3" applyFont="1" applyFill="1" applyBorder="1" applyAlignment="1">
      <alignment horizontal="center" vertical="center" wrapText="1"/>
    </xf>
    <xf numFmtId="0" fontId="26" fillId="11" borderId="6" xfId="3" applyFont="1" applyFill="1" applyBorder="1" applyAlignment="1">
      <alignment horizontal="center" vertical="center" wrapText="1"/>
    </xf>
    <xf numFmtId="0" fontId="26" fillId="11" borderId="26" xfId="3" applyFont="1" applyFill="1" applyBorder="1" applyAlignment="1">
      <alignment horizontal="center" vertical="center" wrapText="1"/>
    </xf>
    <xf numFmtId="0" fontId="24" fillId="11" borderId="38" xfId="3" applyFont="1" applyFill="1" applyBorder="1" applyAlignment="1">
      <alignment horizontal="center" vertical="center" wrapText="1"/>
    </xf>
    <xf numFmtId="0" fontId="24" fillId="11" borderId="6" xfId="3" applyFont="1" applyFill="1" applyBorder="1" applyAlignment="1">
      <alignment horizontal="center" vertical="center" wrapText="1"/>
    </xf>
    <xf numFmtId="0" fontId="24" fillId="11" borderId="26" xfId="3" applyFont="1" applyFill="1" applyBorder="1" applyAlignment="1">
      <alignment horizontal="center" vertical="center" wrapText="1"/>
    </xf>
    <xf numFmtId="0" fontId="13" fillId="8" borderId="53" xfId="3" applyFont="1" applyFill="1" applyBorder="1" applyAlignment="1" applyProtection="1">
      <alignment horizontal="center" vertical="center" wrapText="1"/>
      <protection locked="0"/>
    </xf>
    <xf numFmtId="0" fontId="13" fillId="8" borderId="0" xfId="3" applyFont="1" applyFill="1" applyAlignment="1" applyProtection="1">
      <alignment horizontal="center" vertical="center" wrapText="1"/>
      <protection locked="0"/>
    </xf>
    <xf numFmtId="0" fontId="13" fillId="8" borderId="29" xfId="3" applyFont="1" applyFill="1" applyBorder="1" applyAlignment="1" applyProtection="1">
      <alignment horizontal="center" vertical="center" wrapText="1"/>
      <protection locked="0"/>
    </xf>
    <xf numFmtId="0" fontId="8" fillId="0" borderId="4" xfId="7" applyFont="1" applyBorder="1" applyAlignment="1">
      <alignment horizontal="left" vertical="center" wrapText="1"/>
    </xf>
    <xf numFmtId="0" fontId="21" fillId="12" borderId="4" xfId="8" applyFont="1" applyBorder="1" applyAlignment="1" applyProtection="1">
      <alignment horizontal="center" vertical="center" wrapText="1"/>
      <protection locked="0"/>
    </xf>
    <xf numFmtId="0" fontId="13" fillId="8" borderId="39" xfId="3" applyFont="1" applyFill="1" applyBorder="1" applyAlignment="1" applyProtection="1">
      <alignment horizontal="center" vertical="center" wrapText="1"/>
      <protection locked="0"/>
    </xf>
    <xf numFmtId="0" fontId="13" fillId="8" borderId="36" xfId="3" applyFont="1" applyFill="1" applyBorder="1" applyAlignment="1" applyProtection="1">
      <alignment horizontal="center" vertical="center" wrapText="1"/>
      <protection locked="0"/>
    </xf>
    <xf numFmtId="0" fontId="13" fillId="8" borderId="37" xfId="3" applyFont="1" applyFill="1" applyBorder="1" applyAlignment="1" applyProtection="1">
      <alignment horizontal="center" vertical="center" wrapText="1"/>
      <protection locked="0"/>
    </xf>
    <xf numFmtId="0" fontId="21" fillId="12" borderId="40" xfId="8" applyFont="1" applyBorder="1" applyAlignment="1" applyProtection="1">
      <alignment horizontal="center" vertical="center" wrapText="1"/>
      <protection locked="0"/>
    </xf>
    <xf numFmtId="0" fontId="21" fillId="12" borderId="2" xfId="8" applyFont="1" applyBorder="1" applyAlignment="1" applyProtection="1">
      <alignment horizontal="center" vertical="center" wrapText="1"/>
      <protection locked="0"/>
    </xf>
    <xf numFmtId="0" fontId="21" fillId="12" borderId="8" xfId="8" applyFont="1" applyBorder="1" applyAlignment="1" applyProtection="1">
      <alignment horizontal="center" vertical="center" wrapText="1"/>
      <protection locked="0"/>
    </xf>
    <xf numFmtId="0" fontId="23" fillId="0" borderId="0" xfId="0" applyFont="1" applyAlignment="1">
      <alignment horizontal="center" wrapText="1"/>
    </xf>
  </cellXfs>
  <cellStyles count="10">
    <cellStyle name="20% - Accent5" xfId="5" builtinId="46"/>
    <cellStyle name="40% - Accent1" xfId="8" builtinId="31"/>
    <cellStyle name="60% - Accent5" xfId="6" builtinId="48"/>
    <cellStyle name="Accent1" xfId="3" builtinId="29"/>
    <cellStyle name="Accent2" xfId="4" builtinId="33"/>
    <cellStyle name="Goed" xfId="1" builtinId="26"/>
    <cellStyle name="Hyperlink" xfId="9" builtinId="8"/>
    <cellStyle name="Normal 2" xfId="7" xr:uid="{00000000-0005-0000-0000-000008000000}"/>
    <cellStyle name="Ongeldig" xfId="2" builtinId="27"/>
    <cellStyle name="Standaard" xfId="0" builtinId="0"/>
  </cellStyles>
  <dxfs count="11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teams.connect.tudelft.nl/projects/Project_Inspiration/Shared%20Documents/03%20New%20System%20Documentation/06%20Humidifier/Humidifier%20bracket%20and%20heating%20plate%20sketch.docx?Web=1" TargetMode="External"/><Relationship Id="rId13" Type="http://schemas.openxmlformats.org/officeDocument/2006/relationships/hyperlink" Target="https://teams.connect.tudelft.nl/projects/Project_Inspiration/Shared%20Documents/03%20New%20System%20Documentation/04%20Valves/ME400_aluminum%20tapped%20thread%20fatigue.pdf?Web=1" TargetMode="External"/><Relationship Id="rId3" Type="http://schemas.openxmlformats.org/officeDocument/2006/relationships/hyperlink" Target="https://www.spinalcord.com/blog/what-happens-after-a-lack-of-oxygen-to-the-brain" TargetMode="External"/><Relationship Id="rId7" Type="http://schemas.openxmlformats.org/officeDocument/2006/relationships/hyperlink" Target="https://teams.connect.tudelft.nl/projects/Project_Inspiration/Shared%20Documents/03%20New%20System%20Documentation/01%20Frame/Drop%20test%20proposal.docx?Web=1" TargetMode="External"/><Relationship Id="rId12" Type="http://schemas.openxmlformats.org/officeDocument/2006/relationships/hyperlink" Target="https://teams.connect.tudelft.nl/projects/Project_Inspiration/Shared%20Documents/03%20New%20System%20Documentation/04%20Valves/ME402_deformation%20of%20shaft%20due%20to%20inertia%20when%20falling.pdf?Web=1" TargetMode="External"/><Relationship Id="rId2" Type="http://schemas.openxmlformats.org/officeDocument/2006/relationships/hyperlink" Target="https://www.spinalcord.com/blog/what-happens-after-a-lack-of-oxygen-to-the-brain" TargetMode="External"/><Relationship Id="rId1" Type="http://schemas.openxmlformats.org/officeDocument/2006/relationships/hyperlink" Target="https://www.spinalcord.com/blog/what-happens-after-a-lack-of-oxygen-to-the-brain" TargetMode="External"/><Relationship Id="rId6" Type="http://schemas.openxmlformats.org/officeDocument/2006/relationships/hyperlink" Target="https://teams.connect.tudelft.nl/projects/Project_Inspiration/Shared%20Documents/03%20New%20System%20Documentation/04%20Valves/ME400_aluminum%20tapped%20thread%20fatigue.pdf?Web=1" TargetMode="External"/><Relationship Id="rId11" Type="http://schemas.openxmlformats.org/officeDocument/2006/relationships/hyperlink" Target="https://teams.connect.tudelft.nl/projects/Project_Inspiration/_layouts/15/WopiFrame.aspx?sourcedoc=/projects/Project_Inspiration/Shared%20Documents/03%20New%20System%20Documentation/03%20Bellow/Fatigue%20Calculation%20Arm%20Connector%20Bolt.pdf&amp;action=default" TargetMode="External"/><Relationship Id="rId5" Type="http://schemas.openxmlformats.org/officeDocument/2006/relationships/hyperlink" Target="https://teams.connect.tudelft.nl/projects/Project_Inspiration/Shared%20Documents/03%20New%20System%20Documentation/04%20Valves/tevemaD21992A.pdf?Web=1" TargetMode="External"/><Relationship Id="rId10" Type="http://schemas.openxmlformats.org/officeDocument/2006/relationships/hyperlink" Target="https://teams.connect.tudelft.nl/projects/Project_Inspiration/Shared%20Documents/03%20New%20System%20Documentation/02%20Camshaft/ME206_calculation.pdf?Web=1" TargetMode="External"/><Relationship Id="rId4" Type="http://schemas.openxmlformats.org/officeDocument/2006/relationships/hyperlink" Target="https://www.spinalcord.com/blog/what-happens-after-a-lack-of-oxygen-to-the-brain" TargetMode="External"/><Relationship Id="rId9" Type="http://schemas.openxmlformats.org/officeDocument/2006/relationships/hyperlink" Target="https://teams.connect.tudelft.nl/projects/Project_Inspiration/Shared%20Documents/03%20New%20System%20Documentation/06%20Humidifier/Humidifier%20bracket%20and%20heating%20plate%20sketch.docx?Web=1"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M46"/>
  <sheetViews>
    <sheetView topLeftCell="A19" zoomScale="70" zoomScaleNormal="70" workbookViewId="0">
      <selection activeCell="C32" sqref="C32"/>
    </sheetView>
  </sheetViews>
  <sheetFormatPr defaultRowHeight="15.6" x14ac:dyDescent="0.3"/>
  <cols>
    <col min="2" max="2" width="19.6640625" customWidth="1"/>
    <col min="3" max="3" width="78.88671875" bestFit="1" customWidth="1"/>
    <col min="4" max="4" width="8.44140625" customWidth="1"/>
    <col min="5" max="5" width="18.88671875" bestFit="1" customWidth="1"/>
    <col min="6" max="6" width="28.6640625" customWidth="1"/>
    <col min="8" max="8" width="21.6640625" style="15" customWidth="1"/>
    <col min="9" max="9" width="73" style="15" bestFit="1" customWidth="1"/>
    <col min="10" max="10" width="115.109375" style="15" bestFit="1" customWidth="1"/>
    <col min="11" max="11" width="38.33203125" style="15" customWidth="1"/>
    <col min="12" max="13" width="45.44140625" customWidth="1"/>
  </cols>
  <sheetData>
    <row r="2" spans="2:13" x14ac:dyDescent="0.3">
      <c r="B2" t="s">
        <v>2</v>
      </c>
    </row>
    <row r="3" spans="2:13" x14ac:dyDescent="0.3">
      <c r="B3" t="s">
        <v>3</v>
      </c>
      <c r="C3" t="s">
        <v>4</v>
      </c>
    </row>
    <row r="4" spans="2:13" x14ac:dyDescent="0.3">
      <c r="B4" t="s">
        <v>5</v>
      </c>
      <c r="C4" t="s">
        <v>6</v>
      </c>
    </row>
    <row r="5" spans="2:13" x14ac:dyDescent="0.3">
      <c r="B5" t="s">
        <v>7</v>
      </c>
      <c r="C5" t="s">
        <v>8</v>
      </c>
    </row>
    <row r="6" spans="2:13" x14ac:dyDescent="0.3">
      <c r="B6" t="s">
        <v>9</v>
      </c>
      <c r="C6" t="s">
        <v>10</v>
      </c>
    </row>
    <row r="7" spans="2:13" s="1" customFormat="1" ht="24.75" customHeight="1" x14ac:dyDescent="0.3"/>
    <row r="8" spans="2:13" ht="42" customHeight="1" x14ac:dyDescent="0.3">
      <c r="B8" s="20" t="s">
        <v>11</v>
      </c>
      <c r="C8" s="21" t="s">
        <v>12</v>
      </c>
      <c r="D8" s="22" t="s">
        <v>13</v>
      </c>
      <c r="E8" s="91" t="s">
        <v>14</v>
      </c>
      <c r="F8" s="23" t="s">
        <v>15</v>
      </c>
      <c r="G8" s="2"/>
      <c r="H8" s="38" t="s">
        <v>16</v>
      </c>
      <c r="I8" s="39" t="s">
        <v>17</v>
      </c>
      <c r="J8" s="40" t="s">
        <v>18</v>
      </c>
      <c r="K8" s="40" t="s">
        <v>19</v>
      </c>
    </row>
    <row r="9" spans="2:13" ht="22.5" customHeight="1" x14ac:dyDescent="0.3">
      <c r="B9" s="24" t="s">
        <v>20</v>
      </c>
      <c r="C9" s="25" t="s">
        <v>21</v>
      </c>
      <c r="D9" s="26">
        <v>10</v>
      </c>
      <c r="E9" s="41" t="s">
        <v>22</v>
      </c>
      <c r="F9" s="27"/>
      <c r="G9" s="2"/>
      <c r="H9" s="3">
        <v>10</v>
      </c>
      <c r="I9" s="4" t="s">
        <v>23</v>
      </c>
      <c r="J9" s="4" t="s">
        <v>23</v>
      </c>
      <c r="K9" s="4" t="s">
        <v>22</v>
      </c>
      <c r="M9" s="5"/>
    </row>
    <row r="10" spans="2:13" ht="22.5" customHeight="1" x14ac:dyDescent="0.3">
      <c r="B10" s="24" t="s">
        <v>24</v>
      </c>
      <c r="C10" s="25" t="s">
        <v>25</v>
      </c>
      <c r="D10" s="26">
        <v>8</v>
      </c>
      <c r="E10" s="41">
        <v>6</v>
      </c>
      <c r="F10" s="27" t="s">
        <v>26</v>
      </c>
      <c r="G10" s="2"/>
      <c r="H10" s="9">
        <v>9</v>
      </c>
      <c r="I10" s="4" t="s">
        <v>27</v>
      </c>
      <c r="J10" s="4" t="s">
        <v>28</v>
      </c>
      <c r="K10" s="4" t="s">
        <v>29</v>
      </c>
      <c r="M10" s="5"/>
    </row>
    <row r="11" spans="2:13" ht="22.5" customHeight="1" x14ac:dyDescent="0.3">
      <c r="B11" s="24" t="s">
        <v>30</v>
      </c>
      <c r="C11" s="25" t="s">
        <v>31</v>
      </c>
      <c r="D11" s="26">
        <v>9</v>
      </c>
      <c r="E11" s="41">
        <v>7</v>
      </c>
      <c r="F11" s="27"/>
      <c r="G11" s="1"/>
      <c r="H11" s="9">
        <v>8</v>
      </c>
      <c r="I11" s="4" t="s">
        <v>27</v>
      </c>
      <c r="J11" s="4" t="s">
        <v>32</v>
      </c>
      <c r="K11" s="4" t="s">
        <v>29</v>
      </c>
    </row>
    <row r="12" spans="2:13" ht="22.5" customHeight="1" x14ac:dyDescent="0.3">
      <c r="B12" s="24" t="s">
        <v>33</v>
      </c>
      <c r="C12" s="28" t="s">
        <v>34</v>
      </c>
      <c r="D12" s="26">
        <v>9</v>
      </c>
      <c r="E12" s="41">
        <v>7</v>
      </c>
      <c r="F12" s="27" t="s">
        <v>35</v>
      </c>
      <c r="G12" s="2"/>
      <c r="H12" s="9">
        <v>7</v>
      </c>
      <c r="I12" s="4" t="s">
        <v>36</v>
      </c>
      <c r="J12" s="4" t="s">
        <v>37</v>
      </c>
      <c r="K12" s="4" t="s">
        <v>29</v>
      </c>
    </row>
    <row r="13" spans="2:13" ht="22.5" customHeight="1" x14ac:dyDescent="0.3">
      <c r="B13" s="24" t="s">
        <v>38</v>
      </c>
      <c r="C13" s="25" t="s">
        <v>39</v>
      </c>
      <c r="D13" s="26">
        <v>9</v>
      </c>
      <c r="E13" s="41">
        <v>7</v>
      </c>
      <c r="F13" s="27"/>
      <c r="H13" s="9">
        <v>6</v>
      </c>
      <c r="I13" s="4" t="s">
        <v>36</v>
      </c>
      <c r="J13" s="4" t="s">
        <v>40</v>
      </c>
      <c r="K13" s="4" t="s">
        <v>29</v>
      </c>
    </row>
    <row r="14" spans="2:13" ht="22.5" customHeight="1" x14ac:dyDescent="0.3">
      <c r="B14" s="24" t="s">
        <v>41</v>
      </c>
      <c r="C14" s="28" t="s">
        <v>7</v>
      </c>
      <c r="D14" s="29">
        <v>7</v>
      </c>
      <c r="E14" s="42">
        <v>6</v>
      </c>
      <c r="F14" s="27"/>
      <c r="H14" s="9">
        <v>5</v>
      </c>
      <c r="I14" s="4" t="s">
        <v>42</v>
      </c>
      <c r="J14" s="4" t="s">
        <v>43</v>
      </c>
      <c r="K14" s="4" t="s">
        <v>44</v>
      </c>
    </row>
    <row r="15" spans="2:13" ht="22.5" customHeight="1" x14ac:dyDescent="0.3">
      <c r="B15" s="24" t="s">
        <v>45</v>
      </c>
      <c r="C15" s="25" t="s">
        <v>46</v>
      </c>
      <c r="D15" s="26">
        <v>9</v>
      </c>
      <c r="E15" s="41">
        <v>7</v>
      </c>
      <c r="F15" s="27"/>
      <c r="H15" s="9">
        <v>4</v>
      </c>
      <c r="I15" s="4" t="s">
        <v>42</v>
      </c>
      <c r="J15" s="4" t="s">
        <v>47</v>
      </c>
      <c r="K15" s="4" t="s">
        <v>48</v>
      </c>
      <c r="L15" s="10"/>
      <c r="M15" s="10"/>
    </row>
    <row r="16" spans="2:13" ht="22.5" customHeight="1" x14ac:dyDescent="0.3">
      <c r="B16" s="24" t="s">
        <v>49</v>
      </c>
      <c r="C16" s="25" t="s">
        <v>50</v>
      </c>
      <c r="D16" s="26">
        <v>7</v>
      </c>
      <c r="E16" s="41">
        <v>3</v>
      </c>
      <c r="F16" s="27"/>
      <c r="H16" s="9">
        <v>3</v>
      </c>
      <c r="I16" s="4" t="s">
        <v>51</v>
      </c>
      <c r="J16" s="4" t="s">
        <v>52</v>
      </c>
      <c r="K16" s="4" t="s">
        <v>53</v>
      </c>
      <c r="L16" s="10"/>
      <c r="M16" s="10"/>
    </row>
    <row r="17" spans="2:13" ht="22.5" customHeight="1" x14ac:dyDescent="0.3">
      <c r="B17" s="24" t="s">
        <v>54</v>
      </c>
      <c r="C17" s="25" t="s">
        <v>55</v>
      </c>
      <c r="D17" s="26">
        <v>7</v>
      </c>
      <c r="E17" s="41">
        <v>3</v>
      </c>
      <c r="F17" s="27"/>
      <c r="H17" s="9">
        <v>2</v>
      </c>
      <c r="I17" s="4" t="s">
        <v>56</v>
      </c>
      <c r="J17" s="4" t="s">
        <v>57</v>
      </c>
      <c r="K17" s="4" t="s">
        <v>22</v>
      </c>
      <c r="L17" s="10"/>
      <c r="M17" s="10"/>
    </row>
    <row r="18" spans="2:13" ht="22.5" customHeight="1" x14ac:dyDescent="0.3">
      <c r="B18" s="24" t="s">
        <v>58</v>
      </c>
      <c r="C18" s="25" t="s">
        <v>59</v>
      </c>
      <c r="D18" s="26">
        <v>8</v>
      </c>
      <c r="E18" s="41">
        <v>4</v>
      </c>
      <c r="F18" s="27"/>
      <c r="H18" s="11">
        <v>1</v>
      </c>
      <c r="I18" s="4" t="s">
        <v>60</v>
      </c>
      <c r="J18" s="4" t="s">
        <v>61</v>
      </c>
      <c r="K18" s="4" t="s">
        <v>22</v>
      </c>
      <c r="L18" s="10"/>
      <c r="M18" s="10"/>
    </row>
    <row r="19" spans="2:13" ht="22.5" customHeight="1" x14ac:dyDescent="0.3">
      <c r="B19" s="24" t="s">
        <v>62</v>
      </c>
      <c r="C19" s="25" t="s">
        <v>63</v>
      </c>
      <c r="D19" s="26">
        <v>10</v>
      </c>
      <c r="E19" s="41" t="s">
        <v>22</v>
      </c>
      <c r="F19" s="27"/>
      <c r="H19" s="12"/>
      <c r="I19" s="13"/>
      <c r="J19" s="13"/>
      <c r="K19" s="13"/>
    </row>
    <row r="20" spans="2:13" ht="22.5" customHeight="1" x14ac:dyDescent="0.3">
      <c r="B20" s="24" t="s">
        <v>64</v>
      </c>
      <c r="C20" s="28" t="s">
        <v>65</v>
      </c>
      <c r="D20" s="26">
        <v>6</v>
      </c>
      <c r="E20" s="41" t="s">
        <v>22</v>
      </c>
      <c r="F20" s="27"/>
      <c r="H20" s="38" t="s">
        <v>16</v>
      </c>
      <c r="I20" s="39" t="s">
        <v>66</v>
      </c>
      <c r="J20" s="14"/>
      <c r="K20" s="14"/>
    </row>
    <row r="21" spans="2:13" ht="22.5" customHeight="1" x14ac:dyDescent="0.3">
      <c r="B21" s="24" t="s">
        <v>67</v>
      </c>
      <c r="C21" s="25" t="s">
        <v>68</v>
      </c>
      <c r="D21" s="26">
        <v>5</v>
      </c>
      <c r="E21" s="41" t="s">
        <v>22</v>
      </c>
      <c r="F21" s="27"/>
      <c r="H21" s="9">
        <v>10</v>
      </c>
      <c r="I21" s="4" t="s">
        <v>69</v>
      </c>
      <c r="L21" s="10"/>
      <c r="M21" s="10"/>
    </row>
    <row r="22" spans="2:13" ht="22.5" customHeight="1" x14ac:dyDescent="0.3">
      <c r="B22" s="24" t="s">
        <v>70</v>
      </c>
      <c r="C22" s="25" t="s">
        <v>71</v>
      </c>
      <c r="D22" s="26">
        <v>7</v>
      </c>
      <c r="E22" s="41" t="s">
        <v>22</v>
      </c>
      <c r="F22" s="27"/>
      <c r="H22" s="9">
        <v>9</v>
      </c>
      <c r="I22" s="4" t="s">
        <v>72</v>
      </c>
      <c r="L22" s="10"/>
      <c r="M22" s="10"/>
    </row>
    <row r="23" spans="2:13" ht="22.5" customHeight="1" x14ac:dyDescent="0.3">
      <c r="B23" s="24" t="s">
        <v>73</v>
      </c>
      <c r="C23" s="25" t="s">
        <v>74</v>
      </c>
      <c r="D23" s="26">
        <v>4</v>
      </c>
      <c r="E23" s="41" t="s">
        <v>22</v>
      </c>
      <c r="F23" s="27"/>
      <c r="H23" s="9">
        <v>8</v>
      </c>
      <c r="I23" s="4" t="s">
        <v>75</v>
      </c>
      <c r="L23" s="10"/>
      <c r="M23" s="10"/>
    </row>
    <row r="24" spans="2:13" ht="22.5" customHeight="1" x14ac:dyDescent="0.3">
      <c r="B24" s="24" t="s">
        <v>76</v>
      </c>
      <c r="C24" s="25" t="s">
        <v>77</v>
      </c>
      <c r="D24" s="26">
        <v>8</v>
      </c>
      <c r="E24" s="41" t="s">
        <v>22</v>
      </c>
      <c r="F24" s="27"/>
      <c r="H24" s="9">
        <v>7</v>
      </c>
      <c r="I24" s="4" t="s">
        <v>78</v>
      </c>
    </row>
    <row r="25" spans="2:13" ht="22.5" customHeight="1" x14ac:dyDescent="0.3">
      <c r="B25" s="24" t="s">
        <v>79</v>
      </c>
      <c r="C25" s="25" t="s">
        <v>80</v>
      </c>
      <c r="D25" s="26">
        <v>7</v>
      </c>
      <c r="E25" s="41" t="s">
        <v>22</v>
      </c>
      <c r="F25" s="27"/>
      <c r="H25" s="9">
        <v>6</v>
      </c>
      <c r="I25" s="4" t="s">
        <v>81</v>
      </c>
    </row>
    <row r="26" spans="2:13" ht="22.5" customHeight="1" x14ac:dyDescent="0.3">
      <c r="B26" s="24" t="s">
        <v>82</v>
      </c>
      <c r="C26" s="28" t="s">
        <v>83</v>
      </c>
      <c r="D26" s="26">
        <v>8</v>
      </c>
      <c r="E26" s="41" t="s">
        <v>22</v>
      </c>
      <c r="F26" s="19"/>
      <c r="H26" s="9">
        <v>5</v>
      </c>
      <c r="I26" s="4" t="s">
        <v>84</v>
      </c>
    </row>
    <row r="27" spans="2:13" ht="22.5" customHeight="1" x14ac:dyDescent="0.3">
      <c r="B27" s="24" t="s">
        <v>85</v>
      </c>
      <c r="C27" s="28" t="s">
        <v>86</v>
      </c>
      <c r="D27" s="26">
        <v>4</v>
      </c>
      <c r="E27" s="41" t="s">
        <v>22</v>
      </c>
      <c r="F27" s="27"/>
      <c r="H27" s="9">
        <v>4</v>
      </c>
      <c r="I27" s="4" t="s">
        <v>87</v>
      </c>
    </row>
    <row r="28" spans="2:13" ht="22.5" customHeight="1" x14ac:dyDescent="0.3">
      <c r="B28" s="24" t="s">
        <v>88</v>
      </c>
      <c r="C28" s="28" t="s">
        <v>89</v>
      </c>
      <c r="D28" s="26">
        <v>7</v>
      </c>
      <c r="E28" s="41"/>
      <c r="F28" s="19"/>
      <c r="H28" s="9">
        <v>3</v>
      </c>
      <c r="I28" s="4" t="s">
        <v>90</v>
      </c>
      <c r="L28" s="10"/>
      <c r="M28" s="10"/>
    </row>
    <row r="29" spans="2:13" ht="22.5" customHeight="1" x14ac:dyDescent="0.3">
      <c r="B29" s="24" t="s">
        <v>91</v>
      </c>
      <c r="C29" s="25"/>
      <c r="D29" s="26"/>
      <c r="E29" s="41"/>
      <c r="F29" s="19"/>
      <c r="H29" s="9">
        <v>2</v>
      </c>
      <c r="I29" s="4" t="s">
        <v>92</v>
      </c>
      <c r="L29" s="10"/>
      <c r="M29" s="10"/>
    </row>
    <row r="30" spans="2:13" ht="22.5" customHeight="1" x14ac:dyDescent="0.3">
      <c r="B30" s="24" t="s">
        <v>93</v>
      </c>
      <c r="C30" s="25"/>
      <c r="D30" s="26"/>
      <c r="E30" s="41"/>
      <c r="F30" s="19"/>
      <c r="H30" s="11">
        <v>1</v>
      </c>
      <c r="I30" s="4" t="s">
        <v>94</v>
      </c>
    </row>
    <row r="31" spans="2:13" ht="22.5" customHeight="1" x14ac:dyDescent="0.3">
      <c r="B31" s="24" t="s">
        <v>95</v>
      </c>
      <c r="C31" s="25"/>
      <c r="D31" s="26"/>
      <c r="E31" s="41"/>
      <c r="F31" s="19"/>
      <c r="H31" s="12"/>
    </row>
    <row r="32" spans="2:13" ht="22.5" customHeight="1" x14ac:dyDescent="0.3">
      <c r="B32" s="24" t="s">
        <v>96</v>
      </c>
      <c r="C32" s="25"/>
      <c r="D32" s="26"/>
      <c r="E32" s="41"/>
      <c r="F32" s="19"/>
      <c r="H32" s="38" t="s">
        <v>16</v>
      </c>
      <c r="I32" s="39" t="s">
        <v>97</v>
      </c>
    </row>
    <row r="33" spans="2:13" ht="22.5" customHeight="1" x14ac:dyDescent="0.3">
      <c r="B33" s="24" t="s">
        <v>98</v>
      </c>
      <c r="C33" s="25"/>
      <c r="D33" s="26"/>
      <c r="E33" s="41"/>
      <c r="F33" s="19"/>
      <c r="H33" s="9">
        <v>10</v>
      </c>
      <c r="I33" s="4" t="s">
        <v>99</v>
      </c>
      <c r="K33" s="14"/>
    </row>
    <row r="34" spans="2:13" ht="22.5" customHeight="1" x14ac:dyDescent="0.3">
      <c r="B34" s="24" t="s">
        <v>100</v>
      </c>
      <c r="C34" s="25"/>
      <c r="D34" s="26"/>
      <c r="E34" s="41"/>
      <c r="F34" s="19"/>
      <c r="H34" s="9">
        <v>9</v>
      </c>
      <c r="I34" s="4" t="s">
        <v>101</v>
      </c>
      <c r="K34" s="14"/>
    </row>
    <row r="35" spans="2:13" ht="22.5" customHeight="1" x14ac:dyDescent="0.3">
      <c r="B35" s="24" t="s">
        <v>102</v>
      </c>
      <c r="C35" s="25"/>
      <c r="D35" s="26"/>
      <c r="E35" s="41"/>
      <c r="F35" s="19"/>
      <c r="H35" s="9">
        <v>8</v>
      </c>
      <c r="I35" s="4" t="s">
        <v>103</v>
      </c>
    </row>
    <row r="36" spans="2:13" ht="22.5" customHeight="1" x14ac:dyDescent="0.3">
      <c r="B36" s="24" t="s">
        <v>104</v>
      </c>
      <c r="C36" s="25"/>
      <c r="D36" s="26"/>
      <c r="E36" s="41"/>
      <c r="F36" s="19"/>
      <c r="H36" s="9">
        <v>7</v>
      </c>
      <c r="I36" s="4" t="s">
        <v>105</v>
      </c>
    </row>
    <row r="37" spans="2:13" ht="22.5" customHeight="1" x14ac:dyDescent="0.3">
      <c r="B37" s="24" t="s">
        <v>106</v>
      </c>
      <c r="C37" s="25"/>
      <c r="D37" s="26"/>
      <c r="E37" s="41"/>
      <c r="F37" s="19"/>
      <c r="H37" s="9">
        <v>6</v>
      </c>
      <c r="I37" s="4" t="s">
        <v>107</v>
      </c>
    </row>
    <row r="38" spans="2:13" ht="22.5" customHeight="1" x14ac:dyDescent="0.3">
      <c r="B38" s="24" t="s">
        <v>108</v>
      </c>
      <c r="C38" s="25"/>
      <c r="D38" s="26"/>
      <c r="E38" s="41"/>
      <c r="F38" s="19"/>
      <c r="H38" s="9">
        <v>5</v>
      </c>
      <c r="I38" s="4" t="s">
        <v>109</v>
      </c>
    </row>
    <row r="39" spans="2:13" ht="22.5" customHeight="1" x14ac:dyDescent="0.3">
      <c r="B39" s="24" t="s">
        <v>110</v>
      </c>
      <c r="C39" s="7"/>
      <c r="D39" s="8"/>
      <c r="E39" s="43"/>
      <c r="F39" s="19"/>
      <c r="H39" s="9">
        <v>4</v>
      </c>
      <c r="I39" s="4" t="s">
        <v>111</v>
      </c>
      <c r="L39" s="10"/>
      <c r="M39" s="10"/>
    </row>
    <row r="40" spans="2:13" ht="22.5" customHeight="1" x14ac:dyDescent="0.3">
      <c r="B40" s="6"/>
      <c r="C40" s="7"/>
      <c r="D40" s="8"/>
      <c r="E40" s="43"/>
      <c r="F40" s="19"/>
      <c r="H40" s="9">
        <v>3</v>
      </c>
      <c r="I40" s="4" t="s">
        <v>112</v>
      </c>
      <c r="L40" s="10"/>
      <c r="M40" s="10"/>
    </row>
    <row r="41" spans="2:13" ht="22.5" customHeight="1" x14ac:dyDescent="0.3">
      <c r="B41" s="6"/>
      <c r="C41" s="7"/>
      <c r="D41" s="8"/>
      <c r="E41" s="43"/>
      <c r="F41" s="19"/>
      <c r="H41" s="9">
        <v>2</v>
      </c>
      <c r="I41" s="4" t="s">
        <v>113</v>
      </c>
      <c r="L41" s="10"/>
      <c r="M41" s="10"/>
    </row>
    <row r="42" spans="2:13" ht="22.5" customHeight="1" x14ac:dyDescent="0.3">
      <c r="B42" s="6"/>
      <c r="C42" s="7"/>
      <c r="D42" s="8"/>
      <c r="E42" s="43"/>
      <c r="F42" s="19"/>
      <c r="G42" t="s">
        <v>114</v>
      </c>
      <c r="H42" s="11">
        <v>1</v>
      </c>
      <c r="I42" s="4" t="s">
        <v>115</v>
      </c>
    </row>
    <row r="43" spans="2:13" ht="22.5" customHeight="1" x14ac:dyDescent="0.3">
      <c r="B43" s="6"/>
      <c r="C43" s="7"/>
      <c r="D43" s="8"/>
      <c r="E43" s="43"/>
      <c r="F43" s="19"/>
      <c r="G43" t="s">
        <v>114</v>
      </c>
      <c r="J43" s="14"/>
    </row>
    <row r="44" spans="2:13" ht="22.5" customHeight="1" x14ac:dyDescent="0.3">
      <c r="B44" s="6"/>
      <c r="C44" s="7"/>
      <c r="D44" s="8"/>
      <c r="E44" s="43"/>
      <c r="F44" s="19"/>
      <c r="K44" s="14"/>
    </row>
    <row r="45" spans="2:13" ht="22.5" customHeight="1" x14ac:dyDescent="0.3">
      <c r="B45" s="6"/>
      <c r="C45" s="7"/>
      <c r="D45" s="8"/>
      <c r="E45" s="43"/>
      <c r="F45" s="19"/>
    </row>
    <row r="46" spans="2:13" ht="22.5" customHeight="1" x14ac:dyDescent="0.3"/>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K134"/>
  <sheetViews>
    <sheetView topLeftCell="A103" zoomScale="80" zoomScaleNormal="80" workbookViewId="0">
      <selection activeCell="C131" sqref="C131"/>
    </sheetView>
  </sheetViews>
  <sheetFormatPr defaultColWidth="9.109375" defaultRowHeight="14.4" x14ac:dyDescent="0.3"/>
  <cols>
    <col min="1" max="1" width="14.5546875" style="138" customWidth="1"/>
    <col min="2" max="2" width="9.109375" style="138" customWidth="1"/>
    <col min="3" max="3" width="46.109375" style="138" bestFit="1" customWidth="1"/>
    <col min="4" max="4" width="113.88671875" style="139" customWidth="1"/>
    <col min="5" max="5" width="22" style="138" customWidth="1"/>
    <col min="6" max="6" width="14.5546875" style="138" customWidth="1"/>
    <col min="7" max="7" width="13.33203125" style="138" customWidth="1"/>
    <col min="8" max="8" width="24.88671875" style="138" customWidth="1"/>
    <col min="9" max="10" width="9.109375" style="138"/>
    <col min="11" max="11" width="19.88671875" style="138" customWidth="1"/>
    <col min="12" max="16384" width="9.109375" style="138"/>
  </cols>
  <sheetData>
    <row r="2" spans="2:11" x14ac:dyDescent="0.3">
      <c r="B2" s="137" t="s">
        <v>116</v>
      </c>
    </row>
    <row r="3" spans="2:11" x14ac:dyDescent="0.3">
      <c r="B3" s="232" t="s">
        <v>117</v>
      </c>
      <c r="C3" s="232"/>
      <c r="D3" s="232"/>
      <c r="E3" s="232"/>
      <c r="F3" s="232"/>
      <c r="G3" s="232"/>
      <c r="H3" s="232"/>
    </row>
    <row r="4" spans="2:11" x14ac:dyDescent="0.3">
      <c r="B4" s="233"/>
      <c r="C4" s="233"/>
      <c r="D4" s="233"/>
      <c r="E4" s="233"/>
      <c r="F4" s="233"/>
      <c r="G4" s="233"/>
      <c r="H4" s="233"/>
      <c r="K4" s="141" t="s">
        <v>118</v>
      </c>
    </row>
    <row r="5" spans="2:11" ht="25.8" x14ac:dyDescent="0.3">
      <c r="B5" s="140"/>
      <c r="C5" s="140"/>
      <c r="D5" s="142"/>
      <c r="E5" s="140"/>
      <c r="F5" s="140"/>
      <c r="G5" s="140"/>
      <c r="H5" s="140"/>
      <c r="K5" s="137"/>
    </row>
    <row r="6" spans="2:11" x14ac:dyDescent="0.3">
      <c r="B6" s="141" t="s">
        <v>119</v>
      </c>
      <c r="C6" s="141" t="s">
        <v>120</v>
      </c>
      <c r="D6" s="143" t="s">
        <v>121</v>
      </c>
      <c r="E6" s="141" t="s">
        <v>122</v>
      </c>
      <c r="F6" s="141" t="s">
        <v>123</v>
      </c>
      <c r="G6" s="141" t="s">
        <v>124</v>
      </c>
      <c r="H6" s="141" t="s">
        <v>125</v>
      </c>
      <c r="K6" s="138" t="s">
        <v>126</v>
      </c>
    </row>
    <row r="7" spans="2:11" x14ac:dyDescent="0.3">
      <c r="B7" s="144"/>
      <c r="C7" s="144"/>
      <c r="D7" s="145"/>
      <c r="E7" s="144"/>
      <c r="F7" s="144"/>
      <c r="G7" s="144"/>
      <c r="H7" s="144"/>
      <c r="K7" s="138" t="s">
        <v>127</v>
      </c>
    </row>
    <row r="8" spans="2:11" x14ac:dyDescent="0.3">
      <c r="B8" s="230" t="s">
        <v>128</v>
      </c>
      <c r="C8" s="231"/>
      <c r="D8" s="231"/>
      <c r="E8" s="146"/>
      <c r="F8" s="146"/>
      <c r="G8" s="146"/>
      <c r="H8" s="146"/>
      <c r="K8" s="138" t="s">
        <v>129</v>
      </c>
    </row>
    <row r="9" spans="2:11" x14ac:dyDescent="0.3">
      <c r="B9" s="144"/>
      <c r="C9" s="144"/>
      <c r="D9" s="145"/>
      <c r="E9" s="144"/>
      <c r="F9" s="144"/>
      <c r="G9" s="144"/>
      <c r="H9" s="144"/>
    </row>
    <row r="10" spans="2:11" x14ac:dyDescent="0.3">
      <c r="B10" s="144" t="s">
        <v>130</v>
      </c>
      <c r="C10" s="144" t="s">
        <v>131</v>
      </c>
      <c r="D10" s="145" t="s">
        <v>132</v>
      </c>
      <c r="E10" s="144"/>
      <c r="F10" s="144" t="s">
        <v>126</v>
      </c>
      <c r="G10" s="144"/>
      <c r="H10" s="144"/>
    </row>
    <row r="11" spans="2:11" x14ac:dyDescent="0.3">
      <c r="B11" s="144" t="s">
        <v>133</v>
      </c>
      <c r="C11" s="144" t="s">
        <v>134</v>
      </c>
      <c r="D11" s="145" t="s">
        <v>135</v>
      </c>
      <c r="E11" s="147"/>
      <c r="F11" s="144" t="s">
        <v>126</v>
      </c>
      <c r="G11" s="144"/>
      <c r="H11" s="144"/>
    </row>
    <row r="12" spans="2:11" ht="15" customHeight="1" x14ac:dyDescent="0.3">
      <c r="B12" s="144" t="s">
        <v>136</v>
      </c>
      <c r="C12" s="144" t="s">
        <v>137</v>
      </c>
      <c r="D12" s="145" t="s">
        <v>138</v>
      </c>
      <c r="E12" s="144"/>
      <c r="F12" s="144" t="s">
        <v>126</v>
      </c>
      <c r="G12" s="144"/>
      <c r="H12" s="144"/>
    </row>
    <row r="13" spans="2:11" x14ac:dyDescent="0.3">
      <c r="B13" s="144" t="s">
        <v>139</v>
      </c>
      <c r="C13" s="144" t="s">
        <v>140</v>
      </c>
      <c r="D13" s="145" t="s">
        <v>141</v>
      </c>
      <c r="E13" s="144"/>
      <c r="F13" s="144" t="s">
        <v>126</v>
      </c>
      <c r="G13" s="144"/>
      <c r="H13" s="144"/>
    </row>
    <row r="14" spans="2:11" x14ac:dyDescent="0.3">
      <c r="B14" s="144" t="s">
        <v>142</v>
      </c>
      <c r="C14" s="144" t="s">
        <v>143</v>
      </c>
      <c r="D14" s="145" t="s">
        <v>144</v>
      </c>
      <c r="E14" s="144"/>
      <c r="F14" s="144" t="s">
        <v>126</v>
      </c>
      <c r="G14" s="144"/>
      <c r="H14" s="144"/>
    </row>
    <row r="15" spans="2:11" x14ac:dyDescent="0.3">
      <c r="B15" s="144" t="s">
        <v>145</v>
      </c>
      <c r="C15" s="148" t="s">
        <v>146</v>
      </c>
      <c r="D15" s="149" t="s">
        <v>147</v>
      </c>
      <c r="E15" s="144" t="str">
        <f>_xlfn.TEXTJOIN(", ",TRUE,'Mechanical (ME)'!A18)</f>
        <v>ME100</v>
      </c>
      <c r="F15" s="144" t="s">
        <v>126</v>
      </c>
      <c r="G15" s="144"/>
      <c r="H15" s="144"/>
    </row>
    <row r="16" spans="2:11" x14ac:dyDescent="0.3">
      <c r="B16" s="144" t="s">
        <v>148</v>
      </c>
      <c r="C16" s="144" t="s">
        <v>149</v>
      </c>
      <c r="D16" s="145" t="s">
        <v>150</v>
      </c>
      <c r="E16" s="144"/>
      <c r="F16" s="144" t="s">
        <v>126</v>
      </c>
      <c r="G16" s="144"/>
      <c r="H16" s="144"/>
    </row>
    <row r="17" spans="2:8" x14ac:dyDescent="0.3">
      <c r="B17" s="144" t="s">
        <v>151</v>
      </c>
      <c r="C17" s="144" t="s">
        <v>152</v>
      </c>
      <c r="D17" s="145" t="s">
        <v>153</v>
      </c>
      <c r="E17" s="144" t="str">
        <f>_xlfn.TEXTJOIN(", ",TRUE,'Mechanical (ME)'!A18)</f>
        <v>ME100</v>
      </c>
      <c r="F17" s="144" t="s">
        <v>126</v>
      </c>
      <c r="G17" s="144"/>
      <c r="H17" s="144"/>
    </row>
    <row r="18" spans="2:8" x14ac:dyDescent="0.3">
      <c r="B18" s="144" t="s">
        <v>154</v>
      </c>
      <c r="C18" s="144" t="s">
        <v>155</v>
      </c>
      <c r="D18" s="145" t="s">
        <v>156</v>
      </c>
      <c r="E18" s="144"/>
      <c r="F18" s="144" t="s">
        <v>126</v>
      </c>
      <c r="G18" s="144"/>
      <c r="H18" s="144"/>
    </row>
    <row r="19" spans="2:8" x14ac:dyDescent="0.3">
      <c r="B19" s="150" t="s">
        <v>157</v>
      </c>
      <c r="C19" s="150" t="s">
        <v>158</v>
      </c>
      <c r="D19" s="151" t="s">
        <v>159</v>
      </c>
      <c r="E19" s="150" t="str">
        <f>_xlfn.TEXTJOIN(", ",TRUE,'Mechanical (ME)'!A19,'Mechanical (ME)'!A25)</f>
        <v>ME101, ME107</v>
      </c>
      <c r="F19" s="150" t="s">
        <v>126</v>
      </c>
      <c r="G19" s="150"/>
      <c r="H19" s="150"/>
    </row>
    <row r="20" spans="2:8" x14ac:dyDescent="0.3">
      <c r="B20" s="150" t="s">
        <v>160</v>
      </c>
      <c r="C20" s="150" t="s">
        <v>161</v>
      </c>
      <c r="D20" s="151" t="s">
        <v>162</v>
      </c>
      <c r="E20" s="150" t="str">
        <f>_xlfn.TEXTJOIN(", ",TRUE,'Mechanical (ME)'!A26)</f>
        <v>ME107</v>
      </c>
      <c r="F20" s="150" t="s">
        <v>126</v>
      </c>
      <c r="G20" s="150"/>
      <c r="H20" s="150"/>
    </row>
    <row r="21" spans="2:8" x14ac:dyDescent="0.3">
      <c r="B21" s="150" t="s">
        <v>163</v>
      </c>
      <c r="C21" s="150" t="s">
        <v>164</v>
      </c>
      <c r="D21" s="151" t="s">
        <v>165</v>
      </c>
      <c r="E21" s="150"/>
      <c r="F21" s="150" t="s">
        <v>126</v>
      </c>
      <c r="G21" s="150"/>
      <c r="H21" s="150"/>
    </row>
    <row r="22" spans="2:8" x14ac:dyDescent="0.3">
      <c r="B22" s="150" t="s">
        <v>166</v>
      </c>
      <c r="C22" s="150" t="s">
        <v>167</v>
      </c>
      <c r="D22" s="151" t="s">
        <v>168</v>
      </c>
      <c r="E22" s="150"/>
      <c r="F22" s="150" t="s">
        <v>126</v>
      </c>
      <c r="G22" s="150"/>
      <c r="H22" s="150"/>
    </row>
    <row r="23" spans="2:8" x14ac:dyDescent="0.3">
      <c r="B23" s="150" t="s">
        <v>169</v>
      </c>
      <c r="C23" s="150" t="s">
        <v>170</v>
      </c>
      <c r="D23" s="151" t="s">
        <v>171</v>
      </c>
      <c r="E23" s="150"/>
      <c r="F23" s="150" t="s">
        <v>126</v>
      </c>
      <c r="G23" s="150"/>
      <c r="H23" s="150"/>
    </row>
    <row r="24" spans="2:8" x14ac:dyDescent="0.3">
      <c r="B24" s="150" t="s">
        <v>172</v>
      </c>
      <c r="C24" s="150" t="s">
        <v>173</v>
      </c>
      <c r="D24" s="151" t="s">
        <v>174</v>
      </c>
      <c r="E24" s="150"/>
      <c r="F24" s="150" t="s">
        <v>126</v>
      </c>
      <c r="G24" s="150"/>
      <c r="H24" s="150"/>
    </row>
    <row r="25" spans="2:8" ht="14.25" customHeight="1" x14ac:dyDescent="0.3">
      <c r="B25" s="150" t="s">
        <v>175</v>
      </c>
      <c r="C25" s="150" t="s">
        <v>176</v>
      </c>
      <c r="D25" s="151" t="s">
        <v>177</v>
      </c>
      <c r="E25" s="150"/>
      <c r="F25" s="150" t="s">
        <v>126</v>
      </c>
      <c r="G25" s="150"/>
      <c r="H25" s="150"/>
    </row>
    <row r="26" spans="2:8" x14ac:dyDescent="0.3">
      <c r="B26" s="150" t="s">
        <v>178</v>
      </c>
      <c r="C26" s="150" t="s">
        <v>179</v>
      </c>
      <c r="D26" s="151" t="s">
        <v>180</v>
      </c>
      <c r="E26" s="150"/>
      <c r="F26" s="150" t="s">
        <v>126</v>
      </c>
      <c r="G26" s="150"/>
      <c r="H26" s="150"/>
    </row>
    <row r="27" spans="2:8" x14ac:dyDescent="0.3">
      <c r="B27" s="150" t="s">
        <v>181</v>
      </c>
      <c r="C27" s="150" t="s">
        <v>176</v>
      </c>
      <c r="D27" s="151" t="s">
        <v>182</v>
      </c>
      <c r="E27" s="150"/>
      <c r="F27" s="150" t="s">
        <v>126</v>
      </c>
      <c r="G27" s="150"/>
      <c r="H27" s="150"/>
    </row>
    <row r="28" spans="2:8" x14ac:dyDescent="0.3">
      <c r="B28" s="150" t="s">
        <v>183</v>
      </c>
      <c r="C28" s="150" t="s">
        <v>184</v>
      </c>
      <c r="D28" s="151" t="s">
        <v>185</v>
      </c>
      <c r="E28" s="150"/>
      <c r="F28" s="150" t="s">
        <v>126</v>
      </c>
      <c r="G28" s="150"/>
      <c r="H28" s="150"/>
    </row>
    <row r="29" spans="2:8" ht="15" customHeight="1" x14ac:dyDescent="0.3">
      <c r="B29" s="150" t="s">
        <v>186</v>
      </c>
      <c r="C29" s="150" t="s">
        <v>187</v>
      </c>
      <c r="D29" s="151" t="s">
        <v>188</v>
      </c>
      <c r="E29" s="150"/>
      <c r="F29" s="150" t="s">
        <v>126</v>
      </c>
      <c r="G29" s="150"/>
      <c r="H29" s="150"/>
    </row>
    <row r="30" spans="2:8" x14ac:dyDescent="0.3">
      <c r="B30" s="150" t="s">
        <v>189</v>
      </c>
      <c r="C30" s="150" t="s">
        <v>190</v>
      </c>
      <c r="D30" s="151" t="s">
        <v>191</v>
      </c>
      <c r="E30" s="150"/>
      <c r="F30" s="150" t="s">
        <v>126</v>
      </c>
      <c r="G30" s="150"/>
      <c r="H30" s="150"/>
    </row>
    <row r="31" spans="2:8" x14ac:dyDescent="0.3">
      <c r="B31" s="150" t="s">
        <v>192</v>
      </c>
      <c r="C31" s="150" t="s">
        <v>193</v>
      </c>
      <c r="D31" s="151" t="s">
        <v>194</v>
      </c>
      <c r="E31" s="150"/>
      <c r="F31" s="150" t="s">
        <v>126</v>
      </c>
      <c r="G31" s="150"/>
      <c r="H31" s="150"/>
    </row>
    <row r="32" spans="2:8" x14ac:dyDescent="0.3">
      <c r="B32" s="150" t="s">
        <v>195</v>
      </c>
      <c r="C32" s="150" t="s">
        <v>196</v>
      </c>
      <c r="D32" s="151" t="s">
        <v>197</v>
      </c>
      <c r="E32" s="150"/>
      <c r="F32" s="150" t="s">
        <v>126</v>
      </c>
      <c r="G32" s="150"/>
      <c r="H32" s="150"/>
    </row>
    <row r="33" spans="2:8" x14ac:dyDescent="0.3">
      <c r="B33" s="150" t="s">
        <v>198</v>
      </c>
      <c r="C33" s="150" t="s">
        <v>199</v>
      </c>
      <c r="D33" s="151" t="s">
        <v>200</v>
      </c>
      <c r="E33" s="150"/>
      <c r="F33" s="150" t="s">
        <v>126</v>
      </c>
      <c r="G33" s="150"/>
      <c r="H33" s="150"/>
    </row>
    <row r="34" spans="2:8" x14ac:dyDescent="0.3">
      <c r="B34" s="150" t="s">
        <v>201</v>
      </c>
      <c r="C34" s="150" t="s">
        <v>202</v>
      </c>
      <c r="D34" s="151" t="s">
        <v>203</v>
      </c>
      <c r="E34" s="150"/>
      <c r="F34" s="150" t="s">
        <v>126</v>
      </c>
      <c r="G34" s="150"/>
      <c r="H34" s="150"/>
    </row>
    <row r="35" spans="2:8" x14ac:dyDescent="0.3">
      <c r="B35" s="150" t="s">
        <v>204</v>
      </c>
      <c r="C35" s="150" t="s">
        <v>205</v>
      </c>
      <c r="D35" s="151" t="s">
        <v>206</v>
      </c>
      <c r="E35" s="150"/>
      <c r="F35" s="150" t="s">
        <v>126</v>
      </c>
      <c r="G35" s="150"/>
      <c r="H35" s="150"/>
    </row>
    <row r="36" spans="2:8" x14ac:dyDescent="0.3">
      <c r="B36" s="150" t="s">
        <v>207</v>
      </c>
      <c r="C36" s="150" t="s">
        <v>208</v>
      </c>
      <c r="D36" s="151" t="s">
        <v>209</v>
      </c>
      <c r="E36" s="150"/>
      <c r="F36" s="150" t="s">
        <v>126</v>
      </c>
      <c r="G36" s="150"/>
      <c r="H36" s="150"/>
    </row>
    <row r="37" spans="2:8" x14ac:dyDescent="0.3">
      <c r="B37" s="150" t="s">
        <v>210</v>
      </c>
      <c r="C37" s="150" t="s">
        <v>211</v>
      </c>
      <c r="D37" s="151" t="s">
        <v>212</v>
      </c>
      <c r="E37" s="150"/>
      <c r="F37" s="150" t="s">
        <v>126</v>
      </c>
      <c r="G37" s="150"/>
      <c r="H37" s="150"/>
    </row>
    <row r="38" spans="2:8" x14ac:dyDescent="0.3">
      <c r="B38" s="150" t="s">
        <v>213</v>
      </c>
      <c r="C38" s="150" t="s">
        <v>214</v>
      </c>
      <c r="D38" s="151" t="s">
        <v>215</v>
      </c>
      <c r="E38" s="150"/>
      <c r="F38" s="150" t="s">
        <v>126</v>
      </c>
      <c r="G38" s="150"/>
      <c r="H38" s="150"/>
    </row>
    <row r="39" spans="2:8" ht="15" customHeight="1" x14ac:dyDescent="0.3">
      <c r="B39" s="150" t="s">
        <v>216</v>
      </c>
      <c r="C39" s="150" t="s">
        <v>217</v>
      </c>
      <c r="D39" s="151" t="s">
        <v>218</v>
      </c>
      <c r="E39" s="150"/>
      <c r="F39" s="150" t="s">
        <v>126</v>
      </c>
      <c r="G39" s="150"/>
      <c r="H39" s="150"/>
    </row>
    <row r="40" spans="2:8" x14ac:dyDescent="0.3">
      <c r="B40" s="150" t="s">
        <v>219</v>
      </c>
      <c r="C40" s="150" t="s">
        <v>220</v>
      </c>
      <c r="D40" s="151" t="s">
        <v>221</v>
      </c>
      <c r="E40" s="150"/>
      <c r="F40" s="150" t="s">
        <v>126</v>
      </c>
      <c r="G40" s="150"/>
      <c r="H40" s="150"/>
    </row>
    <row r="41" spans="2:8" x14ac:dyDescent="0.3">
      <c r="B41" s="150" t="s">
        <v>222</v>
      </c>
      <c r="C41" s="150" t="s">
        <v>223</v>
      </c>
      <c r="D41" s="151" t="s">
        <v>224</v>
      </c>
      <c r="E41" s="150"/>
      <c r="F41" s="150" t="s">
        <v>126</v>
      </c>
      <c r="G41" s="150"/>
      <c r="H41" s="150"/>
    </row>
    <row r="42" spans="2:8" ht="15" customHeight="1" x14ac:dyDescent="0.3">
      <c r="B42" s="150" t="s">
        <v>225</v>
      </c>
      <c r="C42" s="150" t="s">
        <v>226</v>
      </c>
      <c r="D42" s="151" t="s">
        <v>227</v>
      </c>
      <c r="E42" s="150"/>
      <c r="F42" s="150" t="s">
        <v>126</v>
      </c>
      <c r="G42" s="150"/>
      <c r="H42" s="150"/>
    </row>
    <row r="43" spans="2:8" x14ac:dyDescent="0.3">
      <c r="B43" s="150" t="s">
        <v>228</v>
      </c>
      <c r="C43" s="150" t="s">
        <v>229</v>
      </c>
      <c r="D43" s="151" t="s">
        <v>230</v>
      </c>
      <c r="E43" s="150"/>
      <c r="F43" s="150" t="s">
        <v>126</v>
      </c>
      <c r="G43" s="150"/>
      <c r="H43" s="150"/>
    </row>
    <row r="44" spans="2:8" x14ac:dyDescent="0.3">
      <c r="B44" s="150" t="s">
        <v>231</v>
      </c>
      <c r="C44" s="150" t="s">
        <v>232</v>
      </c>
      <c r="D44" s="151" t="s">
        <v>233</v>
      </c>
      <c r="E44" s="150"/>
      <c r="F44" s="150" t="s">
        <v>126</v>
      </c>
      <c r="G44" s="150"/>
      <c r="H44" s="150"/>
    </row>
    <row r="45" spans="2:8" x14ac:dyDescent="0.3">
      <c r="B45" s="150" t="s">
        <v>234</v>
      </c>
      <c r="C45" s="150" t="s">
        <v>235</v>
      </c>
      <c r="D45" s="151" t="s">
        <v>236</v>
      </c>
      <c r="E45" s="150"/>
      <c r="F45" s="150" t="s">
        <v>126</v>
      </c>
      <c r="G45" s="150"/>
      <c r="H45" s="150"/>
    </row>
    <row r="46" spans="2:8" ht="15" customHeight="1" x14ac:dyDescent="0.3">
      <c r="B46" s="150" t="s">
        <v>237</v>
      </c>
      <c r="C46" s="150" t="s">
        <v>238</v>
      </c>
      <c r="D46" s="151" t="s">
        <v>239</v>
      </c>
      <c r="E46" s="150"/>
      <c r="F46" s="150" t="s">
        <v>126</v>
      </c>
      <c r="G46" s="150"/>
      <c r="H46" s="150"/>
    </row>
    <row r="47" spans="2:8" ht="43.2" x14ac:dyDescent="0.3">
      <c r="B47" s="150" t="s">
        <v>240</v>
      </c>
      <c r="C47" s="150" t="s">
        <v>241</v>
      </c>
      <c r="D47" s="151" t="s">
        <v>242</v>
      </c>
      <c r="E47" s="150"/>
      <c r="F47" s="150" t="s">
        <v>126</v>
      </c>
      <c r="G47" s="150"/>
      <c r="H47" s="150"/>
    </row>
    <row r="48" spans="2:8" ht="28.8" x14ac:dyDescent="0.3">
      <c r="B48" s="150" t="s">
        <v>243</v>
      </c>
      <c r="C48" s="150" t="s">
        <v>244</v>
      </c>
      <c r="D48" s="151" t="s">
        <v>245</v>
      </c>
      <c r="E48" s="150"/>
      <c r="F48" s="150" t="s">
        <v>126</v>
      </c>
      <c r="G48" s="150"/>
      <c r="H48" s="150"/>
    </row>
    <row r="49" spans="2:8" x14ac:dyDescent="0.3">
      <c r="B49" s="150" t="s">
        <v>246</v>
      </c>
      <c r="C49" s="150" t="s">
        <v>247</v>
      </c>
      <c r="D49" s="151" t="s">
        <v>248</v>
      </c>
      <c r="E49" s="150"/>
      <c r="F49" s="150" t="s">
        <v>126</v>
      </c>
      <c r="G49" s="150"/>
      <c r="H49" s="150"/>
    </row>
    <row r="50" spans="2:8" x14ac:dyDescent="0.3">
      <c r="B50" s="150" t="s">
        <v>249</v>
      </c>
      <c r="C50" s="150" t="s">
        <v>250</v>
      </c>
      <c r="D50" s="151" t="s">
        <v>251</v>
      </c>
      <c r="E50" s="150"/>
      <c r="F50" s="150" t="s">
        <v>126</v>
      </c>
      <c r="G50" s="150"/>
      <c r="H50" s="150"/>
    </row>
    <row r="51" spans="2:8" x14ac:dyDescent="0.3">
      <c r="B51" s="150" t="s">
        <v>252</v>
      </c>
      <c r="C51" s="150" t="s">
        <v>253</v>
      </c>
      <c r="D51" s="151"/>
      <c r="E51" s="150"/>
      <c r="F51" s="150" t="s">
        <v>126</v>
      </c>
      <c r="G51" s="150"/>
      <c r="H51" s="150"/>
    </row>
    <row r="52" spans="2:8" x14ac:dyDescent="0.3">
      <c r="B52" s="150" t="s">
        <v>254</v>
      </c>
      <c r="C52" s="150" t="s">
        <v>255</v>
      </c>
      <c r="D52" s="151" t="s">
        <v>256</v>
      </c>
      <c r="E52" s="150"/>
      <c r="F52" s="150" t="s">
        <v>126</v>
      </c>
      <c r="G52" s="150"/>
      <c r="H52" s="150"/>
    </row>
    <row r="53" spans="2:8" ht="28.8" x14ac:dyDescent="0.3">
      <c r="B53" s="150" t="s">
        <v>257</v>
      </c>
      <c r="C53" s="150" t="s">
        <v>258</v>
      </c>
      <c r="D53" s="151" t="s">
        <v>259</v>
      </c>
      <c r="E53" s="150"/>
      <c r="F53" s="150" t="s">
        <v>126</v>
      </c>
      <c r="G53" s="150"/>
      <c r="H53" s="150"/>
    </row>
    <row r="54" spans="2:8" x14ac:dyDescent="0.3">
      <c r="B54" s="150" t="s">
        <v>260</v>
      </c>
      <c r="C54" s="150" t="s">
        <v>261</v>
      </c>
      <c r="D54" s="151" t="s">
        <v>262</v>
      </c>
      <c r="E54" s="150"/>
      <c r="F54" s="150" t="s">
        <v>126</v>
      </c>
      <c r="G54" s="150"/>
      <c r="H54" s="150"/>
    </row>
    <row r="55" spans="2:8" x14ac:dyDescent="0.3">
      <c r="B55" s="155" t="s">
        <v>263</v>
      </c>
      <c r="C55" s="155" t="s">
        <v>264</v>
      </c>
      <c r="D55" s="156" t="s">
        <v>265</v>
      </c>
      <c r="E55" s="155"/>
      <c r="F55" s="155" t="s">
        <v>126</v>
      </c>
      <c r="G55" s="150"/>
      <c r="H55" s="150"/>
    </row>
    <row r="56" spans="2:8" x14ac:dyDescent="0.3">
      <c r="B56" s="150" t="s">
        <v>266</v>
      </c>
      <c r="C56" s="150" t="s">
        <v>267</v>
      </c>
      <c r="D56" s="151"/>
      <c r="E56" s="150"/>
      <c r="F56" s="150" t="s">
        <v>126</v>
      </c>
      <c r="G56" s="150"/>
      <c r="H56" s="150"/>
    </row>
    <row r="57" spans="2:8" x14ac:dyDescent="0.3">
      <c r="B57" s="150" t="s">
        <v>268</v>
      </c>
      <c r="C57" s="150" t="s">
        <v>269</v>
      </c>
      <c r="D57" s="158" t="s">
        <v>270</v>
      </c>
      <c r="E57" s="150"/>
      <c r="F57" s="150" t="s">
        <v>126</v>
      </c>
      <c r="G57" s="150"/>
      <c r="H57" s="150"/>
    </row>
    <row r="58" spans="2:8" x14ac:dyDescent="0.3">
      <c r="B58" s="150" t="s">
        <v>271</v>
      </c>
      <c r="C58" s="150" t="s">
        <v>272</v>
      </c>
      <c r="D58" s="151" t="s">
        <v>273</v>
      </c>
      <c r="E58" s="150"/>
      <c r="F58" s="150" t="s">
        <v>126</v>
      </c>
      <c r="G58" s="150"/>
      <c r="H58" s="150"/>
    </row>
    <row r="59" spans="2:8" x14ac:dyDescent="0.3">
      <c r="B59" s="150" t="s">
        <v>274</v>
      </c>
      <c r="C59" s="150" t="s">
        <v>275</v>
      </c>
      <c r="D59" s="151" t="s">
        <v>276</v>
      </c>
      <c r="E59" s="150"/>
      <c r="F59" s="150" t="s">
        <v>126</v>
      </c>
      <c r="G59" s="150"/>
      <c r="H59" s="150"/>
    </row>
    <row r="60" spans="2:8" x14ac:dyDescent="0.3">
      <c r="B60" s="150" t="s">
        <v>277</v>
      </c>
      <c r="C60" s="151" t="s">
        <v>278</v>
      </c>
      <c r="D60" s="151" t="s">
        <v>279</v>
      </c>
      <c r="E60" s="150"/>
      <c r="F60" s="150" t="s">
        <v>126</v>
      </c>
      <c r="G60" s="150"/>
      <c r="H60" s="150"/>
    </row>
    <row r="61" spans="2:8" x14ac:dyDescent="0.3">
      <c r="B61" s="150" t="s">
        <v>280</v>
      </c>
      <c r="C61" s="151" t="s">
        <v>281</v>
      </c>
      <c r="D61" s="151" t="s">
        <v>282</v>
      </c>
      <c r="E61" s="150"/>
      <c r="F61" s="150" t="s">
        <v>126</v>
      </c>
      <c r="G61" s="150"/>
      <c r="H61" s="150"/>
    </row>
    <row r="62" spans="2:8" x14ac:dyDescent="0.3">
      <c r="B62" s="150" t="s">
        <v>283</v>
      </c>
      <c r="C62" s="151" t="s">
        <v>284</v>
      </c>
      <c r="D62" s="151" t="s">
        <v>285</v>
      </c>
      <c r="E62" s="150"/>
      <c r="F62" s="150" t="s">
        <v>126</v>
      </c>
      <c r="G62" s="150"/>
      <c r="H62" s="150"/>
    </row>
    <row r="63" spans="2:8" ht="28.8" x14ac:dyDescent="0.3">
      <c r="B63" s="150" t="s">
        <v>286</v>
      </c>
      <c r="C63" s="151" t="s">
        <v>287</v>
      </c>
      <c r="D63" s="151" t="s">
        <v>288</v>
      </c>
      <c r="E63" s="150"/>
      <c r="F63" s="150" t="s">
        <v>126</v>
      </c>
      <c r="G63" s="150"/>
      <c r="H63" s="150"/>
    </row>
    <row r="64" spans="2:8" x14ac:dyDescent="0.3">
      <c r="B64" s="150" t="s">
        <v>289</v>
      </c>
      <c r="C64" s="151" t="s">
        <v>290</v>
      </c>
      <c r="D64" s="151" t="s">
        <v>291</v>
      </c>
      <c r="E64" s="150"/>
      <c r="F64" s="150" t="s">
        <v>126</v>
      </c>
      <c r="G64" s="150"/>
      <c r="H64" s="150"/>
    </row>
    <row r="65" spans="2:9" x14ac:dyDescent="0.3">
      <c r="B65" s="150" t="s">
        <v>292</v>
      </c>
      <c r="C65" s="151" t="s">
        <v>293</v>
      </c>
      <c r="D65" s="151" t="s">
        <v>294</v>
      </c>
      <c r="E65" s="150"/>
      <c r="F65" s="150" t="s">
        <v>126</v>
      </c>
      <c r="G65" s="150"/>
      <c r="H65" s="150"/>
    </row>
    <row r="66" spans="2:9" x14ac:dyDescent="0.3">
      <c r="B66" s="150" t="s">
        <v>295</v>
      </c>
      <c r="C66" s="151" t="s">
        <v>296</v>
      </c>
      <c r="D66" s="151" t="s">
        <v>297</v>
      </c>
      <c r="E66" s="150"/>
      <c r="F66" s="150" t="s">
        <v>126</v>
      </c>
      <c r="G66" s="150"/>
      <c r="H66" s="150"/>
    </row>
    <row r="67" spans="2:9" x14ac:dyDescent="0.3">
      <c r="B67" s="150" t="s">
        <v>298</v>
      </c>
      <c r="C67" s="151" t="s">
        <v>299</v>
      </c>
      <c r="D67" s="151" t="s">
        <v>300</v>
      </c>
      <c r="E67" s="150"/>
      <c r="F67" s="150" t="s">
        <v>129</v>
      </c>
      <c r="G67" s="150"/>
      <c r="H67" s="150"/>
    </row>
    <row r="68" spans="2:9" x14ac:dyDescent="0.3">
      <c r="B68" s="150" t="s">
        <v>301</v>
      </c>
      <c r="C68" s="151" t="s">
        <v>302</v>
      </c>
      <c r="D68" s="151" t="s">
        <v>303</v>
      </c>
      <c r="E68" s="150"/>
      <c r="F68" s="150" t="s">
        <v>129</v>
      </c>
      <c r="G68" s="150"/>
      <c r="H68" s="150"/>
    </row>
    <row r="69" spans="2:9" x14ac:dyDescent="0.3">
      <c r="B69" s="150" t="s">
        <v>304</v>
      </c>
      <c r="C69" s="151" t="s">
        <v>305</v>
      </c>
      <c r="D69" s="151" t="s">
        <v>306</v>
      </c>
      <c r="E69" s="150"/>
      <c r="F69" s="150" t="s">
        <v>126</v>
      </c>
      <c r="G69" s="150"/>
      <c r="H69" s="150"/>
    </row>
    <row r="71" spans="2:9" x14ac:dyDescent="0.3">
      <c r="D71" s="138"/>
      <c r="E71" s="150"/>
      <c r="F71" s="150"/>
      <c r="G71" s="150"/>
      <c r="H71" s="150"/>
    </row>
    <row r="72" spans="2:9" x14ac:dyDescent="0.3">
      <c r="B72" s="230" t="s">
        <v>307</v>
      </c>
      <c r="C72" s="231"/>
      <c r="D72" s="231"/>
      <c r="E72" s="146"/>
      <c r="F72" s="146"/>
      <c r="G72" s="146"/>
      <c r="H72" s="146"/>
      <c r="I72" s="146"/>
    </row>
    <row r="73" spans="2:9" x14ac:dyDescent="0.3">
      <c r="B73" s="144"/>
      <c r="C73" s="144"/>
      <c r="D73" s="145"/>
      <c r="E73" s="144"/>
      <c r="F73" s="144"/>
      <c r="G73" s="144"/>
      <c r="H73" s="144"/>
    </row>
    <row r="74" spans="2:9" x14ac:dyDescent="0.3">
      <c r="B74" s="144" t="s">
        <v>308</v>
      </c>
      <c r="C74" s="144" t="s">
        <v>309</v>
      </c>
      <c r="D74" s="139" t="s">
        <v>310</v>
      </c>
      <c r="E74" s="144" t="str">
        <f>_xlfn.TEXTJOIN(", ",TRUE,'Mechanical (ME)'!A19)</f>
        <v>ME101</v>
      </c>
      <c r="F74" s="144" t="s">
        <v>126</v>
      </c>
      <c r="G74" s="144"/>
      <c r="H74" s="144"/>
    </row>
    <row r="75" spans="2:9" x14ac:dyDescent="0.3">
      <c r="B75" s="144" t="s">
        <v>311</v>
      </c>
      <c r="C75" s="144" t="s">
        <v>312</v>
      </c>
      <c r="D75" s="145" t="s">
        <v>313</v>
      </c>
      <c r="E75" s="152" t="str">
        <f>_xlfn.TEXTJOIN(", ",TRUE,'Mechanical (ME)'!A23,'Mechanical (ME)'!A25,'Mechanical (ME)'!A27)</f>
        <v>ME105, ME107, ME108</v>
      </c>
      <c r="F75" s="144" t="s">
        <v>126</v>
      </c>
      <c r="G75" s="144"/>
      <c r="H75" s="144"/>
    </row>
    <row r="76" spans="2:9" ht="15" customHeight="1" x14ac:dyDescent="0.3">
      <c r="B76" s="144" t="s">
        <v>314</v>
      </c>
      <c r="C76" s="144" t="s">
        <v>315</v>
      </c>
      <c r="D76" s="145" t="s">
        <v>316</v>
      </c>
      <c r="E76" s="145" t="str">
        <f>_xlfn.TEXTJOIN(", ",TRUE,'Mechanical (ME)'!A19,'Mechanical (ME)'!A23,'Mechanical (ME)'!A25,'Mechanical (ME)'!A27)</f>
        <v>ME101, ME105, ME107, ME108</v>
      </c>
      <c r="F76" s="144" t="s">
        <v>126</v>
      </c>
      <c r="G76" s="144"/>
      <c r="H76" s="144"/>
    </row>
    <row r="77" spans="2:9" x14ac:dyDescent="0.3">
      <c r="B77" s="144" t="s">
        <v>317</v>
      </c>
      <c r="C77" s="144" t="s">
        <v>318</v>
      </c>
      <c r="D77" s="145" t="s">
        <v>319</v>
      </c>
      <c r="E77" s="144"/>
      <c r="F77" s="144" t="s">
        <v>126</v>
      </c>
      <c r="G77" s="144"/>
      <c r="H77" s="144"/>
    </row>
    <row r="78" spans="2:9" x14ac:dyDescent="0.3">
      <c r="B78" s="153" t="s">
        <v>320</v>
      </c>
      <c r="C78" s="153" t="s">
        <v>321</v>
      </c>
      <c r="D78" s="154" t="s">
        <v>322</v>
      </c>
      <c r="E78" s="153" t="str">
        <f>_xlfn.TEXTJOIN(", ",TRUE,'Mechanical (ME)'!A19)</f>
        <v>ME101</v>
      </c>
      <c r="F78" s="153" t="s">
        <v>126</v>
      </c>
      <c r="G78" s="153"/>
      <c r="H78" s="153"/>
    </row>
    <row r="79" spans="2:9" x14ac:dyDescent="0.3">
      <c r="B79" s="155" t="s">
        <v>323</v>
      </c>
      <c r="C79" s="155" t="s">
        <v>324</v>
      </c>
      <c r="D79" s="156" t="s">
        <v>325</v>
      </c>
      <c r="E79" s="155"/>
      <c r="F79" s="155" t="s">
        <v>126</v>
      </c>
      <c r="G79" s="150"/>
      <c r="H79" s="150"/>
    </row>
    <row r="80" spans="2:9" x14ac:dyDescent="0.3">
      <c r="B80" s="150" t="s">
        <v>326</v>
      </c>
      <c r="C80" s="150" t="s">
        <v>327</v>
      </c>
      <c r="D80" s="151"/>
      <c r="E80" s="150"/>
      <c r="F80" s="157" t="s">
        <v>126</v>
      </c>
      <c r="G80" s="150"/>
      <c r="H80" s="150"/>
    </row>
    <row r="81" spans="2:8" x14ac:dyDescent="0.3">
      <c r="B81" s="150" t="s">
        <v>328</v>
      </c>
      <c r="C81" s="150" t="s">
        <v>329</v>
      </c>
      <c r="D81" s="158"/>
      <c r="E81" s="157"/>
      <c r="F81" s="157" t="s">
        <v>126</v>
      </c>
      <c r="G81" s="157"/>
      <c r="H81" s="157"/>
    </row>
    <row r="82" spans="2:8" x14ac:dyDescent="0.3">
      <c r="B82" s="150" t="s">
        <v>330</v>
      </c>
      <c r="C82" s="150" t="s">
        <v>331</v>
      </c>
      <c r="D82" s="158"/>
      <c r="E82" s="157"/>
      <c r="F82" s="157" t="s">
        <v>126</v>
      </c>
      <c r="G82" s="157"/>
      <c r="H82" s="157"/>
    </row>
    <row r="83" spans="2:8" x14ac:dyDescent="0.3">
      <c r="B83" s="150" t="s">
        <v>332</v>
      </c>
      <c r="C83" s="150" t="s">
        <v>333</v>
      </c>
      <c r="D83" s="158" t="s">
        <v>334</v>
      </c>
      <c r="E83" s="157"/>
      <c r="F83" s="157" t="s">
        <v>126</v>
      </c>
      <c r="G83" s="157"/>
      <c r="H83" s="157"/>
    </row>
    <row r="84" spans="2:8" x14ac:dyDescent="0.3">
      <c r="B84" s="150"/>
      <c r="C84" s="150"/>
      <c r="D84" s="151"/>
      <c r="E84" s="150"/>
      <c r="F84" s="150"/>
      <c r="G84" s="150"/>
      <c r="H84" s="150"/>
    </row>
    <row r="85" spans="2:8" x14ac:dyDescent="0.3">
      <c r="B85" s="234" t="s">
        <v>335</v>
      </c>
      <c r="C85" s="235"/>
      <c r="D85" s="235"/>
      <c r="E85" s="159"/>
      <c r="F85" s="159"/>
      <c r="G85" s="159"/>
      <c r="H85" s="159"/>
    </row>
    <row r="86" spans="2:8" x14ac:dyDescent="0.3">
      <c r="B86" s="144"/>
      <c r="C86" s="144"/>
      <c r="D86" s="145"/>
      <c r="E86" s="144"/>
      <c r="F86" s="144"/>
      <c r="G86" s="144"/>
      <c r="H86" s="144"/>
    </row>
    <row r="87" spans="2:8" x14ac:dyDescent="0.3">
      <c r="B87" s="144" t="s">
        <v>336</v>
      </c>
      <c r="C87" s="144" t="s">
        <v>337</v>
      </c>
      <c r="D87" s="145" t="s">
        <v>338</v>
      </c>
      <c r="E87" s="144"/>
      <c r="F87" s="144" t="s">
        <v>126</v>
      </c>
      <c r="G87" s="144"/>
      <c r="H87" s="144"/>
    </row>
    <row r="88" spans="2:8" x14ac:dyDescent="0.3">
      <c r="B88" s="144" t="s">
        <v>339</v>
      </c>
      <c r="C88" s="144" t="s">
        <v>340</v>
      </c>
      <c r="D88" s="145" t="s">
        <v>341</v>
      </c>
      <c r="E88" s="144"/>
      <c r="F88" s="144" t="s">
        <v>126</v>
      </c>
      <c r="G88" s="144"/>
      <c r="H88" s="144"/>
    </row>
    <row r="89" spans="2:8" x14ac:dyDescent="0.3">
      <c r="B89" s="144" t="s">
        <v>342</v>
      </c>
      <c r="C89" s="144" t="s">
        <v>343</v>
      </c>
      <c r="D89" s="145" t="s">
        <v>344</v>
      </c>
      <c r="E89" s="144"/>
      <c r="F89" s="144" t="s">
        <v>126</v>
      </c>
      <c r="G89" s="144"/>
      <c r="H89" s="144"/>
    </row>
    <row r="90" spans="2:8" x14ac:dyDescent="0.3">
      <c r="B90" s="144" t="s">
        <v>345</v>
      </c>
      <c r="C90" s="144" t="s">
        <v>346</v>
      </c>
      <c r="D90" s="145" t="s">
        <v>347</v>
      </c>
      <c r="E90" s="144" t="str">
        <f>_xlfn.TEXTJOIN(", ",TRUE,'Mechanical (ME)'!A20)</f>
        <v>ME102</v>
      </c>
      <c r="F90" s="144" t="s">
        <v>126</v>
      </c>
      <c r="G90" s="144"/>
      <c r="H90" s="144"/>
    </row>
    <row r="91" spans="2:8" x14ac:dyDescent="0.3">
      <c r="B91" s="144" t="s">
        <v>348</v>
      </c>
      <c r="C91" s="144" t="s">
        <v>349</v>
      </c>
      <c r="D91" s="145" t="s">
        <v>350</v>
      </c>
      <c r="E91" s="144" t="str">
        <f>_xlfn.TEXTJOIN(", ",TRUE,'Mechanical (ME)'!A20)</f>
        <v>ME102</v>
      </c>
      <c r="F91" s="144" t="s">
        <v>126</v>
      </c>
      <c r="G91" s="144"/>
      <c r="H91" s="144"/>
    </row>
    <row r="92" spans="2:8" x14ac:dyDescent="0.3">
      <c r="B92" s="144" t="s">
        <v>351</v>
      </c>
      <c r="C92" s="144" t="s">
        <v>352</v>
      </c>
      <c r="D92" s="145" t="s">
        <v>353</v>
      </c>
      <c r="E92" s="144"/>
      <c r="F92" s="144" t="s">
        <v>126</v>
      </c>
      <c r="G92" s="144"/>
      <c r="H92" s="144"/>
    </row>
    <row r="93" spans="2:8" x14ac:dyDescent="0.3">
      <c r="B93" s="144" t="s">
        <v>354</v>
      </c>
      <c r="C93" s="144" t="s">
        <v>355</v>
      </c>
      <c r="D93" s="145" t="s">
        <v>356</v>
      </c>
      <c r="E93" s="144"/>
      <c r="F93" s="144" t="s">
        <v>126</v>
      </c>
      <c r="G93" s="144"/>
      <c r="H93" s="144"/>
    </row>
    <row r="94" spans="2:8" x14ac:dyDescent="0.3">
      <c r="B94" s="144" t="s">
        <v>357</v>
      </c>
      <c r="C94" s="144" t="s">
        <v>358</v>
      </c>
      <c r="D94" s="145" t="s">
        <v>359</v>
      </c>
      <c r="E94" s="144" t="str">
        <f>_xlfn.TEXTJOIN(", ",TRUE,'Mechanical (ME)'!A20)</f>
        <v>ME102</v>
      </c>
      <c r="F94" s="144" t="s">
        <v>126</v>
      </c>
      <c r="G94" s="144"/>
      <c r="H94" s="144"/>
    </row>
    <row r="95" spans="2:8" x14ac:dyDescent="0.3">
      <c r="B95" s="144" t="s">
        <v>360</v>
      </c>
      <c r="C95" s="144" t="s">
        <v>361</v>
      </c>
      <c r="D95" s="145" t="s">
        <v>362</v>
      </c>
      <c r="E95" s="144"/>
      <c r="F95" s="144" t="s">
        <v>126</v>
      </c>
      <c r="G95" s="144"/>
      <c r="H95" s="144"/>
    </row>
    <row r="96" spans="2:8" x14ac:dyDescent="0.3">
      <c r="B96" s="150" t="s">
        <v>363</v>
      </c>
      <c r="C96" s="150" t="s">
        <v>364</v>
      </c>
      <c r="D96" s="151" t="s">
        <v>365</v>
      </c>
      <c r="E96" s="150" t="str">
        <f>_xlfn.TEXTJOIN(", ",TRUE,'Mechanical (ME)'!A21,'Mechanical (ME)'!A23,'Mechanical (ME)'!A27)</f>
        <v>ME103, ME105, ME108</v>
      </c>
      <c r="F96" s="150" t="s">
        <v>126</v>
      </c>
      <c r="G96" s="150"/>
      <c r="H96" s="150"/>
    </row>
    <row r="97" spans="2:8" x14ac:dyDescent="0.3">
      <c r="B97" s="150" t="s">
        <v>366</v>
      </c>
      <c r="C97" s="150" t="s">
        <v>367</v>
      </c>
      <c r="D97" s="151" t="s">
        <v>368</v>
      </c>
      <c r="E97" s="150" t="str">
        <f>_xlfn.TEXTJOIN(", ",TRUE,'Mechanical (ME)'!A22)</f>
        <v>ME104</v>
      </c>
      <c r="F97" s="150" t="s">
        <v>126</v>
      </c>
      <c r="G97" s="150"/>
      <c r="H97" s="150"/>
    </row>
    <row r="98" spans="2:8" x14ac:dyDescent="0.3">
      <c r="B98" s="150" t="s">
        <v>369</v>
      </c>
      <c r="C98" s="150" t="s">
        <v>370</v>
      </c>
      <c r="D98" s="151" t="s">
        <v>371</v>
      </c>
      <c r="E98" s="150"/>
      <c r="F98" s="150" t="s">
        <v>126</v>
      </c>
      <c r="G98" s="150"/>
      <c r="H98" s="150"/>
    </row>
    <row r="99" spans="2:8" ht="28.8" x14ac:dyDescent="0.3">
      <c r="B99" s="150" t="s">
        <v>372</v>
      </c>
      <c r="C99" s="150" t="s">
        <v>373</v>
      </c>
      <c r="D99" s="151" t="s">
        <v>374</v>
      </c>
      <c r="E99" s="150"/>
      <c r="F99" s="150" t="s">
        <v>126</v>
      </c>
      <c r="G99" s="150"/>
      <c r="H99" s="150"/>
    </row>
    <row r="100" spans="2:8" x14ac:dyDescent="0.3">
      <c r="B100" s="150" t="s">
        <v>375</v>
      </c>
      <c r="C100" s="150" t="s">
        <v>376</v>
      </c>
      <c r="D100" s="151" t="s">
        <v>377</v>
      </c>
      <c r="E100" s="150"/>
      <c r="F100" s="150" t="s">
        <v>126</v>
      </c>
      <c r="G100" s="150"/>
      <c r="H100" s="150"/>
    </row>
    <row r="101" spans="2:8" x14ac:dyDescent="0.3">
      <c r="B101" s="150" t="s">
        <v>378</v>
      </c>
      <c r="C101" s="150" t="s">
        <v>379</v>
      </c>
      <c r="D101" s="151" t="s">
        <v>380</v>
      </c>
      <c r="E101" s="150"/>
      <c r="F101" s="150" t="s">
        <v>126</v>
      </c>
      <c r="G101" s="150"/>
      <c r="H101" s="150"/>
    </row>
    <row r="102" spans="2:8" x14ac:dyDescent="0.3">
      <c r="B102" s="150" t="s">
        <v>381</v>
      </c>
      <c r="C102" s="150" t="s">
        <v>382</v>
      </c>
      <c r="D102" s="151" t="s">
        <v>383</v>
      </c>
      <c r="E102" s="150"/>
      <c r="F102" s="150" t="s">
        <v>126</v>
      </c>
      <c r="G102" s="150"/>
      <c r="H102" s="150"/>
    </row>
    <row r="103" spans="2:8" x14ac:dyDescent="0.3">
      <c r="B103" s="150" t="s">
        <v>384</v>
      </c>
      <c r="C103" s="150" t="s">
        <v>385</v>
      </c>
      <c r="D103" s="151" t="s">
        <v>386</v>
      </c>
      <c r="E103" s="150"/>
      <c r="F103" s="150" t="s">
        <v>126</v>
      </c>
      <c r="G103" s="150"/>
      <c r="H103" s="150"/>
    </row>
    <row r="104" spans="2:8" x14ac:dyDescent="0.3">
      <c r="B104" s="150" t="s">
        <v>387</v>
      </c>
      <c r="C104" s="150" t="s">
        <v>388</v>
      </c>
      <c r="D104" s="151" t="s">
        <v>389</v>
      </c>
      <c r="E104" s="150"/>
      <c r="F104" s="150" t="s">
        <v>126</v>
      </c>
      <c r="G104" s="150"/>
      <c r="H104" s="150"/>
    </row>
    <row r="105" spans="2:8" x14ac:dyDescent="0.3">
      <c r="B105" s="150" t="s">
        <v>390</v>
      </c>
      <c r="C105" s="150" t="s">
        <v>391</v>
      </c>
      <c r="D105" s="151" t="s">
        <v>392</v>
      </c>
      <c r="E105" s="150"/>
      <c r="F105" s="150" t="s">
        <v>126</v>
      </c>
      <c r="G105" s="150"/>
      <c r="H105" s="150"/>
    </row>
    <row r="106" spans="2:8" x14ac:dyDescent="0.3">
      <c r="B106" s="160" t="s">
        <v>393</v>
      </c>
      <c r="C106" s="160" t="s">
        <v>394</v>
      </c>
      <c r="D106" s="161" t="s">
        <v>395</v>
      </c>
      <c r="E106" s="150"/>
      <c r="F106" s="150" t="s">
        <v>126</v>
      </c>
      <c r="G106" s="150"/>
      <c r="H106" s="150"/>
    </row>
    <row r="107" spans="2:8" x14ac:dyDescent="0.3">
      <c r="B107" s="150" t="s">
        <v>396</v>
      </c>
      <c r="C107" s="150" t="s">
        <v>397</v>
      </c>
      <c r="D107" s="151" t="s">
        <v>398</v>
      </c>
      <c r="E107" s="150"/>
      <c r="F107" s="150" t="s">
        <v>126</v>
      </c>
      <c r="G107" s="150"/>
      <c r="H107" s="150"/>
    </row>
    <row r="108" spans="2:8" x14ac:dyDescent="0.3">
      <c r="B108" s="150" t="s">
        <v>399</v>
      </c>
      <c r="C108" s="150" t="s">
        <v>400</v>
      </c>
      <c r="D108" s="151"/>
      <c r="E108" s="150"/>
      <c r="F108" s="150" t="s">
        <v>126</v>
      </c>
      <c r="G108" s="150"/>
      <c r="H108" s="150"/>
    </row>
    <row r="109" spans="2:8" x14ac:dyDescent="0.3">
      <c r="B109" s="150" t="s">
        <v>401</v>
      </c>
      <c r="C109" s="150" t="s">
        <v>402</v>
      </c>
      <c r="D109" s="151" t="s">
        <v>403</v>
      </c>
      <c r="E109" s="150"/>
      <c r="F109" s="150" t="s">
        <v>126</v>
      </c>
      <c r="G109" s="150"/>
      <c r="H109" s="150"/>
    </row>
    <row r="110" spans="2:8" x14ac:dyDescent="0.3">
      <c r="B110" s="150"/>
      <c r="C110" s="150"/>
      <c r="D110" s="151"/>
      <c r="E110" s="150"/>
      <c r="F110" s="150"/>
      <c r="G110" s="150"/>
      <c r="H110" s="150"/>
    </row>
    <row r="111" spans="2:8" x14ac:dyDescent="0.3">
      <c r="B111" s="150"/>
      <c r="C111" s="150"/>
      <c r="D111" s="151"/>
      <c r="E111" s="150"/>
      <c r="F111" s="150"/>
      <c r="G111" s="150"/>
      <c r="H111" s="150"/>
    </row>
    <row r="112" spans="2:8" x14ac:dyDescent="0.3">
      <c r="B112" s="150"/>
      <c r="C112" s="150"/>
      <c r="D112" s="151"/>
      <c r="E112" s="150"/>
      <c r="F112" s="150"/>
      <c r="G112" s="150"/>
      <c r="H112" s="150"/>
    </row>
    <row r="113" spans="2:8" x14ac:dyDescent="0.3">
      <c r="B113" s="150"/>
      <c r="C113" s="150"/>
      <c r="D113" s="151"/>
      <c r="E113" s="150"/>
      <c r="F113" s="150"/>
      <c r="G113" s="150"/>
      <c r="H113" s="150"/>
    </row>
    <row r="114" spans="2:8" x14ac:dyDescent="0.3">
      <c r="B114" s="150"/>
      <c r="C114" s="150"/>
      <c r="D114" s="151"/>
      <c r="E114" s="150"/>
      <c r="F114" s="150"/>
      <c r="G114" s="150"/>
      <c r="H114" s="150"/>
    </row>
    <row r="115" spans="2:8" x14ac:dyDescent="0.3">
      <c r="B115" s="236" t="s">
        <v>404</v>
      </c>
      <c r="C115" s="237"/>
      <c r="D115" s="237"/>
      <c r="E115" s="162"/>
      <c r="F115" s="163"/>
      <c r="G115" s="162"/>
      <c r="H115" s="162"/>
    </row>
    <row r="116" spans="2:8" x14ac:dyDescent="0.3">
      <c r="B116" s="144"/>
      <c r="C116" s="144"/>
      <c r="D116" s="145"/>
      <c r="E116" s="144"/>
      <c r="F116" s="144"/>
      <c r="G116" s="144"/>
      <c r="H116" s="144"/>
    </row>
    <row r="117" spans="2:8" x14ac:dyDescent="0.3">
      <c r="B117" s="144" t="s">
        <v>405</v>
      </c>
      <c r="C117" s="144" t="s">
        <v>406</v>
      </c>
      <c r="D117" s="145" t="s">
        <v>407</v>
      </c>
      <c r="E117" s="144"/>
      <c r="F117" s="144" t="s">
        <v>126</v>
      </c>
      <c r="G117" s="144"/>
      <c r="H117" s="144"/>
    </row>
    <row r="118" spans="2:8" x14ac:dyDescent="0.3">
      <c r="B118" s="150" t="s">
        <v>408</v>
      </c>
      <c r="C118" s="150" t="s">
        <v>409</v>
      </c>
      <c r="D118" s="151" t="s">
        <v>410</v>
      </c>
      <c r="E118" s="150"/>
      <c r="F118" s="150" t="s">
        <v>126</v>
      </c>
      <c r="G118" s="150"/>
      <c r="H118" s="150"/>
    </row>
    <row r="119" spans="2:8" x14ac:dyDescent="0.3">
      <c r="B119" s="150" t="s">
        <v>411</v>
      </c>
      <c r="C119" s="150" t="s">
        <v>412</v>
      </c>
      <c r="D119" s="151" t="s">
        <v>413</v>
      </c>
      <c r="E119" s="150" t="str">
        <f>_xlfn.TEXTJOIN(", ",TRUE,'Mechanical (ME)'!A19,'Mechanical (ME)'!A25,'Mechanical (ME)'!A26)</f>
        <v>ME101, ME107, ME107</v>
      </c>
      <c r="F119" s="150" t="s">
        <v>126</v>
      </c>
      <c r="G119" s="150"/>
      <c r="H119" s="150"/>
    </row>
    <row r="120" spans="2:8" x14ac:dyDescent="0.3">
      <c r="B120" s="150" t="s">
        <v>414</v>
      </c>
      <c r="C120" s="150" t="s">
        <v>415</v>
      </c>
      <c r="D120" s="151" t="s">
        <v>416</v>
      </c>
      <c r="E120" s="150"/>
      <c r="F120" s="150" t="s">
        <v>126</v>
      </c>
      <c r="G120" s="150"/>
      <c r="H120" s="150"/>
    </row>
    <row r="121" spans="2:8" x14ac:dyDescent="0.3">
      <c r="B121" s="150" t="s">
        <v>417</v>
      </c>
      <c r="C121" s="150" t="s">
        <v>418</v>
      </c>
      <c r="D121" s="151" t="s">
        <v>419</v>
      </c>
      <c r="E121" s="150"/>
      <c r="F121" s="150" t="s">
        <v>126</v>
      </c>
      <c r="G121" s="150"/>
      <c r="H121" s="150"/>
    </row>
    <row r="122" spans="2:8" x14ac:dyDescent="0.3">
      <c r="B122" s="150" t="s">
        <v>420</v>
      </c>
      <c r="C122" s="150" t="s">
        <v>421</v>
      </c>
      <c r="D122" s="151" t="s">
        <v>422</v>
      </c>
      <c r="E122" s="150"/>
      <c r="F122" s="150"/>
      <c r="G122" s="150"/>
      <c r="H122" s="150"/>
    </row>
    <row r="123" spans="2:8" x14ac:dyDescent="0.3">
      <c r="B123" s="164" t="s">
        <v>423</v>
      </c>
      <c r="C123" s="164" t="s">
        <v>424</v>
      </c>
      <c r="D123" s="165" t="s">
        <v>425</v>
      </c>
      <c r="E123" s="150"/>
      <c r="F123" s="150"/>
      <c r="G123" s="150"/>
      <c r="H123" s="150"/>
    </row>
    <row r="124" spans="2:8" x14ac:dyDescent="0.3">
      <c r="B124" s="150" t="s">
        <v>426</v>
      </c>
      <c r="C124" s="150" t="s">
        <v>427</v>
      </c>
      <c r="D124" s="151" t="s">
        <v>428</v>
      </c>
      <c r="E124" s="150"/>
      <c r="F124" s="150"/>
      <c r="G124" s="150"/>
      <c r="H124" s="150"/>
    </row>
    <row r="125" spans="2:8" x14ac:dyDescent="0.3">
      <c r="B125" s="150"/>
      <c r="C125" s="150"/>
      <c r="D125" s="151"/>
      <c r="E125" s="150"/>
      <c r="F125" s="150"/>
      <c r="G125" s="150"/>
      <c r="H125" s="150"/>
    </row>
    <row r="126" spans="2:8" x14ac:dyDescent="0.3">
      <c r="B126" s="166"/>
      <c r="C126" s="166"/>
      <c r="D126" s="167"/>
      <c r="E126" s="150"/>
      <c r="F126" s="150"/>
      <c r="G126" s="150"/>
      <c r="H126" s="150"/>
    </row>
    <row r="127" spans="2:8" x14ac:dyDescent="0.3">
      <c r="B127" s="230" t="s">
        <v>429</v>
      </c>
      <c r="C127" s="231"/>
      <c r="D127" s="231"/>
      <c r="E127" s="146"/>
      <c r="F127" s="168"/>
      <c r="G127" s="146"/>
      <c r="H127" s="146"/>
    </row>
    <row r="128" spans="2:8" x14ac:dyDescent="0.3">
      <c r="B128" s="144"/>
      <c r="C128" s="144"/>
      <c r="D128" s="145"/>
      <c r="E128" s="144"/>
      <c r="F128" s="144"/>
      <c r="G128" s="144"/>
      <c r="H128" s="144"/>
    </row>
    <row r="129" spans="2:8" x14ac:dyDescent="0.3">
      <c r="B129" s="144" t="s">
        <v>430</v>
      </c>
      <c r="C129" s="144" t="s">
        <v>431</v>
      </c>
      <c r="D129" s="145" t="s">
        <v>432</v>
      </c>
      <c r="E129" s="144"/>
      <c r="F129" s="144" t="s">
        <v>126</v>
      </c>
      <c r="G129" s="144"/>
      <c r="H129" s="144"/>
    </row>
    <row r="130" spans="2:8" x14ac:dyDescent="0.3">
      <c r="B130" s="144" t="s">
        <v>433</v>
      </c>
      <c r="C130" s="144" t="s">
        <v>434</v>
      </c>
      <c r="D130" s="145" t="s">
        <v>435</v>
      </c>
      <c r="E130" s="144"/>
      <c r="F130" s="144" t="s">
        <v>126</v>
      </c>
      <c r="G130" s="144"/>
      <c r="H130" s="144"/>
    </row>
    <row r="131" spans="2:8" x14ac:dyDescent="0.3">
      <c r="B131" s="150" t="s">
        <v>436</v>
      </c>
      <c r="C131" s="150" t="s">
        <v>437</v>
      </c>
      <c r="D131" s="151"/>
      <c r="E131" s="150"/>
      <c r="F131" s="150" t="s">
        <v>126</v>
      </c>
      <c r="G131" s="150"/>
      <c r="H131" s="150"/>
    </row>
    <row r="132" spans="2:8" x14ac:dyDescent="0.3">
      <c r="B132" s="150" t="s">
        <v>438</v>
      </c>
      <c r="C132" s="150" t="s">
        <v>439</v>
      </c>
      <c r="D132" s="151"/>
      <c r="E132" s="150"/>
      <c r="F132" s="150" t="s">
        <v>126</v>
      </c>
      <c r="G132" s="150"/>
      <c r="H132" s="150"/>
    </row>
    <row r="133" spans="2:8" x14ac:dyDescent="0.3">
      <c r="B133" s="150"/>
      <c r="C133" s="150"/>
      <c r="D133" s="151"/>
      <c r="E133" s="150"/>
      <c r="F133" s="150"/>
      <c r="G133" s="150"/>
      <c r="H133" s="150"/>
    </row>
    <row r="134" spans="2:8" x14ac:dyDescent="0.3">
      <c r="B134" s="150"/>
      <c r="C134" s="150"/>
      <c r="D134" s="151"/>
      <c r="E134" s="150"/>
      <c r="F134" s="150"/>
      <c r="G134" s="150"/>
      <c r="H134" s="150"/>
    </row>
  </sheetData>
  <mergeCells count="6">
    <mergeCell ref="B127:D127"/>
    <mergeCell ref="B3:H4"/>
    <mergeCell ref="B8:D8"/>
    <mergeCell ref="B72:D72"/>
    <mergeCell ref="B85:D85"/>
    <mergeCell ref="B115:D115"/>
  </mergeCells>
  <dataValidations count="1">
    <dataValidation type="list" allowBlank="1" showInputMessage="1" showErrorMessage="1" sqref="F71:F210 F7:F69" xr:uid="{48819A9E-A826-490C-ADC4-22670E2E2F97}">
      <formula1>$K$6:$K$8</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4C94D-B2EA-48F3-8D1C-D84352AEECEA}">
  <dimension ref="A1:X101"/>
  <sheetViews>
    <sheetView zoomScale="70" zoomScaleNormal="70" workbookViewId="0">
      <pane ySplit="8" topLeftCell="A82" activePane="bottomLeft" state="frozen"/>
      <selection pane="bottomLeft" activeCell="S100" sqref="S100"/>
    </sheetView>
  </sheetViews>
  <sheetFormatPr defaultRowHeight="14.4" x14ac:dyDescent="0.3"/>
  <cols>
    <col min="2" max="2" width="17.6640625" customWidth="1"/>
    <col min="3" max="3" width="17.5546875" customWidth="1"/>
    <col min="4" max="4" width="12.33203125" customWidth="1"/>
    <col min="5" max="5" width="5.33203125" bestFit="1" customWidth="1"/>
    <col min="6" max="6" width="6" bestFit="1" customWidth="1"/>
    <col min="7" max="7" width="12.109375" customWidth="1"/>
    <col min="8" max="8" width="12" customWidth="1"/>
    <col min="9" max="9" width="20.88671875" customWidth="1"/>
    <col min="10" max="10" width="5.33203125" bestFit="1" customWidth="1"/>
    <col min="11" max="11" width="15.33203125" customWidth="1"/>
    <col min="12" max="12" width="17.5546875" customWidth="1"/>
    <col min="13" max="13" width="14.44140625" customWidth="1"/>
    <col min="14" max="14" width="21.109375" customWidth="1"/>
    <col min="15" max="15" width="16.33203125" customWidth="1"/>
    <col min="16" max="16" width="5.33203125" bestFit="1" customWidth="1"/>
    <col min="17" max="17" width="6" bestFit="1" customWidth="1"/>
    <col min="18" max="18" width="12" customWidth="1"/>
    <col min="19" max="19" width="13.44140625" customWidth="1"/>
    <col min="20" max="20" width="11.33203125" customWidth="1"/>
    <col min="21" max="21" width="16.5546875" customWidth="1"/>
  </cols>
  <sheetData>
    <row r="1" spans="1:24" x14ac:dyDescent="0.3">
      <c r="A1" s="33"/>
      <c r="B1" s="34"/>
      <c r="C1" s="34"/>
      <c r="D1" s="34"/>
      <c r="E1" s="34"/>
      <c r="F1" s="34"/>
      <c r="G1" s="34"/>
      <c r="H1" s="34"/>
      <c r="I1" s="34"/>
      <c r="J1" s="34"/>
      <c r="K1" s="34"/>
      <c r="L1" s="34"/>
      <c r="M1" s="34"/>
      <c r="N1" s="34"/>
      <c r="O1" s="34"/>
      <c r="P1" s="34"/>
      <c r="Q1" s="34"/>
      <c r="R1" s="34"/>
      <c r="S1" s="34"/>
      <c r="T1" s="34"/>
      <c r="U1" s="33"/>
    </row>
    <row r="2" spans="1:24" ht="15" customHeight="1" x14ac:dyDescent="0.3">
      <c r="A2" s="33"/>
      <c r="B2" s="246" t="s">
        <v>440</v>
      </c>
      <c r="C2" s="246"/>
      <c r="D2" s="246"/>
      <c r="E2" s="246"/>
      <c r="F2" s="246"/>
      <c r="G2" s="246"/>
      <c r="H2" s="177"/>
      <c r="I2" s="238" t="s">
        <v>441</v>
      </c>
      <c r="J2" s="44"/>
      <c r="K2" s="239" t="s">
        <v>442</v>
      </c>
      <c r="L2" s="240"/>
      <c r="M2" s="35"/>
      <c r="N2" s="35"/>
      <c r="O2" s="35"/>
      <c r="P2" s="35"/>
      <c r="S2" s="34"/>
      <c r="T2" s="34"/>
      <c r="U2" s="33"/>
    </row>
    <row r="3" spans="1:24" x14ac:dyDescent="0.3">
      <c r="A3" s="33"/>
      <c r="B3" s="178" t="s">
        <v>443</v>
      </c>
      <c r="C3" s="247"/>
      <c r="D3" s="248"/>
      <c r="E3" s="249"/>
      <c r="F3" s="241" t="s">
        <v>444</v>
      </c>
      <c r="G3" s="241"/>
      <c r="H3" s="46"/>
      <c r="I3" s="238"/>
      <c r="J3" s="46"/>
      <c r="K3" s="47" t="s">
        <v>445</v>
      </c>
      <c r="L3" s="92">
        <v>18</v>
      </c>
      <c r="M3" s="36"/>
      <c r="N3" s="36"/>
      <c r="P3" s="36"/>
      <c r="S3" s="34"/>
      <c r="T3" s="34"/>
      <c r="U3" s="33"/>
    </row>
    <row r="4" spans="1:24" x14ac:dyDescent="0.3">
      <c r="A4" s="33"/>
      <c r="B4" s="44" t="s">
        <v>446</v>
      </c>
      <c r="C4" s="242" t="s">
        <v>447</v>
      </c>
      <c r="D4" s="243"/>
      <c r="E4" s="244"/>
      <c r="F4" s="245" t="s">
        <v>448</v>
      </c>
      <c r="G4" s="245"/>
      <c r="H4" s="49"/>
      <c r="I4" s="238"/>
      <c r="J4" s="49"/>
      <c r="K4" s="59" t="s">
        <v>449</v>
      </c>
      <c r="L4" s="93">
        <v>19</v>
      </c>
      <c r="M4" s="37"/>
      <c r="N4" s="36"/>
      <c r="P4" s="36"/>
      <c r="S4" s="34"/>
      <c r="T4" s="34"/>
      <c r="U4" s="33"/>
    </row>
    <row r="5" spans="1:24" x14ac:dyDescent="0.3">
      <c r="A5" s="33"/>
      <c r="B5" s="35"/>
      <c r="C5" s="35"/>
      <c r="D5" s="36"/>
      <c r="E5" s="37"/>
      <c r="F5" s="37"/>
      <c r="G5" s="36"/>
      <c r="H5" s="37"/>
      <c r="I5" s="37"/>
      <c r="J5" s="37"/>
      <c r="K5" s="36"/>
      <c r="L5" s="37"/>
      <c r="M5" s="37"/>
      <c r="N5" s="36"/>
      <c r="P5" s="36"/>
      <c r="Q5" s="36"/>
      <c r="R5" s="36"/>
      <c r="S5" s="34"/>
      <c r="T5" s="34"/>
      <c r="U5" s="33"/>
    </row>
    <row r="6" spans="1:24" x14ac:dyDescent="0.3">
      <c r="A6" s="33"/>
      <c r="B6" s="35"/>
      <c r="C6" s="35"/>
      <c r="D6" s="36"/>
      <c r="E6" s="37"/>
      <c r="F6" s="37"/>
      <c r="H6" s="37"/>
      <c r="I6" s="37"/>
      <c r="J6" s="37"/>
      <c r="L6" s="37"/>
      <c r="M6" s="37"/>
      <c r="O6" s="36"/>
      <c r="S6" s="34"/>
      <c r="T6" s="34"/>
      <c r="U6" s="33"/>
    </row>
    <row r="7" spans="1:24" ht="27.6" x14ac:dyDescent="0.3">
      <c r="A7" s="259" t="s">
        <v>450</v>
      </c>
      <c r="B7" s="260"/>
      <c r="C7" s="260"/>
      <c r="D7" s="261"/>
      <c r="E7" s="262" t="s">
        <v>451</v>
      </c>
      <c r="F7" s="263"/>
      <c r="G7" s="264"/>
      <c r="H7" s="265" t="s">
        <v>452</v>
      </c>
      <c r="I7" s="266"/>
      <c r="J7" s="266"/>
      <c r="K7" s="266"/>
      <c r="L7" s="267"/>
      <c r="M7" s="268" t="s">
        <v>453</v>
      </c>
      <c r="N7" s="269"/>
      <c r="O7" s="269"/>
      <c r="P7" s="269"/>
      <c r="Q7" s="269"/>
      <c r="R7" s="269"/>
      <c r="S7" s="270"/>
      <c r="T7" s="61" t="s">
        <v>454</v>
      </c>
      <c r="U7" s="57" t="s">
        <v>455</v>
      </c>
    </row>
    <row r="8" spans="1:24" ht="55.2" x14ac:dyDescent="0.3">
      <c r="A8" s="84" t="s">
        <v>456</v>
      </c>
      <c r="B8" s="85" t="s">
        <v>457</v>
      </c>
      <c r="C8" s="85" t="s">
        <v>458</v>
      </c>
      <c r="D8" s="86" t="s">
        <v>459</v>
      </c>
      <c r="E8" s="87" t="s">
        <v>13</v>
      </c>
      <c r="F8" s="88" t="s">
        <v>460</v>
      </c>
      <c r="G8" s="86" t="s">
        <v>461</v>
      </c>
      <c r="H8" s="84" t="s">
        <v>462</v>
      </c>
      <c r="I8" s="85" t="s">
        <v>1</v>
      </c>
      <c r="J8" s="88" t="s">
        <v>13</v>
      </c>
      <c r="K8" s="85" t="s">
        <v>463</v>
      </c>
      <c r="L8" s="86" t="s">
        <v>464</v>
      </c>
      <c r="M8" s="84" t="s">
        <v>465</v>
      </c>
      <c r="N8" s="85" t="s">
        <v>466</v>
      </c>
      <c r="O8" s="85" t="s">
        <v>467</v>
      </c>
      <c r="P8" s="88" t="s">
        <v>13</v>
      </c>
      <c r="Q8" s="88" t="s">
        <v>460</v>
      </c>
      <c r="R8" s="85" t="s">
        <v>468</v>
      </c>
      <c r="S8" s="89" t="s">
        <v>469</v>
      </c>
      <c r="T8" s="84" t="s">
        <v>470</v>
      </c>
      <c r="U8" s="90" t="s">
        <v>471</v>
      </c>
    </row>
    <row r="9" spans="1:24" x14ac:dyDescent="0.3">
      <c r="A9" s="271"/>
      <c r="B9" s="272"/>
      <c r="C9" s="272"/>
      <c r="D9" s="272"/>
      <c r="E9" s="272"/>
      <c r="F9" s="272"/>
      <c r="G9" s="272"/>
      <c r="H9" s="272"/>
      <c r="I9" s="272"/>
      <c r="J9" s="272"/>
      <c r="K9" s="272"/>
      <c r="L9" s="272"/>
      <c r="M9" s="272"/>
      <c r="N9" s="272"/>
      <c r="O9" s="272"/>
      <c r="P9" s="272"/>
      <c r="Q9" s="272"/>
      <c r="R9" s="272"/>
      <c r="S9" s="272"/>
      <c r="T9" s="272"/>
      <c r="U9" s="273"/>
    </row>
    <row r="10" spans="1:24" ht="21" x14ac:dyDescent="0.3">
      <c r="A10" s="255" t="s">
        <v>472</v>
      </c>
      <c r="B10" s="253"/>
      <c r="C10" s="253"/>
      <c r="D10" s="253"/>
      <c r="E10" s="253"/>
      <c r="F10" s="253"/>
      <c r="G10" s="253"/>
      <c r="H10" s="253"/>
      <c r="I10" s="253"/>
      <c r="J10" s="253"/>
      <c r="K10" s="253"/>
      <c r="L10" s="253"/>
      <c r="M10" s="253"/>
      <c r="N10" s="253"/>
      <c r="O10" s="253"/>
      <c r="P10" s="253"/>
      <c r="Q10" s="253"/>
      <c r="R10" s="253"/>
      <c r="S10" s="253"/>
      <c r="T10" s="253"/>
      <c r="U10" s="254"/>
    </row>
    <row r="11" spans="1:24" ht="68.400000000000006" x14ac:dyDescent="0.3">
      <c r="A11" s="73" t="s">
        <v>473</v>
      </c>
      <c r="B11" s="74" t="s">
        <v>474</v>
      </c>
      <c r="C11" s="75" t="s">
        <v>475</v>
      </c>
      <c r="D11" s="76" t="s">
        <v>70</v>
      </c>
      <c r="E11" s="77">
        <v>7</v>
      </c>
      <c r="F11" s="78">
        <v>10</v>
      </c>
      <c r="G11" s="79">
        <f>E11*F11</f>
        <v>70</v>
      </c>
      <c r="H11" s="80" t="s">
        <v>22</v>
      </c>
      <c r="I11" s="75" t="s">
        <v>22</v>
      </c>
      <c r="J11" s="75" t="s">
        <v>22</v>
      </c>
      <c r="K11" s="81">
        <v>70</v>
      </c>
      <c r="L11" s="82" t="s">
        <v>22</v>
      </c>
      <c r="M11" s="80" t="s">
        <v>476</v>
      </c>
      <c r="N11" s="75" t="s">
        <v>477</v>
      </c>
      <c r="O11" s="75" t="s">
        <v>478</v>
      </c>
      <c r="P11" s="75">
        <v>7</v>
      </c>
      <c r="Q11" s="75">
        <v>1</v>
      </c>
      <c r="R11" s="81">
        <f>P11*Q11</f>
        <v>7</v>
      </c>
      <c r="S11" s="82" t="s">
        <v>479</v>
      </c>
      <c r="T11" s="80" t="s">
        <v>480</v>
      </c>
      <c r="U11" s="83" t="s">
        <v>481</v>
      </c>
    </row>
    <row r="12" spans="1:24" ht="68.400000000000006" x14ac:dyDescent="0.3">
      <c r="A12" s="73" t="s">
        <v>480</v>
      </c>
      <c r="B12" s="74" t="s">
        <v>474</v>
      </c>
      <c r="C12" s="75" t="s">
        <v>482</v>
      </c>
      <c r="D12" s="76" t="s">
        <v>70</v>
      </c>
      <c r="E12" s="77">
        <v>7</v>
      </c>
      <c r="F12" s="78">
        <v>5</v>
      </c>
      <c r="G12" s="79">
        <f>E12*F12</f>
        <v>35</v>
      </c>
      <c r="H12" s="80" t="s">
        <v>22</v>
      </c>
      <c r="I12" s="75" t="s">
        <v>22</v>
      </c>
      <c r="J12" s="75" t="s">
        <v>22</v>
      </c>
      <c r="K12" s="81">
        <v>35</v>
      </c>
      <c r="L12" s="82" t="s">
        <v>22</v>
      </c>
      <c r="M12" s="80" t="s">
        <v>483</v>
      </c>
      <c r="N12" s="75" t="s">
        <v>484</v>
      </c>
      <c r="O12" s="75" t="s">
        <v>478</v>
      </c>
      <c r="P12" s="75">
        <v>7</v>
      </c>
      <c r="Q12" s="75">
        <v>2</v>
      </c>
      <c r="R12" s="81">
        <f t="shared" ref="R12:R15" si="0">P12*Q12</f>
        <v>14</v>
      </c>
      <c r="S12" s="82" t="s">
        <v>485</v>
      </c>
      <c r="T12" s="80" t="s">
        <v>22</v>
      </c>
      <c r="U12" s="83" t="s">
        <v>486</v>
      </c>
      <c r="X12" t="s">
        <v>487</v>
      </c>
    </row>
    <row r="13" spans="1:24" ht="22.8" x14ac:dyDescent="0.3">
      <c r="A13" s="73" t="s">
        <v>488</v>
      </c>
      <c r="B13" s="74" t="s">
        <v>489</v>
      </c>
      <c r="C13" s="75" t="s">
        <v>490</v>
      </c>
      <c r="D13" s="76" t="s">
        <v>88</v>
      </c>
      <c r="E13" s="77">
        <v>7</v>
      </c>
      <c r="F13" s="78">
        <v>10</v>
      </c>
      <c r="G13" s="79">
        <f t="shared" ref="G13:G15" si="1">E13*F13</f>
        <v>70</v>
      </c>
      <c r="H13" s="80" t="s">
        <v>22</v>
      </c>
      <c r="I13" s="75" t="s">
        <v>22</v>
      </c>
      <c r="J13" s="75" t="s">
        <v>22</v>
      </c>
      <c r="K13" s="81">
        <v>70</v>
      </c>
      <c r="L13" s="82" t="s">
        <v>22</v>
      </c>
      <c r="M13" s="80" t="s">
        <v>491</v>
      </c>
      <c r="N13" s="75" t="s">
        <v>492</v>
      </c>
      <c r="O13" s="75" t="s">
        <v>478</v>
      </c>
      <c r="P13" s="75">
        <v>7</v>
      </c>
      <c r="Q13" s="75">
        <v>1</v>
      </c>
      <c r="R13" s="81">
        <f t="shared" si="0"/>
        <v>7</v>
      </c>
      <c r="S13" s="82" t="s">
        <v>485</v>
      </c>
      <c r="T13" s="80" t="s">
        <v>22</v>
      </c>
      <c r="U13" s="83" t="s">
        <v>493</v>
      </c>
      <c r="X13" t="s">
        <v>494</v>
      </c>
    </row>
    <row r="14" spans="1:24" ht="22.8" x14ac:dyDescent="0.3">
      <c r="A14" s="73" t="s">
        <v>495</v>
      </c>
      <c r="B14" s="74" t="s">
        <v>489</v>
      </c>
      <c r="C14" s="75" t="s">
        <v>496</v>
      </c>
      <c r="D14" s="76" t="s">
        <v>88</v>
      </c>
      <c r="E14" s="77">
        <v>7</v>
      </c>
      <c r="F14" s="78">
        <v>10</v>
      </c>
      <c r="G14" s="79">
        <f t="shared" si="1"/>
        <v>70</v>
      </c>
      <c r="H14" s="80" t="s">
        <v>22</v>
      </c>
      <c r="I14" s="75" t="s">
        <v>22</v>
      </c>
      <c r="J14" s="75" t="s">
        <v>22</v>
      </c>
      <c r="K14" s="81">
        <v>70</v>
      </c>
      <c r="L14" s="82" t="s">
        <v>22</v>
      </c>
      <c r="M14" s="80" t="s">
        <v>295</v>
      </c>
      <c r="N14" s="75" t="s">
        <v>497</v>
      </c>
      <c r="O14" s="75" t="s">
        <v>478</v>
      </c>
      <c r="P14" s="75">
        <v>7</v>
      </c>
      <c r="Q14" s="75">
        <v>1</v>
      </c>
      <c r="R14" s="81">
        <f t="shared" si="0"/>
        <v>7</v>
      </c>
      <c r="S14" s="82" t="s">
        <v>485</v>
      </c>
      <c r="T14" s="80" t="s">
        <v>22</v>
      </c>
      <c r="U14" s="83" t="s">
        <v>493</v>
      </c>
      <c r="X14" t="s">
        <v>494</v>
      </c>
    </row>
    <row r="15" spans="1:24" ht="22.8" x14ac:dyDescent="0.3">
      <c r="A15" s="73" t="s">
        <v>498</v>
      </c>
      <c r="B15" s="74" t="s">
        <v>489</v>
      </c>
      <c r="C15" s="75" t="s">
        <v>499</v>
      </c>
      <c r="D15" s="76" t="s">
        <v>88</v>
      </c>
      <c r="E15" s="77">
        <v>7</v>
      </c>
      <c r="F15" s="78">
        <v>10</v>
      </c>
      <c r="G15" s="79">
        <f t="shared" si="1"/>
        <v>70</v>
      </c>
      <c r="H15" s="80" t="s">
        <v>22</v>
      </c>
      <c r="I15" s="75" t="s">
        <v>22</v>
      </c>
      <c r="J15" s="75" t="s">
        <v>22</v>
      </c>
      <c r="K15" s="81">
        <v>70</v>
      </c>
      <c r="L15" s="82" t="s">
        <v>22</v>
      </c>
      <c r="M15" s="80" t="s">
        <v>295</v>
      </c>
      <c r="N15" s="75" t="s">
        <v>500</v>
      </c>
      <c r="O15" s="75" t="s">
        <v>478</v>
      </c>
      <c r="P15" s="75">
        <v>7</v>
      </c>
      <c r="Q15" s="75">
        <v>1</v>
      </c>
      <c r="R15" s="81">
        <f t="shared" si="0"/>
        <v>7</v>
      </c>
      <c r="S15" s="82" t="s">
        <v>485</v>
      </c>
      <c r="T15" s="80" t="s">
        <v>22</v>
      </c>
      <c r="U15" s="83" t="s">
        <v>501</v>
      </c>
      <c r="X15" t="s">
        <v>494</v>
      </c>
    </row>
    <row r="16" spans="1:24" x14ac:dyDescent="0.3">
      <c r="A16" s="212"/>
      <c r="B16" s="213"/>
      <c r="C16" s="103"/>
      <c r="D16" s="103"/>
      <c r="E16" s="100"/>
      <c r="F16" s="100"/>
      <c r="G16" s="100"/>
      <c r="H16" s="103"/>
      <c r="I16" s="103"/>
      <c r="J16" s="103"/>
      <c r="K16" s="100"/>
      <c r="L16" s="103"/>
      <c r="M16" s="103"/>
      <c r="N16" s="103"/>
      <c r="O16" s="103"/>
      <c r="P16" s="103"/>
      <c r="Q16" s="103"/>
      <c r="R16" s="100"/>
      <c r="S16" s="103"/>
      <c r="T16" s="103"/>
      <c r="U16" s="214"/>
    </row>
    <row r="17" spans="1:22" ht="52.5" customHeight="1" x14ac:dyDescent="0.3">
      <c r="A17" s="255" t="s">
        <v>502</v>
      </c>
      <c r="B17" s="253"/>
      <c r="C17" s="253"/>
      <c r="D17" s="253"/>
      <c r="E17" s="253"/>
      <c r="F17" s="253"/>
      <c r="G17" s="253"/>
      <c r="H17" s="253"/>
      <c r="I17" s="253"/>
      <c r="J17" s="253"/>
      <c r="K17" s="253"/>
      <c r="L17" s="253"/>
      <c r="M17" s="253"/>
      <c r="N17" s="253"/>
      <c r="O17" s="253"/>
      <c r="P17" s="253"/>
      <c r="Q17" s="253"/>
      <c r="R17" s="253"/>
      <c r="S17" s="253"/>
      <c r="T17" s="253"/>
      <c r="U17" s="254"/>
    </row>
    <row r="18" spans="1:22" ht="102.6" x14ac:dyDescent="0.3">
      <c r="A18" s="73" t="s">
        <v>503</v>
      </c>
      <c r="B18" s="74" t="s">
        <v>502</v>
      </c>
      <c r="C18" s="75" t="s">
        <v>504</v>
      </c>
      <c r="D18" s="76" t="s">
        <v>79</v>
      </c>
      <c r="E18" s="77">
        <v>7</v>
      </c>
      <c r="F18" s="78">
        <v>4</v>
      </c>
      <c r="G18" s="79">
        <v>28</v>
      </c>
      <c r="H18" s="80" t="s">
        <v>505</v>
      </c>
      <c r="I18" s="75" t="s">
        <v>506</v>
      </c>
      <c r="J18" s="75">
        <v>10</v>
      </c>
      <c r="K18" s="81">
        <f>J18*F18</f>
        <v>40</v>
      </c>
      <c r="L18" s="82" t="s">
        <v>507</v>
      </c>
      <c r="M18" s="80" t="s">
        <v>237</v>
      </c>
      <c r="N18" s="75" t="s">
        <v>508</v>
      </c>
      <c r="O18" s="75" t="s">
        <v>509</v>
      </c>
      <c r="P18" s="75">
        <v>10</v>
      </c>
      <c r="Q18" s="75">
        <v>1</v>
      </c>
      <c r="R18" s="81">
        <f>P18*Q18</f>
        <v>10</v>
      </c>
      <c r="S18" s="82" t="s">
        <v>507</v>
      </c>
      <c r="T18" s="80"/>
      <c r="U18" s="83" t="s">
        <v>510</v>
      </c>
      <c r="V18" t="s">
        <v>511</v>
      </c>
    </row>
    <row r="19" spans="1:22" ht="79.8" x14ac:dyDescent="0.3">
      <c r="A19" s="51" t="s">
        <v>512</v>
      </c>
      <c r="B19" s="16" t="s">
        <v>502</v>
      </c>
      <c r="C19" s="17" t="s">
        <v>513</v>
      </c>
      <c r="D19" s="54" t="s">
        <v>24</v>
      </c>
      <c r="E19" s="53">
        <v>8</v>
      </c>
      <c r="F19" s="18">
        <v>3</v>
      </c>
      <c r="G19" s="56">
        <v>24</v>
      </c>
      <c r="H19" s="55" t="s">
        <v>514</v>
      </c>
      <c r="I19" s="17" t="s">
        <v>515</v>
      </c>
      <c r="J19" s="17">
        <v>6</v>
      </c>
      <c r="K19" s="50">
        <v>18</v>
      </c>
      <c r="L19" s="58" t="s">
        <v>516</v>
      </c>
      <c r="M19" s="55" t="s">
        <v>157</v>
      </c>
      <c r="N19" s="17" t="s">
        <v>517</v>
      </c>
      <c r="O19" s="75" t="s">
        <v>509</v>
      </c>
      <c r="P19" s="17">
        <v>6</v>
      </c>
      <c r="Q19" s="17">
        <v>2</v>
      </c>
      <c r="R19" s="81">
        <f t="shared" ref="R19:R27" si="2">P19*Q19</f>
        <v>12</v>
      </c>
      <c r="S19" s="58" t="s">
        <v>518</v>
      </c>
      <c r="T19" s="55"/>
      <c r="U19" s="52" t="s">
        <v>519</v>
      </c>
      <c r="V19" t="s">
        <v>520</v>
      </c>
    </row>
    <row r="20" spans="1:22" ht="22.8" x14ac:dyDescent="0.3">
      <c r="A20" s="179" t="s">
        <v>521</v>
      </c>
      <c r="B20" s="179" t="s">
        <v>502</v>
      </c>
      <c r="C20" s="179" t="s">
        <v>522</v>
      </c>
      <c r="D20" s="179" t="s">
        <v>24</v>
      </c>
      <c r="E20" s="179">
        <v>8</v>
      </c>
      <c r="F20" s="179">
        <v>4</v>
      </c>
      <c r="G20" s="180">
        <v>32</v>
      </c>
      <c r="H20" s="179"/>
      <c r="I20" s="179"/>
      <c r="J20" s="179">
        <v>8</v>
      </c>
      <c r="K20" s="181">
        <v>32</v>
      </c>
      <c r="L20" s="179"/>
      <c r="M20" s="179" t="s">
        <v>523</v>
      </c>
      <c r="N20" s="179" t="s">
        <v>524</v>
      </c>
      <c r="O20" s="179" t="s">
        <v>509</v>
      </c>
      <c r="P20" s="179">
        <v>8</v>
      </c>
      <c r="Q20" s="179">
        <v>1</v>
      </c>
      <c r="R20" s="182">
        <f t="shared" si="2"/>
        <v>8</v>
      </c>
      <c r="S20" s="179" t="s">
        <v>525</v>
      </c>
      <c r="T20" s="52"/>
      <c r="U20" s="52" t="s">
        <v>526</v>
      </c>
    </row>
    <row r="21" spans="1:22" ht="34.200000000000003" x14ac:dyDescent="0.3">
      <c r="A21" s="179" t="s">
        <v>527</v>
      </c>
      <c r="B21" s="179" t="s">
        <v>502</v>
      </c>
      <c r="C21" s="179" t="s">
        <v>528</v>
      </c>
      <c r="D21" s="179" t="s">
        <v>24</v>
      </c>
      <c r="E21" s="179">
        <v>8</v>
      </c>
      <c r="F21" s="179">
        <v>3</v>
      </c>
      <c r="G21" s="180">
        <v>24</v>
      </c>
      <c r="H21" s="179"/>
      <c r="I21" s="179"/>
      <c r="J21" s="179">
        <v>8</v>
      </c>
      <c r="K21" s="181">
        <v>24</v>
      </c>
      <c r="L21" s="179"/>
      <c r="M21" s="179" t="s">
        <v>363</v>
      </c>
      <c r="N21" s="179" t="s">
        <v>529</v>
      </c>
      <c r="O21" s="179" t="s">
        <v>509</v>
      </c>
      <c r="P21" s="179">
        <v>8</v>
      </c>
      <c r="Q21" s="179">
        <v>1</v>
      </c>
      <c r="R21" s="182">
        <f t="shared" si="2"/>
        <v>8</v>
      </c>
      <c r="S21" s="179" t="s">
        <v>530</v>
      </c>
      <c r="T21" s="52"/>
      <c r="U21" s="52" t="s">
        <v>526</v>
      </c>
    </row>
    <row r="22" spans="1:22" ht="34.200000000000003" x14ac:dyDescent="0.3">
      <c r="A22" s="198" t="s">
        <v>531</v>
      </c>
      <c r="B22" s="187" t="s">
        <v>502</v>
      </c>
      <c r="C22" s="188" t="s">
        <v>532</v>
      </c>
      <c r="D22" s="199" t="s">
        <v>20</v>
      </c>
      <c r="E22" s="200">
        <v>10</v>
      </c>
      <c r="F22" s="132">
        <v>3</v>
      </c>
      <c r="G22" s="180">
        <v>30</v>
      </c>
      <c r="H22" s="201"/>
      <c r="I22" s="188"/>
      <c r="J22" s="188">
        <v>10</v>
      </c>
      <c r="K22" s="181">
        <v>30</v>
      </c>
      <c r="L22" s="202"/>
      <c r="M22" s="201" t="s">
        <v>533</v>
      </c>
      <c r="N22" s="188" t="s">
        <v>534</v>
      </c>
      <c r="O22" s="203" t="s">
        <v>509</v>
      </c>
      <c r="P22" s="188">
        <v>10</v>
      </c>
      <c r="Q22" s="188">
        <v>1</v>
      </c>
      <c r="R22" s="182">
        <f t="shared" si="2"/>
        <v>10</v>
      </c>
      <c r="S22" s="204" t="s">
        <v>535</v>
      </c>
      <c r="T22" s="55"/>
      <c r="U22" s="52" t="s">
        <v>536</v>
      </c>
    </row>
    <row r="23" spans="1:22" ht="125.4" x14ac:dyDescent="0.3">
      <c r="A23" s="62" t="s">
        <v>537</v>
      </c>
      <c r="B23" s="63" t="s">
        <v>502</v>
      </c>
      <c r="C23" s="64" t="s">
        <v>538</v>
      </c>
      <c r="D23" s="65" t="s">
        <v>24</v>
      </c>
      <c r="E23" s="66">
        <v>8</v>
      </c>
      <c r="F23" s="67">
        <v>3</v>
      </c>
      <c r="G23" s="68">
        <v>24</v>
      </c>
      <c r="H23" s="69" t="s">
        <v>539</v>
      </c>
      <c r="I23" s="64" t="s">
        <v>540</v>
      </c>
      <c r="J23" s="64">
        <v>6</v>
      </c>
      <c r="K23" s="70">
        <v>18</v>
      </c>
      <c r="L23" s="71" t="s">
        <v>516</v>
      </c>
      <c r="M23" s="69" t="s">
        <v>363</v>
      </c>
      <c r="N23" s="64" t="s">
        <v>541</v>
      </c>
      <c r="O23" s="75" t="s">
        <v>509</v>
      </c>
      <c r="P23" s="64">
        <v>6</v>
      </c>
      <c r="Q23" s="64">
        <v>2</v>
      </c>
      <c r="R23" s="81">
        <f t="shared" si="2"/>
        <v>12</v>
      </c>
      <c r="S23" s="71" t="s">
        <v>530</v>
      </c>
      <c r="T23" s="69" t="s">
        <v>542</v>
      </c>
      <c r="U23" s="72" t="s">
        <v>543</v>
      </c>
      <c r="V23" t="s">
        <v>544</v>
      </c>
    </row>
    <row r="24" spans="1:22" ht="57" x14ac:dyDescent="0.3">
      <c r="A24" s="62" t="s">
        <v>542</v>
      </c>
      <c r="B24" s="63" t="s">
        <v>502</v>
      </c>
      <c r="C24" s="64" t="s">
        <v>545</v>
      </c>
      <c r="D24" s="65" t="s">
        <v>24</v>
      </c>
      <c r="E24" s="66">
        <v>8</v>
      </c>
      <c r="F24" s="67">
        <v>2</v>
      </c>
      <c r="G24" s="68">
        <v>16</v>
      </c>
      <c r="H24" s="69" t="s">
        <v>539</v>
      </c>
      <c r="I24" s="64" t="s">
        <v>540</v>
      </c>
      <c r="J24" s="64">
        <v>6</v>
      </c>
      <c r="K24" s="70">
        <v>16</v>
      </c>
      <c r="L24" s="71" t="s">
        <v>516</v>
      </c>
      <c r="M24" s="69" t="s">
        <v>363</v>
      </c>
      <c r="N24" s="64" t="s">
        <v>546</v>
      </c>
      <c r="O24" s="75" t="s">
        <v>509</v>
      </c>
      <c r="P24" s="64">
        <v>6</v>
      </c>
      <c r="Q24" s="64">
        <v>1</v>
      </c>
      <c r="R24" s="81">
        <f t="shared" si="2"/>
        <v>6</v>
      </c>
      <c r="S24" s="71" t="s">
        <v>547</v>
      </c>
      <c r="T24" s="69"/>
      <c r="U24" s="72" t="s">
        <v>548</v>
      </c>
      <c r="V24" t="s">
        <v>549</v>
      </c>
    </row>
    <row r="25" spans="1:22" ht="57" x14ac:dyDescent="0.3">
      <c r="A25" s="62" t="s">
        <v>550</v>
      </c>
      <c r="B25" s="63" t="s">
        <v>502</v>
      </c>
      <c r="C25" s="64" t="s">
        <v>551</v>
      </c>
      <c r="D25" s="65" t="s">
        <v>24</v>
      </c>
      <c r="E25" s="66">
        <v>8</v>
      </c>
      <c r="F25" s="67">
        <v>3</v>
      </c>
      <c r="G25" s="68">
        <v>24</v>
      </c>
      <c r="H25" s="69" t="s">
        <v>539</v>
      </c>
      <c r="I25" s="64" t="s">
        <v>552</v>
      </c>
      <c r="J25" s="64">
        <v>6</v>
      </c>
      <c r="K25" s="70">
        <v>18</v>
      </c>
      <c r="L25" s="71" t="s">
        <v>516</v>
      </c>
      <c r="M25" s="69" t="s">
        <v>553</v>
      </c>
      <c r="N25" s="64" t="s">
        <v>554</v>
      </c>
      <c r="O25" s="75" t="s">
        <v>509</v>
      </c>
      <c r="P25" s="64">
        <v>6</v>
      </c>
      <c r="Q25" s="64">
        <v>2</v>
      </c>
      <c r="R25" s="81">
        <f t="shared" si="2"/>
        <v>12</v>
      </c>
      <c r="S25" s="71" t="s">
        <v>530</v>
      </c>
      <c r="T25" s="69"/>
      <c r="U25" s="72" t="s">
        <v>555</v>
      </c>
      <c r="V25" t="s">
        <v>544</v>
      </c>
    </row>
    <row r="26" spans="1:22" ht="34.200000000000003" x14ac:dyDescent="0.3">
      <c r="A26" s="121" t="s">
        <v>550</v>
      </c>
      <c r="B26" s="122" t="s">
        <v>502</v>
      </c>
      <c r="C26" s="123" t="s">
        <v>556</v>
      </c>
      <c r="D26" s="124" t="s">
        <v>79</v>
      </c>
      <c r="E26" s="125">
        <v>8</v>
      </c>
      <c r="F26" s="126">
        <v>3</v>
      </c>
      <c r="G26" s="127">
        <v>24</v>
      </c>
      <c r="H26" s="128"/>
      <c r="I26" s="123"/>
      <c r="J26" s="123">
        <v>8</v>
      </c>
      <c r="K26" s="129">
        <v>24</v>
      </c>
      <c r="L26" s="130"/>
      <c r="M26" s="128" t="s">
        <v>557</v>
      </c>
      <c r="N26" s="123" t="s">
        <v>558</v>
      </c>
      <c r="O26" s="131" t="s">
        <v>509</v>
      </c>
      <c r="P26" s="123">
        <v>8</v>
      </c>
      <c r="Q26" s="123">
        <v>2</v>
      </c>
      <c r="R26" s="197">
        <f t="shared" si="2"/>
        <v>16</v>
      </c>
      <c r="S26" s="71"/>
      <c r="T26" s="69"/>
      <c r="U26" s="72" t="s">
        <v>559</v>
      </c>
    </row>
    <row r="27" spans="1:22" ht="57" x14ac:dyDescent="0.3">
      <c r="A27" s="205" t="s">
        <v>560</v>
      </c>
      <c r="B27" s="205" t="s">
        <v>502</v>
      </c>
      <c r="C27" s="205" t="s">
        <v>561</v>
      </c>
      <c r="D27" s="205" t="s">
        <v>24</v>
      </c>
      <c r="E27" s="205">
        <v>8</v>
      </c>
      <c r="F27" s="205">
        <v>3</v>
      </c>
      <c r="G27" s="206">
        <v>24</v>
      </c>
      <c r="H27" s="207" t="s">
        <v>539</v>
      </c>
      <c r="I27" s="207" t="s">
        <v>562</v>
      </c>
      <c r="J27" s="207">
        <v>6</v>
      </c>
      <c r="K27" s="206">
        <v>18</v>
      </c>
      <c r="L27" s="207" t="s">
        <v>516</v>
      </c>
      <c r="M27" s="208" t="s">
        <v>363</v>
      </c>
      <c r="N27" s="207" t="s">
        <v>563</v>
      </c>
      <c r="O27" s="207" t="s">
        <v>509</v>
      </c>
      <c r="P27" s="207">
        <v>6</v>
      </c>
      <c r="Q27" s="207">
        <v>1</v>
      </c>
      <c r="R27" s="206">
        <f t="shared" si="2"/>
        <v>6</v>
      </c>
      <c r="S27" s="192" t="s">
        <v>530</v>
      </c>
      <c r="T27" s="69"/>
      <c r="U27" s="69" t="s">
        <v>564</v>
      </c>
      <c r="V27" t="s">
        <v>544</v>
      </c>
    </row>
    <row r="28" spans="1:22" ht="52.5" customHeight="1" x14ac:dyDescent="0.3">
      <c r="A28" s="250" t="s">
        <v>565</v>
      </c>
      <c r="B28" s="251"/>
      <c r="C28" s="251"/>
      <c r="D28" s="251"/>
      <c r="E28" s="251"/>
      <c r="F28" s="251"/>
      <c r="G28" s="251"/>
      <c r="H28" s="251"/>
      <c r="I28" s="251"/>
      <c r="J28" s="251"/>
      <c r="K28" s="251"/>
      <c r="L28" s="252"/>
      <c r="M28" s="251"/>
      <c r="N28" s="251"/>
      <c r="O28" s="251"/>
      <c r="P28" s="251"/>
      <c r="Q28" s="251"/>
      <c r="R28" s="251"/>
      <c r="S28" s="253"/>
      <c r="T28" s="253"/>
      <c r="U28" s="254"/>
    </row>
    <row r="29" spans="1:22" ht="57" x14ac:dyDescent="0.3">
      <c r="A29" s="94" t="s">
        <v>566</v>
      </c>
      <c r="B29" s="95" t="s">
        <v>565</v>
      </c>
      <c r="C29" s="96" t="s">
        <v>567</v>
      </c>
      <c r="D29" s="97" t="s">
        <v>20</v>
      </c>
      <c r="E29" s="98">
        <v>10</v>
      </c>
      <c r="F29" s="99">
        <v>6</v>
      </c>
      <c r="G29" s="100">
        <v>60</v>
      </c>
      <c r="H29" s="101" t="s">
        <v>539</v>
      </c>
      <c r="I29" s="96" t="s">
        <v>568</v>
      </c>
      <c r="J29" s="96">
        <v>6</v>
      </c>
      <c r="K29" s="100">
        <v>36</v>
      </c>
      <c r="L29" s="195" t="s">
        <v>569</v>
      </c>
      <c r="M29" s="133" t="s">
        <v>348</v>
      </c>
      <c r="N29" s="96" t="s">
        <v>570</v>
      </c>
      <c r="O29" s="96" t="s">
        <v>571</v>
      </c>
      <c r="P29" s="96">
        <v>6</v>
      </c>
      <c r="Q29" s="96">
        <v>4</v>
      </c>
      <c r="R29" s="102">
        <v>24</v>
      </c>
      <c r="S29" s="103"/>
      <c r="T29" s="101" t="s">
        <v>572</v>
      </c>
      <c r="U29" s="104"/>
    </row>
    <row r="30" spans="1:22" ht="79.8" x14ac:dyDescent="0.3">
      <c r="A30" s="62" t="s">
        <v>572</v>
      </c>
      <c r="B30" s="63" t="s">
        <v>565</v>
      </c>
      <c r="C30" s="64" t="s">
        <v>573</v>
      </c>
      <c r="D30" s="65" t="s">
        <v>20</v>
      </c>
      <c r="E30" s="66">
        <v>10</v>
      </c>
      <c r="F30" s="67">
        <v>4</v>
      </c>
      <c r="G30" s="68">
        <v>40</v>
      </c>
      <c r="H30" s="69" t="s">
        <v>539</v>
      </c>
      <c r="I30" s="64" t="s">
        <v>574</v>
      </c>
      <c r="J30" s="64">
        <v>6</v>
      </c>
      <c r="K30" s="68">
        <v>24</v>
      </c>
      <c r="L30" s="195" t="s">
        <v>569</v>
      </c>
      <c r="M30" s="134" t="s">
        <v>575</v>
      </c>
      <c r="N30" s="64" t="s">
        <v>576</v>
      </c>
      <c r="O30" s="64" t="s">
        <v>571</v>
      </c>
      <c r="P30" s="64">
        <v>6</v>
      </c>
      <c r="Q30" s="64">
        <v>3</v>
      </c>
      <c r="R30" s="70">
        <v>18</v>
      </c>
      <c r="S30" s="71"/>
      <c r="T30" s="69" t="s">
        <v>577</v>
      </c>
      <c r="U30" s="72"/>
    </row>
    <row r="31" spans="1:22" ht="102.6" x14ac:dyDescent="0.3">
      <c r="A31" s="62" t="s">
        <v>577</v>
      </c>
      <c r="B31" s="63" t="s">
        <v>565</v>
      </c>
      <c r="C31" s="64" t="s">
        <v>578</v>
      </c>
      <c r="D31" s="65" t="s">
        <v>20</v>
      </c>
      <c r="E31" s="66">
        <v>10</v>
      </c>
      <c r="F31" s="67">
        <v>3</v>
      </c>
      <c r="G31" s="68">
        <v>30</v>
      </c>
      <c r="H31" s="69" t="s">
        <v>539</v>
      </c>
      <c r="I31" s="64" t="s">
        <v>579</v>
      </c>
      <c r="J31" s="64">
        <v>6</v>
      </c>
      <c r="K31" s="68">
        <v>18</v>
      </c>
      <c r="L31" s="195" t="s">
        <v>569</v>
      </c>
      <c r="M31" s="134" t="s">
        <v>166</v>
      </c>
      <c r="N31" s="64" t="s">
        <v>580</v>
      </c>
      <c r="O31" s="64" t="s">
        <v>581</v>
      </c>
      <c r="P31" s="64">
        <v>6</v>
      </c>
      <c r="Q31" s="64">
        <v>1</v>
      </c>
      <c r="R31" s="70">
        <v>6</v>
      </c>
      <c r="S31" s="71"/>
      <c r="T31" s="69"/>
      <c r="U31" s="72"/>
    </row>
    <row r="32" spans="1:22" s="183" customFormat="1" ht="57" x14ac:dyDescent="0.3">
      <c r="A32" s="62" t="s">
        <v>582</v>
      </c>
      <c r="B32" s="63" t="s">
        <v>565</v>
      </c>
      <c r="C32" s="64" t="s">
        <v>583</v>
      </c>
      <c r="D32" s="65" t="s">
        <v>20</v>
      </c>
      <c r="E32" s="66">
        <v>10</v>
      </c>
      <c r="F32" s="67">
        <v>1</v>
      </c>
      <c r="G32" s="68">
        <v>10</v>
      </c>
      <c r="H32" s="69" t="s">
        <v>539</v>
      </c>
      <c r="I32" s="64" t="s">
        <v>584</v>
      </c>
      <c r="J32" s="64">
        <v>6</v>
      </c>
      <c r="K32" s="68">
        <v>6</v>
      </c>
      <c r="L32" s="195" t="s">
        <v>569</v>
      </c>
      <c r="M32" s="192" t="s">
        <v>263</v>
      </c>
      <c r="N32" s="123" t="s">
        <v>585</v>
      </c>
      <c r="O32" s="123" t="s">
        <v>581</v>
      </c>
      <c r="P32" s="64"/>
      <c r="Q32" s="64"/>
      <c r="R32" s="70">
        <v>6</v>
      </c>
      <c r="S32" s="71"/>
      <c r="T32" s="69"/>
      <c r="U32" s="72" t="s">
        <v>586</v>
      </c>
    </row>
    <row r="33" spans="1:22" ht="102.6" x14ac:dyDescent="0.3">
      <c r="A33" s="62" t="s">
        <v>587</v>
      </c>
      <c r="B33" s="63" t="s">
        <v>565</v>
      </c>
      <c r="C33" s="64" t="s">
        <v>588</v>
      </c>
      <c r="D33" s="65" t="s">
        <v>24</v>
      </c>
      <c r="E33" s="66">
        <v>8</v>
      </c>
      <c r="F33" s="67">
        <v>3</v>
      </c>
      <c r="G33" s="68">
        <v>24</v>
      </c>
      <c r="H33" s="69" t="s">
        <v>589</v>
      </c>
      <c r="I33" s="64" t="s">
        <v>590</v>
      </c>
      <c r="J33" s="64">
        <v>5</v>
      </c>
      <c r="K33" s="70">
        <v>15</v>
      </c>
      <c r="L33" s="103" t="s">
        <v>22</v>
      </c>
      <c r="M33" s="69" t="s">
        <v>298</v>
      </c>
      <c r="N33" s="64" t="s">
        <v>591</v>
      </c>
      <c r="O33" s="64" t="s">
        <v>592</v>
      </c>
      <c r="P33" s="64">
        <v>5</v>
      </c>
      <c r="Q33" s="64">
        <v>2</v>
      </c>
      <c r="R33" s="70">
        <f>P33*Q33</f>
        <v>10</v>
      </c>
      <c r="S33" s="72" t="s">
        <v>593</v>
      </c>
      <c r="T33" s="69"/>
      <c r="U33" s="72"/>
    </row>
    <row r="34" spans="1:22" ht="102.6" x14ac:dyDescent="0.3">
      <c r="A34" s="62" t="s">
        <v>594</v>
      </c>
      <c r="B34" s="63" t="s">
        <v>565</v>
      </c>
      <c r="C34" s="64" t="s">
        <v>595</v>
      </c>
      <c r="D34" s="65" t="s">
        <v>24</v>
      </c>
      <c r="E34" s="66">
        <v>8</v>
      </c>
      <c r="F34" s="67">
        <v>3</v>
      </c>
      <c r="G34" s="68">
        <v>24</v>
      </c>
      <c r="H34" s="69" t="s">
        <v>589</v>
      </c>
      <c r="I34" s="64" t="s">
        <v>596</v>
      </c>
      <c r="J34" s="64">
        <v>5</v>
      </c>
      <c r="K34" s="70">
        <v>15</v>
      </c>
      <c r="L34" s="71" t="s">
        <v>22</v>
      </c>
      <c r="M34" s="69" t="s">
        <v>298</v>
      </c>
      <c r="N34" s="64" t="s">
        <v>591</v>
      </c>
      <c r="O34" s="64" t="s">
        <v>592</v>
      </c>
      <c r="P34" s="64">
        <v>5</v>
      </c>
      <c r="Q34" s="64">
        <v>2</v>
      </c>
      <c r="R34" s="70">
        <f>P34*Q34</f>
        <v>10</v>
      </c>
      <c r="S34" s="72" t="s">
        <v>593</v>
      </c>
      <c r="T34" s="69"/>
      <c r="U34" s="72"/>
    </row>
    <row r="35" spans="1:22" ht="79.8" x14ac:dyDescent="0.3">
      <c r="A35" s="62" t="s">
        <v>597</v>
      </c>
      <c r="B35" s="63" t="s">
        <v>565</v>
      </c>
      <c r="C35" s="64" t="s">
        <v>598</v>
      </c>
      <c r="D35" s="65" t="s">
        <v>20</v>
      </c>
      <c r="E35" s="66">
        <v>10</v>
      </c>
      <c r="F35" s="67">
        <v>1</v>
      </c>
      <c r="G35" s="68">
        <v>10</v>
      </c>
      <c r="H35" s="69"/>
      <c r="I35" s="64" t="s">
        <v>584</v>
      </c>
      <c r="J35" s="64">
        <v>8</v>
      </c>
      <c r="K35" s="70">
        <v>8</v>
      </c>
      <c r="L35" s="71" t="s">
        <v>22</v>
      </c>
      <c r="M35" s="69"/>
      <c r="N35" s="191" t="s">
        <v>599</v>
      </c>
      <c r="O35" s="64" t="s">
        <v>581</v>
      </c>
      <c r="P35" s="64"/>
      <c r="Q35" s="64"/>
      <c r="R35" s="70">
        <v>8</v>
      </c>
      <c r="S35" s="193" t="s">
        <v>600</v>
      </c>
      <c r="T35" s="69"/>
      <c r="U35" s="72"/>
    </row>
    <row r="36" spans="1:22" ht="52.5" customHeight="1" x14ac:dyDescent="0.3">
      <c r="A36" s="255" t="s">
        <v>601</v>
      </c>
      <c r="B36" s="253"/>
      <c r="C36" s="253"/>
      <c r="D36" s="253"/>
      <c r="E36" s="253"/>
      <c r="F36" s="253"/>
      <c r="G36" s="253"/>
      <c r="H36" s="253"/>
      <c r="I36" s="253"/>
      <c r="J36" s="253"/>
      <c r="K36" s="253"/>
      <c r="L36" s="253"/>
      <c r="M36" s="253"/>
      <c r="N36" s="253"/>
      <c r="O36" s="253"/>
      <c r="P36" s="253"/>
      <c r="Q36" s="253"/>
      <c r="R36" s="253"/>
      <c r="S36" s="253"/>
      <c r="T36" s="253"/>
      <c r="U36" s="254"/>
    </row>
    <row r="37" spans="1:22" ht="57" x14ac:dyDescent="0.3">
      <c r="A37" s="30" t="s">
        <v>602</v>
      </c>
      <c r="B37" s="16" t="s">
        <v>603</v>
      </c>
      <c r="C37" s="17" t="s">
        <v>604</v>
      </c>
      <c r="D37" s="17" t="s">
        <v>82</v>
      </c>
      <c r="E37" s="18">
        <v>8</v>
      </c>
      <c r="F37" s="18">
        <v>2</v>
      </c>
      <c r="G37" s="18">
        <v>16</v>
      </c>
      <c r="H37" s="17"/>
      <c r="I37" s="17"/>
      <c r="J37" s="17"/>
      <c r="K37" s="18">
        <v>16</v>
      </c>
      <c r="L37" s="17"/>
      <c r="M37" s="17" t="s">
        <v>357</v>
      </c>
      <c r="N37" s="17" t="s">
        <v>605</v>
      </c>
      <c r="O37" s="17" t="s">
        <v>606</v>
      </c>
      <c r="P37" s="17">
        <v>8</v>
      </c>
      <c r="Q37" s="17">
        <v>1</v>
      </c>
      <c r="R37" s="18">
        <v>8</v>
      </c>
      <c r="S37" s="17" t="s">
        <v>607</v>
      </c>
      <c r="T37" s="17"/>
      <c r="U37" s="17" t="s">
        <v>608</v>
      </c>
      <c r="V37" t="s">
        <v>609</v>
      </c>
    </row>
    <row r="38" spans="1:22" ht="34.200000000000003" x14ac:dyDescent="0.3">
      <c r="A38" s="185" t="s">
        <v>610</v>
      </c>
      <c r="B38" s="95" t="s">
        <v>603</v>
      </c>
      <c r="C38" s="96" t="s">
        <v>611</v>
      </c>
      <c r="D38" s="97" t="s">
        <v>33</v>
      </c>
      <c r="E38" s="98">
        <v>9</v>
      </c>
      <c r="F38" s="99">
        <v>2</v>
      </c>
      <c r="G38" s="100">
        <v>18</v>
      </c>
      <c r="H38" s="101" t="s">
        <v>612</v>
      </c>
      <c r="I38" s="96" t="s">
        <v>613</v>
      </c>
      <c r="J38" s="96">
        <v>7</v>
      </c>
      <c r="K38" s="102">
        <v>14</v>
      </c>
      <c r="L38" s="103" t="s">
        <v>22</v>
      </c>
      <c r="M38" s="101" t="s">
        <v>354</v>
      </c>
      <c r="N38" s="96" t="s">
        <v>614</v>
      </c>
      <c r="O38" s="96" t="s">
        <v>606</v>
      </c>
      <c r="P38" s="96">
        <v>7</v>
      </c>
      <c r="Q38" s="96">
        <v>1</v>
      </c>
      <c r="R38" s="102">
        <v>7</v>
      </c>
      <c r="S38" s="103" t="s">
        <v>615</v>
      </c>
      <c r="T38" s="101"/>
      <c r="U38" s="104" t="s">
        <v>616</v>
      </c>
    </row>
    <row r="39" spans="1:22" ht="45.6" x14ac:dyDescent="0.3">
      <c r="A39" s="186" t="s">
        <v>617</v>
      </c>
      <c r="B39" s="187" t="s">
        <v>603</v>
      </c>
      <c r="C39" s="188" t="s">
        <v>618</v>
      </c>
      <c r="D39" s="188" t="s">
        <v>33</v>
      </c>
      <c r="E39" s="132">
        <v>9</v>
      </c>
      <c r="F39" s="132">
        <v>2</v>
      </c>
      <c r="G39" s="132">
        <v>18</v>
      </c>
      <c r="H39" s="188" t="s">
        <v>539</v>
      </c>
      <c r="I39" s="188" t="s">
        <v>619</v>
      </c>
      <c r="J39" s="188">
        <v>7</v>
      </c>
      <c r="K39" s="132">
        <v>14</v>
      </c>
      <c r="L39" s="188"/>
      <c r="M39" s="188" t="s">
        <v>357</v>
      </c>
      <c r="N39" s="188" t="s">
        <v>620</v>
      </c>
      <c r="O39" s="188" t="s">
        <v>606</v>
      </c>
      <c r="P39" s="188">
        <v>7</v>
      </c>
      <c r="Q39" s="188">
        <v>1</v>
      </c>
      <c r="R39" s="132">
        <v>7</v>
      </c>
      <c r="S39" s="188" t="s">
        <v>621</v>
      </c>
      <c r="T39" s="17"/>
      <c r="U39" s="17" t="s">
        <v>526</v>
      </c>
    </row>
    <row r="40" spans="1:22" ht="34.200000000000003" x14ac:dyDescent="0.3">
      <c r="A40" s="209" t="s">
        <v>622</v>
      </c>
      <c r="B40" s="210" t="s">
        <v>603</v>
      </c>
      <c r="C40" s="203" t="s">
        <v>623</v>
      </c>
      <c r="D40" s="203" t="s">
        <v>70</v>
      </c>
      <c r="E40" s="211">
        <v>7</v>
      </c>
      <c r="F40" s="211">
        <v>5</v>
      </c>
      <c r="G40" s="211">
        <v>35</v>
      </c>
      <c r="H40" s="203"/>
      <c r="I40" s="203"/>
      <c r="J40" s="203"/>
      <c r="K40" s="211">
        <v>35</v>
      </c>
      <c r="L40" s="203"/>
      <c r="M40" s="203"/>
      <c r="N40" s="203" t="s">
        <v>624</v>
      </c>
      <c r="O40" s="203" t="s">
        <v>606</v>
      </c>
      <c r="P40" s="203">
        <v>7</v>
      </c>
      <c r="Q40" s="203">
        <v>2</v>
      </c>
      <c r="R40" s="211">
        <v>14</v>
      </c>
      <c r="S40" s="75"/>
      <c r="T40" s="75"/>
      <c r="U40" s="75" t="s">
        <v>625</v>
      </c>
      <c r="V40" t="s">
        <v>626</v>
      </c>
    </row>
    <row r="41" spans="1:22" ht="68.400000000000006" x14ac:dyDescent="0.3">
      <c r="A41" s="184" t="s">
        <v>627</v>
      </c>
      <c r="B41" s="95" t="s">
        <v>603</v>
      </c>
      <c r="C41" s="96" t="s">
        <v>628</v>
      </c>
      <c r="D41" s="97" t="s">
        <v>20</v>
      </c>
      <c r="E41" s="98">
        <v>10</v>
      </c>
      <c r="F41" s="99">
        <v>3</v>
      </c>
      <c r="G41" s="100">
        <v>30</v>
      </c>
      <c r="H41" s="101" t="s">
        <v>539</v>
      </c>
      <c r="I41" s="96" t="s">
        <v>629</v>
      </c>
      <c r="J41" s="96">
        <v>6</v>
      </c>
      <c r="K41" s="102">
        <v>18</v>
      </c>
      <c r="L41" s="103"/>
      <c r="M41" s="101" t="s">
        <v>630</v>
      </c>
      <c r="N41" s="96" t="s">
        <v>631</v>
      </c>
      <c r="O41" s="96" t="s">
        <v>606</v>
      </c>
      <c r="P41" s="96">
        <v>6</v>
      </c>
      <c r="Q41" s="96">
        <v>1</v>
      </c>
      <c r="R41" s="102">
        <v>6</v>
      </c>
      <c r="S41" s="103" t="s">
        <v>632</v>
      </c>
      <c r="T41" s="101"/>
      <c r="U41" s="104" t="s">
        <v>633</v>
      </c>
    </row>
    <row r="42" spans="1:22" ht="68.400000000000006" x14ac:dyDescent="0.3">
      <c r="A42" s="30" t="s">
        <v>634</v>
      </c>
      <c r="B42" s="63" t="s">
        <v>603</v>
      </c>
      <c r="C42" s="64" t="s">
        <v>635</v>
      </c>
      <c r="D42" s="65" t="s">
        <v>24</v>
      </c>
      <c r="E42" s="66">
        <v>8</v>
      </c>
      <c r="F42" s="67">
        <v>2</v>
      </c>
      <c r="G42" s="68">
        <v>16</v>
      </c>
      <c r="H42" s="69" t="s">
        <v>314</v>
      </c>
      <c r="I42" s="64" t="s">
        <v>636</v>
      </c>
      <c r="J42" s="64">
        <v>6</v>
      </c>
      <c r="K42" s="70">
        <v>12</v>
      </c>
      <c r="L42" s="71"/>
      <c r="M42" s="69" t="s">
        <v>630</v>
      </c>
      <c r="N42" s="64" t="s">
        <v>637</v>
      </c>
      <c r="O42" s="64" t="s">
        <v>606</v>
      </c>
      <c r="P42" s="64">
        <v>6</v>
      </c>
      <c r="Q42" s="64">
        <v>1</v>
      </c>
      <c r="R42" s="70">
        <v>6</v>
      </c>
      <c r="S42" s="71" t="s">
        <v>638</v>
      </c>
      <c r="T42" s="69"/>
      <c r="U42" s="72" t="s">
        <v>639</v>
      </c>
    </row>
    <row r="43" spans="1:22" ht="45.6" x14ac:dyDescent="0.3">
      <c r="A43" s="30" t="s">
        <v>640</v>
      </c>
      <c r="B43" s="63" t="s">
        <v>603</v>
      </c>
      <c r="C43" s="64" t="s">
        <v>641</v>
      </c>
      <c r="D43" s="65" t="s">
        <v>24</v>
      </c>
      <c r="E43" s="66">
        <v>8</v>
      </c>
      <c r="F43" s="67">
        <v>2</v>
      </c>
      <c r="G43" s="68">
        <v>16</v>
      </c>
      <c r="H43" s="69" t="s">
        <v>314</v>
      </c>
      <c r="I43" s="64" t="s">
        <v>636</v>
      </c>
      <c r="J43" s="64">
        <v>6</v>
      </c>
      <c r="K43" s="70">
        <v>12</v>
      </c>
      <c r="L43" s="71"/>
      <c r="M43" s="69" t="s">
        <v>642</v>
      </c>
      <c r="N43" s="64" t="s">
        <v>643</v>
      </c>
      <c r="O43" s="64" t="s">
        <v>644</v>
      </c>
      <c r="P43" s="64">
        <v>6</v>
      </c>
      <c r="Q43" s="64">
        <v>1</v>
      </c>
      <c r="R43" s="70">
        <v>6</v>
      </c>
      <c r="S43" s="71" t="s">
        <v>645</v>
      </c>
      <c r="T43" s="69"/>
      <c r="U43" s="72"/>
    </row>
    <row r="44" spans="1:22" s="196" customFormat="1" ht="57" x14ac:dyDescent="0.3">
      <c r="A44" s="186" t="s">
        <v>646</v>
      </c>
      <c r="B44" s="122" t="s">
        <v>603</v>
      </c>
      <c r="C44" s="123" t="s">
        <v>647</v>
      </c>
      <c r="D44" s="124" t="s">
        <v>20</v>
      </c>
      <c r="E44" s="125">
        <v>10</v>
      </c>
      <c r="F44" s="126">
        <v>4</v>
      </c>
      <c r="G44" s="127">
        <v>40</v>
      </c>
      <c r="H44" s="128" t="s">
        <v>589</v>
      </c>
      <c r="I44" s="123" t="s">
        <v>648</v>
      </c>
      <c r="J44" s="123">
        <v>6</v>
      </c>
      <c r="K44" s="129">
        <v>24</v>
      </c>
      <c r="L44" s="130"/>
      <c r="M44" s="128" t="s">
        <v>372</v>
      </c>
      <c r="N44" s="123" t="s">
        <v>649</v>
      </c>
      <c r="O44" s="123" t="s">
        <v>644</v>
      </c>
      <c r="P44" s="123">
        <v>6</v>
      </c>
      <c r="Q44" s="123">
        <v>1</v>
      </c>
      <c r="R44" s="129">
        <v>6</v>
      </c>
      <c r="S44" s="130"/>
      <c r="T44" s="128"/>
      <c r="U44" s="72" t="s">
        <v>650</v>
      </c>
    </row>
    <row r="45" spans="1:22" ht="34.200000000000003" x14ac:dyDescent="0.3">
      <c r="A45" s="30" t="s">
        <v>651</v>
      </c>
      <c r="B45" s="63" t="s">
        <v>603</v>
      </c>
      <c r="C45" s="64" t="s">
        <v>652</v>
      </c>
      <c r="D45" s="65" t="s">
        <v>70</v>
      </c>
      <c r="E45" s="66">
        <v>7</v>
      </c>
      <c r="F45" s="67">
        <v>2</v>
      </c>
      <c r="G45" s="68">
        <v>14</v>
      </c>
      <c r="H45" s="69"/>
      <c r="I45" s="64"/>
      <c r="J45" s="64"/>
      <c r="K45" s="70">
        <v>14</v>
      </c>
      <c r="L45" s="71"/>
      <c r="M45" s="69" t="s">
        <v>372</v>
      </c>
      <c r="N45" s="64" t="s">
        <v>653</v>
      </c>
      <c r="O45" s="64" t="s">
        <v>644</v>
      </c>
      <c r="P45" s="64">
        <v>1</v>
      </c>
      <c r="Q45" s="64">
        <v>1</v>
      </c>
      <c r="R45" s="70">
        <v>1</v>
      </c>
      <c r="S45" s="71"/>
      <c r="T45" s="69"/>
      <c r="U45" s="72"/>
    </row>
    <row r="46" spans="1:22" ht="57" x14ac:dyDescent="0.3">
      <c r="A46" s="30" t="s">
        <v>654</v>
      </c>
      <c r="B46" s="63" t="s">
        <v>603</v>
      </c>
      <c r="C46" s="64" t="s">
        <v>655</v>
      </c>
      <c r="D46" s="65" t="s">
        <v>20</v>
      </c>
      <c r="E46" s="66">
        <v>10</v>
      </c>
      <c r="F46" s="67">
        <v>3</v>
      </c>
      <c r="G46" s="68">
        <v>30</v>
      </c>
      <c r="H46" s="69" t="s">
        <v>589</v>
      </c>
      <c r="I46" s="64" t="s">
        <v>656</v>
      </c>
      <c r="J46" s="64">
        <v>6</v>
      </c>
      <c r="K46" s="70">
        <v>18</v>
      </c>
      <c r="L46" s="71"/>
      <c r="M46" s="69"/>
      <c r="N46" s="64" t="s">
        <v>657</v>
      </c>
      <c r="O46" s="64" t="s">
        <v>658</v>
      </c>
      <c r="P46" s="64">
        <v>6</v>
      </c>
      <c r="Q46" s="64">
        <v>2</v>
      </c>
      <c r="R46" s="70">
        <f>P46*Q46</f>
        <v>12</v>
      </c>
      <c r="S46" s="194" t="s">
        <v>659</v>
      </c>
      <c r="T46" s="189"/>
      <c r="U46" s="72" t="s">
        <v>660</v>
      </c>
    </row>
    <row r="47" spans="1:22" ht="22.8" x14ac:dyDescent="0.3">
      <c r="A47" s="186" t="s">
        <v>661</v>
      </c>
      <c r="B47" s="122" t="s">
        <v>603</v>
      </c>
      <c r="C47" s="123" t="s">
        <v>662</v>
      </c>
      <c r="D47" s="124" t="s">
        <v>70</v>
      </c>
      <c r="E47" s="125">
        <v>7</v>
      </c>
      <c r="F47" s="126">
        <v>5</v>
      </c>
      <c r="G47" s="127">
        <v>35</v>
      </c>
      <c r="H47" s="128"/>
      <c r="I47" s="123"/>
      <c r="J47" s="123">
        <v>7</v>
      </c>
      <c r="K47" s="129">
        <v>35</v>
      </c>
      <c r="L47" s="130"/>
      <c r="M47" s="128" t="s">
        <v>426</v>
      </c>
      <c r="N47" s="123" t="s">
        <v>663</v>
      </c>
      <c r="O47" s="123" t="s">
        <v>644</v>
      </c>
      <c r="P47" s="123">
        <v>7</v>
      </c>
      <c r="Q47" s="123">
        <v>2</v>
      </c>
      <c r="R47" s="129">
        <v>14</v>
      </c>
      <c r="S47" s="71"/>
      <c r="T47" s="69"/>
      <c r="U47" s="72" t="s">
        <v>664</v>
      </c>
    </row>
    <row r="48" spans="1:22" ht="57" x14ac:dyDescent="0.3">
      <c r="A48" s="186" t="s">
        <v>665</v>
      </c>
      <c r="B48" s="122" t="s">
        <v>666</v>
      </c>
      <c r="C48" s="123" t="s">
        <v>667</v>
      </c>
      <c r="D48" s="124" t="s">
        <v>20</v>
      </c>
      <c r="E48" s="125">
        <v>10</v>
      </c>
      <c r="F48" s="126">
        <v>4</v>
      </c>
      <c r="G48" s="127">
        <v>40</v>
      </c>
      <c r="H48" s="128" t="s">
        <v>589</v>
      </c>
      <c r="I48" s="123" t="s">
        <v>656</v>
      </c>
      <c r="J48" s="123">
        <v>6</v>
      </c>
      <c r="K48" s="129">
        <v>24</v>
      </c>
      <c r="L48" s="130"/>
      <c r="M48" s="128"/>
      <c r="N48" s="123" t="s">
        <v>668</v>
      </c>
      <c r="O48" s="123" t="s">
        <v>669</v>
      </c>
      <c r="P48" s="123">
        <v>6</v>
      </c>
      <c r="Q48" s="123">
        <v>1</v>
      </c>
      <c r="R48" s="129">
        <f>P48*Q48</f>
        <v>6</v>
      </c>
      <c r="S48" s="130" t="s">
        <v>670</v>
      </c>
      <c r="T48" s="69"/>
      <c r="U48" s="72" t="s">
        <v>671</v>
      </c>
    </row>
    <row r="49" spans="1:21" ht="68.400000000000006" x14ac:dyDescent="0.3">
      <c r="A49" s="30" t="s">
        <v>672</v>
      </c>
      <c r="B49" s="63" t="s">
        <v>666</v>
      </c>
      <c r="C49" s="64" t="s">
        <v>673</v>
      </c>
      <c r="D49" s="65" t="s">
        <v>30</v>
      </c>
      <c r="E49" s="66">
        <v>9</v>
      </c>
      <c r="F49" s="67">
        <v>3</v>
      </c>
      <c r="G49" s="68">
        <v>27</v>
      </c>
      <c r="H49" s="69" t="s">
        <v>311</v>
      </c>
      <c r="I49" s="64" t="s">
        <v>674</v>
      </c>
      <c r="J49" s="64">
        <v>7</v>
      </c>
      <c r="K49" s="70">
        <v>21</v>
      </c>
      <c r="L49" s="71"/>
      <c r="M49" s="69" t="s">
        <v>483</v>
      </c>
      <c r="N49" s="64" t="s">
        <v>675</v>
      </c>
      <c r="O49" s="64" t="s">
        <v>0</v>
      </c>
      <c r="P49" s="64">
        <v>7</v>
      </c>
      <c r="Q49" s="64">
        <v>2</v>
      </c>
      <c r="R49" s="70">
        <v>14</v>
      </c>
      <c r="S49" s="71"/>
      <c r="T49" s="69"/>
      <c r="U49" s="72" t="s">
        <v>676</v>
      </c>
    </row>
    <row r="50" spans="1:21" ht="45.6" x14ac:dyDescent="0.3">
      <c r="A50" s="63" t="s">
        <v>677</v>
      </c>
      <c r="B50" s="63" t="s">
        <v>666</v>
      </c>
      <c r="C50" s="64" t="s">
        <v>678</v>
      </c>
      <c r="D50" s="65" t="s">
        <v>24</v>
      </c>
      <c r="E50" s="66">
        <v>8</v>
      </c>
      <c r="F50" s="67">
        <v>2</v>
      </c>
      <c r="G50" s="68">
        <v>16</v>
      </c>
      <c r="H50" s="69" t="s">
        <v>314</v>
      </c>
      <c r="I50" s="64" t="s">
        <v>679</v>
      </c>
      <c r="J50" s="64">
        <v>6</v>
      </c>
      <c r="K50" s="70">
        <v>12</v>
      </c>
      <c r="L50" s="71"/>
      <c r="M50" s="69" t="s">
        <v>411</v>
      </c>
      <c r="N50" s="64" t="s">
        <v>680</v>
      </c>
      <c r="O50" s="64" t="s">
        <v>644</v>
      </c>
      <c r="P50" s="64">
        <v>6</v>
      </c>
      <c r="Q50" s="64">
        <v>1</v>
      </c>
      <c r="R50" s="70">
        <v>6</v>
      </c>
      <c r="S50" s="71" t="s">
        <v>681</v>
      </c>
      <c r="T50" s="69"/>
      <c r="U50" s="72"/>
    </row>
    <row r="51" spans="1:21" ht="45.6" x14ac:dyDescent="0.3">
      <c r="A51" s="30" t="s">
        <v>682</v>
      </c>
      <c r="B51" s="63" t="s">
        <v>666</v>
      </c>
      <c r="C51" s="64" t="s">
        <v>683</v>
      </c>
      <c r="D51" s="65" t="s">
        <v>24</v>
      </c>
      <c r="E51" s="66">
        <v>8</v>
      </c>
      <c r="F51" s="67">
        <v>1</v>
      </c>
      <c r="G51" s="68">
        <v>8</v>
      </c>
      <c r="H51" s="69" t="s">
        <v>314</v>
      </c>
      <c r="I51" s="64" t="s">
        <v>679</v>
      </c>
      <c r="J51" s="64">
        <v>6</v>
      </c>
      <c r="K51" s="70">
        <v>6</v>
      </c>
      <c r="L51" s="71"/>
      <c r="M51" s="69"/>
      <c r="N51" s="64"/>
      <c r="O51" s="64"/>
      <c r="P51" s="64"/>
      <c r="Q51" s="64"/>
      <c r="R51" s="70">
        <v>6</v>
      </c>
      <c r="S51" s="71"/>
      <c r="T51" s="69"/>
      <c r="U51" s="72"/>
    </row>
    <row r="52" spans="1:21" ht="45.6" x14ac:dyDescent="0.3">
      <c r="A52" s="122" t="s">
        <v>684</v>
      </c>
      <c r="B52" s="122" t="s">
        <v>666</v>
      </c>
      <c r="C52" s="123" t="s">
        <v>685</v>
      </c>
      <c r="D52" s="124" t="s">
        <v>24</v>
      </c>
      <c r="E52" s="125">
        <v>8</v>
      </c>
      <c r="F52" s="126">
        <v>3</v>
      </c>
      <c r="G52" s="127">
        <v>24</v>
      </c>
      <c r="H52" s="128" t="s">
        <v>314</v>
      </c>
      <c r="I52" s="123" t="s">
        <v>679</v>
      </c>
      <c r="J52" s="123">
        <v>6</v>
      </c>
      <c r="K52" s="129">
        <v>18</v>
      </c>
      <c r="L52" s="130"/>
      <c r="M52" s="128" t="s">
        <v>357</v>
      </c>
      <c r="N52" s="123" t="s">
        <v>686</v>
      </c>
      <c r="O52" s="123" t="s">
        <v>644</v>
      </c>
      <c r="P52" s="123">
        <v>6</v>
      </c>
      <c r="Q52" s="123">
        <v>2</v>
      </c>
      <c r="R52" s="129">
        <v>12</v>
      </c>
      <c r="S52" s="130" t="s">
        <v>621</v>
      </c>
      <c r="T52" s="69"/>
      <c r="U52" s="72" t="s">
        <v>687</v>
      </c>
    </row>
    <row r="53" spans="1:21" ht="34.200000000000003" x14ac:dyDescent="0.3">
      <c r="A53" s="62" t="s">
        <v>688</v>
      </c>
      <c r="B53" s="63" t="s">
        <v>666</v>
      </c>
      <c r="C53" s="64" t="s">
        <v>689</v>
      </c>
      <c r="D53" s="65" t="s">
        <v>30</v>
      </c>
      <c r="E53" s="66">
        <v>9</v>
      </c>
      <c r="F53" s="67">
        <v>2</v>
      </c>
      <c r="G53" s="68">
        <f>E53*F53</f>
        <v>18</v>
      </c>
      <c r="H53" s="69" t="s">
        <v>690</v>
      </c>
      <c r="I53" s="64" t="s">
        <v>691</v>
      </c>
      <c r="J53" s="64">
        <v>7</v>
      </c>
      <c r="K53" s="70">
        <f>F53*J53</f>
        <v>14</v>
      </c>
      <c r="L53" s="71"/>
      <c r="M53" s="69"/>
      <c r="N53" s="64"/>
      <c r="O53" s="64"/>
      <c r="P53" s="64">
        <v>7</v>
      </c>
      <c r="Q53" s="64">
        <v>2</v>
      </c>
      <c r="R53" s="70">
        <f>P53*Q53</f>
        <v>14</v>
      </c>
      <c r="S53" s="71"/>
      <c r="T53" s="69"/>
      <c r="U53" s="72"/>
    </row>
    <row r="54" spans="1:21" ht="45.6" x14ac:dyDescent="0.3">
      <c r="A54" s="63" t="s">
        <v>692</v>
      </c>
      <c r="B54" s="63" t="s">
        <v>666</v>
      </c>
      <c r="C54" s="64" t="s">
        <v>693</v>
      </c>
      <c r="D54" s="65"/>
      <c r="E54" s="66">
        <v>1</v>
      </c>
      <c r="F54" s="67">
        <v>4</v>
      </c>
      <c r="G54" s="68">
        <v>4</v>
      </c>
      <c r="H54" s="69"/>
      <c r="I54" s="64" t="s">
        <v>694</v>
      </c>
      <c r="J54" s="64">
        <v>1</v>
      </c>
      <c r="K54" s="70">
        <v>4</v>
      </c>
      <c r="L54" s="71"/>
      <c r="M54" s="69" t="s">
        <v>292</v>
      </c>
      <c r="N54" s="64" t="s">
        <v>695</v>
      </c>
      <c r="O54" s="64" t="s">
        <v>696</v>
      </c>
      <c r="P54" s="64">
        <v>1</v>
      </c>
      <c r="Q54" s="64">
        <v>4</v>
      </c>
      <c r="R54" s="70">
        <v>4</v>
      </c>
      <c r="S54" s="71"/>
      <c r="T54" s="69"/>
      <c r="U54" s="72" t="s">
        <v>697</v>
      </c>
    </row>
    <row r="55" spans="1:21" s="196" customFormat="1" ht="91.2" x14ac:dyDescent="0.3">
      <c r="A55" s="121" t="s">
        <v>698</v>
      </c>
      <c r="B55" s="122" t="s">
        <v>666</v>
      </c>
      <c r="C55" s="123" t="s">
        <v>673</v>
      </c>
      <c r="D55" s="124" t="s">
        <v>30</v>
      </c>
      <c r="E55" s="125">
        <v>9</v>
      </c>
      <c r="F55" s="126">
        <v>3</v>
      </c>
      <c r="G55" s="127">
        <v>27</v>
      </c>
      <c r="H55" s="128" t="s">
        <v>311</v>
      </c>
      <c r="I55" s="123" t="s">
        <v>674</v>
      </c>
      <c r="J55" s="123">
        <v>7</v>
      </c>
      <c r="K55" s="129">
        <v>21</v>
      </c>
      <c r="L55" s="130"/>
      <c r="M55" s="128" t="s">
        <v>357</v>
      </c>
      <c r="N55" s="123" t="s">
        <v>699</v>
      </c>
      <c r="O55" s="123" t="s">
        <v>658</v>
      </c>
      <c r="P55" s="123">
        <v>7</v>
      </c>
      <c r="Q55" s="123">
        <v>1</v>
      </c>
      <c r="R55" s="129">
        <v>7</v>
      </c>
      <c r="S55" s="130" t="s">
        <v>700</v>
      </c>
      <c r="T55" s="69"/>
      <c r="U55" s="72" t="s">
        <v>701</v>
      </c>
    </row>
    <row r="56" spans="1:21" ht="45.6" x14ac:dyDescent="0.3">
      <c r="A56" s="121" t="s">
        <v>702</v>
      </c>
      <c r="B56" s="122" t="s">
        <v>666</v>
      </c>
      <c r="C56" s="123" t="s">
        <v>703</v>
      </c>
      <c r="D56" s="124" t="s">
        <v>30</v>
      </c>
      <c r="E56" s="125">
        <v>9</v>
      </c>
      <c r="F56" s="126">
        <v>3</v>
      </c>
      <c r="G56" s="127">
        <v>27</v>
      </c>
      <c r="H56" s="216" t="s">
        <v>311</v>
      </c>
      <c r="I56" s="217" t="s">
        <v>704</v>
      </c>
      <c r="J56" s="217">
        <v>7</v>
      </c>
      <c r="K56" s="129">
        <v>21</v>
      </c>
      <c r="L56" s="130"/>
      <c r="M56" s="128" t="s">
        <v>414</v>
      </c>
      <c r="N56" s="123" t="s">
        <v>705</v>
      </c>
      <c r="O56" s="123" t="s">
        <v>658</v>
      </c>
      <c r="P56" s="123">
        <v>7</v>
      </c>
      <c r="Q56" s="123">
        <v>2</v>
      </c>
      <c r="R56" s="129">
        <v>14</v>
      </c>
      <c r="S56" s="130"/>
      <c r="T56" s="69"/>
      <c r="U56" s="72" t="s">
        <v>701</v>
      </c>
    </row>
    <row r="57" spans="1:21" ht="68.400000000000006" x14ac:dyDescent="0.3">
      <c r="A57" s="122" t="s">
        <v>706</v>
      </c>
      <c r="B57" s="122" t="s">
        <v>666</v>
      </c>
      <c r="C57" s="123" t="s">
        <v>707</v>
      </c>
      <c r="D57" s="124" t="s">
        <v>30</v>
      </c>
      <c r="E57" s="125">
        <v>9</v>
      </c>
      <c r="F57" s="126">
        <v>2</v>
      </c>
      <c r="G57" s="127">
        <f>E57*F57</f>
        <v>18</v>
      </c>
      <c r="H57" s="128" t="s">
        <v>414</v>
      </c>
      <c r="I57" s="123" t="s">
        <v>708</v>
      </c>
      <c r="J57" s="123">
        <v>7</v>
      </c>
      <c r="K57" s="129">
        <f>J57*F57</f>
        <v>14</v>
      </c>
      <c r="L57" s="130"/>
      <c r="M57" s="128" t="s">
        <v>414</v>
      </c>
      <c r="N57" s="123" t="s">
        <v>709</v>
      </c>
      <c r="O57" s="123" t="s">
        <v>658</v>
      </c>
      <c r="P57" s="123">
        <v>7</v>
      </c>
      <c r="Q57" s="123">
        <v>2</v>
      </c>
      <c r="R57" s="129">
        <f>P57*Q57</f>
        <v>14</v>
      </c>
      <c r="S57" s="130"/>
      <c r="T57" s="128" t="s">
        <v>710</v>
      </c>
      <c r="U57" s="72" t="s">
        <v>701</v>
      </c>
    </row>
    <row r="58" spans="1:21" ht="91.2" x14ac:dyDescent="0.3">
      <c r="A58" s="62" t="s">
        <v>711</v>
      </c>
      <c r="B58" s="63" t="s">
        <v>666</v>
      </c>
      <c r="C58" s="64" t="s">
        <v>712</v>
      </c>
      <c r="D58" s="65" t="s">
        <v>30</v>
      </c>
      <c r="E58" s="66">
        <v>9</v>
      </c>
      <c r="F58" s="67">
        <v>5</v>
      </c>
      <c r="G58" s="68">
        <f>E58*F58</f>
        <v>45</v>
      </c>
      <c r="H58" s="69" t="s">
        <v>311</v>
      </c>
      <c r="I58" s="64" t="s">
        <v>713</v>
      </c>
      <c r="J58" s="64">
        <v>7</v>
      </c>
      <c r="K58" s="70">
        <f>F58*J58</f>
        <v>35</v>
      </c>
      <c r="L58" s="71"/>
      <c r="M58" s="69" t="s">
        <v>414</v>
      </c>
      <c r="N58" s="64" t="s">
        <v>714</v>
      </c>
      <c r="O58" s="64" t="s">
        <v>658</v>
      </c>
      <c r="P58" s="64">
        <v>7</v>
      </c>
      <c r="Q58" s="64">
        <v>2</v>
      </c>
      <c r="R58" s="70">
        <f>P58*Q58</f>
        <v>14</v>
      </c>
      <c r="S58" s="71" t="s">
        <v>715</v>
      </c>
      <c r="T58" s="69"/>
      <c r="U58" s="72" t="s">
        <v>676</v>
      </c>
    </row>
    <row r="59" spans="1:21" ht="34.200000000000003" x14ac:dyDescent="0.3">
      <c r="A59" s="121" t="s">
        <v>716</v>
      </c>
      <c r="B59" s="122" t="s">
        <v>603</v>
      </c>
      <c r="C59" s="123" t="s">
        <v>717</v>
      </c>
      <c r="D59" s="124" t="s">
        <v>24</v>
      </c>
      <c r="E59" s="125">
        <v>8</v>
      </c>
      <c r="F59" s="126">
        <v>3</v>
      </c>
      <c r="G59" s="127">
        <f t="shared" ref="G59:G68" si="3">E59*F59</f>
        <v>24</v>
      </c>
      <c r="H59" s="128"/>
      <c r="I59" s="218"/>
      <c r="J59" s="123"/>
      <c r="K59" s="129"/>
      <c r="L59" s="130"/>
      <c r="M59" s="128"/>
      <c r="N59" s="123"/>
      <c r="O59" s="123" t="s">
        <v>478</v>
      </c>
      <c r="P59" s="123"/>
      <c r="Q59" s="123"/>
      <c r="R59" s="129">
        <v>24</v>
      </c>
      <c r="S59" s="71"/>
      <c r="T59" s="69"/>
      <c r="U59" s="72" t="s">
        <v>718</v>
      </c>
    </row>
    <row r="60" spans="1:21" ht="34.200000000000003" x14ac:dyDescent="0.3">
      <c r="A60" s="121" t="s">
        <v>719</v>
      </c>
      <c r="B60" s="122" t="s">
        <v>603</v>
      </c>
      <c r="C60" s="123" t="s">
        <v>720</v>
      </c>
      <c r="D60" s="124" t="s">
        <v>24</v>
      </c>
      <c r="E60" s="125">
        <v>8</v>
      </c>
      <c r="F60" s="126">
        <v>3</v>
      </c>
      <c r="G60" s="127">
        <f t="shared" si="3"/>
        <v>24</v>
      </c>
      <c r="H60" s="128"/>
      <c r="I60" s="218"/>
      <c r="J60" s="123"/>
      <c r="K60" s="129"/>
      <c r="L60" s="130"/>
      <c r="M60" s="128"/>
      <c r="N60" s="123"/>
      <c r="O60" s="123" t="s">
        <v>478</v>
      </c>
      <c r="P60" s="123"/>
      <c r="Q60" s="123"/>
      <c r="R60" s="129">
        <v>24</v>
      </c>
      <c r="S60" s="71"/>
      <c r="T60" s="69"/>
      <c r="U60" s="72" t="s">
        <v>718</v>
      </c>
    </row>
    <row r="61" spans="1:21" ht="22.8" x14ac:dyDescent="0.3">
      <c r="A61" s="62" t="s">
        <v>721</v>
      </c>
      <c r="B61" s="63" t="s">
        <v>666</v>
      </c>
      <c r="C61" s="64" t="s">
        <v>722</v>
      </c>
      <c r="D61" s="65" t="s">
        <v>20</v>
      </c>
      <c r="E61" s="66">
        <v>10</v>
      </c>
      <c r="F61" s="67">
        <v>1</v>
      </c>
      <c r="G61" s="68">
        <f t="shared" si="3"/>
        <v>10</v>
      </c>
      <c r="H61" s="69"/>
      <c r="I61" s="215"/>
      <c r="J61" s="64"/>
      <c r="K61" s="70">
        <v>10</v>
      </c>
      <c r="L61" s="71"/>
      <c r="M61" s="69"/>
      <c r="N61" s="64"/>
      <c r="O61" s="64" t="s">
        <v>478</v>
      </c>
      <c r="P61" s="64"/>
      <c r="Q61" s="64"/>
      <c r="R61" s="70">
        <v>10</v>
      </c>
      <c r="S61" s="71"/>
      <c r="T61" s="69"/>
      <c r="U61" s="72" t="s">
        <v>723</v>
      </c>
    </row>
    <row r="62" spans="1:21" ht="68.400000000000006" x14ac:dyDescent="0.3">
      <c r="A62" s="121" t="s">
        <v>724</v>
      </c>
      <c r="B62" s="122" t="s">
        <v>666</v>
      </c>
      <c r="C62" s="123" t="s">
        <v>725</v>
      </c>
      <c r="D62" s="124" t="s">
        <v>33</v>
      </c>
      <c r="E62" s="125">
        <v>9</v>
      </c>
      <c r="F62" s="126">
        <v>1</v>
      </c>
      <c r="G62" s="127">
        <f t="shared" si="3"/>
        <v>9</v>
      </c>
      <c r="H62" s="128"/>
      <c r="I62" s="218"/>
      <c r="J62" s="123"/>
      <c r="K62" s="129">
        <f t="shared" ref="K62:K67" si="4">F62*J62</f>
        <v>0</v>
      </c>
      <c r="L62" s="130"/>
      <c r="M62" s="128"/>
      <c r="N62" s="217" t="s">
        <v>726</v>
      </c>
      <c r="O62" s="123" t="s">
        <v>478</v>
      </c>
      <c r="P62" s="123"/>
      <c r="Q62" s="123"/>
      <c r="R62" s="129">
        <v>1</v>
      </c>
      <c r="S62" s="71"/>
      <c r="T62" s="69"/>
      <c r="U62" s="72" t="s">
        <v>727</v>
      </c>
    </row>
    <row r="63" spans="1:21" ht="22.8" x14ac:dyDescent="0.3">
      <c r="A63" s="121" t="s">
        <v>728</v>
      </c>
      <c r="B63" s="122" t="s">
        <v>603</v>
      </c>
      <c r="C63" s="217" t="s">
        <v>729</v>
      </c>
      <c r="D63" s="124"/>
      <c r="E63" s="125"/>
      <c r="F63" s="126"/>
      <c r="G63" s="127">
        <f t="shared" si="3"/>
        <v>0</v>
      </c>
      <c r="H63" s="128"/>
      <c r="I63" s="123"/>
      <c r="J63" s="123"/>
      <c r="K63" s="129">
        <f t="shared" si="4"/>
        <v>0</v>
      </c>
      <c r="L63" s="130"/>
      <c r="M63" s="128"/>
      <c r="N63" s="123"/>
      <c r="O63" s="123" t="s">
        <v>478</v>
      </c>
      <c r="P63" s="123"/>
      <c r="Q63" s="123"/>
      <c r="R63" s="129">
        <f t="shared" ref="R63" si="5">P63*Q63</f>
        <v>0</v>
      </c>
      <c r="S63" s="130"/>
      <c r="T63" s="69"/>
      <c r="U63" s="72" t="s">
        <v>730</v>
      </c>
    </row>
    <row r="64" spans="1:21" ht="45.6" x14ac:dyDescent="0.3">
      <c r="A64" s="62" t="s">
        <v>731</v>
      </c>
      <c r="B64" s="63" t="s">
        <v>603</v>
      </c>
      <c r="C64" s="64" t="s">
        <v>732</v>
      </c>
      <c r="D64" s="54" t="s">
        <v>30</v>
      </c>
      <c r="E64" s="53">
        <v>9</v>
      </c>
      <c r="F64" s="18">
        <v>1</v>
      </c>
      <c r="G64" s="68">
        <f t="shared" si="3"/>
        <v>9</v>
      </c>
      <c r="H64" s="55" t="s">
        <v>311</v>
      </c>
      <c r="I64" s="17" t="s">
        <v>713</v>
      </c>
      <c r="J64" s="17">
        <v>7</v>
      </c>
      <c r="K64" s="70">
        <v>7</v>
      </c>
      <c r="L64" s="58"/>
      <c r="M64" s="55" t="s">
        <v>414</v>
      </c>
      <c r="N64" s="17" t="s">
        <v>733</v>
      </c>
      <c r="O64" s="17" t="s">
        <v>478</v>
      </c>
      <c r="P64" s="17">
        <v>7</v>
      </c>
      <c r="Q64" s="17">
        <v>1</v>
      </c>
      <c r="R64" s="70">
        <v>7</v>
      </c>
      <c r="S64" s="71"/>
      <c r="T64" s="69"/>
      <c r="U64" s="72"/>
    </row>
    <row r="65" spans="1:21" ht="34.200000000000003" x14ac:dyDescent="0.3">
      <c r="A65" s="62" t="s">
        <v>734</v>
      </c>
      <c r="B65" s="63" t="s">
        <v>603</v>
      </c>
      <c r="C65" s="64" t="s">
        <v>735</v>
      </c>
      <c r="D65" s="97" t="s">
        <v>33</v>
      </c>
      <c r="E65" s="98">
        <v>9</v>
      </c>
      <c r="F65" s="99">
        <v>2</v>
      </c>
      <c r="G65" s="68">
        <f t="shared" si="3"/>
        <v>18</v>
      </c>
      <c r="H65" s="101" t="s">
        <v>308</v>
      </c>
      <c r="I65" s="96" t="s">
        <v>613</v>
      </c>
      <c r="J65" s="96">
        <v>7</v>
      </c>
      <c r="K65" s="70">
        <f t="shared" si="4"/>
        <v>14</v>
      </c>
      <c r="L65" s="103"/>
      <c r="M65" s="101" t="s">
        <v>304</v>
      </c>
      <c r="N65" s="96" t="s">
        <v>736</v>
      </c>
      <c r="O65" s="96" t="s">
        <v>478</v>
      </c>
      <c r="P65" s="96">
        <v>7</v>
      </c>
      <c r="Q65" s="96">
        <v>1</v>
      </c>
      <c r="R65" s="70">
        <v>7</v>
      </c>
      <c r="S65" s="71"/>
      <c r="T65" s="69"/>
      <c r="U65" s="72"/>
    </row>
    <row r="66" spans="1:21" ht="34.200000000000003" x14ac:dyDescent="0.3">
      <c r="A66" s="62" t="s">
        <v>737</v>
      </c>
      <c r="B66" s="63" t="s">
        <v>603</v>
      </c>
      <c r="C66" s="64" t="s">
        <v>738</v>
      </c>
      <c r="D66" s="65" t="s">
        <v>20</v>
      </c>
      <c r="E66" s="66">
        <v>10</v>
      </c>
      <c r="F66" s="67">
        <v>1</v>
      </c>
      <c r="G66" s="68">
        <f t="shared" si="3"/>
        <v>10</v>
      </c>
      <c r="H66" s="69" t="s">
        <v>539</v>
      </c>
      <c r="I66" s="64" t="s">
        <v>739</v>
      </c>
      <c r="J66" s="64">
        <v>8</v>
      </c>
      <c r="K66" s="70">
        <f t="shared" si="4"/>
        <v>8</v>
      </c>
      <c r="L66" s="71"/>
      <c r="M66" s="69"/>
      <c r="N66" s="64"/>
      <c r="O66" s="64" t="s">
        <v>478</v>
      </c>
      <c r="P66" s="64">
        <v>8</v>
      </c>
      <c r="Q66" s="64">
        <v>1</v>
      </c>
      <c r="R66" s="70">
        <v>8</v>
      </c>
      <c r="S66" s="71"/>
      <c r="T66" s="69"/>
      <c r="U66" s="72"/>
    </row>
    <row r="67" spans="1:21" ht="34.200000000000003" x14ac:dyDescent="0.3">
      <c r="A67" s="62" t="s">
        <v>740</v>
      </c>
      <c r="B67" s="63" t="s">
        <v>666</v>
      </c>
      <c r="C67" s="64" t="s">
        <v>741</v>
      </c>
      <c r="D67" s="65" t="s">
        <v>30</v>
      </c>
      <c r="E67" s="66">
        <v>9</v>
      </c>
      <c r="F67" s="67">
        <v>5</v>
      </c>
      <c r="G67" s="68">
        <f t="shared" si="3"/>
        <v>45</v>
      </c>
      <c r="H67" s="69" t="s">
        <v>311</v>
      </c>
      <c r="I67" s="64" t="s">
        <v>742</v>
      </c>
      <c r="J67" s="64">
        <v>2</v>
      </c>
      <c r="K67" s="70">
        <f t="shared" si="4"/>
        <v>10</v>
      </c>
      <c r="L67" s="71"/>
      <c r="M67" s="69" t="s">
        <v>414</v>
      </c>
      <c r="N67" s="64" t="s">
        <v>743</v>
      </c>
      <c r="O67" s="64" t="s">
        <v>478</v>
      </c>
      <c r="P67" s="64">
        <v>2</v>
      </c>
      <c r="Q67" s="64">
        <v>2</v>
      </c>
      <c r="R67" s="70">
        <f>P67*Q67</f>
        <v>4</v>
      </c>
      <c r="S67" s="71"/>
      <c r="T67" s="69"/>
      <c r="U67" s="72"/>
    </row>
    <row r="68" spans="1:21" ht="22.8" x14ac:dyDescent="0.3">
      <c r="A68" s="62" t="s">
        <v>744</v>
      </c>
      <c r="B68" s="63" t="s">
        <v>603</v>
      </c>
      <c r="C68" s="64" t="s">
        <v>745</v>
      </c>
      <c r="D68" s="65" t="s">
        <v>88</v>
      </c>
      <c r="E68" s="66">
        <v>7</v>
      </c>
      <c r="F68" s="67">
        <v>10</v>
      </c>
      <c r="G68" s="68">
        <f t="shared" si="3"/>
        <v>70</v>
      </c>
      <c r="H68" s="69"/>
      <c r="I68" s="64"/>
      <c r="J68" s="64"/>
      <c r="K68" s="70">
        <v>70</v>
      </c>
      <c r="L68" s="71"/>
      <c r="M68" s="69" t="s">
        <v>295</v>
      </c>
      <c r="N68" s="64" t="s">
        <v>746</v>
      </c>
      <c r="O68" s="64" t="s">
        <v>478</v>
      </c>
      <c r="P68" s="64">
        <v>7</v>
      </c>
      <c r="Q68" s="64">
        <v>1</v>
      </c>
      <c r="R68" s="70">
        <f>P68*Q68</f>
        <v>7</v>
      </c>
      <c r="S68" s="71"/>
      <c r="T68" s="69"/>
      <c r="U68" s="72"/>
    </row>
    <row r="69" spans="1:21" ht="52.5" customHeight="1" x14ac:dyDescent="0.3">
      <c r="A69" s="255" t="s">
        <v>747</v>
      </c>
      <c r="B69" s="253"/>
      <c r="C69" s="253"/>
      <c r="D69" s="253"/>
      <c r="E69" s="253"/>
      <c r="F69" s="253"/>
      <c r="G69" s="253"/>
      <c r="H69" s="253"/>
      <c r="I69" s="253"/>
      <c r="J69" s="253"/>
      <c r="K69" s="253"/>
      <c r="L69" s="253"/>
      <c r="M69" s="253"/>
      <c r="N69" s="253"/>
      <c r="O69" s="253"/>
      <c r="P69" s="253"/>
      <c r="Q69" s="253"/>
      <c r="R69" s="253"/>
      <c r="S69" s="253"/>
      <c r="T69" s="253"/>
      <c r="U69" s="254"/>
    </row>
    <row r="70" spans="1:21" ht="45.6" x14ac:dyDescent="0.3">
      <c r="A70" s="62" t="s">
        <v>748</v>
      </c>
      <c r="B70" s="63" t="s">
        <v>749</v>
      </c>
      <c r="C70" s="64" t="s">
        <v>750</v>
      </c>
      <c r="D70" s="65" t="s">
        <v>20</v>
      </c>
      <c r="E70" s="66">
        <v>10</v>
      </c>
      <c r="F70" s="67">
        <v>1</v>
      </c>
      <c r="G70" s="68">
        <v>10</v>
      </c>
      <c r="H70" s="69" t="s">
        <v>314</v>
      </c>
      <c r="I70" s="64" t="s">
        <v>751</v>
      </c>
      <c r="J70" s="64">
        <v>10</v>
      </c>
      <c r="K70" s="70">
        <v>10</v>
      </c>
      <c r="L70" s="71"/>
      <c r="M70" s="69" t="s">
        <v>354</v>
      </c>
      <c r="N70" s="64" t="s">
        <v>752</v>
      </c>
      <c r="O70" s="64" t="s">
        <v>753</v>
      </c>
      <c r="P70" s="64"/>
      <c r="Q70" s="64"/>
      <c r="R70" s="70">
        <v>10</v>
      </c>
      <c r="S70" s="170" t="s">
        <v>754</v>
      </c>
      <c r="T70" s="69"/>
      <c r="U70" s="72"/>
    </row>
    <row r="71" spans="1:21" ht="45.6" x14ac:dyDescent="0.3">
      <c r="A71" s="62" t="s">
        <v>755</v>
      </c>
      <c r="B71" s="63" t="s">
        <v>749</v>
      </c>
      <c r="C71" s="64" t="s">
        <v>756</v>
      </c>
      <c r="D71" s="65" t="s">
        <v>20</v>
      </c>
      <c r="E71" s="66">
        <v>10</v>
      </c>
      <c r="F71" s="67">
        <v>1</v>
      </c>
      <c r="G71" s="68">
        <v>10</v>
      </c>
      <c r="H71" s="69" t="s">
        <v>314</v>
      </c>
      <c r="I71" s="64" t="s">
        <v>757</v>
      </c>
      <c r="J71" s="64">
        <v>10</v>
      </c>
      <c r="K71" s="70">
        <v>10</v>
      </c>
      <c r="L71" s="71"/>
      <c r="M71" s="69" t="s">
        <v>369</v>
      </c>
      <c r="N71" s="64" t="s">
        <v>758</v>
      </c>
      <c r="O71" s="64" t="s">
        <v>753</v>
      </c>
      <c r="P71" s="64"/>
      <c r="Q71" s="64"/>
      <c r="R71" s="70">
        <v>10</v>
      </c>
      <c r="S71" s="71"/>
      <c r="T71" s="69"/>
      <c r="U71" s="72"/>
    </row>
    <row r="72" spans="1:21" ht="57" x14ac:dyDescent="0.3">
      <c r="A72" s="62" t="s">
        <v>759</v>
      </c>
      <c r="B72" s="63" t="s">
        <v>760</v>
      </c>
      <c r="C72" s="64" t="s">
        <v>761</v>
      </c>
      <c r="D72" s="65" t="s">
        <v>24</v>
      </c>
      <c r="E72" s="66">
        <v>8</v>
      </c>
      <c r="F72" s="67">
        <v>2</v>
      </c>
      <c r="G72" s="68">
        <v>16</v>
      </c>
      <c r="H72" s="69" t="s">
        <v>314</v>
      </c>
      <c r="I72" s="64" t="s">
        <v>757</v>
      </c>
      <c r="J72" s="64">
        <v>6</v>
      </c>
      <c r="K72" s="70">
        <v>12</v>
      </c>
      <c r="L72" s="71"/>
      <c r="M72" s="69" t="s">
        <v>22</v>
      </c>
      <c r="N72" s="64" t="s">
        <v>762</v>
      </c>
      <c r="O72" s="64" t="s">
        <v>753</v>
      </c>
      <c r="P72" s="64">
        <v>6</v>
      </c>
      <c r="Q72" s="64">
        <v>1</v>
      </c>
      <c r="R72" s="70">
        <v>6</v>
      </c>
      <c r="S72" s="170" t="s">
        <v>763</v>
      </c>
      <c r="T72" s="69"/>
      <c r="U72" s="72"/>
    </row>
    <row r="73" spans="1:21" ht="45.6" x14ac:dyDescent="0.3">
      <c r="A73" s="62" t="s">
        <v>764</v>
      </c>
      <c r="B73" s="63" t="s">
        <v>760</v>
      </c>
      <c r="C73" s="64" t="s">
        <v>765</v>
      </c>
      <c r="D73" s="65" t="s">
        <v>20</v>
      </c>
      <c r="E73" s="66">
        <v>10</v>
      </c>
      <c r="F73" s="67">
        <v>1</v>
      </c>
      <c r="G73" s="68">
        <v>10</v>
      </c>
      <c r="H73" s="69" t="s">
        <v>314</v>
      </c>
      <c r="I73" s="64" t="s">
        <v>757</v>
      </c>
      <c r="J73" s="64">
        <v>10</v>
      </c>
      <c r="K73" s="70">
        <v>10</v>
      </c>
      <c r="L73" s="71"/>
      <c r="M73" s="69" t="s">
        <v>22</v>
      </c>
      <c r="N73" s="64" t="s">
        <v>766</v>
      </c>
      <c r="O73" s="64" t="s">
        <v>753</v>
      </c>
      <c r="P73" s="64"/>
      <c r="Q73" s="64"/>
      <c r="R73" s="70">
        <v>10</v>
      </c>
      <c r="S73" s="170" t="s">
        <v>754</v>
      </c>
      <c r="T73" s="69"/>
      <c r="U73" s="72"/>
    </row>
    <row r="74" spans="1:21" ht="91.2" x14ac:dyDescent="0.3">
      <c r="A74" s="64" t="s">
        <v>767</v>
      </c>
      <c r="B74" s="64" t="s">
        <v>768</v>
      </c>
      <c r="C74" s="64" t="s">
        <v>769</v>
      </c>
      <c r="D74" s="65" t="s">
        <v>24</v>
      </c>
      <c r="E74" s="66">
        <v>8</v>
      </c>
      <c r="F74" s="64">
        <v>1</v>
      </c>
      <c r="G74" s="68">
        <v>8</v>
      </c>
      <c r="H74" s="69" t="s">
        <v>311</v>
      </c>
      <c r="I74" s="64" t="s">
        <v>770</v>
      </c>
      <c r="J74" s="64">
        <v>6</v>
      </c>
      <c r="K74" s="114">
        <v>6</v>
      </c>
      <c r="L74" s="64" t="s">
        <v>771</v>
      </c>
      <c r="M74" s="69" t="s">
        <v>22</v>
      </c>
      <c r="N74" s="64" t="s">
        <v>22</v>
      </c>
      <c r="O74" s="64" t="s">
        <v>753</v>
      </c>
      <c r="P74" s="64"/>
      <c r="Q74" s="64"/>
      <c r="R74" s="114">
        <v>6</v>
      </c>
      <c r="S74" s="71"/>
      <c r="T74" s="69"/>
      <c r="U74" s="72"/>
    </row>
    <row r="75" spans="1:21" ht="68.400000000000006" x14ac:dyDescent="0.3">
      <c r="A75" s="123" t="s">
        <v>772</v>
      </c>
      <c r="B75" s="123" t="s">
        <v>768</v>
      </c>
      <c r="C75" s="123" t="s">
        <v>773</v>
      </c>
      <c r="D75" s="124" t="s">
        <v>24</v>
      </c>
      <c r="E75" s="125">
        <v>8</v>
      </c>
      <c r="F75" s="123">
        <v>5</v>
      </c>
      <c r="G75" s="127">
        <v>40</v>
      </c>
      <c r="H75" s="128" t="s">
        <v>311</v>
      </c>
      <c r="I75" s="123" t="s">
        <v>770</v>
      </c>
      <c r="J75" s="123">
        <v>6</v>
      </c>
      <c r="K75" s="169">
        <v>30</v>
      </c>
      <c r="L75" s="123"/>
      <c r="M75" s="128" t="s">
        <v>22</v>
      </c>
      <c r="N75" s="123"/>
      <c r="O75" s="123" t="s">
        <v>774</v>
      </c>
      <c r="P75" s="123">
        <v>6</v>
      </c>
      <c r="Q75" s="123">
        <v>1</v>
      </c>
      <c r="R75" s="169">
        <v>6</v>
      </c>
      <c r="S75" s="130"/>
      <c r="T75" s="69"/>
      <c r="U75" s="72" t="s">
        <v>775</v>
      </c>
    </row>
    <row r="76" spans="1:21" ht="45.6" x14ac:dyDescent="0.3">
      <c r="A76" s="64" t="s">
        <v>776</v>
      </c>
      <c r="B76" s="64" t="s">
        <v>777</v>
      </c>
      <c r="C76" s="64" t="s">
        <v>778</v>
      </c>
      <c r="D76" s="65" t="s">
        <v>24</v>
      </c>
      <c r="E76" s="66">
        <v>8</v>
      </c>
      <c r="F76" s="64">
        <v>1</v>
      </c>
      <c r="G76" s="68">
        <v>8</v>
      </c>
      <c r="H76" s="69" t="s">
        <v>311</v>
      </c>
      <c r="I76" s="64" t="s">
        <v>779</v>
      </c>
      <c r="J76" s="64">
        <v>6</v>
      </c>
      <c r="K76" s="114">
        <v>6</v>
      </c>
      <c r="L76" s="64"/>
      <c r="M76" s="69"/>
      <c r="N76" s="64"/>
      <c r="O76" s="64" t="s">
        <v>753</v>
      </c>
      <c r="P76" s="64"/>
      <c r="Q76" s="64"/>
      <c r="R76" s="114">
        <v>6</v>
      </c>
      <c r="S76" s="170" t="s">
        <v>780</v>
      </c>
      <c r="T76" s="69"/>
      <c r="U76" s="72"/>
    </row>
    <row r="77" spans="1:21" ht="22.8" x14ac:dyDescent="0.3">
      <c r="A77" s="121" t="s">
        <v>781</v>
      </c>
      <c r="B77" s="122" t="s">
        <v>782</v>
      </c>
      <c r="C77" s="123" t="s">
        <v>783</v>
      </c>
      <c r="D77" s="124" t="s">
        <v>70</v>
      </c>
      <c r="E77" s="125">
        <v>7</v>
      </c>
      <c r="F77" s="126">
        <v>5</v>
      </c>
      <c r="G77" s="127">
        <v>35</v>
      </c>
      <c r="H77" s="128"/>
      <c r="I77" s="123"/>
      <c r="J77" s="123"/>
      <c r="K77" s="129"/>
      <c r="L77" s="130"/>
      <c r="M77" s="128" t="s">
        <v>414</v>
      </c>
      <c r="N77" s="123" t="s">
        <v>784</v>
      </c>
      <c r="O77" s="123" t="s">
        <v>753</v>
      </c>
      <c r="P77" s="123">
        <v>7</v>
      </c>
      <c r="Q77" s="123">
        <v>1</v>
      </c>
      <c r="R77" s="129">
        <v>7</v>
      </c>
      <c r="S77" s="130"/>
      <c r="T77" s="128"/>
      <c r="U77" s="72" t="s">
        <v>785</v>
      </c>
    </row>
    <row r="78" spans="1:21" ht="68.400000000000006" x14ac:dyDescent="0.3">
      <c r="A78" s="62" t="s">
        <v>786</v>
      </c>
      <c r="B78" s="63" t="s">
        <v>787</v>
      </c>
      <c r="C78" s="64" t="s">
        <v>788</v>
      </c>
      <c r="D78" s="65" t="s">
        <v>20</v>
      </c>
      <c r="E78" s="66">
        <v>10</v>
      </c>
      <c r="F78" s="67">
        <v>1</v>
      </c>
      <c r="G78" s="68">
        <v>10</v>
      </c>
      <c r="H78" s="69"/>
      <c r="I78" s="64"/>
      <c r="J78" s="64"/>
      <c r="K78" s="70">
        <v>10</v>
      </c>
      <c r="L78" s="71"/>
      <c r="M78" s="69"/>
      <c r="N78" s="64"/>
      <c r="O78" s="64" t="s">
        <v>753</v>
      </c>
      <c r="P78" s="64"/>
      <c r="Q78" s="64"/>
      <c r="R78" s="70">
        <v>10</v>
      </c>
      <c r="S78" s="64" t="s">
        <v>789</v>
      </c>
      <c r="T78" s="69"/>
      <c r="U78" s="72"/>
    </row>
    <row r="79" spans="1:21" ht="52.5" customHeight="1" x14ac:dyDescent="0.3">
      <c r="A79" s="256" t="s">
        <v>790</v>
      </c>
      <c r="B79" s="257"/>
      <c r="C79" s="257"/>
      <c r="D79" s="257"/>
      <c r="E79" s="257"/>
      <c r="F79" s="257"/>
      <c r="G79" s="257"/>
      <c r="H79" s="257"/>
      <c r="I79" s="257"/>
      <c r="J79" s="257"/>
      <c r="K79" s="257"/>
      <c r="L79" s="257"/>
      <c r="M79" s="257"/>
      <c r="N79" s="257"/>
      <c r="O79" s="257"/>
      <c r="P79" s="257"/>
      <c r="Q79" s="257"/>
      <c r="R79" s="257"/>
      <c r="S79" s="257"/>
      <c r="T79" s="257"/>
      <c r="U79" s="258"/>
    </row>
    <row r="80" spans="1:21" ht="45.6" x14ac:dyDescent="0.3">
      <c r="A80" s="221" t="s">
        <v>791</v>
      </c>
      <c r="B80" s="222" t="s">
        <v>792</v>
      </c>
      <c r="C80" s="131" t="s">
        <v>793</v>
      </c>
      <c r="D80" s="223" t="s">
        <v>20</v>
      </c>
      <c r="E80" s="224">
        <v>10</v>
      </c>
      <c r="F80" s="225">
        <v>7</v>
      </c>
      <c r="G80" s="226">
        <f>F80*E80</f>
        <v>70</v>
      </c>
      <c r="H80" s="227" t="s">
        <v>794</v>
      </c>
      <c r="I80" s="131" t="s">
        <v>795</v>
      </c>
      <c r="J80" s="131">
        <v>6</v>
      </c>
      <c r="K80" s="197">
        <f>J80*F80</f>
        <v>42</v>
      </c>
      <c r="L80" s="228"/>
      <c r="M80" s="227" t="s">
        <v>154</v>
      </c>
      <c r="N80" s="131" t="s">
        <v>796</v>
      </c>
      <c r="O80" s="131" t="s">
        <v>797</v>
      </c>
      <c r="P80" s="131">
        <v>6</v>
      </c>
      <c r="Q80" s="131">
        <v>3</v>
      </c>
      <c r="R80" s="197">
        <v>18</v>
      </c>
      <c r="S80" s="229" t="s">
        <v>798</v>
      </c>
      <c r="T80" s="101"/>
      <c r="U80" s="104" t="s">
        <v>799</v>
      </c>
    </row>
    <row r="81" spans="1:22" ht="22.8" x14ac:dyDescent="0.3">
      <c r="A81" s="121" t="s">
        <v>800</v>
      </c>
      <c r="B81" s="122" t="s">
        <v>792</v>
      </c>
      <c r="C81" s="123" t="s">
        <v>801</v>
      </c>
      <c r="D81" s="124" t="s">
        <v>20</v>
      </c>
      <c r="E81" s="125">
        <v>10</v>
      </c>
      <c r="F81" s="126">
        <v>3</v>
      </c>
      <c r="G81" s="219">
        <f t="shared" ref="G81:G88" si="6">F81*E81</f>
        <v>30</v>
      </c>
      <c r="H81" s="128"/>
      <c r="I81" s="123"/>
      <c r="J81" s="123">
        <v>2</v>
      </c>
      <c r="K81" s="129">
        <f t="shared" ref="K81:K83" si="7">J81*F81</f>
        <v>6</v>
      </c>
      <c r="L81" s="130"/>
      <c r="M81" s="128" t="s">
        <v>154</v>
      </c>
      <c r="N81" s="123" t="s">
        <v>796</v>
      </c>
      <c r="O81" s="123" t="s">
        <v>797</v>
      </c>
      <c r="P81" s="123">
        <v>2</v>
      </c>
      <c r="Q81" s="123">
        <v>1</v>
      </c>
      <c r="R81" s="129">
        <v>2</v>
      </c>
      <c r="S81" s="220" t="s">
        <v>802</v>
      </c>
      <c r="T81" s="69"/>
      <c r="U81" s="72"/>
    </row>
    <row r="82" spans="1:22" ht="22.8" x14ac:dyDescent="0.3">
      <c r="A82" s="121" t="s">
        <v>803</v>
      </c>
      <c r="B82" s="122" t="s">
        <v>792</v>
      </c>
      <c r="C82" s="123" t="s">
        <v>804</v>
      </c>
      <c r="D82" s="124" t="s">
        <v>24</v>
      </c>
      <c r="E82" s="125">
        <v>4</v>
      </c>
      <c r="F82" s="126">
        <v>3</v>
      </c>
      <c r="G82" s="219">
        <f t="shared" si="6"/>
        <v>12</v>
      </c>
      <c r="H82" s="128"/>
      <c r="I82" s="123"/>
      <c r="J82" s="123">
        <v>2</v>
      </c>
      <c r="K82" s="129">
        <f t="shared" si="7"/>
        <v>6</v>
      </c>
      <c r="L82" s="130"/>
      <c r="M82" s="128" t="s">
        <v>154</v>
      </c>
      <c r="N82" s="123" t="s">
        <v>805</v>
      </c>
      <c r="O82" s="123" t="s">
        <v>797</v>
      </c>
      <c r="P82" s="123">
        <v>2</v>
      </c>
      <c r="Q82" s="123">
        <v>1</v>
      </c>
      <c r="R82" s="129">
        <v>2</v>
      </c>
      <c r="S82" s="220" t="s">
        <v>802</v>
      </c>
      <c r="T82" s="69"/>
      <c r="U82" s="72"/>
    </row>
    <row r="83" spans="1:22" ht="22.8" x14ac:dyDescent="0.3">
      <c r="A83" s="121" t="s">
        <v>806</v>
      </c>
      <c r="B83" s="122" t="s">
        <v>792</v>
      </c>
      <c r="C83" s="123" t="s">
        <v>807</v>
      </c>
      <c r="D83" s="124" t="s">
        <v>54</v>
      </c>
      <c r="E83" s="125">
        <v>4</v>
      </c>
      <c r="F83" s="126">
        <v>3</v>
      </c>
      <c r="G83" s="219">
        <f t="shared" si="6"/>
        <v>12</v>
      </c>
      <c r="H83" s="128"/>
      <c r="I83" s="123"/>
      <c r="J83" s="123">
        <v>2</v>
      </c>
      <c r="K83" s="129">
        <f t="shared" si="7"/>
        <v>6</v>
      </c>
      <c r="L83" s="130"/>
      <c r="M83" s="128" t="s">
        <v>133</v>
      </c>
      <c r="N83" s="123" t="s">
        <v>808</v>
      </c>
      <c r="O83" s="123" t="s">
        <v>797</v>
      </c>
      <c r="P83" s="123">
        <v>2</v>
      </c>
      <c r="Q83" s="123">
        <v>1</v>
      </c>
      <c r="R83" s="129">
        <v>2</v>
      </c>
      <c r="S83" s="220" t="s">
        <v>802</v>
      </c>
      <c r="T83" s="69"/>
      <c r="U83" s="72"/>
    </row>
    <row r="84" spans="1:22" ht="45.6" x14ac:dyDescent="0.3">
      <c r="A84" s="121" t="s">
        <v>809</v>
      </c>
      <c r="B84" s="122" t="s">
        <v>792</v>
      </c>
      <c r="C84" s="123" t="s">
        <v>810</v>
      </c>
      <c r="D84" s="124" t="s">
        <v>20</v>
      </c>
      <c r="E84" s="125">
        <v>10</v>
      </c>
      <c r="F84" s="126">
        <v>3</v>
      </c>
      <c r="G84" s="219">
        <f t="shared" si="6"/>
        <v>30</v>
      </c>
      <c r="H84" s="128" t="s">
        <v>794</v>
      </c>
      <c r="I84" s="123" t="s">
        <v>795</v>
      </c>
      <c r="J84" s="123">
        <v>8</v>
      </c>
      <c r="K84" s="129">
        <v>24</v>
      </c>
      <c r="L84" s="130"/>
      <c r="M84" s="128" t="s">
        <v>133</v>
      </c>
      <c r="N84" s="123" t="s">
        <v>811</v>
      </c>
      <c r="O84" s="123" t="s">
        <v>812</v>
      </c>
      <c r="P84" s="123">
        <v>8</v>
      </c>
      <c r="Q84" s="123">
        <v>1</v>
      </c>
      <c r="R84" s="129">
        <v>8</v>
      </c>
      <c r="S84" s="130"/>
      <c r="T84" s="69"/>
      <c r="U84" s="72" t="s">
        <v>813</v>
      </c>
    </row>
    <row r="85" spans="1:22" ht="45.6" x14ac:dyDescent="0.65">
      <c r="A85" s="121" t="s">
        <v>814</v>
      </c>
      <c r="B85" s="122" t="s">
        <v>792</v>
      </c>
      <c r="C85" s="123" t="s">
        <v>815</v>
      </c>
      <c r="D85" s="124" t="s">
        <v>79</v>
      </c>
      <c r="E85" s="125">
        <v>7</v>
      </c>
      <c r="F85" s="126">
        <v>4</v>
      </c>
      <c r="G85" s="219">
        <f t="shared" si="6"/>
        <v>28</v>
      </c>
      <c r="H85" s="128"/>
      <c r="I85" s="123"/>
      <c r="J85" s="123">
        <v>7</v>
      </c>
      <c r="K85" s="129">
        <v>28</v>
      </c>
      <c r="L85" s="130"/>
      <c r="M85" s="128" t="s">
        <v>163</v>
      </c>
      <c r="N85" s="123" t="s">
        <v>816</v>
      </c>
      <c r="O85" s="123" t="s">
        <v>812</v>
      </c>
      <c r="P85" s="123">
        <v>7</v>
      </c>
      <c r="Q85" s="123">
        <v>2</v>
      </c>
      <c r="R85" s="129">
        <v>14</v>
      </c>
      <c r="S85" s="130"/>
      <c r="T85" s="69"/>
      <c r="U85" s="72"/>
      <c r="V85" s="190"/>
    </row>
    <row r="86" spans="1:22" ht="57" x14ac:dyDescent="0.3">
      <c r="A86" s="121" t="s">
        <v>817</v>
      </c>
      <c r="B86" s="122" t="s">
        <v>792</v>
      </c>
      <c r="C86" s="123" t="s">
        <v>818</v>
      </c>
      <c r="D86" s="124" t="s">
        <v>79</v>
      </c>
      <c r="E86" s="125">
        <v>7</v>
      </c>
      <c r="F86" s="126">
        <v>3</v>
      </c>
      <c r="G86" s="219">
        <f t="shared" si="6"/>
        <v>21</v>
      </c>
      <c r="H86" s="128" t="s">
        <v>589</v>
      </c>
      <c r="I86" s="123" t="s">
        <v>795</v>
      </c>
      <c r="J86" s="123">
        <v>7</v>
      </c>
      <c r="K86" s="129">
        <v>21</v>
      </c>
      <c r="L86" s="130"/>
      <c r="M86" s="128" t="s">
        <v>133</v>
      </c>
      <c r="N86" s="123" t="s">
        <v>819</v>
      </c>
      <c r="O86" s="123" t="s">
        <v>812</v>
      </c>
      <c r="P86" s="123">
        <v>7</v>
      </c>
      <c r="Q86" s="123">
        <v>1</v>
      </c>
      <c r="R86" s="129">
        <v>7</v>
      </c>
      <c r="S86" s="130"/>
      <c r="T86" s="69"/>
      <c r="U86" s="72"/>
    </row>
    <row r="87" spans="1:22" ht="34.200000000000003" x14ac:dyDescent="0.3">
      <c r="A87" s="121" t="s">
        <v>820</v>
      </c>
      <c r="B87" s="122" t="s">
        <v>792</v>
      </c>
      <c r="C87" s="123" t="s">
        <v>821</v>
      </c>
      <c r="D87" s="124" t="s">
        <v>73</v>
      </c>
      <c r="E87" s="125">
        <v>4</v>
      </c>
      <c r="F87" s="126">
        <v>8</v>
      </c>
      <c r="G87" s="219">
        <f t="shared" si="6"/>
        <v>32</v>
      </c>
      <c r="H87" s="128"/>
      <c r="I87" s="123"/>
      <c r="J87" s="123">
        <v>4</v>
      </c>
      <c r="K87" s="129">
        <v>32</v>
      </c>
      <c r="L87" s="130"/>
      <c r="M87" s="128" t="s">
        <v>160</v>
      </c>
      <c r="N87" s="123" t="s">
        <v>822</v>
      </c>
      <c r="O87" s="123" t="s">
        <v>812</v>
      </c>
      <c r="P87" s="123">
        <v>4</v>
      </c>
      <c r="Q87" s="123">
        <v>4</v>
      </c>
      <c r="R87" s="129">
        <v>16</v>
      </c>
      <c r="S87" s="130"/>
      <c r="T87" s="69"/>
      <c r="U87" s="72"/>
    </row>
    <row r="88" spans="1:22" ht="34.200000000000003" x14ac:dyDescent="0.3">
      <c r="A88" s="121" t="s">
        <v>823</v>
      </c>
      <c r="B88" s="122" t="s">
        <v>792</v>
      </c>
      <c r="C88" s="123" t="s">
        <v>824</v>
      </c>
      <c r="D88" s="124" t="s">
        <v>73</v>
      </c>
      <c r="E88" s="125">
        <v>4</v>
      </c>
      <c r="F88" s="126">
        <v>5</v>
      </c>
      <c r="G88" s="219">
        <f t="shared" si="6"/>
        <v>20</v>
      </c>
      <c r="H88" s="128"/>
      <c r="I88" s="123"/>
      <c r="J88" s="123">
        <v>4</v>
      </c>
      <c r="K88" s="129">
        <v>20</v>
      </c>
      <c r="L88" s="130"/>
      <c r="M88" s="128" t="s">
        <v>408</v>
      </c>
      <c r="N88" s="123" t="s">
        <v>825</v>
      </c>
      <c r="O88" s="123" t="s">
        <v>812</v>
      </c>
      <c r="P88" s="123">
        <v>4</v>
      </c>
      <c r="Q88" s="123">
        <v>2</v>
      </c>
      <c r="R88" s="129">
        <f>Q88*P88</f>
        <v>8</v>
      </c>
      <c r="S88" s="130"/>
      <c r="T88" s="69"/>
      <c r="U88" s="72" t="s">
        <v>826</v>
      </c>
    </row>
    <row r="89" spans="1:22" x14ac:dyDescent="0.3">
      <c r="A89" s="62"/>
      <c r="B89" s="63"/>
      <c r="C89" s="64"/>
      <c r="D89" s="65"/>
      <c r="E89" s="66"/>
      <c r="F89" s="67"/>
      <c r="G89" s="68"/>
      <c r="H89" s="69"/>
      <c r="I89" s="64"/>
      <c r="J89" s="64"/>
      <c r="K89" s="70"/>
      <c r="L89" s="71"/>
      <c r="M89" s="69"/>
      <c r="N89" s="64"/>
      <c r="O89" s="64"/>
      <c r="P89" s="64"/>
      <c r="Q89" s="64"/>
      <c r="R89" s="70"/>
      <c r="S89" s="71"/>
      <c r="T89" s="69"/>
      <c r="U89" s="72"/>
    </row>
    <row r="90" spans="1:22" x14ac:dyDescent="0.3">
      <c r="A90" s="62"/>
      <c r="B90" s="63"/>
      <c r="C90" s="64"/>
      <c r="D90" s="65"/>
      <c r="E90" s="66"/>
      <c r="F90" s="67"/>
      <c r="G90" s="68"/>
      <c r="H90" s="69"/>
      <c r="I90" s="64"/>
      <c r="J90" s="64"/>
      <c r="K90" s="70"/>
      <c r="L90" s="71"/>
      <c r="M90" s="69"/>
      <c r="N90" s="64"/>
      <c r="O90" s="64"/>
      <c r="P90" s="64"/>
      <c r="Q90" s="64"/>
      <c r="R90" s="70"/>
      <c r="S90" s="71"/>
      <c r="T90" s="69"/>
      <c r="U90" s="72"/>
    </row>
    <row r="91" spans="1:22" x14ac:dyDescent="0.3">
      <c r="A91" s="62"/>
      <c r="B91" s="63"/>
      <c r="C91" s="64"/>
      <c r="D91" s="65"/>
      <c r="E91" s="66"/>
      <c r="F91" s="67"/>
      <c r="G91" s="68"/>
      <c r="H91" s="69"/>
      <c r="I91" s="64"/>
      <c r="J91" s="64"/>
      <c r="K91" s="70"/>
      <c r="L91" s="71"/>
      <c r="M91" s="69"/>
      <c r="N91" s="64"/>
      <c r="O91" s="64"/>
      <c r="P91" s="64"/>
      <c r="Q91" s="64"/>
      <c r="R91" s="70"/>
      <c r="S91" s="71"/>
      <c r="T91" s="69"/>
      <c r="U91" s="72"/>
    </row>
    <row r="92" spans="1:22" x14ac:dyDescent="0.3">
      <c r="A92" s="62"/>
      <c r="B92" s="63"/>
      <c r="C92" s="64"/>
      <c r="D92" s="65"/>
      <c r="E92" s="66"/>
      <c r="F92" s="67"/>
      <c r="G92" s="68"/>
      <c r="H92" s="69"/>
      <c r="I92" s="64"/>
      <c r="J92" s="64"/>
      <c r="K92" s="70"/>
      <c r="L92" s="71"/>
      <c r="M92" s="69"/>
      <c r="N92" s="64"/>
      <c r="O92" s="64"/>
      <c r="P92" s="64"/>
      <c r="Q92" s="64"/>
      <c r="R92" s="70"/>
      <c r="S92" s="71"/>
      <c r="T92" s="69"/>
      <c r="U92" s="72"/>
    </row>
    <row r="93" spans="1:22" x14ac:dyDescent="0.3">
      <c r="A93" s="62"/>
      <c r="B93" s="63"/>
      <c r="C93" s="64"/>
      <c r="D93" s="65"/>
      <c r="E93" s="66"/>
      <c r="F93" s="67"/>
      <c r="G93" s="68"/>
      <c r="H93" s="69"/>
      <c r="I93" s="64"/>
      <c r="J93" s="64"/>
      <c r="K93" s="70"/>
      <c r="L93" s="71"/>
      <c r="M93" s="69"/>
      <c r="N93" s="64"/>
      <c r="O93" s="64"/>
      <c r="P93" s="64"/>
      <c r="Q93" s="64"/>
      <c r="R93" s="70"/>
      <c r="S93" s="71"/>
      <c r="T93" s="69"/>
      <c r="U93" s="72"/>
    </row>
    <row r="94" spans="1:22" x14ac:dyDescent="0.3">
      <c r="A94" s="62"/>
      <c r="B94" s="63"/>
      <c r="C94" s="64"/>
      <c r="D94" s="65"/>
      <c r="E94" s="66"/>
      <c r="F94" s="67"/>
      <c r="G94" s="68"/>
      <c r="H94" s="69"/>
      <c r="I94" s="64"/>
      <c r="J94" s="64"/>
      <c r="K94" s="70"/>
      <c r="L94" s="71"/>
      <c r="M94" s="69"/>
      <c r="N94" s="64"/>
      <c r="O94" s="64"/>
      <c r="P94" s="64"/>
      <c r="Q94" s="64"/>
      <c r="R94" s="70"/>
      <c r="S94" s="71"/>
      <c r="T94" s="69"/>
      <c r="U94" s="72"/>
    </row>
    <row r="95" spans="1:22" x14ac:dyDescent="0.3">
      <c r="A95" s="62"/>
      <c r="B95" s="63"/>
      <c r="C95" s="64"/>
      <c r="D95" s="65"/>
      <c r="E95" s="66"/>
      <c r="F95" s="67"/>
      <c r="G95" s="68"/>
      <c r="H95" s="69"/>
      <c r="I95" s="64"/>
      <c r="J95" s="64"/>
      <c r="K95" s="70"/>
      <c r="L95" s="71"/>
      <c r="M95" s="69"/>
      <c r="N95" s="64"/>
      <c r="O95" s="64"/>
      <c r="P95" s="64"/>
      <c r="Q95" s="64"/>
      <c r="R95" s="70"/>
      <c r="S95" s="71"/>
      <c r="T95" s="69"/>
      <c r="U95" s="72"/>
    </row>
    <row r="96" spans="1:22" x14ac:dyDescent="0.3">
      <c r="A96" s="62"/>
      <c r="B96" s="63"/>
      <c r="C96" s="64"/>
      <c r="D96" s="65"/>
      <c r="E96" s="66"/>
      <c r="F96" s="67"/>
      <c r="G96" s="68"/>
      <c r="H96" s="69"/>
      <c r="I96" s="64"/>
      <c r="J96" s="64"/>
      <c r="K96" s="70"/>
      <c r="L96" s="71"/>
      <c r="M96" s="69"/>
      <c r="N96" s="64"/>
      <c r="O96" s="64"/>
      <c r="P96" s="64"/>
      <c r="Q96" s="64"/>
      <c r="R96" s="70"/>
      <c r="S96" s="71"/>
      <c r="T96" s="69"/>
      <c r="U96" s="72"/>
    </row>
    <row r="97" spans="1:21" x14ac:dyDescent="0.3">
      <c r="A97" s="62"/>
      <c r="B97" s="63"/>
      <c r="C97" s="64"/>
      <c r="D97" s="65"/>
      <c r="E97" s="66"/>
      <c r="F97" s="67"/>
      <c r="G97" s="68"/>
      <c r="H97" s="69"/>
      <c r="I97" s="64"/>
      <c r="J97" s="64"/>
      <c r="K97" s="70"/>
      <c r="L97" s="71"/>
      <c r="M97" s="69"/>
      <c r="N97" s="64"/>
      <c r="O97" s="64"/>
      <c r="P97" s="64"/>
      <c r="Q97" s="64"/>
      <c r="R97" s="70"/>
      <c r="S97" s="71"/>
      <c r="T97" s="69"/>
      <c r="U97" s="72"/>
    </row>
    <row r="98" spans="1:21" x14ac:dyDescent="0.3">
      <c r="A98" s="62"/>
      <c r="B98" s="63"/>
      <c r="C98" s="64"/>
      <c r="D98" s="65"/>
      <c r="E98" s="66"/>
      <c r="F98" s="67"/>
      <c r="G98" s="68"/>
      <c r="H98" s="69"/>
      <c r="I98" s="64"/>
      <c r="J98" s="64"/>
      <c r="K98" s="70"/>
      <c r="L98" s="71"/>
      <c r="M98" s="69"/>
      <c r="N98" s="64"/>
      <c r="O98" s="64"/>
      <c r="P98" s="64"/>
      <c r="Q98" s="64"/>
      <c r="R98" s="70"/>
      <c r="S98" s="71"/>
      <c r="T98" s="69"/>
      <c r="U98" s="72"/>
    </row>
    <row r="99" spans="1:21" x14ac:dyDescent="0.3">
      <c r="A99" s="62"/>
      <c r="B99" s="63"/>
      <c r="C99" s="64"/>
      <c r="D99" s="65"/>
      <c r="E99" s="66"/>
      <c r="F99" s="67"/>
      <c r="G99" s="68"/>
      <c r="H99" s="69"/>
      <c r="I99" s="64"/>
      <c r="J99" s="64"/>
      <c r="K99" s="70"/>
      <c r="L99" s="71"/>
      <c r="M99" s="69"/>
      <c r="N99" s="64"/>
      <c r="O99" s="64"/>
      <c r="P99" s="64"/>
      <c r="Q99" s="64"/>
      <c r="R99" s="70"/>
      <c r="S99" s="71"/>
      <c r="T99" s="69"/>
      <c r="U99" s="72"/>
    </row>
    <row r="100" spans="1:21" x14ac:dyDescent="0.3">
      <c r="A100" s="62"/>
      <c r="B100" s="63"/>
      <c r="C100" s="64"/>
      <c r="D100" s="65"/>
      <c r="E100" s="66"/>
      <c r="F100" s="67"/>
      <c r="G100" s="68"/>
      <c r="H100" s="69"/>
      <c r="I100" s="64"/>
      <c r="J100" s="64"/>
      <c r="K100" s="70"/>
      <c r="L100" s="71"/>
      <c r="M100" s="69"/>
      <c r="N100" s="64"/>
      <c r="O100" s="64"/>
      <c r="P100" s="64"/>
      <c r="Q100" s="64"/>
      <c r="R100" s="70"/>
      <c r="S100" s="71"/>
      <c r="T100" s="69"/>
      <c r="U100" s="72"/>
    </row>
    <row r="101" spans="1:21" x14ac:dyDescent="0.3">
      <c r="A101" s="62"/>
      <c r="B101" s="63"/>
      <c r="C101" s="64"/>
      <c r="D101" s="65"/>
      <c r="E101" s="66"/>
      <c r="F101" s="67"/>
      <c r="G101" s="68"/>
      <c r="H101" s="69"/>
      <c r="I101" s="64"/>
      <c r="J101" s="64"/>
      <c r="K101" s="70"/>
      <c r="L101" s="71"/>
      <c r="M101" s="69"/>
      <c r="N101" s="64"/>
      <c r="O101" s="64"/>
      <c r="P101" s="64"/>
      <c r="Q101" s="64"/>
      <c r="R101" s="70"/>
      <c r="S101" s="71"/>
      <c r="T101" s="69"/>
      <c r="U101" s="72"/>
    </row>
  </sheetData>
  <mergeCells count="18">
    <mergeCell ref="A28:U28"/>
    <mergeCell ref="A36:U36"/>
    <mergeCell ref="A69:U69"/>
    <mergeCell ref="A79:U79"/>
    <mergeCell ref="A7:D7"/>
    <mergeCell ref="E7:G7"/>
    <mergeCell ref="H7:L7"/>
    <mergeCell ref="M7:S7"/>
    <mergeCell ref="A9:U9"/>
    <mergeCell ref="A17:U17"/>
    <mergeCell ref="A10:U10"/>
    <mergeCell ref="I2:I4"/>
    <mergeCell ref="K2:L2"/>
    <mergeCell ref="F3:G3"/>
    <mergeCell ref="C4:E4"/>
    <mergeCell ref="F4:G4"/>
    <mergeCell ref="B2:G2"/>
    <mergeCell ref="C3:E3"/>
  </mergeCells>
  <conditionalFormatting sqref="G29:G31 G84 G70:G74 G77:G78 G37:G38 K37:K38 R37:R38 G18:G25 K18:K25 R18:R25 R27 K27 G27 G33:G34 R41:R45 K41:K45 G41:G45 G47 K47 R47 R50:R53 K50:K53 G50:G53 G87:G101 K57:K68 G57:G68 R57:R68 G11:G16 R11:R16 K11:K16">
    <cfRule type="cellIs" dxfId="117" priority="92" operator="greaterThan">
      <formula>$L$3</formula>
    </cfRule>
  </conditionalFormatting>
  <conditionalFormatting sqref="G29:G31 G84 G70:G74 G77:G78 G37:G38 K37:K38 R37:R38 G18:G25 K18:K25 R18:R25 R27 K27 G27 G33:G34 R41:R45 K41:K45 G41:G45 G47 K47 R47 R50:R53 K50:K53 G50:G53 G87:G101 K57:K68 G57:G68 R57:R68 G11:G16 R11:R16 K11:K16">
    <cfRule type="cellIs" dxfId="116" priority="91" operator="lessThan">
      <formula>$L$4</formula>
    </cfRule>
  </conditionalFormatting>
  <conditionalFormatting sqref="K29:K31 K84 K70:K74 K77:K78 K33:K34 K87:K101">
    <cfRule type="cellIs" dxfId="115" priority="90" operator="lessThan">
      <formula>$L$4</formula>
    </cfRule>
  </conditionalFormatting>
  <conditionalFormatting sqref="K29:K31 K84 K70:K74 K77:K78 K33:K34 K87:K101">
    <cfRule type="cellIs" dxfId="114" priority="89" operator="greaterThan">
      <formula>$L$3</formula>
    </cfRule>
  </conditionalFormatting>
  <conditionalFormatting sqref="R29:R31 R84 R70:R74 R77:R78 R87:R101 R33:R34">
    <cfRule type="cellIs" dxfId="113" priority="88" operator="greaterThan">
      <formula>$L$3</formula>
    </cfRule>
  </conditionalFormatting>
  <conditionalFormatting sqref="R29:R31 R84 R70:R74 R77:R78 R87:R101 R33:R34">
    <cfRule type="cellIs" dxfId="112" priority="87" operator="lessThan">
      <formula>$L$4</formula>
    </cfRule>
  </conditionalFormatting>
  <conditionalFormatting sqref="G75">
    <cfRule type="cellIs" dxfId="111" priority="80" operator="greaterThan">
      <formula>$L$3</formula>
    </cfRule>
  </conditionalFormatting>
  <conditionalFormatting sqref="G75">
    <cfRule type="cellIs" dxfId="110" priority="79" operator="lessThan">
      <formula>$L$4</formula>
    </cfRule>
  </conditionalFormatting>
  <conditionalFormatting sqref="K75">
    <cfRule type="cellIs" dxfId="109" priority="78" operator="lessThan">
      <formula>$L$4</formula>
    </cfRule>
  </conditionalFormatting>
  <conditionalFormatting sqref="K75">
    <cfRule type="cellIs" dxfId="108" priority="77" operator="greaterThan">
      <formula>$L$3</formula>
    </cfRule>
  </conditionalFormatting>
  <conditionalFormatting sqref="R75">
    <cfRule type="cellIs" dxfId="107" priority="76" operator="greaterThan">
      <formula>$L$3</formula>
    </cfRule>
  </conditionalFormatting>
  <conditionalFormatting sqref="R75">
    <cfRule type="cellIs" dxfId="106" priority="75" operator="lessThan">
      <formula>$L$4</formula>
    </cfRule>
  </conditionalFormatting>
  <conditionalFormatting sqref="G76">
    <cfRule type="cellIs" dxfId="105" priority="74" operator="greaterThan">
      <formula>$L$3</formula>
    </cfRule>
  </conditionalFormatting>
  <conditionalFormatting sqref="G76">
    <cfRule type="cellIs" dxfId="104" priority="73" operator="lessThan">
      <formula>$L$4</formula>
    </cfRule>
  </conditionalFormatting>
  <conditionalFormatting sqref="K76">
    <cfRule type="cellIs" dxfId="103" priority="72" operator="lessThan">
      <formula>$L$4</formula>
    </cfRule>
  </conditionalFormatting>
  <conditionalFormatting sqref="K76">
    <cfRule type="cellIs" dxfId="102" priority="71" operator="greaterThan">
      <formula>$L$3</formula>
    </cfRule>
  </conditionalFormatting>
  <conditionalFormatting sqref="R76">
    <cfRule type="cellIs" dxfId="101" priority="70" operator="greaterThan">
      <formula>$L$3</formula>
    </cfRule>
  </conditionalFormatting>
  <conditionalFormatting sqref="R76">
    <cfRule type="cellIs" dxfId="100" priority="69" operator="lessThan">
      <formula>$L$4</formula>
    </cfRule>
  </conditionalFormatting>
  <conditionalFormatting sqref="R56">
    <cfRule type="cellIs" dxfId="99" priority="57" operator="lessThan">
      <formula>$L$4</formula>
    </cfRule>
  </conditionalFormatting>
  <conditionalFormatting sqref="G56">
    <cfRule type="cellIs" dxfId="98" priority="62" operator="greaterThan">
      <formula>$L$3</formula>
    </cfRule>
  </conditionalFormatting>
  <conditionalFormatting sqref="G56">
    <cfRule type="cellIs" dxfId="97" priority="61" operator="lessThan">
      <formula>$L$4</formula>
    </cfRule>
  </conditionalFormatting>
  <conditionalFormatting sqref="K56">
    <cfRule type="cellIs" dxfId="96" priority="60" operator="lessThan">
      <formula>$L$4</formula>
    </cfRule>
  </conditionalFormatting>
  <conditionalFormatting sqref="K56">
    <cfRule type="cellIs" dxfId="95" priority="59" operator="greaterThan">
      <formula>$L$3</formula>
    </cfRule>
  </conditionalFormatting>
  <conditionalFormatting sqref="R56">
    <cfRule type="cellIs" dxfId="94" priority="58" operator="greaterThan">
      <formula>$L$3</formula>
    </cfRule>
  </conditionalFormatting>
  <conditionalFormatting sqref="G54">
    <cfRule type="cellIs" dxfId="93" priority="56" operator="greaterThan">
      <formula>$L$3</formula>
    </cfRule>
  </conditionalFormatting>
  <conditionalFormatting sqref="G54">
    <cfRule type="cellIs" dxfId="92" priority="55" operator="lessThan">
      <formula>$L$4</formula>
    </cfRule>
  </conditionalFormatting>
  <conditionalFormatting sqref="K54">
    <cfRule type="cellIs" dxfId="91" priority="54" operator="lessThan">
      <formula>$L$4</formula>
    </cfRule>
  </conditionalFormatting>
  <conditionalFormatting sqref="K54">
    <cfRule type="cellIs" dxfId="90" priority="53" operator="greaterThan">
      <formula>$L$3</formula>
    </cfRule>
  </conditionalFormatting>
  <conditionalFormatting sqref="R54">
    <cfRule type="cellIs" dxfId="89" priority="52" operator="greaterThan">
      <formula>$L$3</formula>
    </cfRule>
  </conditionalFormatting>
  <conditionalFormatting sqref="R54">
    <cfRule type="cellIs" dxfId="88" priority="51" operator="lessThan">
      <formula>$L$4</formula>
    </cfRule>
  </conditionalFormatting>
  <conditionalFormatting sqref="G26 K26 R26">
    <cfRule type="cellIs" dxfId="87" priority="50" operator="greaterThan">
      <formula>$L$3</formula>
    </cfRule>
  </conditionalFormatting>
  <conditionalFormatting sqref="G26 K26 R26">
    <cfRule type="cellIs" dxfId="86" priority="49" operator="lessThan">
      <formula>$L$4</formula>
    </cfRule>
  </conditionalFormatting>
  <conditionalFormatting sqref="G32">
    <cfRule type="cellIs" dxfId="85" priority="48" operator="greaterThan">
      <formula>$L$3</formula>
    </cfRule>
  </conditionalFormatting>
  <conditionalFormatting sqref="G32">
    <cfRule type="cellIs" dxfId="84" priority="47" operator="lessThan">
      <formula>$L$4</formula>
    </cfRule>
  </conditionalFormatting>
  <conditionalFormatting sqref="K32">
    <cfRule type="cellIs" dxfId="83" priority="46" operator="lessThan">
      <formula>$L$4</formula>
    </cfRule>
  </conditionalFormatting>
  <conditionalFormatting sqref="K32">
    <cfRule type="cellIs" dxfId="82" priority="45" operator="greaterThan">
      <formula>$L$3</formula>
    </cfRule>
  </conditionalFormatting>
  <conditionalFormatting sqref="R32">
    <cfRule type="cellIs" dxfId="81" priority="44" operator="greaterThan">
      <formula>$L$3</formula>
    </cfRule>
  </conditionalFormatting>
  <conditionalFormatting sqref="R32">
    <cfRule type="cellIs" dxfId="80" priority="43" operator="lessThan">
      <formula>$L$4</formula>
    </cfRule>
  </conditionalFormatting>
  <conditionalFormatting sqref="G40 K40 R40">
    <cfRule type="cellIs" dxfId="79" priority="42" operator="greaterThan">
      <formula>$L$3</formula>
    </cfRule>
  </conditionalFormatting>
  <conditionalFormatting sqref="G40 K40 R40">
    <cfRule type="cellIs" dxfId="78" priority="41" operator="lessThan">
      <formula>$L$4</formula>
    </cfRule>
  </conditionalFormatting>
  <conditionalFormatting sqref="G39 K39 R39">
    <cfRule type="cellIs" dxfId="77" priority="40" operator="greaterThan">
      <formula>$L$3</formula>
    </cfRule>
  </conditionalFormatting>
  <conditionalFormatting sqref="G39 K39 R39">
    <cfRule type="cellIs" dxfId="76" priority="39" operator="lessThan">
      <formula>$L$4</formula>
    </cfRule>
  </conditionalFormatting>
  <conditionalFormatting sqref="R46 K46 G46">
    <cfRule type="cellIs" dxfId="75" priority="38" operator="greaterThan">
      <formula>$L$3</formula>
    </cfRule>
  </conditionalFormatting>
  <conditionalFormatting sqref="R46 K46 G46">
    <cfRule type="cellIs" dxfId="74" priority="37" operator="lessThan">
      <formula>$L$4</formula>
    </cfRule>
  </conditionalFormatting>
  <conditionalFormatting sqref="G48:G49 K48:K49 R48:R49">
    <cfRule type="cellIs" dxfId="73" priority="36" operator="greaterThan">
      <formula>$L$3</formula>
    </cfRule>
  </conditionalFormatting>
  <conditionalFormatting sqref="G48:G49 K48:K49 R48:R49">
    <cfRule type="cellIs" dxfId="72" priority="35" operator="lessThan">
      <formula>$L$4</formula>
    </cfRule>
  </conditionalFormatting>
  <conditionalFormatting sqref="R55 K55 G55">
    <cfRule type="cellIs" dxfId="71" priority="34" operator="greaterThan">
      <formula>$L$3</formula>
    </cfRule>
  </conditionalFormatting>
  <conditionalFormatting sqref="R55 K55 G55">
    <cfRule type="cellIs" dxfId="70" priority="33" operator="lessThan">
      <formula>$L$4</formula>
    </cfRule>
  </conditionalFormatting>
  <conditionalFormatting sqref="G80:G83">
    <cfRule type="cellIs" dxfId="69" priority="32" operator="greaterThan">
      <formula>$L$3</formula>
    </cfRule>
  </conditionalFormatting>
  <conditionalFormatting sqref="G80:G83">
    <cfRule type="cellIs" dxfId="68" priority="31" operator="lessThan">
      <formula>$L$4</formula>
    </cfRule>
  </conditionalFormatting>
  <conditionalFormatting sqref="K80:K83">
    <cfRule type="cellIs" dxfId="67" priority="30" operator="lessThan">
      <formula>$L$4</formula>
    </cfRule>
  </conditionalFormatting>
  <conditionalFormatting sqref="K80:K83">
    <cfRule type="cellIs" dxfId="66" priority="29" operator="greaterThan">
      <formula>$L$3</formula>
    </cfRule>
  </conditionalFormatting>
  <conditionalFormatting sqref="R80:R83">
    <cfRule type="cellIs" dxfId="65" priority="28" operator="greaterThan">
      <formula>$L$3</formula>
    </cfRule>
  </conditionalFormatting>
  <conditionalFormatting sqref="R80:R83">
    <cfRule type="cellIs" dxfId="64" priority="27" operator="lessThan">
      <formula>$L$4</formula>
    </cfRule>
  </conditionalFormatting>
  <conditionalFormatting sqref="G85:G86">
    <cfRule type="cellIs" dxfId="63" priority="26" operator="greaterThan">
      <formula>$L$3</formula>
    </cfRule>
  </conditionalFormatting>
  <conditionalFormatting sqref="G85:G86">
    <cfRule type="cellIs" dxfId="62" priority="25" operator="lessThan">
      <formula>$L$4</formula>
    </cfRule>
  </conditionalFormatting>
  <conditionalFormatting sqref="K85:K86">
    <cfRule type="cellIs" dxfId="61" priority="24" operator="lessThan">
      <formula>$L$4</formula>
    </cfRule>
  </conditionalFormatting>
  <conditionalFormatting sqref="K85:K86">
    <cfRule type="cellIs" dxfId="60" priority="23" operator="greaterThan">
      <formula>$L$3</formula>
    </cfRule>
  </conditionalFormatting>
  <conditionalFormatting sqref="R85:R86">
    <cfRule type="cellIs" dxfId="59" priority="22" operator="greaterThan">
      <formula>$L$3</formula>
    </cfRule>
  </conditionalFormatting>
  <conditionalFormatting sqref="R85:R86">
    <cfRule type="cellIs" dxfId="58" priority="21" operator="lessThan">
      <formula>$L$4</formula>
    </cfRule>
  </conditionalFormatting>
  <conditionalFormatting sqref="G35">
    <cfRule type="cellIs" dxfId="57" priority="20" operator="greaterThan">
      <formula>$L$3</formula>
    </cfRule>
  </conditionalFormatting>
  <conditionalFormatting sqref="G35">
    <cfRule type="cellIs" dxfId="56" priority="19" operator="lessThan">
      <formula>$L$4</formula>
    </cfRule>
  </conditionalFormatting>
  <conditionalFormatting sqref="K35">
    <cfRule type="cellIs" dxfId="55" priority="18" operator="lessThan">
      <formula>$L$4</formula>
    </cfRule>
  </conditionalFormatting>
  <conditionalFormatting sqref="K35">
    <cfRule type="cellIs" dxfId="54" priority="17" operator="greaterThan">
      <formula>$L$3</formula>
    </cfRule>
  </conditionalFormatting>
  <conditionalFormatting sqref="R35">
    <cfRule type="cellIs" dxfId="53" priority="16" operator="greaterThan">
      <formula>$L$3</formula>
    </cfRule>
  </conditionalFormatting>
  <conditionalFormatting sqref="R35">
    <cfRule type="cellIs" dxfId="52" priority="15" operator="lessThan">
      <formula>$L$4</formula>
    </cfRule>
  </conditionalFormatting>
  <hyperlinks>
    <hyperlink ref="L29" r:id="rId1" display="60s: Medical expert xx told us. Read it here" xr:uid="{3815C140-E655-42BC-B974-A62F579C46A2}"/>
    <hyperlink ref="L30" r:id="rId2" display="60s: Medical expert xx told us. Read it here" xr:uid="{F7B13088-4FB1-486F-8D4A-12A749657A8C}"/>
    <hyperlink ref="L31" r:id="rId3" display="60s: Medical expert xx told us. Read it here" xr:uid="{8CD6CDFD-B3E3-4AC1-8982-E4321580FD78}"/>
    <hyperlink ref="L32" r:id="rId4" display="60s: Medical expert xx told us. Read it here" xr:uid="{2B26A10B-6BA5-4283-BDD1-7CEAA40EE751}"/>
    <hyperlink ref="S76" r:id="rId5" xr:uid="{F4FAC27D-57D2-4C29-8CA3-752D302FF497}"/>
    <hyperlink ref="S70" r:id="rId6" xr:uid="{2F33F41D-B83F-47ED-A2E5-F01F7F5C64D0}"/>
    <hyperlink ref="S80" r:id="rId7" xr:uid="{EF0C541D-F7D2-42D6-8287-0059C4CB70F1}"/>
    <hyperlink ref="S81" r:id="rId8" xr:uid="{B693C65D-60C4-41BD-93A9-0007545C40E3}"/>
    <hyperlink ref="S82:S83" r:id="rId9" display="sketch" xr:uid="{217E55FE-0DEA-4DAC-B370-304D5A9FB603}"/>
    <hyperlink ref="S35" r:id="rId10" xr:uid="{05C8C353-473B-4412-8E88-7DB0EF97E061}"/>
    <hyperlink ref="S46" r:id="rId11" xr:uid="{CD8E5C65-B312-4189-ADD7-5F669DCCB35C}"/>
    <hyperlink ref="S72" r:id="rId12" xr:uid="{E34BCF7C-1BBB-4C6D-9C06-DF70A1771154}"/>
    <hyperlink ref="S73" r:id="rId13" xr:uid="{A7FE3D2B-7F65-454F-8576-B200EC25C44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329AE-7572-4CD1-9715-F2D52C7395C9}">
  <dimension ref="A1:W85"/>
  <sheetViews>
    <sheetView topLeftCell="A73" zoomScale="60" zoomScaleNormal="60" workbookViewId="0">
      <selection activeCell="R89" sqref="R89"/>
    </sheetView>
  </sheetViews>
  <sheetFormatPr defaultRowHeight="14.4" x14ac:dyDescent="0.3"/>
  <cols>
    <col min="1" max="1" width="11.44140625" customWidth="1"/>
    <col min="2" max="2" width="17" customWidth="1"/>
    <col min="3" max="3" width="20.44140625" style="31" customWidth="1"/>
    <col min="4" max="4" width="10.109375" customWidth="1"/>
    <col min="5" max="5" width="5.33203125" bestFit="1" customWidth="1"/>
    <col min="6" max="6" width="6" bestFit="1" customWidth="1"/>
    <col min="7" max="7" width="17" customWidth="1"/>
    <col min="8" max="8" width="11.88671875" customWidth="1"/>
    <col min="9" max="9" width="25.44140625" customWidth="1"/>
    <col min="10" max="10" width="5.88671875" customWidth="1"/>
    <col min="11" max="11" width="13.5546875" customWidth="1"/>
    <col min="12" max="12" width="17" customWidth="1"/>
    <col min="13" max="13" width="12.109375" customWidth="1"/>
    <col min="14" max="14" width="28.44140625" customWidth="1"/>
    <col min="15" max="15" width="21.6640625" customWidth="1"/>
    <col min="16" max="16" width="6.109375" customWidth="1"/>
    <col min="17" max="17" width="5.44140625" customWidth="1"/>
    <col min="18" max="18" width="11" customWidth="1"/>
    <col min="19" max="19" width="17" customWidth="1"/>
    <col min="20" max="20" width="12.6640625" customWidth="1"/>
    <col min="21" max="21" width="26" customWidth="1"/>
  </cols>
  <sheetData>
    <row r="1" spans="1:23" ht="15" customHeight="1" x14ac:dyDescent="0.3">
      <c r="A1" s="33"/>
      <c r="B1" s="34"/>
      <c r="C1" s="120"/>
      <c r="D1" s="34"/>
      <c r="E1" s="34"/>
      <c r="F1" s="34"/>
      <c r="G1" s="34"/>
      <c r="H1" s="34"/>
      <c r="I1" s="34"/>
      <c r="J1" s="34"/>
      <c r="K1" s="34"/>
      <c r="L1" s="34"/>
      <c r="M1" s="34"/>
      <c r="N1" s="34"/>
      <c r="O1" s="34"/>
      <c r="P1" s="34"/>
      <c r="Q1" s="34"/>
      <c r="R1" s="34"/>
      <c r="S1" s="34"/>
      <c r="T1" s="34"/>
      <c r="U1" s="33"/>
    </row>
    <row r="2" spans="1:23" ht="15" customHeight="1" x14ac:dyDescent="0.3">
      <c r="A2" s="33"/>
      <c r="B2" s="246" t="s">
        <v>440</v>
      </c>
      <c r="C2" s="246"/>
      <c r="D2" s="246"/>
      <c r="E2" s="44"/>
      <c r="F2" s="274"/>
      <c r="G2" s="274"/>
      <c r="H2" s="44"/>
      <c r="I2" s="238" t="s">
        <v>441</v>
      </c>
      <c r="J2" s="44"/>
      <c r="K2" s="239" t="s">
        <v>442</v>
      </c>
      <c r="L2" s="240"/>
      <c r="M2" s="35"/>
      <c r="N2" s="35"/>
      <c r="O2" s="35"/>
      <c r="P2" s="35"/>
      <c r="S2" s="34"/>
      <c r="T2" s="34"/>
      <c r="U2" s="33"/>
    </row>
    <row r="3" spans="1:23" x14ac:dyDescent="0.3">
      <c r="A3" s="33"/>
      <c r="B3" s="45" t="s">
        <v>443</v>
      </c>
      <c r="C3" s="46"/>
      <c r="D3" s="105">
        <v>43929</v>
      </c>
      <c r="E3" s="46"/>
      <c r="F3" s="245" t="s">
        <v>827</v>
      </c>
      <c r="G3" s="245"/>
      <c r="H3" s="46"/>
      <c r="I3" s="238"/>
      <c r="J3" s="46"/>
      <c r="K3" s="47" t="s">
        <v>445</v>
      </c>
      <c r="L3" s="48">
        <v>18</v>
      </c>
      <c r="M3" s="36"/>
      <c r="N3" s="36"/>
      <c r="P3" s="36"/>
      <c r="S3" s="34"/>
      <c r="T3" s="34"/>
      <c r="U3" s="33"/>
    </row>
    <row r="4" spans="1:23" ht="36" customHeight="1" x14ac:dyDescent="0.3">
      <c r="A4" s="33"/>
      <c r="B4" s="44" t="s">
        <v>446</v>
      </c>
      <c r="C4" s="242" t="s">
        <v>828</v>
      </c>
      <c r="D4" s="243"/>
      <c r="E4" s="244"/>
      <c r="F4" s="245" t="s">
        <v>448</v>
      </c>
      <c r="G4" s="245"/>
      <c r="H4" s="49"/>
      <c r="I4" s="238"/>
      <c r="J4" s="49"/>
      <c r="K4" s="59" t="s">
        <v>449</v>
      </c>
      <c r="L4" s="60">
        <v>19</v>
      </c>
      <c r="M4" s="37"/>
      <c r="N4" s="36"/>
      <c r="P4" s="36"/>
      <c r="S4" s="34"/>
      <c r="T4" s="34"/>
      <c r="U4" s="33"/>
    </row>
    <row r="5" spans="1:23" x14ac:dyDescent="0.3">
      <c r="A5" s="33"/>
      <c r="B5" s="35"/>
      <c r="C5" s="35"/>
      <c r="D5" s="36"/>
      <c r="E5" s="37"/>
      <c r="F5" s="37"/>
      <c r="G5" s="36"/>
      <c r="H5" s="37"/>
      <c r="I5" s="37"/>
      <c r="J5" s="37"/>
      <c r="K5" s="36"/>
      <c r="L5" s="37"/>
      <c r="M5" s="37"/>
      <c r="N5" s="36"/>
      <c r="P5" s="36"/>
      <c r="Q5" s="36"/>
      <c r="R5" s="36"/>
      <c r="S5" s="34"/>
      <c r="T5" s="34"/>
      <c r="U5" s="33"/>
    </row>
    <row r="6" spans="1:23" x14ac:dyDescent="0.3">
      <c r="A6" s="33"/>
      <c r="B6" s="35"/>
      <c r="C6" s="35"/>
      <c r="D6" s="36"/>
      <c r="E6" s="37"/>
      <c r="F6" s="37"/>
      <c r="H6" s="37"/>
      <c r="I6" s="37"/>
      <c r="J6" s="37"/>
      <c r="L6" s="37"/>
      <c r="M6" s="37"/>
      <c r="O6" s="36"/>
      <c r="S6" s="34"/>
      <c r="T6" s="34"/>
      <c r="U6" s="33"/>
    </row>
    <row r="7" spans="1:23" ht="30" customHeight="1" x14ac:dyDescent="0.3">
      <c r="A7" s="259" t="s">
        <v>450</v>
      </c>
      <c r="B7" s="260"/>
      <c r="C7" s="260"/>
      <c r="D7" s="261"/>
      <c r="E7" s="259" t="s">
        <v>451</v>
      </c>
      <c r="F7" s="260"/>
      <c r="G7" s="261"/>
      <c r="H7" s="265" t="s">
        <v>452</v>
      </c>
      <c r="I7" s="266"/>
      <c r="J7" s="266"/>
      <c r="K7" s="266"/>
      <c r="L7" s="267"/>
      <c r="M7" s="268" t="s">
        <v>453</v>
      </c>
      <c r="N7" s="269"/>
      <c r="O7" s="269"/>
      <c r="P7" s="269"/>
      <c r="Q7" s="269"/>
      <c r="R7" s="269"/>
      <c r="S7" s="270"/>
      <c r="T7" s="61" t="s">
        <v>454</v>
      </c>
      <c r="U7" s="57" t="s">
        <v>455</v>
      </c>
      <c r="V7" t="s">
        <v>829</v>
      </c>
      <c r="W7" t="s">
        <v>830</v>
      </c>
    </row>
    <row r="8" spans="1:23" ht="42.6" x14ac:dyDescent="0.3">
      <c r="A8" s="84" t="s">
        <v>456</v>
      </c>
      <c r="B8" s="85" t="s">
        <v>457</v>
      </c>
      <c r="C8" s="85" t="s">
        <v>458</v>
      </c>
      <c r="D8" s="86" t="s">
        <v>459</v>
      </c>
      <c r="E8" s="87" t="s">
        <v>13</v>
      </c>
      <c r="F8" s="88" t="s">
        <v>460</v>
      </c>
      <c r="G8" s="86" t="s">
        <v>461</v>
      </c>
      <c r="H8" s="84" t="s">
        <v>462</v>
      </c>
      <c r="I8" s="85" t="s">
        <v>1</v>
      </c>
      <c r="J8" s="88" t="s">
        <v>13</v>
      </c>
      <c r="K8" s="85" t="s">
        <v>463</v>
      </c>
      <c r="L8" s="86" t="s">
        <v>464</v>
      </c>
      <c r="M8" s="84" t="s">
        <v>465</v>
      </c>
      <c r="N8" s="85" t="s">
        <v>466</v>
      </c>
      <c r="O8" s="85" t="s">
        <v>467</v>
      </c>
      <c r="P8" s="88" t="s">
        <v>13</v>
      </c>
      <c r="Q8" s="88" t="s">
        <v>460</v>
      </c>
      <c r="R8" s="85" t="s">
        <v>468</v>
      </c>
      <c r="S8" s="89" t="s">
        <v>469</v>
      </c>
      <c r="T8" s="84" t="s">
        <v>470</v>
      </c>
      <c r="U8" s="90" t="s">
        <v>471</v>
      </c>
    </row>
    <row r="9" spans="1:23" x14ac:dyDescent="0.3">
      <c r="A9" s="276"/>
      <c r="B9" s="277"/>
      <c r="C9" s="277"/>
      <c r="D9" s="277"/>
      <c r="E9" s="277"/>
      <c r="F9" s="277"/>
      <c r="G9" s="277"/>
      <c r="H9" s="277"/>
      <c r="I9" s="277"/>
      <c r="J9" s="277"/>
      <c r="K9" s="277"/>
      <c r="L9" s="277"/>
      <c r="M9" s="277"/>
      <c r="N9" s="277"/>
      <c r="O9" s="277"/>
      <c r="P9" s="277"/>
      <c r="Q9" s="277"/>
      <c r="R9" s="277"/>
      <c r="S9" s="277"/>
      <c r="T9" s="277"/>
      <c r="U9" s="278"/>
    </row>
    <row r="10" spans="1:23" ht="62.25" customHeight="1" x14ac:dyDescent="0.3">
      <c r="A10" s="279" t="s">
        <v>831</v>
      </c>
      <c r="B10" s="280"/>
      <c r="C10" s="280"/>
      <c r="D10" s="280"/>
      <c r="E10" s="280"/>
      <c r="F10" s="280"/>
      <c r="G10" s="280"/>
      <c r="H10" s="280"/>
      <c r="I10" s="280"/>
      <c r="J10" s="280"/>
      <c r="K10" s="280"/>
      <c r="L10" s="280"/>
      <c r="M10" s="280"/>
      <c r="N10" s="280"/>
      <c r="O10" s="280"/>
      <c r="P10" s="280"/>
      <c r="Q10" s="280"/>
      <c r="R10" s="280"/>
      <c r="S10" s="280"/>
      <c r="T10" s="280"/>
      <c r="U10" s="281"/>
    </row>
    <row r="11" spans="1:23" ht="45.6" x14ac:dyDescent="0.3">
      <c r="A11" s="51" t="s">
        <v>832</v>
      </c>
      <c r="B11" s="16" t="s">
        <v>833</v>
      </c>
      <c r="C11" s="17" t="s">
        <v>834</v>
      </c>
      <c r="D11" s="17" t="s">
        <v>58</v>
      </c>
      <c r="E11" s="50">
        <v>8</v>
      </c>
      <c r="F11" s="18">
        <v>5</v>
      </c>
      <c r="G11" s="56">
        <v>40</v>
      </c>
      <c r="H11" s="55"/>
      <c r="I11" s="64"/>
      <c r="J11" s="17"/>
      <c r="K11" s="50">
        <v>40</v>
      </c>
      <c r="L11" s="58"/>
      <c r="M11" s="55" t="s">
        <v>835</v>
      </c>
      <c r="N11" s="17" t="s">
        <v>836</v>
      </c>
      <c r="O11" s="17" t="s">
        <v>837</v>
      </c>
      <c r="P11" s="17">
        <v>8</v>
      </c>
      <c r="Q11" s="17">
        <v>2</v>
      </c>
      <c r="R11" s="50">
        <v>16</v>
      </c>
      <c r="S11" s="64" t="s">
        <v>838</v>
      </c>
      <c r="T11" s="64"/>
      <c r="U11" s="64" t="s">
        <v>839</v>
      </c>
    </row>
    <row r="12" spans="1:23" ht="45.6" x14ac:dyDescent="0.3">
      <c r="A12" s="54" t="s">
        <v>840</v>
      </c>
      <c r="B12" s="54" t="s">
        <v>841</v>
      </c>
      <c r="C12" s="54" t="s">
        <v>842</v>
      </c>
      <c r="D12" s="17" t="s">
        <v>24</v>
      </c>
      <c r="E12" s="58">
        <v>8</v>
      </c>
      <c r="F12" s="17">
        <v>2</v>
      </c>
      <c r="G12" s="118">
        <v>16</v>
      </c>
      <c r="H12" s="135" t="s">
        <v>311</v>
      </c>
      <c r="I12" s="64" t="s">
        <v>843</v>
      </c>
      <c r="J12" s="134">
        <v>6</v>
      </c>
      <c r="K12" s="119">
        <v>12</v>
      </c>
      <c r="L12" s="64"/>
      <c r="M12" s="64"/>
      <c r="N12" s="64"/>
      <c r="O12" s="64" t="s">
        <v>844</v>
      </c>
      <c r="P12" s="64">
        <v>6</v>
      </c>
      <c r="Q12" s="64">
        <v>2</v>
      </c>
      <c r="R12" s="119">
        <v>12</v>
      </c>
      <c r="S12" s="64"/>
      <c r="T12" s="64"/>
      <c r="U12" s="64"/>
    </row>
    <row r="13" spans="1:23" ht="57" x14ac:dyDescent="0.3">
      <c r="A13" s="54" t="s">
        <v>845</v>
      </c>
      <c r="B13" s="54" t="s">
        <v>846</v>
      </c>
      <c r="C13" s="54" t="s">
        <v>847</v>
      </c>
      <c r="D13" s="17" t="s">
        <v>24</v>
      </c>
      <c r="E13" s="58">
        <v>8</v>
      </c>
      <c r="F13" s="17">
        <v>4</v>
      </c>
      <c r="G13" s="118">
        <v>32</v>
      </c>
      <c r="H13" s="136" t="s">
        <v>308</v>
      </c>
      <c r="I13" s="17" t="s">
        <v>848</v>
      </c>
      <c r="J13" s="32">
        <v>6</v>
      </c>
      <c r="K13" s="119">
        <v>24</v>
      </c>
      <c r="L13" s="17"/>
      <c r="M13" s="64" t="s">
        <v>172</v>
      </c>
      <c r="N13" s="64" t="s">
        <v>849</v>
      </c>
      <c r="O13" s="64" t="s">
        <v>509</v>
      </c>
      <c r="P13" s="17">
        <v>2</v>
      </c>
      <c r="Q13" s="17">
        <v>3</v>
      </c>
      <c r="R13" s="119">
        <v>6</v>
      </c>
      <c r="S13" s="52" t="s">
        <v>850</v>
      </c>
      <c r="T13" s="52"/>
      <c r="U13" s="52" t="s">
        <v>851</v>
      </c>
    </row>
    <row r="14" spans="1:23" ht="45.6" x14ac:dyDescent="0.3">
      <c r="A14" s="51" t="s">
        <v>852</v>
      </c>
      <c r="B14" s="16" t="s">
        <v>833</v>
      </c>
      <c r="C14" s="17" t="s">
        <v>853</v>
      </c>
      <c r="D14" s="54" t="s">
        <v>20</v>
      </c>
      <c r="E14" s="53">
        <v>10</v>
      </c>
      <c r="F14" s="18">
        <v>4</v>
      </c>
      <c r="G14" s="56">
        <v>40</v>
      </c>
      <c r="H14" s="55" t="s">
        <v>314</v>
      </c>
      <c r="I14" s="75" t="s">
        <v>854</v>
      </c>
      <c r="J14" s="17">
        <v>8</v>
      </c>
      <c r="K14" s="50">
        <v>32</v>
      </c>
      <c r="L14" s="58"/>
      <c r="M14" s="69" t="s">
        <v>414</v>
      </c>
      <c r="N14" s="64" t="s">
        <v>855</v>
      </c>
      <c r="O14" s="17"/>
      <c r="P14" s="17">
        <v>8</v>
      </c>
      <c r="Q14" s="17">
        <v>2</v>
      </c>
      <c r="R14" s="50">
        <v>16</v>
      </c>
      <c r="S14" s="58" t="s">
        <v>856</v>
      </c>
      <c r="T14" s="55"/>
      <c r="U14" s="64" t="s">
        <v>839</v>
      </c>
    </row>
    <row r="15" spans="1:23" ht="45.6" x14ac:dyDescent="0.3">
      <c r="A15" s="51" t="s">
        <v>857</v>
      </c>
      <c r="B15" s="16" t="s">
        <v>833</v>
      </c>
      <c r="C15" s="17" t="s">
        <v>858</v>
      </c>
      <c r="D15" s="54" t="s">
        <v>24</v>
      </c>
      <c r="E15" s="53">
        <v>8</v>
      </c>
      <c r="F15" s="18">
        <v>4</v>
      </c>
      <c r="G15" s="56">
        <v>32</v>
      </c>
      <c r="H15" s="55" t="s">
        <v>314</v>
      </c>
      <c r="I15" s="17" t="s">
        <v>854</v>
      </c>
      <c r="J15" s="17">
        <v>6</v>
      </c>
      <c r="K15" s="50">
        <v>24</v>
      </c>
      <c r="L15" s="58"/>
      <c r="M15" s="69" t="s">
        <v>414</v>
      </c>
      <c r="N15" s="64" t="s">
        <v>855</v>
      </c>
      <c r="O15" s="17"/>
      <c r="P15" s="17">
        <v>6</v>
      </c>
      <c r="Q15" s="17">
        <v>2</v>
      </c>
      <c r="R15" s="50">
        <v>12</v>
      </c>
      <c r="S15" s="58" t="s">
        <v>856</v>
      </c>
      <c r="T15" s="55"/>
      <c r="U15" s="64" t="s">
        <v>839</v>
      </c>
    </row>
    <row r="16" spans="1:23" ht="57" x14ac:dyDescent="0.3">
      <c r="A16" s="62" t="s">
        <v>859</v>
      </c>
      <c r="B16" s="63" t="s">
        <v>833</v>
      </c>
      <c r="C16" s="64" t="s">
        <v>860</v>
      </c>
      <c r="D16" s="65" t="s">
        <v>20</v>
      </c>
      <c r="E16" s="66">
        <v>10</v>
      </c>
      <c r="F16" s="67">
        <v>2</v>
      </c>
      <c r="G16" s="68">
        <v>20</v>
      </c>
      <c r="H16" s="69" t="s">
        <v>311</v>
      </c>
      <c r="I16" s="64" t="s">
        <v>843</v>
      </c>
      <c r="J16" s="64">
        <v>6</v>
      </c>
      <c r="K16" s="70">
        <v>12</v>
      </c>
      <c r="L16" s="71"/>
      <c r="M16" s="69" t="s">
        <v>861</v>
      </c>
      <c r="N16" s="64" t="s">
        <v>862</v>
      </c>
      <c r="O16" s="64" t="s">
        <v>837</v>
      </c>
      <c r="P16" s="64">
        <v>6</v>
      </c>
      <c r="Q16" s="64">
        <v>1</v>
      </c>
      <c r="R16" s="70">
        <v>6</v>
      </c>
      <c r="S16" s="71" t="s">
        <v>863</v>
      </c>
      <c r="T16" s="69"/>
      <c r="U16" s="64" t="s">
        <v>839</v>
      </c>
    </row>
    <row r="17" spans="1:22" ht="24" customHeight="1" x14ac:dyDescent="0.3">
      <c r="A17" s="62" t="s">
        <v>864</v>
      </c>
      <c r="B17" s="63" t="s">
        <v>833</v>
      </c>
      <c r="C17" s="64" t="s">
        <v>865</v>
      </c>
      <c r="D17" s="65" t="s">
        <v>20</v>
      </c>
      <c r="E17" s="66">
        <v>10</v>
      </c>
      <c r="F17" s="67">
        <v>2</v>
      </c>
      <c r="G17" s="68">
        <v>20</v>
      </c>
      <c r="H17" s="69" t="s">
        <v>311</v>
      </c>
      <c r="I17" s="64" t="s">
        <v>843</v>
      </c>
      <c r="J17" s="64">
        <v>6</v>
      </c>
      <c r="K17" s="70">
        <v>12</v>
      </c>
      <c r="L17" s="71"/>
      <c r="M17" s="69" t="s">
        <v>414</v>
      </c>
      <c r="N17" s="64" t="s">
        <v>855</v>
      </c>
      <c r="O17" s="64"/>
      <c r="P17" s="64">
        <v>6</v>
      </c>
      <c r="Q17" s="64">
        <v>1</v>
      </c>
      <c r="R17" s="70">
        <v>6</v>
      </c>
      <c r="S17" s="71" t="s">
        <v>856</v>
      </c>
      <c r="T17" s="69"/>
      <c r="U17" s="64" t="s">
        <v>839</v>
      </c>
    </row>
    <row r="18" spans="1:22" ht="45.6" x14ac:dyDescent="0.3">
      <c r="A18" s="62" t="s">
        <v>866</v>
      </c>
      <c r="B18" s="63" t="s">
        <v>833</v>
      </c>
      <c r="C18" s="64" t="s">
        <v>867</v>
      </c>
      <c r="D18" s="65" t="s">
        <v>24</v>
      </c>
      <c r="E18" s="66">
        <v>8</v>
      </c>
      <c r="F18" s="67">
        <v>3</v>
      </c>
      <c r="G18" s="68">
        <v>24</v>
      </c>
      <c r="H18" s="69" t="s">
        <v>311</v>
      </c>
      <c r="I18" s="64" t="s">
        <v>868</v>
      </c>
      <c r="J18" s="64">
        <v>6</v>
      </c>
      <c r="K18" s="70">
        <v>18</v>
      </c>
      <c r="L18" s="71"/>
      <c r="M18" s="69" t="s">
        <v>414</v>
      </c>
      <c r="N18" s="64" t="s">
        <v>855</v>
      </c>
      <c r="O18" s="64"/>
      <c r="P18" s="64">
        <v>6</v>
      </c>
      <c r="Q18" s="64">
        <v>1</v>
      </c>
      <c r="R18" s="70">
        <v>6</v>
      </c>
      <c r="S18" s="71" t="s">
        <v>856</v>
      </c>
      <c r="T18" s="69"/>
      <c r="U18" s="64" t="s">
        <v>839</v>
      </c>
    </row>
    <row r="19" spans="1:22" ht="45.6" x14ac:dyDescent="0.3">
      <c r="A19" s="62" t="s">
        <v>869</v>
      </c>
      <c r="B19" s="63" t="s">
        <v>833</v>
      </c>
      <c r="C19" s="64" t="s">
        <v>870</v>
      </c>
      <c r="D19" s="65" t="s">
        <v>70</v>
      </c>
      <c r="E19" s="66">
        <v>7</v>
      </c>
      <c r="F19" s="67">
        <v>3</v>
      </c>
      <c r="G19" s="68">
        <v>21</v>
      </c>
      <c r="H19" s="69"/>
      <c r="I19" s="64"/>
      <c r="J19" s="64"/>
      <c r="K19" s="70">
        <v>21</v>
      </c>
      <c r="L19" s="71"/>
      <c r="M19" s="69" t="s">
        <v>414</v>
      </c>
      <c r="N19" s="64" t="s">
        <v>855</v>
      </c>
      <c r="O19" s="64"/>
      <c r="P19" s="64">
        <v>7</v>
      </c>
      <c r="Q19" s="64">
        <v>1</v>
      </c>
      <c r="R19" s="70">
        <v>0</v>
      </c>
      <c r="S19" s="71" t="s">
        <v>856</v>
      </c>
      <c r="T19" s="69"/>
      <c r="U19" s="64" t="s">
        <v>871</v>
      </c>
    </row>
    <row r="20" spans="1:22" ht="34.200000000000003" x14ac:dyDescent="0.3">
      <c r="A20" s="121" t="s">
        <v>872</v>
      </c>
      <c r="B20" s="122" t="s">
        <v>833</v>
      </c>
      <c r="C20" s="123" t="s">
        <v>873</v>
      </c>
      <c r="D20" s="124" t="s">
        <v>20</v>
      </c>
      <c r="E20" s="125">
        <v>10</v>
      </c>
      <c r="F20" s="126">
        <v>5</v>
      </c>
      <c r="G20" s="127">
        <v>50</v>
      </c>
      <c r="H20" s="128"/>
      <c r="I20" s="123"/>
      <c r="J20" s="123"/>
      <c r="K20" s="129">
        <v>50</v>
      </c>
      <c r="L20" s="130"/>
      <c r="M20" s="128"/>
      <c r="N20" s="123"/>
      <c r="O20" s="123"/>
      <c r="P20" s="123"/>
      <c r="Q20" s="123"/>
      <c r="R20" s="129">
        <v>0</v>
      </c>
      <c r="S20" s="130"/>
      <c r="T20" s="128"/>
      <c r="U20" s="72" t="s">
        <v>874</v>
      </c>
    </row>
    <row r="21" spans="1:22" ht="91.2" x14ac:dyDescent="0.3">
      <c r="A21" s="106" t="s">
        <v>875</v>
      </c>
      <c r="B21" s="107" t="s">
        <v>833</v>
      </c>
      <c r="C21" s="108" t="s">
        <v>876</v>
      </c>
      <c r="D21" s="109" t="s">
        <v>24</v>
      </c>
      <c r="E21" s="110">
        <v>8</v>
      </c>
      <c r="F21" s="111">
        <v>3</v>
      </c>
      <c r="G21" s="112">
        <v>24</v>
      </c>
      <c r="H21" s="113" t="s">
        <v>877</v>
      </c>
      <c r="I21" s="108" t="s">
        <v>878</v>
      </c>
      <c r="J21" s="108">
        <v>6</v>
      </c>
      <c r="K21" s="114">
        <v>18</v>
      </c>
      <c r="L21" s="115"/>
      <c r="M21" s="113" t="s">
        <v>181</v>
      </c>
      <c r="N21" s="108" t="s">
        <v>879</v>
      </c>
      <c r="O21" s="108" t="s">
        <v>844</v>
      </c>
      <c r="P21" s="108">
        <v>6</v>
      </c>
      <c r="Q21" s="108">
        <v>1</v>
      </c>
      <c r="R21" s="114">
        <v>6</v>
      </c>
      <c r="S21" s="115" t="s">
        <v>880</v>
      </c>
      <c r="T21" s="113"/>
      <c r="U21" s="116" t="s">
        <v>881</v>
      </c>
      <c r="V21" t="s">
        <v>882</v>
      </c>
    </row>
    <row r="22" spans="1:22" ht="68.400000000000006" x14ac:dyDescent="0.3">
      <c r="A22" s="62" t="s">
        <v>883</v>
      </c>
      <c r="B22" s="63" t="s">
        <v>833</v>
      </c>
      <c r="C22" s="64" t="s">
        <v>884</v>
      </c>
      <c r="D22" s="65" t="s">
        <v>24</v>
      </c>
      <c r="E22" s="66">
        <v>8</v>
      </c>
      <c r="F22" s="67">
        <v>2</v>
      </c>
      <c r="G22" s="68">
        <v>16</v>
      </c>
      <c r="H22" s="69"/>
      <c r="I22" s="64"/>
      <c r="J22" s="64"/>
      <c r="K22" s="70">
        <v>16</v>
      </c>
      <c r="L22" s="71"/>
      <c r="M22" s="69" t="s">
        <v>414</v>
      </c>
      <c r="N22" s="64" t="s">
        <v>885</v>
      </c>
      <c r="O22" s="64"/>
      <c r="P22" s="64">
        <v>8</v>
      </c>
      <c r="Q22" s="64">
        <v>1</v>
      </c>
      <c r="R22" s="70">
        <v>8</v>
      </c>
      <c r="S22" s="71" t="s">
        <v>856</v>
      </c>
      <c r="T22" s="69"/>
      <c r="U22" s="72" t="s">
        <v>886</v>
      </c>
    </row>
    <row r="23" spans="1:22" ht="34.200000000000003" x14ac:dyDescent="0.3">
      <c r="A23" s="62" t="s">
        <v>887</v>
      </c>
      <c r="B23" s="63" t="s">
        <v>888</v>
      </c>
      <c r="C23" s="64" t="s">
        <v>889</v>
      </c>
      <c r="D23" s="65" t="s">
        <v>24</v>
      </c>
      <c r="E23" s="66">
        <v>8</v>
      </c>
      <c r="F23" s="67">
        <v>4</v>
      </c>
      <c r="G23" s="68">
        <v>32</v>
      </c>
      <c r="H23" s="69"/>
      <c r="I23" s="64"/>
      <c r="J23" s="64"/>
      <c r="K23" s="70">
        <v>32</v>
      </c>
      <c r="L23" s="71"/>
      <c r="M23" s="69" t="s">
        <v>183</v>
      </c>
      <c r="N23" s="64" t="s">
        <v>890</v>
      </c>
      <c r="O23" s="64" t="s">
        <v>474</v>
      </c>
      <c r="P23" s="64">
        <v>10</v>
      </c>
      <c r="Q23" s="64">
        <v>1</v>
      </c>
      <c r="R23" s="70">
        <v>10</v>
      </c>
      <c r="S23" s="71" t="s">
        <v>891</v>
      </c>
      <c r="T23" s="69"/>
      <c r="U23" s="72" t="s">
        <v>892</v>
      </c>
    </row>
    <row r="24" spans="1:22" ht="34.200000000000003" x14ac:dyDescent="0.3">
      <c r="A24" s="106" t="s">
        <v>893</v>
      </c>
      <c r="B24" s="107" t="s">
        <v>888</v>
      </c>
      <c r="C24" s="108" t="s">
        <v>894</v>
      </c>
      <c r="D24" s="109" t="s">
        <v>20</v>
      </c>
      <c r="E24" s="110">
        <v>10</v>
      </c>
      <c r="F24" s="111">
        <v>3</v>
      </c>
      <c r="G24" s="112">
        <v>30</v>
      </c>
      <c r="H24" s="113"/>
      <c r="I24" s="108"/>
      <c r="J24" s="108"/>
      <c r="K24" s="114">
        <v>30</v>
      </c>
      <c r="L24" s="115"/>
      <c r="M24" s="113" t="s">
        <v>414</v>
      </c>
      <c r="N24" s="108" t="s">
        <v>855</v>
      </c>
      <c r="O24" s="108"/>
      <c r="P24" s="108">
        <v>10</v>
      </c>
      <c r="Q24" s="108">
        <v>1</v>
      </c>
      <c r="R24" s="114">
        <v>10</v>
      </c>
      <c r="S24" s="115" t="s">
        <v>856</v>
      </c>
      <c r="T24" s="113"/>
      <c r="U24" s="72" t="s">
        <v>886</v>
      </c>
      <c r="V24" t="s">
        <v>895</v>
      </c>
    </row>
    <row r="25" spans="1:22" ht="45.6" x14ac:dyDescent="0.3">
      <c r="A25" s="62" t="s">
        <v>896</v>
      </c>
      <c r="B25" s="63" t="s">
        <v>897</v>
      </c>
      <c r="C25" s="64" t="s">
        <v>898</v>
      </c>
      <c r="D25" s="65" t="s">
        <v>85</v>
      </c>
      <c r="E25" s="66">
        <v>4</v>
      </c>
      <c r="F25" s="67">
        <v>3</v>
      </c>
      <c r="G25" s="68">
        <v>12</v>
      </c>
      <c r="H25" s="69"/>
      <c r="I25" s="64"/>
      <c r="J25" s="64"/>
      <c r="K25" s="70">
        <v>12</v>
      </c>
      <c r="L25" s="71"/>
      <c r="M25" s="69" t="s">
        <v>189</v>
      </c>
      <c r="N25" s="64" t="s">
        <v>899</v>
      </c>
      <c r="O25" s="64" t="s">
        <v>837</v>
      </c>
      <c r="P25" s="64">
        <v>8</v>
      </c>
      <c r="Q25" s="64">
        <v>1</v>
      </c>
      <c r="R25" s="70">
        <v>8</v>
      </c>
      <c r="S25" s="71" t="s">
        <v>900</v>
      </c>
      <c r="T25" s="69"/>
      <c r="U25" s="72" t="s">
        <v>901</v>
      </c>
    </row>
    <row r="26" spans="1:22" ht="68.400000000000006" x14ac:dyDescent="0.3">
      <c r="A26" s="62" t="s">
        <v>902</v>
      </c>
      <c r="B26" s="63" t="s">
        <v>833</v>
      </c>
      <c r="C26" s="64" t="s">
        <v>903</v>
      </c>
      <c r="D26" s="65" t="s">
        <v>20</v>
      </c>
      <c r="E26" s="66">
        <v>10</v>
      </c>
      <c r="F26" s="67">
        <v>4</v>
      </c>
      <c r="G26" s="68">
        <v>40</v>
      </c>
      <c r="H26" s="69" t="s">
        <v>311</v>
      </c>
      <c r="I26" s="64" t="s">
        <v>904</v>
      </c>
      <c r="J26" s="64">
        <v>6</v>
      </c>
      <c r="K26" s="70">
        <v>24</v>
      </c>
      <c r="L26" s="71"/>
      <c r="M26" s="69" t="s">
        <v>905</v>
      </c>
      <c r="N26" s="64" t="s">
        <v>906</v>
      </c>
      <c r="O26" s="64" t="s">
        <v>837</v>
      </c>
      <c r="P26" s="64">
        <v>6</v>
      </c>
      <c r="Q26" s="64">
        <v>2</v>
      </c>
      <c r="R26" s="70">
        <v>12</v>
      </c>
      <c r="S26" s="71" t="s">
        <v>907</v>
      </c>
      <c r="T26" s="69"/>
      <c r="U26" s="72" t="s">
        <v>901</v>
      </c>
    </row>
    <row r="27" spans="1:22" ht="57" x14ac:dyDescent="0.3">
      <c r="A27" s="62" t="s">
        <v>908</v>
      </c>
      <c r="B27" s="63" t="s">
        <v>897</v>
      </c>
      <c r="C27" s="64" t="s">
        <v>909</v>
      </c>
      <c r="D27" s="65" t="s">
        <v>85</v>
      </c>
      <c r="E27" s="66">
        <v>4</v>
      </c>
      <c r="F27" s="67">
        <v>6</v>
      </c>
      <c r="G27" s="68">
        <v>24</v>
      </c>
      <c r="H27" s="69"/>
      <c r="I27" s="64"/>
      <c r="J27" s="64"/>
      <c r="K27" s="70">
        <v>24</v>
      </c>
      <c r="L27" s="71"/>
      <c r="M27" s="69" t="s">
        <v>189</v>
      </c>
      <c r="N27" s="64" t="s">
        <v>910</v>
      </c>
      <c r="O27" s="64" t="s">
        <v>837</v>
      </c>
      <c r="P27" s="64">
        <v>4</v>
      </c>
      <c r="Q27" s="64">
        <v>2</v>
      </c>
      <c r="R27" s="70">
        <v>8</v>
      </c>
      <c r="S27" s="71" t="s">
        <v>900</v>
      </c>
      <c r="T27" s="69"/>
      <c r="U27" s="72" t="s">
        <v>901</v>
      </c>
    </row>
    <row r="28" spans="1:22" ht="57" x14ac:dyDescent="0.3">
      <c r="A28" s="63" t="s">
        <v>911</v>
      </c>
      <c r="B28" s="63" t="s">
        <v>912</v>
      </c>
      <c r="C28" s="63" t="s">
        <v>913</v>
      </c>
      <c r="D28" s="63" t="s">
        <v>20</v>
      </c>
      <c r="E28" s="63">
        <v>10</v>
      </c>
      <c r="F28" s="63">
        <v>4</v>
      </c>
      <c r="G28" s="112">
        <v>40</v>
      </c>
      <c r="H28" s="69" t="s">
        <v>332</v>
      </c>
      <c r="I28" s="55" t="s">
        <v>333</v>
      </c>
      <c r="J28" s="69">
        <v>1</v>
      </c>
      <c r="K28" s="114">
        <v>4</v>
      </c>
      <c r="L28" s="64"/>
      <c r="M28" s="64" t="s">
        <v>914</v>
      </c>
      <c r="N28" s="64" t="s">
        <v>915</v>
      </c>
      <c r="O28" s="64" t="s">
        <v>916</v>
      </c>
      <c r="P28" s="64">
        <v>1</v>
      </c>
      <c r="Q28" s="64">
        <v>1</v>
      </c>
      <c r="R28" s="70">
        <v>1</v>
      </c>
      <c r="S28" s="71" t="s">
        <v>917</v>
      </c>
      <c r="T28" s="64"/>
      <c r="U28" s="72" t="s">
        <v>901</v>
      </c>
    </row>
    <row r="29" spans="1:22" ht="22.8" x14ac:dyDescent="0.3">
      <c r="A29" s="121" t="s">
        <v>918</v>
      </c>
      <c r="B29" s="122" t="s">
        <v>919</v>
      </c>
      <c r="C29" s="123" t="s">
        <v>920</v>
      </c>
      <c r="D29" s="124" t="s">
        <v>88</v>
      </c>
      <c r="E29" s="125">
        <v>7</v>
      </c>
      <c r="F29" s="126">
        <v>4</v>
      </c>
      <c r="G29" s="127">
        <v>28</v>
      </c>
      <c r="H29" s="128"/>
      <c r="I29" s="131"/>
      <c r="J29" s="123"/>
      <c r="K29" s="129">
        <v>28</v>
      </c>
      <c r="L29" s="130"/>
      <c r="M29" s="128" t="s">
        <v>195</v>
      </c>
      <c r="N29" s="123" t="s">
        <v>921</v>
      </c>
      <c r="O29" s="123"/>
      <c r="P29" s="123">
        <v>7</v>
      </c>
      <c r="Q29" s="123">
        <v>2</v>
      </c>
      <c r="R29" s="129">
        <v>14</v>
      </c>
      <c r="S29" s="130"/>
      <c r="T29" s="128"/>
      <c r="U29" s="72" t="s">
        <v>922</v>
      </c>
    </row>
    <row r="30" spans="1:22" ht="79.8" x14ac:dyDescent="0.3">
      <c r="A30" s="62" t="s">
        <v>923</v>
      </c>
      <c r="B30" s="63" t="s">
        <v>897</v>
      </c>
      <c r="C30" s="64" t="s">
        <v>924</v>
      </c>
      <c r="D30" s="65" t="s">
        <v>30</v>
      </c>
      <c r="E30" s="66">
        <v>9</v>
      </c>
      <c r="F30" s="67">
        <v>5</v>
      </c>
      <c r="G30" s="68">
        <v>45</v>
      </c>
      <c r="H30" s="69" t="s">
        <v>925</v>
      </c>
      <c r="I30" s="64" t="s">
        <v>926</v>
      </c>
      <c r="J30" s="64">
        <v>6</v>
      </c>
      <c r="K30" s="70">
        <v>30</v>
      </c>
      <c r="L30" s="71"/>
      <c r="M30" s="69" t="s">
        <v>927</v>
      </c>
      <c r="N30" s="64" t="s">
        <v>928</v>
      </c>
      <c r="O30" s="64" t="s">
        <v>837</v>
      </c>
      <c r="P30" s="64">
        <v>6</v>
      </c>
      <c r="Q30" s="64">
        <v>3</v>
      </c>
      <c r="R30" s="70">
        <v>18</v>
      </c>
      <c r="S30" s="71" t="s">
        <v>929</v>
      </c>
      <c r="T30" s="69"/>
      <c r="U30" s="72" t="s">
        <v>930</v>
      </c>
    </row>
    <row r="31" spans="1:22" ht="34.200000000000003" x14ac:dyDescent="0.3">
      <c r="A31" s="62" t="s">
        <v>931</v>
      </c>
      <c r="B31" s="63" t="s">
        <v>897</v>
      </c>
      <c r="C31" s="64" t="s">
        <v>932</v>
      </c>
      <c r="D31" s="65" t="s">
        <v>20</v>
      </c>
      <c r="E31" s="66">
        <v>10</v>
      </c>
      <c r="F31" s="67">
        <v>4</v>
      </c>
      <c r="G31" s="68">
        <v>40</v>
      </c>
      <c r="H31" s="69"/>
      <c r="I31" s="64"/>
      <c r="J31" s="64"/>
      <c r="K31" s="70">
        <v>40</v>
      </c>
      <c r="L31" s="71"/>
      <c r="M31" s="69" t="s">
        <v>198</v>
      </c>
      <c r="N31" s="64" t="s">
        <v>200</v>
      </c>
      <c r="O31" s="64" t="s">
        <v>916</v>
      </c>
      <c r="P31" s="64">
        <v>10</v>
      </c>
      <c r="Q31" s="64">
        <v>1</v>
      </c>
      <c r="R31" s="70">
        <v>10</v>
      </c>
      <c r="S31" s="71" t="s">
        <v>933</v>
      </c>
      <c r="T31" s="69"/>
      <c r="U31" s="72" t="s">
        <v>934</v>
      </c>
    </row>
    <row r="32" spans="1:22" ht="24" customHeight="1" x14ac:dyDescent="0.3">
      <c r="A32" s="121" t="s">
        <v>935</v>
      </c>
      <c r="B32" s="122" t="s">
        <v>846</v>
      </c>
      <c r="C32" s="123" t="s">
        <v>936</v>
      </c>
      <c r="D32" s="124" t="s">
        <v>91</v>
      </c>
      <c r="E32" s="125">
        <v>5</v>
      </c>
      <c r="F32" s="126">
        <v>4</v>
      </c>
      <c r="G32" s="127">
        <v>20</v>
      </c>
      <c r="H32" s="128"/>
      <c r="I32" s="123"/>
      <c r="J32" s="123"/>
      <c r="K32" s="129">
        <v>0</v>
      </c>
      <c r="L32" s="130"/>
      <c r="M32" s="128" t="s">
        <v>204</v>
      </c>
      <c r="N32" s="123" t="s">
        <v>206</v>
      </c>
      <c r="O32" s="123"/>
      <c r="P32" s="123">
        <v>3</v>
      </c>
      <c r="Q32" s="123">
        <v>3</v>
      </c>
      <c r="R32" s="129">
        <v>9</v>
      </c>
      <c r="S32" s="130"/>
      <c r="T32" s="128"/>
      <c r="U32" s="72" t="s">
        <v>937</v>
      </c>
    </row>
    <row r="33" spans="1:21" ht="24" customHeight="1" x14ac:dyDescent="0.3">
      <c r="A33" s="121" t="s">
        <v>938</v>
      </c>
      <c r="B33" s="122"/>
      <c r="C33" s="123" t="s">
        <v>939</v>
      </c>
      <c r="D33" s="124" t="s">
        <v>91</v>
      </c>
      <c r="E33" s="125">
        <v>5</v>
      </c>
      <c r="F33" s="126">
        <v>2</v>
      </c>
      <c r="G33" s="127">
        <v>10</v>
      </c>
      <c r="H33" s="128"/>
      <c r="I33" s="123"/>
      <c r="J33" s="123"/>
      <c r="K33" s="129">
        <v>0</v>
      </c>
      <c r="L33" s="130"/>
      <c r="M33" s="128" t="s">
        <v>204</v>
      </c>
      <c r="N33" s="123" t="s">
        <v>206</v>
      </c>
      <c r="O33" s="123"/>
      <c r="P33" s="123">
        <v>7</v>
      </c>
      <c r="Q33" s="123">
        <v>1</v>
      </c>
      <c r="R33" s="129">
        <v>7</v>
      </c>
      <c r="S33" s="130"/>
      <c r="T33" s="128"/>
      <c r="U33" s="72" t="s">
        <v>937</v>
      </c>
    </row>
    <row r="34" spans="1:21" ht="24" customHeight="1" x14ac:dyDescent="0.3">
      <c r="A34" s="121" t="s">
        <v>940</v>
      </c>
      <c r="B34" s="122"/>
      <c r="C34" s="123" t="s">
        <v>941</v>
      </c>
      <c r="D34" s="124" t="s">
        <v>20</v>
      </c>
      <c r="E34" s="125">
        <v>10</v>
      </c>
      <c r="F34" s="126">
        <v>5</v>
      </c>
      <c r="G34" s="127">
        <v>50</v>
      </c>
      <c r="H34" s="128"/>
      <c r="I34" s="123" t="s">
        <v>942</v>
      </c>
      <c r="J34" s="123">
        <v>8</v>
      </c>
      <c r="K34" s="129">
        <v>40</v>
      </c>
      <c r="L34" s="130" t="s">
        <v>943</v>
      </c>
      <c r="M34" s="128" t="s">
        <v>944</v>
      </c>
      <c r="N34" s="123" t="s">
        <v>945</v>
      </c>
      <c r="O34" s="123"/>
      <c r="P34" s="123">
        <v>8</v>
      </c>
      <c r="Q34" s="123">
        <v>2</v>
      </c>
      <c r="R34" s="129">
        <f>(P34*Q34)</f>
        <v>16</v>
      </c>
      <c r="S34" s="130"/>
      <c r="T34" s="128"/>
      <c r="U34" s="72" t="s">
        <v>937</v>
      </c>
    </row>
    <row r="35" spans="1:21" ht="24" customHeight="1" x14ac:dyDescent="0.3">
      <c r="A35" s="121" t="s">
        <v>946</v>
      </c>
      <c r="B35" s="122"/>
      <c r="C35" s="123" t="s">
        <v>947</v>
      </c>
      <c r="D35" s="124" t="s">
        <v>20</v>
      </c>
      <c r="E35" s="125">
        <v>10</v>
      </c>
      <c r="F35" s="126">
        <v>4</v>
      </c>
      <c r="G35" s="127">
        <v>40</v>
      </c>
      <c r="H35" s="128"/>
      <c r="I35" s="123" t="s">
        <v>948</v>
      </c>
      <c r="J35" s="123">
        <v>10</v>
      </c>
      <c r="K35" s="129">
        <v>40</v>
      </c>
      <c r="L35" s="130"/>
      <c r="M35" s="128"/>
      <c r="N35" s="123"/>
      <c r="O35" s="123"/>
      <c r="P35" s="123"/>
      <c r="Q35" s="123"/>
      <c r="R35" s="129">
        <v>0</v>
      </c>
      <c r="S35" s="130"/>
      <c r="T35" s="128"/>
      <c r="U35" s="72" t="s">
        <v>937</v>
      </c>
    </row>
    <row r="36" spans="1:21" ht="45.6" x14ac:dyDescent="0.3">
      <c r="A36" s="62" t="s">
        <v>949</v>
      </c>
      <c r="B36" s="63" t="s">
        <v>897</v>
      </c>
      <c r="C36" s="64" t="s">
        <v>950</v>
      </c>
      <c r="D36" s="65" t="s">
        <v>24</v>
      </c>
      <c r="E36" s="66">
        <v>8</v>
      </c>
      <c r="F36" s="67">
        <v>2</v>
      </c>
      <c r="G36" s="68">
        <v>16</v>
      </c>
      <c r="H36" s="69" t="s">
        <v>514</v>
      </c>
      <c r="I36" s="64" t="s">
        <v>926</v>
      </c>
      <c r="J36" s="64">
        <v>6</v>
      </c>
      <c r="K36" s="70">
        <v>12</v>
      </c>
      <c r="L36" s="71"/>
      <c r="M36" s="69"/>
      <c r="N36" s="64"/>
      <c r="O36" s="64" t="s">
        <v>844</v>
      </c>
      <c r="P36" s="64"/>
      <c r="Q36" s="64"/>
      <c r="R36" s="70">
        <v>12</v>
      </c>
      <c r="S36" s="71"/>
      <c r="T36" s="69"/>
      <c r="U36" s="72"/>
    </row>
    <row r="37" spans="1:21" ht="22.8" x14ac:dyDescent="0.3">
      <c r="A37" s="62" t="s">
        <v>951</v>
      </c>
      <c r="B37" s="63" t="s">
        <v>897</v>
      </c>
      <c r="C37" s="64" t="s">
        <v>952</v>
      </c>
      <c r="D37" s="65" t="s">
        <v>24</v>
      </c>
      <c r="E37" s="66">
        <v>8</v>
      </c>
      <c r="F37" s="67">
        <v>2</v>
      </c>
      <c r="G37" s="68">
        <v>16</v>
      </c>
      <c r="H37" s="69" t="s">
        <v>514</v>
      </c>
      <c r="I37" s="64" t="s">
        <v>926</v>
      </c>
      <c r="J37" s="64">
        <v>6</v>
      </c>
      <c r="K37" s="70">
        <v>12</v>
      </c>
      <c r="L37" s="71"/>
      <c r="M37" s="69"/>
      <c r="N37" s="64"/>
      <c r="O37" s="64" t="s">
        <v>844</v>
      </c>
      <c r="P37" s="64"/>
      <c r="Q37" s="64"/>
      <c r="R37" s="70">
        <v>12</v>
      </c>
      <c r="S37" s="71"/>
      <c r="T37" s="69"/>
      <c r="U37" s="72"/>
    </row>
    <row r="38" spans="1:21" ht="57" x14ac:dyDescent="0.3">
      <c r="A38" s="121" t="s">
        <v>953</v>
      </c>
      <c r="B38" s="122"/>
      <c r="C38" s="123" t="s">
        <v>954</v>
      </c>
      <c r="D38" s="124" t="s">
        <v>20</v>
      </c>
      <c r="E38" s="125">
        <v>10</v>
      </c>
      <c r="F38" s="126">
        <v>3</v>
      </c>
      <c r="G38" s="127">
        <v>30</v>
      </c>
      <c r="H38" s="128"/>
      <c r="I38" s="123" t="s">
        <v>942</v>
      </c>
      <c r="J38" s="123">
        <v>8</v>
      </c>
      <c r="K38" s="129">
        <v>24</v>
      </c>
      <c r="L38" s="130"/>
      <c r="M38" s="128" t="s">
        <v>384</v>
      </c>
      <c r="N38" s="123" t="s">
        <v>386</v>
      </c>
      <c r="O38" s="123"/>
      <c r="P38" s="123">
        <v>8</v>
      </c>
      <c r="Q38" s="123">
        <v>2</v>
      </c>
      <c r="R38" s="129">
        <v>16</v>
      </c>
      <c r="S38" s="130"/>
      <c r="T38" s="128"/>
      <c r="U38" s="72" t="s">
        <v>955</v>
      </c>
    </row>
    <row r="39" spans="1:21" ht="45.6" x14ac:dyDescent="0.3">
      <c r="A39" s="121" t="s">
        <v>956</v>
      </c>
      <c r="B39" s="122"/>
      <c r="C39" s="123" t="s">
        <v>957</v>
      </c>
      <c r="D39" s="124" t="s">
        <v>91</v>
      </c>
      <c r="E39" s="125">
        <v>5</v>
      </c>
      <c r="F39" s="126">
        <v>3</v>
      </c>
      <c r="G39" s="127">
        <v>15</v>
      </c>
      <c r="H39" s="128"/>
      <c r="I39" s="123"/>
      <c r="J39" s="123"/>
      <c r="K39" s="129">
        <v>0</v>
      </c>
      <c r="L39" s="130"/>
      <c r="M39" s="128" t="s">
        <v>384</v>
      </c>
      <c r="N39" s="123" t="s">
        <v>386</v>
      </c>
      <c r="O39" s="123"/>
      <c r="P39" s="123"/>
      <c r="Q39" s="123"/>
      <c r="R39" s="129">
        <v>0</v>
      </c>
      <c r="S39" s="130"/>
      <c r="T39" s="128"/>
      <c r="U39" s="72" t="s">
        <v>955</v>
      </c>
    </row>
    <row r="40" spans="1:21" ht="34.200000000000003" x14ac:dyDescent="0.3">
      <c r="A40" s="121" t="s">
        <v>958</v>
      </c>
      <c r="B40" s="122"/>
      <c r="C40" s="123" t="s">
        <v>959</v>
      </c>
      <c r="D40" s="124"/>
      <c r="E40" s="125" t="e">
        <v>#N/A</v>
      </c>
      <c r="F40" s="126">
        <v>6</v>
      </c>
      <c r="G40" s="127" t="e">
        <v>#N/A</v>
      </c>
      <c r="H40" s="128"/>
      <c r="I40" s="123"/>
      <c r="J40" s="123"/>
      <c r="K40" s="129">
        <v>0</v>
      </c>
      <c r="L40" s="130"/>
      <c r="M40" s="128" t="s">
        <v>381</v>
      </c>
      <c r="N40" s="123" t="s">
        <v>383</v>
      </c>
      <c r="O40" s="123"/>
      <c r="P40" s="123"/>
      <c r="Q40" s="123">
        <v>2</v>
      </c>
      <c r="R40" s="129">
        <v>0</v>
      </c>
      <c r="S40" s="130"/>
      <c r="T40" s="128"/>
      <c r="U40" s="72" t="s">
        <v>960</v>
      </c>
    </row>
    <row r="41" spans="1:21" ht="45.6" x14ac:dyDescent="0.3">
      <c r="A41" s="62" t="s">
        <v>961</v>
      </c>
      <c r="B41" s="63" t="s">
        <v>897</v>
      </c>
      <c r="C41" s="64" t="s">
        <v>962</v>
      </c>
      <c r="D41" s="65" t="s">
        <v>963</v>
      </c>
      <c r="E41" s="66">
        <v>10</v>
      </c>
      <c r="F41" s="67">
        <v>6</v>
      </c>
      <c r="G41" s="68">
        <v>60</v>
      </c>
      <c r="H41" s="69"/>
      <c r="I41" s="64"/>
      <c r="J41" s="64"/>
      <c r="K41" s="70">
        <v>60</v>
      </c>
      <c r="L41" s="71"/>
      <c r="M41" s="69" t="s">
        <v>964</v>
      </c>
      <c r="N41" s="64" t="s">
        <v>965</v>
      </c>
      <c r="O41" s="64" t="s">
        <v>916</v>
      </c>
      <c r="P41" s="64">
        <v>10</v>
      </c>
      <c r="Q41" s="64">
        <v>1</v>
      </c>
      <c r="R41" s="70">
        <v>10</v>
      </c>
      <c r="S41" s="71" t="s">
        <v>966</v>
      </c>
      <c r="T41" s="69"/>
      <c r="U41" s="72"/>
    </row>
    <row r="42" spans="1:21" ht="24" customHeight="1" x14ac:dyDescent="0.3">
      <c r="A42" s="62"/>
      <c r="B42" s="63"/>
      <c r="C42" s="64"/>
      <c r="D42" s="65"/>
      <c r="E42" s="66"/>
      <c r="F42" s="67"/>
      <c r="G42" s="68"/>
      <c r="H42" s="69"/>
      <c r="I42" s="64"/>
      <c r="J42" s="64"/>
      <c r="K42" s="70"/>
      <c r="L42" s="71"/>
      <c r="M42" s="69"/>
      <c r="N42" s="64"/>
      <c r="O42" s="64"/>
      <c r="P42" s="64"/>
      <c r="Q42" s="64"/>
      <c r="R42" s="70"/>
      <c r="S42" s="71"/>
      <c r="T42" s="69"/>
      <c r="U42" s="72"/>
    </row>
    <row r="43" spans="1:21" ht="24" customHeight="1" x14ac:dyDescent="0.3">
      <c r="A43" s="62"/>
      <c r="B43" s="63"/>
      <c r="C43" s="64"/>
      <c r="D43" s="65"/>
      <c r="E43" s="66"/>
      <c r="F43" s="67"/>
      <c r="G43" s="68"/>
      <c r="H43" s="69"/>
      <c r="I43" s="64"/>
      <c r="J43" s="64"/>
      <c r="K43" s="70"/>
      <c r="L43" s="71"/>
      <c r="M43" s="69"/>
      <c r="N43" s="64"/>
      <c r="O43" s="64"/>
      <c r="P43" s="64"/>
      <c r="Q43" s="64"/>
      <c r="R43" s="70"/>
      <c r="S43" s="71"/>
      <c r="T43" s="69"/>
      <c r="U43" s="72"/>
    </row>
    <row r="44" spans="1:21" ht="24" customHeight="1" x14ac:dyDescent="0.3">
      <c r="A44" s="62"/>
      <c r="B44" s="63"/>
      <c r="C44" s="64"/>
      <c r="D44" s="65"/>
      <c r="E44" s="66"/>
      <c r="F44" s="67"/>
      <c r="G44" s="68"/>
      <c r="H44" s="69"/>
      <c r="I44" s="64"/>
      <c r="J44" s="64"/>
      <c r="K44" s="70"/>
      <c r="L44" s="71"/>
      <c r="M44" s="69"/>
      <c r="N44" s="64"/>
      <c r="O44" s="64"/>
      <c r="P44" s="64"/>
      <c r="Q44" s="64"/>
      <c r="R44" s="70"/>
      <c r="S44" s="71"/>
      <c r="T44" s="69"/>
      <c r="U44" s="72"/>
    </row>
    <row r="45" spans="1:21" ht="24" customHeight="1" x14ac:dyDescent="0.3">
      <c r="A45" s="62"/>
      <c r="B45" s="63"/>
      <c r="C45" s="64"/>
      <c r="D45" s="65"/>
      <c r="E45" s="66"/>
      <c r="F45" s="67"/>
      <c r="G45" s="68"/>
      <c r="H45" s="69"/>
      <c r="I45" s="64"/>
      <c r="J45" s="64"/>
      <c r="K45" s="70"/>
      <c r="L45" s="71"/>
      <c r="M45" s="69"/>
      <c r="N45" s="64"/>
      <c r="O45" s="64"/>
      <c r="P45" s="64"/>
      <c r="Q45" s="64"/>
      <c r="R45" s="70"/>
      <c r="S45" s="71"/>
      <c r="T45" s="69"/>
      <c r="U45" s="72"/>
    </row>
    <row r="46" spans="1:21" ht="24" customHeight="1" x14ac:dyDescent="0.3">
      <c r="A46" s="62"/>
      <c r="B46" s="63"/>
      <c r="C46" s="64"/>
      <c r="D46" s="65"/>
      <c r="E46" s="66"/>
      <c r="F46" s="67"/>
      <c r="G46" s="68"/>
      <c r="H46" s="69"/>
      <c r="I46" s="64"/>
      <c r="J46" s="64"/>
      <c r="K46" s="70"/>
      <c r="L46" s="71"/>
      <c r="M46" s="69"/>
      <c r="N46" s="64"/>
      <c r="O46" s="64"/>
      <c r="P46" s="64"/>
      <c r="Q46" s="64"/>
      <c r="R46" s="70"/>
      <c r="S46" s="71"/>
      <c r="T46" s="69"/>
      <c r="U46" s="72"/>
    </row>
    <row r="47" spans="1:21" ht="24" customHeight="1" x14ac:dyDescent="0.3">
      <c r="A47" s="62"/>
      <c r="B47" s="63"/>
      <c r="C47" s="64"/>
      <c r="D47" s="65"/>
      <c r="E47" s="66"/>
      <c r="F47" s="67"/>
      <c r="G47" s="68"/>
      <c r="H47" s="69"/>
      <c r="I47" s="64"/>
      <c r="J47" s="64"/>
      <c r="K47" s="70"/>
      <c r="L47" s="71"/>
      <c r="M47" s="69"/>
      <c r="N47" s="64"/>
      <c r="O47" s="64"/>
      <c r="P47" s="64"/>
      <c r="Q47" s="64"/>
      <c r="R47" s="70"/>
      <c r="S47" s="71"/>
      <c r="T47" s="69"/>
      <c r="U47" s="72"/>
    </row>
    <row r="48" spans="1:21" ht="62.25" customHeight="1" x14ac:dyDescent="0.3">
      <c r="A48" s="275" t="s">
        <v>967</v>
      </c>
      <c r="B48" s="275"/>
      <c r="C48" s="275"/>
      <c r="D48" s="275"/>
      <c r="E48" s="275"/>
      <c r="F48" s="275"/>
      <c r="G48" s="275"/>
      <c r="H48" s="275"/>
      <c r="I48" s="275"/>
      <c r="J48" s="275"/>
      <c r="K48" s="275"/>
      <c r="L48" s="275"/>
      <c r="M48" s="275"/>
      <c r="N48" s="275"/>
      <c r="O48" s="275"/>
      <c r="P48" s="275"/>
      <c r="Q48" s="275"/>
      <c r="R48" s="275"/>
      <c r="S48" s="275"/>
      <c r="T48" s="275"/>
      <c r="U48" s="275"/>
    </row>
    <row r="49" spans="1:21" ht="45.6" x14ac:dyDescent="0.3">
      <c r="A49" s="73" t="s">
        <v>968</v>
      </c>
      <c r="B49" s="74" t="s">
        <v>969</v>
      </c>
      <c r="C49" s="75" t="s">
        <v>970</v>
      </c>
      <c r="D49" s="76" t="s">
        <v>30</v>
      </c>
      <c r="E49" s="77">
        <v>9</v>
      </c>
      <c r="F49" s="78">
        <v>3</v>
      </c>
      <c r="G49" s="79">
        <v>27</v>
      </c>
      <c r="H49" s="80"/>
      <c r="I49" s="75"/>
      <c r="J49" s="75"/>
      <c r="K49" s="81">
        <v>27</v>
      </c>
      <c r="L49" s="82"/>
      <c r="M49" s="80" t="s">
        <v>414</v>
      </c>
      <c r="N49" s="75" t="s">
        <v>971</v>
      </c>
      <c r="O49" s="75" t="s">
        <v>837</v>
      </c>
      <c r="P49" s="75">
        <v>9</v>
      </c>
      <c r="Q49" s="76">
        <v>1</v>
      </c>
      <c r="R49" s="78">
        <v>9</v>
      </c>
      <c r="S49" s="71" t="s">
        <v>972</v>
      </c>
      <c r="T49" s="80"/>
      <c r="U49" s="72" t="s">
        <v>973</v>
      </c>
    </row>
    <row r="50" spans="1:21" ht="68.400000000000006" x14ac:dyDescent="0.3">
      <c r="A50" s="51" t="s">
        <v>974</v>
      </c>
      <c r="B50" s="16" t="s">
        <v>969</v>
      </c>
      <c r="C50" s="17" t="s">
        <v>975</v>
      </c>
      <c r="D50" s="54" t="s">
        <v>30</v>
      </c>
      <c r="E50" s="53">
        <v>9</v>
      </c>
      <c r="F50" s="18">
        <v>2</v>
      </c>
      <c r="G50" s="56">
        <v>18</v>
      </c>
      <c r="H50" s="55"/>
      <c r="I50" s="17"/>
      <c r="J50" s="17"/>
      <c r="K50" s="50">
        <v>18</v>
      </c>
      <c r="L50" s="58"/>
      <c r="M50" s="55" t="s">
        <v>271</v>
      </c>
      <c r="N50" s="17" t="s">
        <v>273</v>
      </c>
      <c r="O50" s="17" t="s">
        <v>844</v>
      </c>
      <c r="P50" s="17">
        <v>9</v>
      </c>
      <c r="Q50" s="54">
        <v>1</v>
      </c>
      <c r="R50" s="18">
        <v>9</v>
      </c>
      <c r="S50" s="58" t="s">
        <v>976</v>
      </c>
      <c r="T50" s="55"/>
      <c r="U50" s="72" t="s">
        <v>973</v>
      </c>
    </row>
    <row r="51" spans="1:21" ht="68.400000000000006" x14ac:dyDescent="0.3">
      <c r="A51" s="62" t="s">
        <v>977</v>
      </c>
      <c r="B51" s="63" t="s">
        <v>969</v>
      </c>
      <c r="C51" s="64" t="s">
        <v>978</v>
      </c>
      <c r="D51" s="65" t="s">
        <v>30</v>
      </c>
      <c r="E51" s="66">
        <v>9</v>
      </c>
      <c r="F51" s="67">
        <v>5</v>
      </c>
      <c r="G51" s="68">
        <v>45</v>
      </c>
      <c r="H51" s="69"/>
      <c r="I51" s="64"/>
      <c r="J51" s="64"/>
      <c r="K51" s="70">
        <v>45</v>
      </c>
      <c r="L51" s="71"/>
      <c r="M51" s="69" t="s">
        <v>979</v>
      </c>
      <c r="N51" s="64" t="s">
        <v>980</v>
      </c>
      <c r="O51" s="64" t="s">
        <v>981</v>
      </c>
      <c r="P51" s="64">
        <v>9</v>
      </c>
      <c r="Q51" s="65">
        <v>1</v>
      </c>
      <c r="R51" s="18">
        <v>9</v>
      </c>
      <c r="S51" s="71" t="s">
        <v>982</v>
      </c>
      <c r="T51" s="69"/>
      <c r="U51" s="72" t="s">
        <v>973</v>
      </c>
    </row>
    <row r="52" spans="1:21" ht="34.200000000000003" x14ac:dyDescent="0.3">
      <c r="A52" s="62" t="s">
        <v>983</v>
      </c>
      <c r="B52" s="63" t="s">
        <v>969</v>
      </c>
      <c r="C52" s="64" t="s">
        <v>984</v>
      </c>
      <c r="D52" s="65" t="s">
        <v>30</v>
      </c>
      <c r="E52" s="66">
        <v>9</v>
      </c>
      <c r="F52" s="67">
        <v>6</v>
      </c>
      <c r="G52" s="68">
        <v>54</v>
      </c>
      <c r="H52" s="69"/>
      <c r="I52" s="64"/>
      <c r="J52" s="64"/>
      <c r="K52" s="70">
        <v>54</v>
      </c>
      <c r="L52" s="71"/>
      <c r="M52" s="69" t="s">
        <v>985</v>
      </c>
      <c r="N52" s="64" t="s">
        <v>986</v>
      </c>
      <c r="O52" s="64" t="s">
        <v>844</v>
      </c>
      <c r="P52" s="64">
        <v>9</v>
      </c>
      <c r="Q52" s="65">
        <v>1</v>
      </c>
      <c r="R52" s="18">
        <v>9</v>
      </c>
      <c r="S52" s="71" t="s">
        <v>856</v>
      </c>
      <c r="T52" s="69"/>
      <c r="U52" s="72" t="s">
        <v>973</v>
      </c>
    </row>
    <row r="53" spans="1:21" ht="45.6" x14ac:dyDescent="0.3">
      <c r="A53" s="62" t="s">
        <v>987</v>
      </c>
      <c r="B53" s="63" t="s">
        <v>846</v>
      </c>
      <c r="C53" s="64" t="s">
        <v>988</v>
      </c>
      <c r="D53" s="65" t="s">
        <v>24</v>
      </c>
      <c r="E53" s="66">
        <v>8</v>
      </c>
      <c r="F53" s="67">
        <v>7</v>
      </c>
      <c r="G53" s="68">
        <v>56</v>
      </c>
      <c r="H53" s="69" t="s">
        <v>925</v>
      </c>
      <c r="I53" s="64" t="s">
        <v>926</v>
      </c>
      <c r="J53" s="64">
        <v>6</v>
      </c>
      <c r="K53" s="70">
        <v>42</v>
      </c>
      <c r="L53" s="71"/>
      <c r="M53" s="69" t="s">
        <v>989</v>
      </c>
      <c r="N53" s="64" t="s">
        <v>990</v>
      </c>
      <c r="O53" s="64"/>
      <c r="P53" s="64">
        <v>6</v>
      </c>
      <c r="Q53" s="65">
        <v>2</v>
      </c>
      <c r="R53" s="18">
        <v>12</v>
      </c>
      <c r="S53" s="71" t="s">
        <v>991</v>
      </c>
      <c r="T53" s="69"/>
      <c r="U53" s="72" t="s">
        <v>973</v>
      </c>
    </row>
    <row r="54" spans="1:21" ht="45.6" x14ac:dyDescent="0.3">
      <c r="A54" s="62" t="s">
        <v>992</v>
      </c>
      <c r="B54" s="63" t="s">
        <v>846</v>
      </c>
      <c r="C54" s="64" t="s">
        <v>993</v>
      </c>
      <c r="D54" s="65" t="s">
        <v>30</v>
      </c>
      <c r="E54" s="66">
        <v>9</v>
      </c>
      <c r="F54" s="67">
        <v>7</v>
      </c>
      <c r="G54" s="68">
        <v>63</v>
      </c>
      <c r="H54" s="69" t="s">
        <v>994</v>
      </c>
      <c r="I54" s="64" t="s">
        <v>926</v>
      </c>
      <c r="J54" s="64">
        <v>6</v>
      </c>
      <c r="K54" s="70">
        <v>42</v>
      </c>
      <c r="L54" s="71"/>
      <c r="M54" s="69" t="s">
        <v>995</v>
      </c>
      <c r="N54" s="64" t="s">
        <v>990</v>
      </c>
      <c r="O54" s="64"/>
      <c r="P54" s="64">
        <v>6</v>
      </c>
      <c r="Q54" s="65">
        <v>2</v>
      </c>
      <c r="R54" s="18">
        <v>12</v>
      </c>
      <c r="S54" s="71" t="s">
        <v>996</v>
      </c>
      <c r="T54" s="69"/>
      <c r="U54" s="72" t="s">
        <v>973</v>
      </c>
    </row>
    <row r="55" spans="1:21" ht="24" customHeight="1" x14ac:dyDescent="0.3">
      <c r="A55" s="121" t="s">
        <v>997</v>
      </c>
      <c r="B55" s="122"/>
      <c r="C55" s="123" t="s">
        <v>998</v>
      </c>
      <c r="D55" s="124" t="s">
        <v>24</v>
      </c>
      <c r="E55" s="125">
        <v>8</v>
      </c>
      <c r="F55" s="126">
        <v>7</v>
      </c>
      <c r="G55" s="127">
        <v>56</v>
      </c>
      <c r="H55" s="128" t="s">
        <v>999</v>
      </c>
      <c r="I55" s="123" t="s">
        <v>926</v>
      </c>
      <c r="J55" s="123">
        <v>6</v>
      </c>
      <c r="K55" s="129">
        <v>42</v>
      </c>
      <c r="L55" s="130"/>
      <c r="M55" s="128" t="s">
        <v>995</v>
      </c>
      <c r="N55" s="123" t="s">
        <v>1000</v>
      </c>
      <c r="O55" s="123"/>
      <c r="P55" s="123">
        <v>6</v>
      </c>
      <c r="Q55" s="124">
        <v>4</v>
      </c>
      <c r="R55" s="132">
        <v>24</v>
      </c>
      <c r="S55" s="130"/>
      <c r="T55" s="128"/>
      <c r="U55" s="72" t="s">
        <v>1001</v>
      </c>
    </row>
    <row r="56" spans="1:21" ht="24" customHeight="1" x14ac:dyDescent="0.3">
      <c r="A56" s="121" t="s">
        <v>1002</v>
      </c>
      <c r="B56" s="122"/>
      <c r="C56" s="123" t="s">
        <v>1003</v>
      </c>
      <c r="D56" s="124" t="s">
        <v>38</v>
      </c>
      <c r="E56" s="125">
        <v>9</v>
      </c>
      <c r="F56" s="126">
        <v>7</v>
      </c>
      <c r="G56" s="127">
        <v>63</v>
      </c>
      <c r="H56" s="128" t="s">
        <v>1004</v>
      </c>
      <c r="I56" s="123" t="s">
        <v>926</v>
      </c>
      <c r="J56" s="123">
        <v>6</v>
      </c>
      <c r="K56" s="129">
        <v>42</v>
      </c>
      <c r="L56" s="130"/>
      <c r="M56" s="128" t="s">
        <v>1005</v>
      </c>
      <c r="N56" s="123" t="s">
        <v>1000</v>
      </c>
      <c r="O56" s="123"/>
      <c r="P56" s="123">
        <v>6</v>
      </c>
      <c r="Q56" s="124">
        <v>4</v>
      </c>
      <c r="R56" s="132">
        <v>24</v>
      </c>
      <c r="S56" s="130"/>
      <c r="T56" s="128"/>
      <c r="U56" s="72" t="s">
        <v>1001</v>
      </c>
    </row>
    <row r="57" spans="1:21" ht="45.6" x14ac:dyDescent="0.3">
      <c r="A57" s="62" t="s">
        <v>1006</v>
      </c>
      <c r="B57" s="63" t="s">
        <v>1007</v>
      </c>
      <c r="C57" s="64" t="s">
        <v>1008</v>
      </c>
      <c r="D57" s="65" t="s">
        <v>24</v>
      </c>
      <c r="E57" s="66">
        <v>8</v>
      </c>
      <c r="F57" s="67">
        <v>7</v>
      </c>
      <c r="G57" s="68">
        <v>56</v>
      </c>
      <c r="H57" s="69" t="s">
        <v>320</v>
      </c>
      <c r="I57" s="64" t="s">
        <v>926</v>
      </c>
      <c r="J57" s="64">
        <v>6</v>
      </c>
      <c r="K57" s="70">
        <v>42</v>
      </c>
      <c r="L57" s="71"/>
      <c r="M57" s="69" t="s">
        <v>1009</v>
      </c>
      <c r="N57" s="64" t="s">
        <v>990</v>
      </c>
      <c r="O57" s="64"/>
      <c r="P57" s="64">
        <v>6</v>
      </c>
      <c r="Q57" s="65">
        <v>2</v>
      </c>
      <c r="R57" s="18">
        <v>12</v>
      </c>
      <c r="S57" s="71" t="s">
        <v>1010</v>
      </c>
      <c r="T57" s="69"/>
      <c r="U57" s="72" t="s">
        <v>973</v>
      </c>
    </row>
    <row r="58" spans="1:21" ht="45.6" x14ac:dyDescent="0.3">
      <c r="A58" s="62" t="s">
        <v>1011</v>
      </c>
      <c r="B58" s="63" t="s">
        <v>1007</v>
      </c>
      <c r="C58" s="64" t="s">
        <v>1012</v>
      </c>
      <c r="D58" s="65" t="s">
        <v>41</v>
      </c>
      <c r="E58" s="66">
        <v>7</v>
      </c>
      <c r="F58" s="67">
        <v>7</v>
      </c>
      <c r="G58" s="68">
        <v>49</v>
      </c>
      <c r="H58" s="69" t="s">
        <v>320</v>
      </c>
      <c r="I58" s="64" t="s">
        <v>926</v>
      </c>
      <c r="J58" s="64">
        <v>5</v>
      </c>
      <c r="K58" s="70">
        <v>35</v>
      </c>
      <c r="L58" s="71"/>
      <c r="M58" s="69" t="s">
        <v>1009</v>
      </c>
      <c r="N58" s="64" t="s">
        <v>990</v>
      </c>
      <c r="O58" s="64"/>
      <c r="P58" s="64">
        <v>5</v>
      </c>
      <c r="Q58" s="65">
        <v>2</v>
      </c>
      <c r="R58" s="18">
        <v>10</v>
      </c>
      <c r="S58" s="71" t="s">
        <v>1010</v>
      </c>
      <c r="T58" s="69"/>
      <c r="U58" s="72" t="s">
        <v>973</v>
      </c>
    </row>
    <row r="59" spans="1:21" ht="22.8" x14ac:dyDescent="0.3">
      <c r="A59" s="62" t="s">
        <v>1013</v>
      </c>
      <c r="B59" s="63" t="s">
        <v>919</v>
      </c>
      <c r="C59" s="64" t="s">
        <v>1014</v>
      </c>
      <c r="D59" s="65" t="s">
        <v>54</v>
      </c>
      <c r="E59" s="66">
        <v>7</v>
      </c>
      <c r="F59" s="67">
        <v>7</v>
      </c>
      <c r="G59" s="68">
        <v>49</v>
      </c>
      <c r="H59" s="69" t="s">
        <v>326</v>
      </c>
      <c r="I59" s="64" t="s">
        <v>926</v>
      </c>
      <c r="J59" s="64">
        <v>3</v>
      </c>
      <c r="K59" s="70">
        <v>21</v>
      </c>
      <c r="L59" s="71"/>
      <c r="M59" s="69" t="s">
        <v>1015</v>
      </c>
      <c r="N59" s="64" t="s">
        <v>990</v>
      </c>
      <c r="O59" s="64"/>
      <c r="P59" s="64">
        <v>3</v>
      </c>
      <c r="Q59" s="65">
        <v>3</v>
      </c>
      <c r="R59" s="18">
        <v>9</v>
      </c>
      <c r="S59" s="71" t="s">
        <v>856</v>
      </c>
      <c r="T59" s="69"/>
      <c r="U59" s="72"/>
    </row>
    <row r="60" spans="1:21" ht="22.8" x14ac:dyDescent="0.3">
      <c r="A60" s="62" t="s">
        <v>1016</v>
      </c>
      <c r="B60" s="63" t="s">
        <v>919</v>
      </c>
      <c r="C60" s="64" t="s">
        <v>1017</v>
      </c>
      <c r="D60" s="65" t="s">
        <v>58</v>
      </c>
      <c r="E60" s="66">
        <v>8</v>
      </c>
      <c r="F60" s="67">
        <v>7</v>
      </c>
      <c r="G60" s="68">
        <v>56</v>
      </c>
      <c r="H60" s="69" t="s">
        <v>326</v>
      </c>
      <c r="I60" s="64" t="s">
        <v>926</v>
      </c>
      <c r="J60" s="64">
        <v>6</v>
      </c>
      <c r="K60" s="70">
        <v>42</v>
      </c>
      <c r="L60" s="71"/>
      <c r="M60" s="69" t="s">
        <v>1015</v>
      </c>
      <c r="N60" s="64" t="s">
        <v>990</v>
      </c>
      <c r="O60" s="64"/>
      <c r="P60" s="64">
        <v>6</v>
      </c>
      <c r="Q60" s="65">
        <v>3</v>
      </c>
      <c r="R60" s="18">
        <v>18</v>
      </c>
      <c r="S60" s="71" t="s">
        <v>856</v>
      </c>
      <c r="T60" s="69"/>
      <c r="U60" s="72"/>
    </row>
    <row r="61" spans="1:21" ht="34.200000000000003" x14ac:dyDescent="0.3">
      <c r="A61" s="62" t="s">
        <v>1018</v>
      </c>
      <c r="B61" s="63" t="s">
        <v>1019</v>
      </c>
      <c r="C61" s="64" t="s">
        <v>1020</v>
      </c>
      <c r="D61" s="65" t="s">
        <v>33</v>
      </c>
      <c r="E61" s="66">
        <v>9</v>
      </c>
      <c r="F61" s="67">
        <v>7</v>
      </c>
      <c r="G61" s="68">
        <v>63</v>
      </c>
      <c r="H61" s="69" t="s">
        <v>308</v>
      </c>
      <c r="I61" s="64" t="s">
        <v>926</v>
      </c>
      <c r="J61" s="64">
        <v>6</v>
      </c>
      <c r="K61" s="70">
        <v>42</v>
      </c>
      <c r="L61" s="71"/>
      <c r="M61" s="69" t="s">
        <v>414</v>
      </c>
      <c r="N61" s="64" t="s">
        <v>990</v>
      </c>
      <c r="O61" s="64"/>
      <c r="P61" s="64">
        <v>6</v>
      </c>
      <c r="Q61" s="65">
        <v>2</v>
      </c>
      <c r="R61" s="18">
        <v>12</v>
      </c>
      <c r="S61" s="71" t="s">
        <v>856</v>
      </c>
      <c r="T61" s="69"/>
      <c r="U61" s="72" t="s">
        <v>973</v>
      </c>
    </row>
    <row r="62" spans="1:21" ht="34.200000000000003" x14ac:dyDescent="0.3">
      <c r="A62" s="62" t="s">
        <v>1021</v>
      </c>
      <c r="B62" s="63" t="s">
        <v>1019</v>
      </c>
      <c r="C62" s="64" t="s">
        <v>1022</v>
      </c>
      <c r="D62" s="65" t="s">
        <v>24</v>
      </c>
      <c r="E62" s="66">
        <v>8</v>
      </c>
      <c r="F62" s="67">
        <v>7</v>
      </c>
      <c r="G62" s="68">
        <v>56</v>
      </c>
      <c r="H62" s="69" t="s">
        <v>308</v>
      </c>
      <c r="I62" s="64" t="s">
        <v>926</v>
      </c>
      <c r="J62" s="64">
        <v>6</v>
      </c>
      <c r="K62" s="70">
        <v>42</v>
      </c>
      <c r="L62" s="71"/>
      <c r="M62" s="69" t="s">
        <v>414</v>
      </c>
      <c r="N62" s="64" t="s">
        <v>990</v>
      </c>
      <c r="O62" s="64"/>
      <c r="P62" s="64">
        <v>6</v>
      </c>
      <c r="Q62" s="65">
        <v>2</v>
      </c>
      <c r="R62" s="18">
        <v>12</v>
      </c>
      <c r="S62" s="71" t="s">
        <v>856</v>
      </c>
      <c r="T62" s="69"/>
      <c r="U62" s="72" t="s">
        <v>973</v>
      </c>
    </row>
    <row r="63" spans="1:21" ht="22.8" x14ac:dyDescent="0.3">
      <c r="A63" s="62" t="s">
        <v>1023</v>
      </c>
      <c r="B63" s="63" t="s">
        <v>1024</v>
      </c>
      <c r="C63" s="64" t="s">
        <v>1025</v>
      </c>
      <c r="D63" s="65" t="s">
        <v>45</v>
      </c>
      <c r="E63" s="66">
        <v>9</v>
      </c>
      <c r="F63" s="67">
        <v>6</v>
      </c>
      <c r="G63" s="68">
        <f>E63*F63</f>
        <v>54</v>
      </c>
      <c r="H63" s="69" t="s">
        <v>328</v>
      </c>
      <c r="I63" s="64" t="s">
        <v>1026</v>
      </c>
      <c r="J63" s="64">
        <v>7</v>
      </c>
      <c r="K63" s="70">
        <f>J63*F63</f>
        <v>42</v>
      </c>
      <c r="L63" s="71"/>
      <c r="M63" s="69" t="s">
        <v>414</v>
      </c>
      <c r="N63" s="64" t="s">
        <v>990</v>
      </c>
      <c r="O63" s="64"/>
      <c r="P63" s="64">
        <v>7</v>
      </c>
      <c r="Q63" s="65">
        <v>2</v>
      </c>
      <c r="R63" s="18">
        <f>Q63*P63</f>
        <v>14</v>
      </c>
      <c r="S63" s="71" t="s">
        <v>856</v>
      </c>
      <c r="T63" s="69"/>
      <c r="U63" s="72"/>
    </row>
    <row r="64" spans="1:21" x14ac:dyDescent="0.3">
      <c r="A64" s="62"/>
      <c r="B64" s="63"/>
      <c r="C64" s="64"/>
      <c r="D64" s="65"/>
      <c r="E64" s="66"/>
      <c r="F64" s="67"/>
      <c r="G64" s="68"/>
      <c r="H64" s="69"/>
      <c r="I64" s="64"/>
      <c r="J64" s="64"/>
      <c r="K64" s="70"/>
      <c r="L64" s="71"/>
      <c r="M64" s="69"/>
      <c r="N64" s="64"/>
      <c r="O64" s="64"/>
      <c r="P64" s="64"/>
      <c r="Q64" s="65"/>
      <c r="R64" s="18"/>
      <c r="S64" s="71"/>
      <c r="T64" s="69"/>
      <c r="U64" s="72"/>
    </row>
    <row r="65" spans="1:21" ht="24" customHeight="1" x14ac:dyDescent="0.3">
      <c r="A65" s="62"/>
      <c r="B65" s="63"/>
      <c r="C65" s="64"/>
      <c r="D65" s="65"/>
      <c r="E65" s="66"/>
      <c r="F65" s="67"/>
      <c r="G65" s="68"/>
      <c r="H65" s="69"/>
      <c r="I65" s="64"/>
      <c r="J65" s="64"/>
      <c r="K65" s="70"/>
      <c r="L65" s="71"/>
      <c r="M65" s="69"/>
      <c r="N65" s="64"/>
      <c r="O65" s="64"/>
      <c r="P65" s="64"/>
      <c r="Q65" s="65"/>
      <c r="R65" s="18"/>
      <c r="S65" s="71"/>
      <c r="T65" s="69"/>
      <c r="U65" s="72"/>
    </row>
    <row r="66" spans="1:21" ht="62.25" customHeight="1" x14ac:dyDescent="0.3">
      <c r="A66" s="275" t="s">
        <v>1027</v>
      </c>
      <c r="B66" s="275"/>
      <c r="C66" s="275"/>
      <c r="D66" s="275"/>
      <c r="E66" s="275"/>
      <c r="F66" s="275"/>
      <c r="G66" s="275"/>
      <c r="H66" s="275"/>
      <c r="I66" s="275"/>
      <c r="J66" s="275"/>
      <c r="K66" s="275"/>
      <c r="L66" s="275"/>
      <c r="M66" s="275"/>
      <c r="N66" s="275"/>
      <c r="O66" s="275"/>
      <c r="P66" s="275"/>
      <c r="Q66" s="275"/>
      <c r="R66" s="275"/>
      <c r="S66" s="275"/>
      <c r="T66" s="275"/>
      <c r="U66" s="275"/>
    </row>
    <row r="67" spans="1:21" ht="68.400000000000006" x14ac:dyDescent="0.3">
      <c r="A67" s="62" t="s">
        <v>1028</v>
      </c>
      <c r="B67" s="63" t="s">
        <v>969</v>
      </c>
      <c r="C67" s="64" t="s">
        <v>1029</v>
      </c>
      <c r="D67" s="65" t="s">
        <v>30</v>
      </c>
      <c r="E67" s="66">
        <v>9</v>
      </c>
      <c r="F67" s="67">
        <v>6</v>
      </c>
      <c r="G67" s="68">
        <v>54</v>
      </c>
      <c r="H67" s="69"/>
      <c r="I67" s="64"/>
      <c r="J67" s="64"/>
      <c r="K67" s="70">
        <v>54</v>
      </c>
      <c r="L67" s="71"/>
      <c r="M67" s="69"/>
      <c r="N67" s="64" t="s">
        <v>1030</v>
      </c>
      <c r="O67" s="64" t="s">
        <v>844</v>
      </c>
      <c r="P67" s="64">
        <v>7</v>
      </c>
      <c r="Q67" s="65">
        <v>2</v>
      </c>
      <c r="R67" s="18">
        <f>Q67*P67</f>
        <v>14</v>
      </c>
      <c r="S67" s="71"/>
      <c r="T67" s="69"/>
      <c r="U67" s="72" t="s">
        <v>973</v>
      </c>
    </row>
    <row r="68" spans="1:21" ht="68.400000000000006" x14ac:dyDescent="0.3">
      <c r="A68" s="62" t="s">
        <v>1031</v>
      </c>
      <c r="B68" s="63" t="s">
        <v>969</v>
      </c>
      <c r="C68" s="64" t="s">
        <v>1032</v>
      </c>
      <c r="D68" s="65" t="s">
        <v>30</v>
      </c>
      <c r="E68" s="66">
        <v>9</v>
      </c>
      <c r="F68" s="67">
        <v>6</v>
      </c>
      <c r="G68" s="68">
        <v>54</v>
      </c>
      <c r="H68" s="69"/>
      <c r="I68" s="64"/>
      <c r="J68" s="64"/>
      <c r="K68" s="70">
        <v>54</v>
      </c>
      <c r="L68" s="71"/>
      <c r="M68" s="69"/>
      <c r="N68" s="64" t="s">
        <v>1030</v>
      </c>
      <c r="O68" s="64" t="s">
        <v>844</v>
      </c>
      <c r="P68" s="64">
        <v>7</v>
      </c>
      <c r="Q68" s="65">
        <v>2</v>
      </c>
      <c r="R68" s="18">
        <v>14</v>
      </c>
      <c r="S68" s="71"/>
      <c r="T68" s="69"/>
      <c r="U68" s="72" t="s">
        <v>973</v>
      </c>
    </row>
    <row r="69" spans="1:21" ht="24" customHeight="1" x14ac:dyDescent="0.3">
      <c r="A69" s="62" t="s">
        <v>1033</v>
      </c>
      <c r="B69" s="63" t="s">
        <v>969</v>
      </c>
      <c r="C69" s="64" t="s">
        <v>1034</v>
      </c>
      <c r="D69" s="65" t="s">
        <v>20</v>
      </c>
      <c r="E69" s="66">
        <v>10</v>
      </c>
      <c r="F69" s="67">
        <v>2</v>
      </c>
      <c r="G69" s="68">
        <v>20</v>
      </c>
      <c r="H69" s="69"/>
      <c r="I69" s="64"/>
      <c r="J69" s="64"/>
      <c r="K69" s="70">
        <v>20</v>
      </c>
      <c r="L69" s="71"/>
      <c r="M69" s="69"/>
      <c r="N69" s="64"/>
      <c r="O69" s="64" t="s">
        <v>844</v>
      </c>
      <c r="P69" s="64">
        <v>10</v>
      </c>
      <c r="Q69" s="65">
        <v>1</v>
      </c>
      <c r="R69" s="18">
        <v>10</v>
      </c>
      <c r="S69" s="71" t="s">
        <v>1035</v>
      </c>
      <c r="T69" s="69"/>
      <c r="U69" s="72" t="s">
        <v>973</v>
      </c>
    </row>
    <row r="70" spans="1:21" ht="24" customHeight="1" x14ac:dyDescent="0.3">
      <c r="A70" s="62"/>
      <c r="B70" s="63"/>
      <c r="C70" s="64"/>
      <c r="D70" s="65"/>
      <c r="E70" s="66"/>
      <c r="F70" s="67"/>
      <c r="G70" s="68"/>
      <c r="H70" s="69"/>
      <c r="I70" s="64"/>
      <c r="J70" s="64"/>
      <c r="K70" s="70"/>
      <c r="L70" s="71"/>
      <c r="M70" s="69"/>
      <c r="N70" s="64"/>
      <c r="O70" s="64"/>
      <c r="P70" s="64"/>
      <c r="Q70" s="65"/>
      <c r="R70" s="18"/>
      <c r="S70" s="71"/>
      <c r="T70" s="69"/>
      <c r="U70" s="72"/>
    </row>
    <row r="71" spans="1:21" ht="62.25" customHeight="1" x14ac:dyDescent="0.3">
      <c r="A71" s="275" t="s">
        <v>1036</v>
      </c>
      <c r="B71" s="275"/>
      <c r="C71" s="275"/>
      <c r="D71" s="275"/>
      <c r="E71" s="275"/>
      <c r="F71" s="275"/>
      <c r="G71" s="275"/>
      <c r="H71" s="275"/>
      <c r="I71" s="275"/>
      <c r="J71" s="275"/>
      <c r="K71" s="275"/>
      <c r="L71" s="275"/>
      <c r="M71" s="275"/>
      <c r="N71" s="275"/>
      <c r="O71" s="275"/>
      <c r="P71" s="275"/>
      <c r="Q71" s="275"/>
      <c r="R71" s="275"/>
      <c r="S71" s="275"/>
      <c r="T71" s="275"/>
      <c r="U71" s="275"/>
    </row>
    <row r="72" spans="1:21" ht="45.6" x14ac:dyDescent="0.3">
      <c r="A72" s="62" t="s">
        <v>1037</v>
      </c>
      <c r="B72" s="63" t="s">
        <v>1038</v>
      </c>
      <c r="C72" s="64" t="s">
        <v>1039</v>
      </c>
      <c r="D72" s="65" t="s">
        <v>70</v>
      </c>
      <c r="E72" s="66">
        <v>7</v>
      </c>
      <c r="F72" s="67">
        <v>3</v>
      </c>
      <c r="G72" s="68">
        <v>21</v>
      </c>
      <c r="H72" s="69"/>
      <c r="I72" s="64"/>
      <c r="J72" s="64"/>
      <c r="K72" s="70">
        <v>21</v>
      </c>
      <c r="L72" s="71"/>
      <c r="M72" s="69" t="s">
        <v>414</v>
      </c>
      <c r="N72" s="64" t="s">
        <v>855</v>
      </c>
      <c r="O72" s="64"/>
      <c r="P72" s="64">
        <v>7</v>
      </c>
      <c r="Q72" s="65">
        <v>2</v>
      </c>
      <c r="R72" s="18">
        <v>14</v>
      </c>
      <c r="S72" s="71" t="s">
        <v>856</v>
      </c>
      <c r="T72" s="69"/>
      <c r="U72" s="72" t="s">
        <v>1040</v>
      </c>
    </row>
    <row r="73" spans="1:21" ht="68.400000000000006" x14ac:dyDescent="0.3">
      <c r="A73" s="62" t="s">
        <v>1041</v>
      </c>
      <c r="B73" s="63" t="s">
        <v>897</v>
      </c>
      <c r="C73" s="64" t="s">
        <v>1042</v>
      </c>
      <c r="D73" s="65" t="s">
        <v>70</v>
      </c>
      <c r="E73" s="66">
        <v>7</v>
      </c>
      <c r="F73" s="67">
        <v>4</v>
      </c>
      <c r="G73" s="68">
        <v>28</v>
      </c>
      <c r="H73" s="69"/>
      <c r="I73" s="64"/>
      <c r="J73" s="64"/>
      <c r="K73" s="70">
        <v>28</v>
      </c>
      <c r="L73" s="71"/>
      <c r="M73" s="69" t="s">
        <v>1043</v>
      </c>
      <c r="N73" s="64" t="s">
        <v>1044</v>
      </c>
      <c r="O73" s="64" t="s">
        <v>837</v>
      </c>
      <c r="P73" s="64">
        <v>7</v>
      </c>
      <c r="Q73" s="65">
        <v>2</v>
      </c>
      <c r="R73" s="18">
        <v>14</v>
      </c>
      <c r="S73" s="71" t="s">
        <v>900</v>
      </c>
      <c r="T73" s="69"/>
      <c r="U73" s="72" t="s">
        <v>1045</v>
      </c>
    </row>
    <row r="74" spans="1:21" ht="91.2" x14ac:dyDescent="0.3">
      <c r="A74" s="62" t="s">
        <v>1046</v>
      </c>
      <c r="B74" s="63" t="s">
        <v>888</v>
      </c>
      <c r="C74" s="64" t="s">
        <v>1047</v>
      </c>
      <c r="D74" s="65" t="s">
        <v>70</v>
      </c>
      <c r="E74" s="66">
        <v>7</v>
      </c>
      <c r="F74" s="67">
        <v>2</v>
      </c>
      <c r="G74" s="68">
        <v>14</v>
      </c>
      <c r="H74" s="69"/>
      <c r="I74" s="64"/>
      <c r="J74" s="64"/>
      <c r="K74" s="70">
        <v>14</v>
      </c>
      <c r="L74" s="71"/>
      <c r="M74" s="69" t="s">
        <v>1048</v>
      </c>
      <c r="N74" s="64" t="s">
        <v>1049</v>
      </c>
      <c r="O74" s="64" t="s">
        <v>837</v>
      </c>
      <c r="P74" s="64">
        <v>7</v>
      </c>
      <c r="Q74" s="65">
        <v>1</v>
      </c>
      <c r="R74" s="18">
        <v>14</v>
      </c>
      <c r="S74" s="71" t="s">
        <v>1050</v>
      </c>
      <c r="T74" s="69"/>
      <c r="U74" s="72" t="s">
        <v>1051</v>
      </c>
    </row>
    <row r="75" spans="1:21" ht="91.2" x14ac:dyDescent="0.3">
      <c r="A75" s="62" t="s">
        <v>1052</v>
      </c>
      <c r="B75" s="63" t="s">
        <v>888</v>
      </c>
      <c r="C75" s="64" t="s">
        <v>1053</v>
      </c>
      <c r="D75" s="65" t="s">
        <v>85</v>
      </c>
      <c r="E75" s="66">
        <v>4</v>
      </c>
      <c r="F75" s="67">
        <v>2</v>
      </c>
      <c r="G75" s="68">
        <v>8</v>
      </c>
      <c r="H75" s="69"/>
      <c r="I75" s="64" t="s">
        <v>1054</v>
      </c>
      <c r="J75" s="64">
        <v>3</v>
      </c>
      <c r="K75" s="70">
        <v>6</v>
      </c>
      <c r="L75" s="71"/>
      <c r="M75" s="69" t="s">
        <v>1055</v>
      </c>
      <c r="N75" s="64" t="s">
        <v>1049</v>
      </c>
      <c r="O75" s="64" t="s">
        <v>837</v>
      </c>
      <c r="P75" s="64">
        <v>3</v>
      </c>
      <c r="Q75" s="65">
        <v>1</v>
      </c>
      <c r="R75" s="18">
        <v>3</v>
      </c>
      <c r="S75" s="71" t="s">
        <v>1050</v>
      </c>
      <c r="T75" s="69"/>
      <c r="U75" s="72" t="s">
        <v>1056</v>
      </c>
    </row>
    <row r="76" spans="1:21" ht="45.6" x14ac:dyDescent="0.3">
      <c r="A76" s="62" t="s">
        <v>1057</v>
      </c>
      <c r="B76" s="63" t="s">
        <v>888</v>
      </c>
      <c r="C76" s="64" t="s">
        <v>1058</v>
      </c>
      <c r="D76" s="65" t="s">
        <v>70</v>
      </c>
      <c r="E76" s="66">
        <v>7</v>
      </c>
      <c r="F76" s="67">
        <v>3</v>
      </c>
      <c r="G76" s="68">
        <v>21</v>
      </c>
      <c r="H76" s="69"/>
      <c r="I76" s="64"/>
      <c r="J76" s="64"/>
      <c r="K76" s="70">
        <v>21</v>
      </c>
      <c r="L76" s="71"/>
      <c r="M76" s="69" t="s">
        <v>1059</v>
      </c>
      <c r="N76" s="64" t="s">
        <v>1060</v>
      </c>
      <c r="O76" s="64"/>
      <c r="P76" s="64">
        <v>7</v>
      </c>
      <c r="Q76" s="65">
        <v>2</v>
      </c>
      <c r="R76" s="18">
        <v>14</v>
      </c>
      <c r="S76" s="71" t="s">
        <v>856</v>
      </c>
      <c r="T76" s="69"/>
      <c r="U76" s="72" t="s">
        <v>1056</v>
      </c>
    </row>
    <row r="77" spans="1:21" ht="34.200000000000003" x14ac:dyDescent="0.3">
      <c r="A77" s="121" t="s">
        <v>1061</v>
      </c>
      <c r="B77" s="122" t="s">
        <v>888</v>
      </c>
      <c r="C77" s="123" t="s">
        <v>1062</v>
      </c>
      <c r="D77" s="124" t="s">
        <v>70</v>
      </c>
      <c r="E77" s="125">
        <v>7</v>
      </c>
      <c r="F77" s="126">
        <v>3</v>
      </c>
      <c r="G77" s="127">
        <v>21</v>
      </c>
      <c r="H77" s="128"/>
      <c r="I77" s="123"/>
      <c r="J77" s="123"/>
      <c r="K77" s="129">
        <v>0</v>
      </c>
      <c r="L77" s="130"/>
      <c r="M77" s="128" t="s">
        <v>414</v>
      </c>
      <c r="N77" s="123" t="s">
        <v>885</v>
      </c>
      <c r="O77" s="123"/>
      <c r="P77" s="123">
        <v>7</v>
      </c>
      <c r="Q77" s="124">
        <v>2</v>
      </c>
      <c r="R77" s="132">
        <v>14</v>
      </c>
      <c r="S77" s="130"/>
      <c r="T77" s="128"/>
      <c r="U77" s="72" t="s">
        <v>1063</v>
      </c>
    </row>
    <row r="78" spans="1:21" ht="24" customHeight="1" x14ac:dyDescent="0.3">
      <c r="A78" s="62"/>
      <c r="B78" s="63"/>
      <c r="C78" s="64"/>
      <c r="D78" s="65"/>
      <c r="E78" s="66"/>
      <c r="F78" s="67"/>
      <c r="G78" s="68"/>
      <c r="H78" s="69"/>
      <c r="I78" s="64"/>
      <c r="J78" s="64"/>
      <c r="K78" s="70"/>
      <c r="L78" s="71"/>
      <c r="M78" s="69"/>
      <c r="N78" s="64"/>
      <c r="O78" s="64"/>
      <c r="P78" s="64"/>
      <c r="Q78" s="65"/>
      <c r="R78" s="18"/>
      <c r="S78" s="71"/>
      <c r="T78" s="69"/>
      <c r="U78" s="72"/>
    </row>
    <row r="79" spans="1:21" ht="62.25" customHeight="1" x14ac:dyDescent="0.3">
      <c r="A79" s="275" t="s">
        <v>1064</v>
      </c>
      <c r="B79" s="275"/>
      <c r="C79" s="275"/>
      <c r="D79" s="275"/>
      <c r="E79" s="275"/>
      <c r="F79" s="275"/>
      <c r="G79" s="275"/>
      <c r="H79" s="275"/>
      <c r="I79" s="275"/>
      <c r="J79" s="275"/>
      <c r="K79" s="275"/>
      <c r="L79" s="275"/>
      <c r="M79" s="275"/>
      <c r="N79" s="275"/>
      <c r="O79" s="275"/>
      <c r="P79" s="275"/>
      <c r="Q79" s="275"/>
      <c r="R79" s="275"/>
      <c r="S79" s="275"/>
      <c r="T79" s="275"/>
      <c r="U79" s="275"/>
    </row>
    <row r="80" spans="1:21" ht="45.6" x14ac:dyDescent="0.3">
      <c r="A80" s="62" t="s">
        <v>1065</v>
      </c>
      <c r="B80" s="63" t="s">
        <v>1066</v>
      </c>
      <c r="C80" s="64" t="s">
        <v>1067</v>
      </c>
      <c r="D80" s="65" t="s">
        <v>85</v>
      </c>
      <c r="E80" s="66">
        <v>4</v>
      </c>
      <c r="F80" s="67">
        <v>5</v>
      </c>
      <c r="G80" s="68">
        <v>20</v>
      </c>
      <c r="H80" s="69"/>
      <c r="I80" s="64"/>
      <c r="J80" s="64"/>
      <c r="K80" s="70">
        <v>20</v>
      </c>
      <c r="L80" s="71"/>
      <c r="M80" s="69" t="s">
        <v>266</v>
      </c>
      <c r="N80" s="64" t="s">
        <v>1068</v>
      </c>
      <c r="O80" s="64" t="s">
        <v>837</v>
      </c>
      <c r="P80" s="64">
        <v>4</v>
      </c>
      <c r="Q80" s="65">
        <v>3</v>
      </c>
      <c r="R80" s="18">
        <v>12</v>
      </c>
      <c r="S80" s="71" t="s">
        <v>907</v>
      </c>
      <c r="T80" s="69"/>
      <c r="U80" s="72" t="s">
        <v>880</v>
      </c>
    </row>
    <row r="81" spans="1:21" ht="34.200000000000003" x14ac:dyDescent="0.3">
      <c r="A81" s="121" t="s">
        <v>1069</v>
      </c>
      <c r="B81" s="122"/>
      <c r="C81" s="123" t="s">
        <v>1070</v>
      </c>
      <c r="D81" s="124" t="s">
        <v>85</v>
      </c>
      <c r="E81" s="125">
        <v>5</v>
      </c>
      <c r="F81" s="126">
        <v>3</v>
      </c>
      <c r="G81" s="127">
        <v>15</v>
      </c>
      <c r="H81" s="128"/>
      <c r="I81" s="123"/>
      <c r="J81" s="123"/>
      <c r="K81" s="129">
        <v>0</v>
      </c>
      <c r="L81" s="130"/>
      <c r="M81" s="128"/>
      <c r="N81" s="123"/>
      <c r="O81" s="123"/>
      <c r="P81" s="123"/>
      <c r="Q81" s="124"/>
      <c r="R81" s="132">
        <v>0</v>
      </c>
      <c r="S81" s="130"/>
      <c r="T81" s="69"/>
      <c r="U81" s="72" t="s">
        <v>1071</v>
      </c>
    </row>
    <row r="82" spans="1:21" ht="45.6" x14ac:dyDescent="0.3">
      <c r="A82" s="62" t="s">
        <v>1072</v>
      </c>
      <c r="B82" s="63" t="s">
        <v>897</v>
      </c>
      <c r="C82" s="64" t="s">
        <v>1073</v>
      </c>
      <c r="D82" s="65" t="s">
        <v>64</v>
      </c>
      <c r="E82" s="66">
        <v>6</v>
      </c>
      <c r="F82" s="67">
        <v>3</v>
      </c>
      <c r="G82" s="68">
        <v>18</v>
      </c>
      <c r="H82" s="69"/>
      <c r="I82" s="64"/>
      <c r="J82" s="64"/>
      <c r="K82" s="70">
        <v>18</v>
      </c>
      <c r="L82" s="71"/>
      <c r="M82" s="69" t="s">
        <v>1059</v>
      </c>
      <c r="N82" s="64" t="s">
        <v>1060</v>
      </c>
      <c r="O82" s="64"/>
      <c r="P82" s="64">
        <v>6</v>
      </c>
      <c r="Q82" s="65">
        <v>2</v>
      </c>
      <c r="R82" s="18">
        <v>12</v>
      </c>
      <c r="S82" s="71" t="s">
        <v>856</v>
      </c>
      <c r="T82" s="69"/>
      <c r="U82" s="72" t="s">
        <v>1074</v>
      </c>
    </row>
    <row r="83" spans="1:21" ht="79.8" x14ac:dyDescent="0.3">
      <c r="A83" s="62" t="s">
        <v>1075</v>
      </c>
      <c r="B83" s="63" t="s">
        <v>897</v>
      </c>
      <c r="C83" s="64" t="s">
        <v>1076</v>
      </c>
      <c r="D83" s="65" t="s">
        <v>64</v>
      </c>
      <c r="E83" s="66">
        <v>6</v>
      </c>
      <c r="F83" s="67">
        <v>4</v>
      </c>
      <c r="G83" s="68">
        <v>24</v>
      </c>
      <c r="H83" s="69"/>
      <c r="I83" s="64"/>
      <c r="J83" s="64"/>
      <c r="K83" s="70">
        <v>24</v>
      </c>
      <c r="L83" s="71"/>
      <c r="M83" s="69" t="s">
        <v>192</v>
      </c>
      <c r="N83" s="64" t="s">
        <v>1077</v>
      </c>
      <c r="O83" s="64" t="s">
        <v>837</v>
      </c>
      <c r="P83" s="64">
        <v>6</v>
      </c>
      <c r="Q83" s="65">
        <v>2</v>
      </c>
      <c r="R83" s="18">
        <v>12</v>
      </c>
      <c r="S83" s="71" t="s">
        <v>900</v>
      </c>
      <c r="T83" s="69"/>
      <c r="U83" s="72" t="s">
        <v>1074</v>
      </c>
    </row>
    <row r="84" spans="1:21" ht="24" customHeight="1" x14ac:dyDescent="0.3">
      <c r="A84" s="62"/>
      <c r="B84" s="63"/>
      <c r="C84" s="64"/>
      <c r="D84" s="65"/>
      <c r="E84" s="66"/>
      <c r="F84" s="67"/>
      <c r="G84" s="68"/>
      <c r="H84" s="69"/>
      <c r="I84" s="64"/>
      <c r="J84" s="64"/>
      <c r="K84" s="70"/>
      <c r="L84" s="71"/>
      <c r="M84" s="69"/>
      <c r="N84" s="64"/>
      <c r="O84" s="64"/>
      <c r="P84" s="64"/>
      <c r="Q84" s="65"/>
      <c r="R84" s="18"/>
      <c r="S84" s="71"/>
      <c r="T84" s="69"/>
      <c r="U84" s="72"/>
    </row>
    <row r="85" spans="1:21" ht="24" customHeight="1" x14ac:dyDescent="0.3">
      <c r="A85" s="62"/>
      <c r="B85" s="63"/>
      <c r="C85" s="64"/>
      <c r="D85" s="65"/>
      <c r="E85" s="66"/>
      <c r="F85" s="67"/>
      <c r="G85" s="68"/>
      <c r="H85" s="69"/>
      <c r="I85" s="64"/>
      <c r="J85" s="64"/>
      <c r="K85" s="70"/>
      <c r="L85" s="71"/>
      <c r="M85" s="69"/>
      <c r="N85" s="64"/>
      <c r="O85" s="64"/>
      <c r="P85" s="64"/>
      <c r="Q85" s="65"/>
      <c r="R85" s="18"/>
      <c r="S85" s="71"/>
      <c r="T85" s="69"/>
      <c r="U85" s="72"/>
    </row>
  </sheetData>
  <mergeCells count="17">
    <mergeCell ref="A48:U48"/>
    <mergeCell ref="A66:U66"/>
    <mergeCell ref="A71:U71"/>
    <mergeCell ref="A79:U79"/>
    <mergeCell ref="A7:D7"/>
    <mergeCell ref="E7:G7"/>
    <mergeCell ref="H7:L7"/>
    <mergeCell ref="M7:S7"/>
    <mergeCell ref="A9:U9"/>
    <mergeCell ref="A10:U10"/>
    <mergeCell ref="B2:D2"/>
    <mergeCell ref="F2:G2"/>
    <mergeCell ref="I2:I4"/>
    <mergeCell ref="K2:L2"/>
    <mergeCell ref="F3:G3"/>
    <mergeCell ref="C4:E4"/>
    <mergeCell ref="F4:G4"/>
  </mergeCells>
  <conditionalFormatting sqref="G11:G47 G49:G65">
    <cfRule type="cellIs" dxfId="51" priority="24" operator="greaterThan">
      <formula>$L$3</formula>
    </cfRule>
  </conditionalFormatting>
  <conditionalFormatting sqref="G11:G47 G49:G65">
    <cfRule type="cellIs" dxfId="50" priority="23" operator="lessThan">
      <formula>$L$4</formula>
    </cfRule>
  </conditionalFormatting>
  <conditionalFormatting sqref="K11:K47 K49:K65">
    <cfRule type="cellIs" dxfId="49" priority="22" operator="lessThan">
      <formula>$L$4</formula>
    </cfRule>
  </conditionalFormatting>
  <conditionalFormatting sqref="K11:K47 K49:K65">
    <cfRule type="cellIs" dxfId="48" priority="21" operator="greaterThan">
      <formula>$L$3</formula>
    </cfRule>
  </conditionalFormatting>
  <conditionalFormatting sqref="R49:R65 R11:R47">
    <cfRule type="cellIs" dxfId="47" priority="20" operator="greaterThan">
      <formula>$L$3</formula>
    </cfRule>
  </conditionalFormatting>
  <conditionalFormatting sqref="R49:R65 R11:R47">
    <cfRule type="cellIs" dxfId="46" priority="19" operator="lessThan">
      <formula>$L$4</formula>
    </cfRule>
  </conditionalFormatting>
  <conditionalFormatting sqref="G68:G70 G72:G78 G80:G84">
    <cfRule type="cellIs" dxfId="45" priority="18" operator="greaterThan">
      <formula>$L$3</formula>
    </cfRule>
  </conditionalFormatting>
  <conditionalFormatting sqref="G68:G70 G72:G78 G80:G84">
    <cfRule type="cellIs" dxfId="44" priority="17" operator="lessThan">
      <formula>$L$4</formula>
    </cfRule>
  </conditionalFormatting>
  <conditionalFormatting sqref="K68:K70 K72:K78 K80:K84">
    <cfRule type="cellIs" dxfId="43" priority="16" operator="lessThan">
      <formula>$L$4</formula>
    </cfRule>
  </conditionalFormatting>
  <conditionalFormatting sqref="K68:K70 K72:K78 K80:K84">
    <cfRule type="cellIs" dxfId="42" priority="15" operator="greaterThan">
      <formula>$L$3</formula>
    </cfRule>
  </conditionalFormatting>
  <conditionalFormatting sqref="R68:R70 R72:R78 R80:R84">
    <cfRule type="cellIs" dxfId="41" priority="14" operator="greaterThan">
      <formula>$L$3</formula>
    </cfRule>
  </conditionalFormatting>
  <conditionalFormatting sqref="R68:R70 R72:R78 R80:R84">
    <cfRule type="cellIs" dxfId="40" priority="13" operator="lessThan">
      <formula>$L$4</formula>
    </cfRule>
  </conditionalFormatting>
  <conditionalFormatting sqref="G85">
    <cfRule type="cellIs" dxfId="39" priority="12" operator="greaterThan">
      <formula>$L$3</formula>
    </cfRule>
  </conditionalFormatting>
  <conditionalFormatting sqref="G85">
    <cfRule type="cellIs" dxfId="38" priority="11" operator="lessThan">
      <formula>$L$4</formula>
    </cfRule>
  </conditionalFormatting>
  <conditionalFormatting sqref="K85">
    <cfRule type="cellIs" dxfId="37" priority="10" operator="lessThan">
      <formula>$L$4</formula>
    </cfRule>
  </conditionalFormatting>
  <conditionalFormatting sqref="K85">
    <cfRule type="cellIs" dxfId="36" priority="9" operator="greaterThan">
      <formula>$L$3</formula>
    </cfRule>
  </conditionalFormatting>
  <conditionalFormatting sqref="R85">
    <cfRule type="cellIs" dxfId="35" priority="8" operator="greaterThan">
      <formula>$L$3</formula>
    </cfRule>
  </conditionalFormatting>
  <conditionalFormatting sqref="R85">
    <cfRule type="cellIs" dxfId="34" priority="7" operator="lessThan">
      <formula>$L$4</formula>
    </cfRule>
  </conditionalFormatting>
  <conditionalFormatting sqref="G67">
    <cfRule type="cellIs" dxfId="33" priority="6" operator="greaterThan">
      <formula>$L$3</formula>
    </cfRule>
  </conditionalFormatting>
  <conditionalFormatting sqref="G67">
    <cfRule type="cellIs" dxfId="32" priority="5" operator="lessThan">
      <formula>$L$4</formula>
    </cfRule>
  </conditionalFormatting>
  <conditionalFormatting sqref="K67">
    <cfRule type="cellIs" dxfId="31" priority="4" operator="lessThan">
      <formula>$L$4</formula>
    </cfRule>
  </conditionalFormatting>
  <conditionalFormatting sqref="K67">
    <cfRule type="cellIs" dxfId="30" priority="3" operator="greaterThan">
      <formula>$L$3</formula>
    </cfRule>
  </conditionalFormatting>
  <conditionalFormatting sqref="R67">
    <cfRule type="cellIs" dxfId="29" priority="2" operator="greaterThan">
      <formula>$L$3</formula>
    </cfRule>
  </conditionalFormatting>
  <conditionalFormatting sqref="R67">
    <cfRule type="cellIs" dxfId="28" priority="1" operator="lessThan">
      <formula>$L$4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1B5E4-5540-49A7-9CA6-BFBC39A28A94}">
  <dimension ref="A1:U20"/>
  <sheetViews>
    <sheetView zoomScale="70" zoomScaleNormal="70" workbookViewId="0">
      <selection activeCell="C14" sqref="C14"/>
    </sheetView>
  </sheetViews>
  <sheetFormatPr defaultRowHeight="14.4" x14ac:dyDescent="0.3"/>
  <cols>
    <col min="2" max="2" width="14.33203125" customWidth="1"/>
    <col min="3" max="3" width="19.5546875" customWidth="1"/>
    <col min="4" max="4" width="17.33203125" customWidth="1"/>
    <col min="5" max="5" width="5.33203125" bestFit="1" customWidth="1"/>
    <col min="6" max="6" width="6" bestFit="1" customWidth="1"/>
    <col min="7" max="7" width="15.44140625" customWidth="1"/>
    <col min="8" max="8" width="20.6640625" customWidth="1"/>
    <col min="9" max="9" width="18" customWidth="1"/>
    <col min="10" max="10" width="5.33203125" bestFit="1" customWidth="1"/>
    <col min="11" max="11" width="12.88671875" customWidth="1"/>
    <col min="12" max="12" width="21" customWidth="1"/>
    <col min="13" max="13" width="14.44140625" customWidth="1"/>
    <col min="14" max="14" width="22.5546875" customWidth="1"/>
    <col min="15" max="15" width="15.33203125" customWidth="1"/>
    <col min="16" max="16" width="5.33203125" bestFit="1" customWidth="1"/>
    <col min="17" max="17" width="6" bestFit="1" customWidth="1"/>
    <col min="18" max="18" width="11" customWidth="1"/>
    <col min="19" max="19" width="15" customWidth="1"/>
    <col min="20" max="20" width="12.44140625" customWidth="1"/>
    <col min="21" max="21" width="13.88671875" customWidth="1"/>
  </cols>
  <sheetData>
    <row r="1" spans="1:21" x14ac:dyDescent="0.3">
      <c r="A1" s="33"/>
      <c r="B1" s="34"/>
      <c r="C1" s="34"/>
      <c r="D1" s="34"/>
      <c r="E1" s="34"/>
      <c r="F1" s="34"/>
      <c r="G1" s="34"/>
      <c r="H1" s="34"/>
      <c r="I1" s="34"/>
      <c r="J1" s="34"/>
      <c r="K1" s="34"/>
      <c r="L1" s="34"/>
      <c r="M1" s="34"/>
      <c r="N1" s="34"/>
      <c r="O1" s="34"/>
      <c r="P1" s="34"/>
      <c r="Q1" s="34"/>
      <c r="R1" s="34"/>
      <c r="S1" s="34"/>
      <c r="T1" s="34"/>
      <c r="U1" s="33"/>
    </row>
    <row r="2" spans="1:21" x14ac:dyDescent="0.3">
      <c r="A2" s="33"/>
      <c r="B2" s="242" t="s">
        <v>440</v>
      </c>
      <c r="C2" s="243"/>
      <c r="D2" s="243"/>
      <c r="E2" s="243"/>
      <c r="F2" s="243"/>
      <c r="G2" s="244"/>
      <c r="H2" s="44"/>
      <c r="I2" s="238" t="s">
        <v>441</v>
      </c>
      <c r="J2" s="44"/>
      <c r="K2" s="239" t="s">
        <v>442</v>
      </c>
      <c r="L2" s="240"/>
      <c r="M2" s="35"/>
      <c r="N2" s="35"/>
      <c r="O2" s="35"/>
      <c r="P2" s="35"/>
      <c r="S2" s="34"/>
      <c r="T2" s="34"/>
      <c r="U2" s="33"/>
    </row>
    <row r="3" spans="1:21" x14ac:dyDescent="0.3">
      <c r="A3" s="33"/>
      <c r="B3" s="45" t="s">
        <v>443</v>
      </c>
      <c r="C3" s="46"/>
      <c r="D3" s="46"/>
      <c r="E3" s="46"/>
      <c r="F3" s="245" t="s">
        <v>444</v>
      </c>
      <c r="G3" s="245"/>
      <c r="H3" s="46"/>
      <c r="I3" s="238"/>
      <c r="J3" s="46"/>
      <c r="K3" s="47" t="s">
        <v>445</v>
      </c>
      <c r="L3" s="92">
        <v>18</v>
      </c>
      <c r="M3" s="36"/>
      <c r="N3" s="36"/>
      <c r="P3" s="36"/>
      <c r="S3" s="34"/>
      <c r="T3" s="34"/>
      <c r="U3" s="33"/>
    </row>
    <row r="4" spans="1:21" x14ac:dyDescent="0.3">
      <c r="A4" s="33"/>
      <c r="B4" s="44" t="s">
        <v>446</v>
      </c>
      <c r="C4" s="242" t="s">
        <v>447</v>
      </c>
      <c r="D4" s="243"/>
      <c r="E4" s="244"/>
      <c r="F4" s="245" t="s">
        <v>448</v>
      </c>
      <c r="G4" s="245"/>
      <c r="H4" s="49"/>
      <c r="I4" s="238"/>
      <c r="J4" s="49"/>
      <c r="K4" s="59" t="s">
        <v>449</v>
      </c>
      <c r="L4" s="93">
        <v>19</v>
      </c>
      <c r="M4" s="37"/>
      <c r="N4" s="36"/>
      <c r="P4" s="36"/>
      <c r="S4" s="34"/>
      <c r="T4" s="34"/>
      <c r="U4" s="33"/>
    </row>
    <row r="5" spans="1:21" x14ac:dyDescent="0.3">
      <c r="A5" s="33"/>
      <c r="B5" s="35"/>
      <c r="C5" s="35"/>
      <c r="D5" s="36"/>
      <c r="E5" s="37"/>
      <c r="F5" s="37"/>
      <c r="G5" s="36"/>
      <c r="H5" s="37"/>
      <c r="I5" s="37"/>
      <c r="J5" s="37"/>
      <c r="K5" s="36"/>
      <c r="L5" s="37"/>
      <c r="M5" s="37"/>
      <c r="N5" s="36"/>
      <c r="P5" s="36"/>
      <c r="Q5" s="36"/>
      <c r="R5" s="36"/>
      <c r="S5" s="34"/>
      <c r="T5" s="34"/>
      <c r="U5" s="33"/>
    </row>
    <row r="6" spans="1:21" x14ac:dyDescent="0.3">
      <c r="A6" s="33"/>
      <c r="B6" s="35"/>
      <c r="C6" s="35"/>
      <c r="D6" s="36"/>
      <c r="E6" s="37"/>
      <c r="F6" s="37"/>
      <c r="H6" s="37"/>
      <c r="I6" s="37"/>
      <c r="J6" s="37"/>
      <c r="L6" s="37"/>
      <c r="M6" s="37"/>
      <c r="O6" s="36"/>
      <c r="S6" s="34"/>
      <c r="T6" s="34"/>
      <c r="U6" s="33"/>
    </row>
    <row r="7" spans="1:21" ht="41.4" x14ac:dyDescent="0.3">
      <c r="A7" s="259" t="s">
        <v>450</v>
      </c>
      <c r="B7" s="260"/>
      <c r="C7" s="260"/>
      <c r="D7" s="261"/>
      <c r="E7" s="262" t="s">
        <v>451</v>
      </c>
      <c r="F7" s="263"/>
      <c r="G7" s="264"/>
      <c r="H7" s="265" t="s">
        <v>452</v>
      </c>
      <c r="I7" s="266"/>
      <c r="J7" s="266"/>
      <c r="K7" s="266"/>
      <c r="L7" s="267"/>
      <c r="M7" s="268" t="s">
        <v>453</v>
      </c>
      <c r="N7" s="269"/>
      <c r="O7" s="269"/>
      <c r="P7" s="269"/>
      <c r="Q7" s="269"/>
      <c r="R7" s="269"/>
      <c r="S7" s="270"/>
      <c r="T7" s="61" t="s">
        <v>454</v>
      </c>
      <c r="U7" s="57" t="s">
        <v>455</v>
      </c>
    </row>
    <row r="8" spans="1:21" ht="55.2" x14ac:dyDescent="0.3">
      <c r="A8" s="84" t="s">
        <v>456</v>
      </c>
      <c r="B8" s="85" t="s">
        <v>457</v>
      </c>
      <c r="C8" s="85" t="s">
        <v>458</v>
      </c>
      <c r="D8" s="86" t="s">
        <v>459</v>
      </c>
      <c r="E8" s="87" t="s">
        <v>13</v>
      </c>
      <c r="F8" s="88" t="s">
        <v>460</v>
      </c>
      <c r="G8" s="86" t="s">
        <v>461</v>
      </c>
      <c r="H8" s="84" t="s">
        <v>462</v>
      </c>
      <c r="I8" s="85" t="s">
        <v>1</v>
      </c>
      <c r="J8" s="88" t="s">
        <v>13</v>
      </c>
      <c r="K8" s="85" t="s">
        <v>463</v>
      </c>
      <c r="L8" s="86" t="s">
        <v>464</v>
      </c>
      <c r="M8" s="84" t="s">
        <v>465</v>
      </c>
      <c r="N8" s="85" t="s">
        <v>466</v>
      </c>
      <c r="O8" s="85" t="s">
        <v>467</v>
      </c>
      <c r="P8" s="88" t="s">
        <v>13</v>
      </c>
      <c r="Q8" s="88" t="s">
        <v>460</v>
      </c>
      <c r="R8" s="85" t="s">
        <v>468</v>
      </c>
      <c r="S8" s="89" t="s">
        <v>469</v>
      </c>
      <c r="T8" s="84" t="s">
        <v>470</v>
      </c>
      <c r="U8" s="90" t="s">
        <v>471</v>
      </c>
    </row>
    <row r="9" spans="1:21" x14ac:dyDescent="0.3">
      <c r="A9" s="271"/>
      <c r="B9" s="272"/>
      <c r="C9" s="272"/>
      <c r="D9" s="272"/>
      <c r="E9" s="272"/>
      <c r="F9" s="272"/>
      <c r="G9" s="272"/>
      <c r="H9" s="272"/>
      <c r="I9" s="272"/>
      <c r="J9" s="272"/>
      <c r="K9" s="272"/>
      <c r="L9" s="272"/>
      <c r="M9" s="272"/>
      <c r="N9" s="272"/>
      <c r="O9" s="272"/>
      <c r="P9" s="272"/>
      <c r="Q9" s="272"/>
      <c r="R9" s="272"/>
      <c r="S9" s="272"/>
      <c r="T9" s="272"/>
      <c r="U9" s="273"/>
    </row>
    <row r="10" spans="1:21" ht="21" x14ac:dyDescent="0.3">
      <c r="A10" s="255" t="s">
        <v>1078</v>
      </c>
      <c r="B10" s="253"/>
      <c r="C10" s="253"/>
      <c r="D10" s="253"/>
      <c r="E10" s="253"/>
      <c r="F10" s="253"/>
      <c r="G10" s="253"/>
      <c r="H10" s="253"/>
      <c r="I10" s="253"/>
      <c r="J10" s="253"/>
      <c r="K10" s="253"/>
      <c r="L10" s="253"/>
      <c r="M10" s="253"/>
      <c r="N10" s="253"/>
      <c r="O10" s="253"/>
      <c r="P10" s="253"/>
      <c r="Q10" s="253"/>
      <c r="R10" s="253"/>
      <c r="S10" s="253"/>
      <c r="T10" s="253"/>
      <c r="U10" s="254"/>
    </row>
    <row r="11" spans="1:21" ht="22.8" x14ac:dyDescent="0.3">
      <c r="A11" s="73" t="s">
        <v>1079</v>
      </c>
      <c r="B11" s="74" t="s">
        <v>474</v>
      </c>
      <c r="C11" s="75" t="s">
        <v>1080</v>
      </c>
      <c r="D11" s="76" t="s">
        <v>20</v>
      </c>
      <c r="E11" s="77">
        <v>10</v>
      </c>
      <c r="F11" s="78">
        <v>7</v>
      </c>
      <c r="G11" s="79">
        <v>70</v>
      </c>
      <c r="H11" s="80"/>
      <c r="I11" s="75"/>
      <c r="J11" s="75"/>
      <c r="K11" s="81">
        <f>G11</f>
        <v>70</v>
      </c>
      <c r="L11" s="82"/>
      <c r="M11" s="80" t="s">
        <v>354</v>
      </c>
      <c r="N11" s="75" t="s">
        <v>1081</v>
      </c>
      <c r="O11" s="75" t="s">
        <v>1082</v>
      </c>
      <c r="P11" s="75">
        <v>10</v>
      </c>
      <c r="Q11" s="75">
        <v>1</v>
      </c>
      <c r="R11" s="81">
        <v>10</v>
      </c>
      <c r="S11" s="82"/>
      <c r="T11" s="80"/>
      <c r="U11" s="83"/>
    </row>
    <row r="12" spans="1:21" ht="34.200000000000003" x14ac:dyDescent="0.3">
      <c r="A12" s="73" t="s">
        <v>1083</v>
      </c>
      <c r="B12" s="74" t="s">
        <v>474</v>
      </c>
      <c r="C12" s="75" t="s">
        <v>1084</v>
      </c>
      <c r="D12" s="76" t="s">
        <v>20</v>
      </c>
      <c r="E12" s="77">
        <v>10</v>
      </c>
      <c r="F12" s="78">
        <v>5</v>
      </c>
      <c r="G12" s="79">
        <v>50</v>
      </c>
      <c r="H12" s="80"/>
      <c r="I12" s="75"/>
      <c r="J12" s="75"/>
      <c r="K12" s="81">
        <f t="shared" ref="K12:K15" si="0">G12</f>
        <v>50</v>
      </c>
      <c r="L12" s="82"/>
      <c r="M12" s="80" t="s">
        <v>360</v>
      </c>
      <c r="N12" s="75" t="s">
        <v>1085</v>
      </c>
      <c r="O12" s="75" t="s">
        <v>1082</v>
      </c>
      <c r="P12" s="75">
        <v>10</v>
      </c>
      <c r="Q12" s="75">
        <v>1</v>
      </c>
      <c r="R12" s="81">
        <v>10</v>
      </c>
      <c r="S12" s="82"/>
      <c r="T12" s="80"/>
      <c r="U12" s="83"/>
    </row>
    <row r="13" spans="1:21" ht="45.6" x14ac:dyDescent="0.3">
      <c r="A13" s="73" t="s">
        <v>1086</v>
      </c>
      <c r="B13" s="74" t="s">
        <v>474</v>
      </c>
      <c r="C13" s="75" t="s">
        <v>1087</v>
      </c>
      <c r="D13" s="76" t="s">
        <v>20</v>
      </c>
      <c r="E13" s="77">
        <v>10</v>
      </c>
      <c r="F13" s="78">
        <v>10</v>
      </c>
      <c r="G13" s="79">
        <v>100</v>
      </c>
      <c r="H13" s="80"/>
      <c r="I13" s="75"/>
      <c r="J13" s="75"/>
      <c r="K13" s="81">
        <f t="shared" si="0"/>
        <v>100</v>
      </c>
      <c r="L13" s="82"/>
      <c r="M13" s="80" t="s">
        <v>372</v>
      </c>
      <c r="N13" s="75" t="s">
        <v>1088</v>
      </c>
      <c r="O13" s="75" t="s">
        <v>1082</v>
      </c>
      <c r="P13" s="75">
        <v>10</v>
      </c>
      <c r="Q13" s="75">
        <v>1</v>
      </c>
      <c r="R13" s="81">
        <v>10</v>
      </c>
      <c r="S13" s="82"/>
      <c r="T13" s="80"/>
      <c r="U13" s="83"/>
    </row>
    <row r="14" spans="1:21" ht="22.8" x14ac:dyDescent="0.3">
      <c r="A14" s="73" t="s">
        <v>1089</v>
      </c>
      <c r="B14" s="74" t="s">
        <v>833</v>
      </c>
      <c r="C14" s="75" t="s">
        <v>1090</v>
      </c>
      <c r="D14" s="76" t="s">
        <v>24</v>
      </c>
      <c r="E14" s="77">
        <v>8</v>
      </c>
      <c r="F14" s="78">
        <v>4</v>
      </c>
      <c r="G14" s="79">
        <v>32</v>
      </c>
      <c r="H14" s="80"/>
      <c r="I14" s="75"/>
      <c r="J14" s="75"/>
      <c r="K14" s="81">
        <f t="shared" si="0"/>
        <v>32</v>
      </c>
      <c r="L14" s="82"/>
      <c r="M14" s="80" t="s">
        <v>375</v>
      </c>
      <c r="N14" s="75" t="s">
        <v>1091</v>
      </c>
      <c r="O14" s="75" t="s">
        <v>1082</v>
      </c>
      <c r="P14" s="75">
        <v>8</v>
      </c>
      <c r="Q14" s="75">
        <v>1</v>
      </c>
      <c r="R14" s="81">
        <v>8</v>
      </c>
      <c r="S14" s="82"/>
      <c r="T14" s="80"/>
      <c r="U14" s="83"/>
    </row>
    <row r="15" spans="1:21" ht="22.8" x14ac:dyDescent="0.3">
      <c r="A15" s="73" t="s">
        <v>1092</v>
      </c>
      <c r="B15" s="74" t="s">
        <v>833</v>
      </c>
      <c r="C15" s="75" t="s">
        <v>1093</v>
      </c>
      <c r="D15" s="76" t="s">
        <v>70</v>
      </c>
      <c r="E15" s="77">
        <v>7</v>
      </c>
      <c r="F15" s="78">
        <v>5</v>
      </c>
      <c r="G15" s="79">
        <v>35</v>
      </c>
      <c r="H15" s="80"/>
      <c r="I15" s="75"/>
      <c r="J15" s="75"/>
      <c r="K15" s="81">
        <f t="shared" si="0"/>
        <v>35</v>
      </c>
      <c r="L15" s="82"/>
      <c r="M15" s="80" t="s">
        <v>378</v>
      </c>
      <c r="N15" s="75" t="s">
        <v>1094</v>
      </c>
      <c r="O15" s="75" t="s">
        <v>1082</v>
      </c>
      <c r="P15" s="75">
        <v>7</v>
      </c>
      <c r="Q15" s="75">
        <v>1</v>
      </c>
      <c r="R15" s="81">
        <v>7</v>
      </c>
      <c r="S15" s="82"/>
      <c r="T15" s="80"/>
      <c r="U15" s="83"/>
    </row>
    <row r="16" spans="1:21" ht="34.200000000000003" x14ac:dyDescent="0.3">
      <c r="A16" s="73" t="s">
        <v>1095</v>
      </c>
      <c r="B16" s="74" t="s">
        <v>474</v>
      </c>
      <c r="C16" s="75" t="s">
        <v>1096</v>
      </c>
      <c r="D16" s="76" t="s">
        <v>24</v>
      </c>
      <c r="E16" s="77">
        <v>8</v>
      </c>
      <c r="F16" s="78">
        <v>3</v>
      </c>
      <c r="G16" s="79">
        <v>24</v>
      </c>
      <c r="H16" s="80" t="s">
        <v>311</v>
      </c>
      <c r="I16" s="75" t="s">
        <v>1097</v>
      </c>
      <c r="J16" s="75">
        <v>6</v>
      </c>
      <c r="K16" s="81">
        <v>18</v>
      </c>
      <c r="L16" s="82"/>
      <c r="M16" s="80" t="s">
        <v>1098</v>
      </c>
      <c r="N16" s="75" t="s">
        <v>1099</v>
      </c>
      <c r="O16" s="75"/>
      <c r="P16" s="75">
        <v>6</v>
      </c>
      <c r="Q16" s="75">
        <v>2</v>
      </c>
      <c r="R16" s="81">
        <v>12</v>
      </c>
      <c r="S16" s="82"/>
      <c r="T16" s="80"/>
      <c r="U16" s="83"/>
    </row>
    <row r="17" spans="1:21" ht="22.8" x14ac:dyDescent="0.3">
      <c r="A17" s="73" t="s">
        <v>1100</v>
      </c>
      <c r="B17" s="74" t="s">
        <v>474</v>
      </c>
      <c r="C17" s="75" t="s">
        <v>1101</v>
      </c>
      <c r="D17" s="76" t="s">
        <v>20</v>
      </c>
      <c r="E17" s="77">
        <v>10</v>
      </c>
      <c r="F17" s="78">
        <v>6</v>
      </c>
      <c r="G17" s="79">
        <v>60</v>
      </c>
      <c r="H17" s="80"/>
      <c r="I17" s="75"/>
      <c r="J17" s="75"/>
      <c r="K17" s="81">
        <v>60</v>
      </c>
      <c r="L17" s="82"/>
      <c r="M17" s="80" t="s">
        <v>1102</v>
      </c>
      <c r="N17" s="75" t="s">
        <v>1103</v>
      </c>
      <c r="O17" s="75" t="s">
        <v>0</v>
      </c>
      <c r="P17" s="75">
        <v>10</v>
      </c>
      <c r="Q17" s="75">
        <v>1</v>
      </c>
      <c r="R17" s="81">
        <v>10</v>
      </c>
      <c r="S17" s="82"/>
      <c r="T17" s="80"/>
      <c r="U17" s="83"/>
    </row>
    <row r="18" spans="1:21" ht="34.200000000000003" x14ac:dyDescent="0.3">
      <c r="A18" s="73" t="s">
        <v>1104</v>
      </c>
      <c r="B18" s="74" t="s">
        <v>474</v>
      </c>
      <c r="C18" s="75" t="s">
        <v>1105</v>
      </c>
      <c r="D18" s="76" t="s">
        <v>20</v>
      </c>
      <c r="E18" s="77">
        <v>10</v>
      </c>
      <c r="F18" s="78">
        <v>10</v>
      </c>
      <c r="G18" s="79">
        <v>100</v>
      </c>
      <c r="H18" s="80"/>
      <c r="I18" s="75"/>
      <c r="J18" s="75"/>
      <c r="K18" s="81">
        <v>100</v>
      </c>
      <c r="L18" s="82"/>
      <c r="M18" s="80" t="s">
        <v>1106</v>
      </c>
      <c r="N18" s="75" t="s">
        <v>1107</v>
      </c>
      <c r="O18" s="75" t="s">
        <v>0</v>
      </c>
      <c r="P18" s="75">
        <v>10</v>
      </c>
      <c r="Q18" s="75">
        <v>1</v>
      </c>
      <c r="R18" s="81">
        <v>10</v>
      </c>
      <c r="S18" s="82"/>
      <c r="T18" s="80"/>
      <c r="U18" s="83"/>
    </row>
    <row r="19" spans="1:21" x14ac:dyDescent="0.3">
      <c r="A19" s="73"/>
      <c r="B19" s="74"/>
      <c r="C19" s="75"/>
      <c r="D19" s="76"/>
      <c r="E19" s="77"/>
      <c r="F19" s="78"/>
      <c r="G19" s="79"/>
      <c r="H19" s="80"/>
      <c r="I19" s="75"/>
      <c r="J19" s="75"/>
      <c r="K19" s="81"/>
      <c r="L19" s="82"/>
      <c r="M19" s="80"/>
      <c r="N19" s="75"/>
      <c r="O19" s="75"/>
      <c r="P19" s="75"/>
      <c r="Q19" s="75"/>
      <c r="R19" s="81"/>
      <c r="S19" s="82"/>
      <c r="T19" s="80"/>
      <c r="U19" s="83"/>
    </row>
    <row r="20" spans="1:21" x14ac:dyDescent="0.3">
      <c r="A20" s="73"/>
      <c r="B20" s="74"/>
      <c r="C20" s="75"/>
      <c r="D20" s="76"/>
      <c r="E20" s="77"/>
      <c r="F20" s="78"/>
      <c r="G20" s="79"/>
      <c r="H20" s="80"/>
      <c r="I20" s="75"/>
      <c r="J20" s="75"/>
      <c r="K20" s="81"/>
      <c r="L20" s="82"/>
      <c r="M20" s="80"/>
      <c r="N20" s="75"/>
      <c r="O20" s="75"/>
      <c r="P20" s="75"/>
      <c r="Q20" s="75"/>
      <c r="R20" s="81"/>
      <c r="S20" s="82"/>
      <c r="T20" s="80"/>
      <c r="U20" s="83"/>
    </row>
  </sheetData>
  <mergeCells count="12">
    <mergeCell ref="A10:U10"/>
    <mergeCell ref="B2:G2"/>
    <mergeCell ref="I2:I4"/>
    <mergeCell ref="K2:L2"/>
    <mergeCell ref="F3:G3"/>
    <mergeCell ref="C4:E4"/>
    <mergeCell ref="F4:G4"/>
    <mergeCell ref="A7:D7"/>
    <mergeCell ref="E7:G7"/>
    <mergeCell ref="H7:L7"/>
    <mergeCell ref="M7:S7"/>
    <mergeCell ref="A9:U9"/>
  </mergeCells>
  <conditionalFormatting sqref="G11:G20">
    <cfRule type="cellIs" dxfId="27" priority="6" operator="greaterThan">
      <formula>$L$3</formula>
    </cfRule>
  </conditionalFormatting>
  <conditionalFormatting sqref="G11:G20">
    <cfRule type="cellIs" dxfId="26" priority="5" operator="lessThan">
      <formula>$L$4</formula>
    </cfRule>
  </conditionalFormatting>
  <conditionalFormatting sqref="K11:K20">
    <cfRule type="cellIs" dxfId="25" priority="4" operator="lessThan">
      <formula>$L$4</formula>
    </cfRule>
  </conditionalFormatting>
  <conditionalFormatting sqref="K11:K20">
    <cfRule type="cellIs" dxfId="24" priority="3" operator="greaterThan">
      <formula>$L$3</formula>
    </cfRule>
  </conditionalFormatting>
  <conditionalFormatting sqref="R11:R20">
    <cfRule type="cellIs" dxfId="23" priority="2" operator="greaterThan">
      <formula>$L$3</formula>
    </cfRule>
  </conditionalFormatting>
  <conditionalFormatting sqref="R11:R20">
    <cfRule type="cellIs" dxfId="22" priority="1" operator="lessThan">
      <formula>$L$4</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11674-9E20-49F2-8732-2633E98FCDCE}">
  <dimension ref="A1:AFC90"/>
  <sheetViews>
    <sheetView tabSelected="1" zoomScale="70" zoomScaleNormal="70" workbookViewId="0">
      <selection activeCell="M7" sqref="M7"/>
    </sheetView>
  </sheetViews>
  <sheetFormatPr defaultRowHeight="14.4" x14ac:dyDescent="0.3"/>
  <cols>
    <col min="2" max="2" width="14.33203125" customWidth="1"/>
    <col min="3" max="3" width="19.5546875" customWidth="1"/>
    <col min="4" max="4" width="17.33203125" customWidth="1"/>
    <col min="5" max="5" width="5.33203125" bestFit="1" customWidth="1"/>
    <col min="6" max="6" width="6" bestFit="1" customWidth="1"/>
    <col min="7" max="7" width="15.44140625" customWidth="1"/>
    <col min="8" max="8" width="20.6640625" customWidth="1"/>
    <col min="9" max="9" width="18" customWidth="1"/>
    <col min="10" max="10" width="5.33203125" bestFit="1" customWidth="1"/>
    <col min="11" max="11" width="12.88671875" customWidth="1"/>
    <col min="12" max="12" width="21" customWidth="1"/>
    <col min="13" max="13" width="14.44140625" customWidth="1"/>
    <col min="14" max="14" width="24.33203125" customWidth="1"/>
    <col min="15" max="15" width="15.33203125" customWidth="1"/>
    <col min="16" max="16" width="5.33203125" bestFit="1" customWidth="1"/>
    <col min="17" max="17" width="6" bestFit="1" customWidth="1"/>
    <col min="18" max="18" width="11" customWidth="1"/>
    <col min="19" max="19" width="15" customWidth="1"/>
    <col min="20" max="20" width="12.44140625" customWidth="1"/>
    <col min="21" max="21" width="29.109375" customWidth="1"/>
  </cols>
  <sheetData>
    <row r="1" spans="1:22" ht="46.8" customHeight="1" x14ac:dyDescent="0.45">
      <c r="A1" s="282" t="s">
        <v>1264</v>
      </c>
      <c r="B1" s="282"/>
      <c r="C1" s="282"/>
      <c r="D1" s="282"/>
      <c r="E1" s="282"/>
      <c r="F1" s="282"/>
      <c r="G1" s="282"/>
      <c r="H1" s="282"/>
      <c r="I1" s="282"/>
      <c r="J1" s="282"/>
      <c r="K1" s="282"/>
      <c r="L1" s="282"/>
      <c r="M1" s="282"/>
      <c r="N1" s="282"/>
    </row>
    <row r="2" spans="1:22" x14ac:dyDescent="0.3">
      <c r="A2" s="33"/>
      <c r="B2" s="34"/>
      <c r="C2" s="34"/>
      <c r="D2" s="34"/>
      <c r="E2" s="34"/>
      <c r="F2" s="34"/>
      <c r="G2" s="34"/>
      <c r="H2" s="34"/>
      <c r="I2" s="34"/>
      <c r="J2" s="34"/>
      <c r="K2" s="34"/>
      <c r="L2" s="34"/>
      <c r="M2" s="34"/>
      <c r="N2" s="34"/>
      <c r="O2" s="34"/>
      <c r="P2" s="34"/>
      <c r="Q2" s="34"/>
      <c r="R2" s="34"/>
      <c r="S2" s="34"/>
      <c r="T2" s="34"/>
      <c r="U2" s="33"/>
    </row>
    <row r="3" spans="1:22" x14ac:dyDescent="0.3">
      <c r="A3" s="33"/>
      <c r="B3" s="242" t="s">
        <v>440</v>
      </c>
      <c r="C3" s="243"/>
      <c r="D3" s="243"/>
      <c r="E3" s="243"/>
      <c r="F3" s="243"/>
      <c r="G3" s="244"/>
      <c r="H3" s="44"/>
      <c r="I3" s="238" t="s">
        <v>441</v>
      </c>
      <c r="J3" s="44"/>
      <c r="K3" s="239" t="s">
        <v>442</v>
      </c>
      <c r="L3" s="240"/>
      <c r="M3" s="35"/>
      <c r="N3" s="35"/>
      <c r="O3" s="35"/>
      <c r="P3" s="35"/>
      <c r="S3" s="34"/>
      <c r="T3" s="34"/>
      <c r="U3" s="33"/>
    </row>
    <row r="4" spans="1:22" x14ac:dyDescent="0.3">
      <c r="A4" s="33"/>
      <c r="B4" s="45" t="s">
        <v>443</v>
      </c>
      <c r="C4" s="46"/>
      <c r="D4" s="46"/>
      <c r="E4" s="46"/>
      <c r="F4" s="245" t="s">
        <v>444</v>
      </c>
      <c r="G4" s="245"/>
      <c r="H4" s="46"/>
      <c r="I4" s="238"/>
      <c r="J4" s="46"/>
      <c r="K4" s="47" t="s">
        <v>445</v>
      </c>
      <c r="L4" s="92">
        <v>18</v>
      </c>
      <c r="M4" s="36"/>
      <c r="N4" s="36"/>
      <c r="P4" s="36"/>
      <c r="S4" s="34"/>
      <c r="T4" s="34"/>
      <c r="U4" s="33"/>
    </row>
    <row r="5" spans="1:22" ht="24" customHeight="1" x14ac:dyDescent="0.3">
      <c r="A5" s="33"/>
      <c r="B5" s="44" t="s">
        <v>446</v>
      </c>
      <c r="C5" s="242" t="s">
        <v>1108</v>
      </c>
      <c r="D5" s="243"/>
      <c r="E5" s="244"/>
      <c r="F5" s="245" t="s">
        <v>448</v>
      </c>
      <c r="G5" s="245"/>
      <c r="H5" s="49" t="s">
        <v>1109</v>
      </c>
      <c r="I5" s="238"/>
      <c r="J5" s="49"/>
      <c r="K5" s="59" t="s">
        <v>449</v>
      </c>
      <c r="L5" s="93">
        <v>19</v>
      </c>
      <c r="M5" s="37"/>
      <c r="N5" s="36"/>
      <c r="P5" s="36"/>
      <c r="S5" s="34"/>
      <c r="T5" s="34"/>
      <c r="U5" s="33"/>
    </row>
    <row r="6" spans="1:22" x14ac:dyDescent="0.3">
      <c r="A6" s="33"/>
      <c r="B6" s="35"/>
      <c r="C6" s="35"/>
      <c r="D6" s="36"/>
      <c r="E6" s="37"/>
      <c r="F6" s="37"/>
      <c r="G6" s="36"/>
      <c r="H6" s="37"/>
      <c r="I6" s="37"/>
      <c r="J6" s="37"/>
      <c r="K6" s="36"/>
      <c r="L6" s="37"/>
      <c r="M6" s="37"/>
      <c r="N6" s="36"/>
      <c r="P6" s="36"/>
      <c r="Q6" s="36"/>
      <c r="R6" s="36"/>
      <c r="S6" s="34"/>
      <c r="T6" s="34"/>
      <c r="U6" s="33"/>
    </row>
    <row r="7" spans="1:22" x14ac:dyDescent="0.3">
      <c r="A7" s="33"/>
      <c r="B7" s="35"/>
      <c r="C7" s="35"/>
      <c r="D7" s="36"/>
      <c r="E7" s="37"/>
      <c r="F7" s="37"/>
      <c r="H7" s="37"/>
      <c r="I7" s="37"/>
      <c r="J7" s="37"/>
      <c r="L7" s="37"/>
      <c r="M7" s="37"/>
      <c r="O7" s="36"/>
      <c r="S7" s="34"/>
      <c r="T7" s="34"/>
      <c r="U7" s="33"/>
    </row>
    <row r="8" spans="1:22" ht="27.6" x14ac:dyDescent="0.3">
      <c r="A8" s="259" t="s">
        <v>450</v>
      </c>
      <c r="B8" s="260"/>
      <c r="C8" s="260"/>
      <c r="D8" s="261"/>
      <c r="E8" s="262" t="s">
        <v>451</v>
      </c>
      <c r="F8" s="263"/>
      <c r="G8" s="264"/>
      <c r="H8" s="265" t="s">
        <v>452</v>
      </c>
      <c r="I8" s="266"/>
      <c r="J8" s="266"/>
      <c r="K8" s="266"/>
      <c r="L8" s="267"/>
      <c r="M8" s="268" t="s">
        <v>453</v>
      </c>
      <c r="N8" s="269"/>
      <c r="O8" s="269"/>
      <c r="P8" s="269"/>
      <c r="Q8" s="269"/>
      <c r="R8" s="269"/>
      <c r="S8" s="270"/>
      <c r="T8" s="61" t="s">
        <v>454</v>
      </c>
      <c r="U8" s="57" t="s">
        <v>455</v>
      </c>
    </row>
    <row r="9" spans="1:22" ht="55.2" x14ac:dyDescent="0.3">
      <c r="A9" s="84" t="s">
        <v>456</v>
      </c>
      <c r="B9" s="85" t="s">
        <v>457</v>
      </c>
      <c r="C9" s="85" t="s">
        <v>458</v>
      </c>
      <c r="D9" s="86" t="s">
        <v>459</v>
      </c>
      <c r="E9" s="87" t="s">
        <v>13</v>
      </c>
      <c r="F9" s="88" t="s">
        <v>460</v>
      </c>
      <c r="G9" s="86" t="s">
        <v>461</v>
      </c>
      <c r="H9" s="84" t="s">
        <v>462</v>
      </c>
      <c r="I9" s="85" t="s">
        <v>1</v>
      </c>
      <c r="J9" s="88" t="s">
        <v>13</v>
      </c>
      <c r="K9" s="85" t="s">
        <v>463</v>
      </c>
      <c r="L9" s="86" t="s">
        <v>464</v>
      </c>
      <c r="M9" s="84" t="s">
        <v>465</v>
      </c>
      <c r="N9" s="85" t="s">
        <v>466</v>
      </c>
      <c r="O9" s="85" t="s">
        <v>467</v>
      </c>
      <c r="P9" s="88" t="s">
        <v>13</v>
      </c>
      <c r="Q9" s="88" t="s">
        <v>460</v>
      </c>
      <c r="R9" s="85" t="s">
        <v>468</v>
      </c>
      <c r="S9" s="89" t="s">
        <v>469</v>
      </c>
      <c r="T9" s="84" t="s">
        <v>470</v>
      </c>
      <c r="U9" s="90" t="s">
        <v>471</v>
      </c>
    </row>
    <row r="10" spans="1:22" x14ac:dyDescent="0.3">
      <c r="A10" s="271"/>
      <c r="B10" s="272"/>
      <c r="C10" s="272"/>
      <c r="D10" s="272"/>
      <c r="E10" s="272"/>
      <c r="F10" s="272"/>
      <c r="G10" s="272"/>
      <c r="H10" s="272"/>
      <c r="I10" s="272"/>
      <c r="J10" s="272"/>
      <c r="K10" s="272"/>
      <c r="L10" s="272"/>
      <c r="M10" s="272"/>
      <c r="N10" s="272"/>
      <c r="O10" s="272"/>
      <c r="P10" s="272"/>
      <c r="Q10" s="272"/>
      <c r="R10" s="272"/>
      <c r="S10" s="272"/>
      <c r="T10" s="272"/>
      <c r="U10" s="273"/>
    </row>
    <row r="11" spans="1:22" ht="21" x14ac:dyDescent="0.3">
      <c r="A11" s="255" t="s">
        <v>1110</v>
      </c>
      <c r="B11" s="253"/>
      <c r="C11" s="253"/>
      <c r="D11" s="253"/>
      <c r="E11" s="253"/>
      <c r="F11" s="253"/>
      <c r="G11" s="253"/>
      <c r="H11" s="253"/>
      <c r="I11" s="253"/>
      <c r="J11" s="253"/>
      <c r="K11" s="253"/>
      <c r="L11" s="253"/>
      <c r="M11" s="253"/>
      <c r="N11" s="253"/>
      <c r="O11" s="253"/>
      <c r="P11" s="253"/>
      <c r="Q11" s="253"/>
      <c r="R11" s="253"/>
      <c r="S11" s="253"/>
      <c r="T11" s="253"/>
      <c r="U11" s="254"/>
    </row>
    <row r="12" spans="1:22" ht="34.200000000000003" x14ac:dyDescent="0.3">
      <c r="A12" s="73" t="s">
        <v>1111</v>
      </c>
      <c r="B12" s="74" t="s">
        <v>1112</v>
      </c>
      <c r="C12" s="75" t="s">
        <v>1113</v>
      </c>
      <c r="D12" s="76" t="s">
        <v>1114</v>
      </c>
      <c r="E12" s="77">
        <v>10</v>
      </c>
      <c r="F12" s="78">
        <v>4</v>
      </c>
      <c r="G12" s="79">
        <f>E12*F12</f>
        <v>40</v>
      </c>
      <c r="H12" s="80"/>
      <c r="I12" s="75"/>
      <c r="J12" s="75"/>
      <c r="K12" s="81">
        <f>G12</f>
        <v>40</v>
      </c>
      <c r="L12" s="82"/>
      <c r="M12" s="80" t="s">
        <v>357</v>
      </c>
      <c r="N12" s="75" t="s">
        <v>1115</v>
      </c>
      <c r="O12" s="75" t="s">
        <v>981</v>
      </c>
      <c r="P12" s="75">
        <v>7</v>
      </c>
      <c r="Q12" s="75">
        <v>4</v>
      </c>
      <c r="R12" s="81">
        <f>P12*Q12</f>
        <v>28</v>
      </c>
      <c r="S12" s="82"/>
      <c r="T12" s="80" t="s">
        <v>1116</v>
      </c>
      <c r="U12" s="83"/>
    </row>
    <row r="13" spans="1:22" ht="45.6" x14ac:dyDescent="0.3">
      <c r="A13" s="73" t="s">
        <v>1116</v>
      </c>
      <c r="B13" s="74" t="s">
        <v>1112</v>
      </c>
      <c r="C13" s="75" t="s">
        <v>1113</v>
      </c>
      <c r="D13" s="76" t="s">
        <v>1117</v>
      </c>
      <c r="E13" s="77">
        <v>7</v>
      </c>
      <c r="F13" s="78">
        <v>4</v>
      </c>
      <c r="G13" s="79">
        <f t="shared" ref="G13:G25" si="0">E13*F13</f>
        <v>28</v>
      </c>
      <c r="H13" s="80"/>
      <c r="I13" s="75"/>
      <c r="J13" s="75"/>
      <c r="K13" s="81">
        <f t="shared" ref="K13:K25" si="1">G13</f>
        <v>28</v>
      </c>
      <c r="L13" s="82"/>
      <c r="M13" s="80" t="s">
        <v>216</v>
      </c>
      <c r="N13" s="75" t="s">
        <v>1118</v>
      </c>
      <c r="O13" s="75" t="s">
        <v>981</v>
      </c>
      <c r="P13" s="75">
        <v>2</v>
      </c>
      <c r="Q13" s="75">
        <v>4</v>
      </c>
      <c r="R13" s="81">
        <f t="shared" ref="R13:R25" si="2">P13*Q13</f>
        <v>8</v>
      </c>
      <c r="S13" s="82"/>
      <c r="T13" s="80"/>
      <c r="U13" s="83" t="s">
        <v>1119</v>
      </c>
    </row>
    <row r="14" spans="1:22" ht="22.8" x14ac:dyDescent="0.3">
      <c r="A14" s="73" t="s">
        <v>1120</v>
      </c>
      <c r="B14" s="74" t="s">
        <v>1112</v>
      </c>
      <c r="C14" s="75" t="s">
        <v>1121</v>
      </c>
      <c r="D14" s="76" t="s">
        <v>79</v>
      </c>
      <c r="E14" s="77">
        <v>7</v>
      </c>
      <c r="F14" s="78">
        <v>3</v>
      </c>
      <c r="G14" s="79">
        <f t="shared" si="0"/>
        <v>21</v>
      </c>
      <c r="H14" s="80"/>
      <c r="I14" s="75"/>
      <c r="J14" s="75"/>
      <c r="K14" s="81">
        <f t="shared" si="1"/>
        <v>21</v>
      </c>
      <c r="L14" s="82"/>
      <c r="M14" s="80" t="s">
        <v>219</v>
      </c>
      <c r="N14" s="75" t="s">
        <v>1122</v>
      </c>
      <c r="O14" s="75" t="s">
        <v>981</v>
      </c>
      <c r="P14" s="75">
        <v>7</v>
      </c>
      <c r="Q14" s="75">
        <v>1</v>
      </c>
      <c r="R14" s="81">
        <f t="shared" si="2"/>
        <v>7</v>
      </c>
      <c r="S14" s="82"/>
      <c r="T14" s="171" t="s">
        <v>1123</v>
      </c>
      <c r="U14" s="172"/>
      <c r="V14" s="117"/>
    </row>
    <row r="15" spans="1:22" ht="57" x14ac:dyDescent="0.3">
      <c r="A15" s="73" t="s">
        <v>1124</v>
      </c>
      <c r="B15" s="74" t="s">
        <v>1112</v>
      </c>
      <c r="C15" s="75" t="s">
        <v>1125</v>
      </c>
      <c r="D15" s="76" t="s">
        <v>20</v>
      </c>
      <c r="E15" s="77">
        <v>10</v>
      </c>
      <c r="F15" s="78">
        <v>3</v>
      </c>
      <c r="G15" s="79">
        <f t="shared" si="0"/>
        <v>30</v>
      </c>
      <c r="H15" s="80"/>
      <c r="I15" s="75"/>
      <c r="J15" s="75"/>
      <c r="K15" s="81">
        <f t="shared" si="1"/>
        <v>30</v>
      </c>
      <c r="L15" s="82"/>
      <c r="M15" s="80" t="s">
        <v>219</v>
      </c>
      <c r="N15" s="75" t="s">
        <v>1126</v>
      </c>
      <c r="O15" s="75" t="s">
        <v>981</v>
      </c>
      <c r="P15" s="75">
        <v>4</v>
      </c>
      <c r="Q15" s="75">
        <v>3</v>
      </c>
      <c r="R15" s="81">
        <f t="shared" si="2"/>
        <v>12</v>
      </c>
      <c r="S15" s="82"/>
      <c r="T15" s="80"/>
      <c r="U15" s="83" t="s">
        <v>1127</v>
      </c>
    </row>
    <row r="16" spans="1:22" ht="57" x14ac:dyDescent="0.3">
      <c r="A16" s="73" t="s">
        <v>1128</v>
      </c>
      <c r="B16" s="74" t="s">
        <v>1112</v>
      </c>
      <c r="C16" s="75" t="s">
        <v>1129</v>
      </c>
      <c r="D16" s="76" t="s">
        <v>82</v>
      </c>
      <c r="E16" s="77">
        <v>8</v>
      </c>
      <c r="F16" s="78">
        <v>2</v>
      </c>
      <c r="G16" s="79">
        <f t="shared" si="0"/>
        <v>16</v>
      </c>
      <c r="H16" s="80"/>
      <c r="I16" s="75"/>
      <c r="J16" s="75"/>
      <c r="K16" s="81">
        <f t="shared" si="1"/>
        <v>16</v>
      </c>
      <c r="L16" s="82"/>
      <c r="M16" s="80" t="s">
        <v>219</v>
      </c>
      <c r="N16" s="75" t="s">
        <v>1130</v>
      </c>
      <c r="O16" s="75" t="s">
        <v>981</v>
      </c>
      <c r="P16" s="75">
        <v>8</v>
      </c>
      <c r="Q16" s="75">
        <v>1</v>
      </c>
      <c r="R16" s="81">
        <f t="shared" si="2"/>
        <v>8</v>
      </c>
      <c r="S16" s="82"/>
      <c r="T16" s="171" t="s">
        <v>1131</v>
      </c>
      <c r="U16" s="172"/>
      <c r="V16" s="117"/>
    </row>
    <row r="17" spans="1:835" ht="91.2" x14ac:dyDescent="0.3">
      <c r="A17" s="73" t="s">
        <v>1132</v>
      </c>
      <c r="B17" s="74" t="s">
        <v>1112</v>
      </c>
      <c r="C17" s="75" t="s">
        <v>1133</v>
      </c>
      <c r="D17" s="76" t="s">
        <v>1134</v>
      </c>
      <c r="E17" s="77">
        <v>10</v>
      </c>
      <c r="F17" s="78">
        <v>3</v>
      </c>
      <c r="G17" s="79">
        <f t="shared" si="0"/>
        <v>30</v>
      </c>
      <c r="H17" s="80" t="s">
        <v>1135</v>
      </c>
      <c r="I17" s="75" t="s">
        <v>1136</v>
      </c>
      <c r="J17" s="75"/>
      <c r="K17" s="81">
        <f t="shared" si="1"/>
        <v>30</v>
      </c>
      <c r="L17" s="82"/>
      <c r="M17" s="80" t="s">
        <v>1137</v>
      </c>
      <c r="N17" s="75" t="s">
        <v>1138</v>
      </c>
      <c r="O17" s="75" t="s">
        <v>981</v>
      </c>
      <c r="P17" s="75">
        <v>7</v>
      </c>
      <c r="Q17" s="75">
        <v>2</v>
      </c>
      <c r="R17" s="81">
        <f t="shared" si="2"/>
        <v>14</v>
      </c>
      <c r="S17" s="82"/>
      <c r="T17" s="80"/>
      <c r="U17" s="83"/>
    </row>
    <row r="18" spans="1:835" ht="45.6" x14ac:dyDescent="0.3">
      <c r="A18" s="73" t="s">
        <v>1139</v>
      </c>
      <c r="B18" s="74" t="s">
        <v>1112</v>
      </c>
      <c r="C18" s="75" t="s">
        <v>1140</v>
      </c>
      <c r="D18" s="76" t="s">
        <v>1114</v>
      </c>
      <c r="E18" s="77">
        <v>7</v>
      </c>
      <c r="F18" s="78">
        <v>3</v>
      </c>
      <c r="G18" s="79">
        <f t="shared" si="0"/>
        <v>21</v>
      </c>
      <c r="H18" s="80" t="s">
        <v>1135</v>
      </c>
      <c r="I18" s="75" t="s">
        <v>1136</v>
      </c>
      <c r="J18" s="75"/>
      <c r="K18" s="81">
        <f t="shared" si="1"/>
        <v>21</v>
      </c>
      <c r="L18" s="82"/>
      <c r="M18" s="80" t="s">
        <v>222</v>
      </c>
      <c r="N18" s="75" t="s">
        <v>224</v>
      </c>
      <c r="O18" s="75" t="s">
        <v>981</v>
      </c>
      <c r="P18" s="75">
        <v>7</v>
      </c>
      <c r="Q18" s="75">
        <v>2</v>
      </c>
      <c r="R18" s="81">
        <f t="shared" si="2"/>
        <v>14</v>
      </c>
      <c r="S18" s="82"/>
      <c r="T18" s="80"/>
      <c r="U18" s="83"/>
    </row>
    <row r="19" spans="1:835" ht="45.6" x14ac:dyDescent="0.3">
      <c r="A19" s="73" t="s">
        <v>1141</v>
      </c>
      <c r="B19" s="74" t="s">
        <v>1112</v>
      </c>
      <c r="C19" s="75" t="s">
        <v>1142</v>
      </c>
      <c r="D19" s="76" t="s">
        <v>1143</v>
      </c>
      <c r="E19" s="77">
        <v>7</v>
      </c>
      <c r="F19" s="78">
        <v>3</v>
      </c>
      <c r="G19" s="79">
        <f t="shared" si="0"/>
        <v>21</v>
      </c>
      <c r="H19" s="80"/>
      <c r="I19" s="75" t="s">
        <v>1144</v>
      </c>
      <c r="J19" s="75"/>
      <c r="K19" s="81">
        <f t="shared" si="1"/>
        <v>21</v>
      </c>
      <c r="L19" s="82"/>
      <c r="M19" s="80" t="s">
        <v>357</v>
      </c>
      <c r="N19" s="75" t="s">
        <v>1145</v>
      </c>
      <c r="O19" s="75" t="s">
        <v>981</v>
      </c>
      <c r="P19" s="75">
        <v>7</v>
      </c>
      <c r="Q19" s="75">
        <v>1</v>
      </c>
      <c r="R19" s="81">
        <f t="shared" si="2"/>
        <v>7</v>
      </c>
      <c r="S19" s="82"/>
      <c r="T19" s="80"/>
      <c r="U19" s="83"/>
    </row>
    <row r="20" spans="1:835" ht="91.2" x14ac:dyDescent="0.3">
      <c r="A20" s="73" t="s">
        <v>1146</v>
      </c>
      <c r="B20" s="74" t="s">
        <v>897</v>
      </c>
      <c r="C20" s="75" t="s">
        <v>1147</v>
      </c>
      <c r="D20" s="76" t="s">
        <v>79</v>
      </c>
      <c r="E20" s="77">
        <v>7</v>
      </c>
      <c r="F20" s="78">
        <v>3</v>
      </c>
      <c r="G20" s="79">
        <f t="shared" si="0"/>
        <v>21</v>
      </c>
      <c r="H20" s="80"/>
      <c r="I20" s="75"/>
      <c r="J20" s="75"/>
      <c r="K20" s="81">
        <f t="shared" si="1"/>
        <v>21</v>
      </c>
      <c r="L20" s="82"/>
      <c r="M20" s="80" t="s">
        <v>225</v>
      </c>
      <c r="N20" s="75" t="s">
        <v>1148</v>
      </c>
      <c r="O20" s="75" t="s">
        <v>981</v>
      </c>
      <c r="P20" s="75">
        <v>7</v>
      </c>
      <c r="Q20" s="75">
        <v>1</v>
      </c>
      <c r="R20" s="81">
        <f t="shared" si="2"/>
        <v>7</v>
      </c>
      <c r="S20" s="82"/>
      <c r="T20" s="80"/>
      <c r="U20" s="83"/>
    </row>
    <row r="21" spans="1:835" ht="45.6" x14ac:dyDescent="0.3">
      <c r="A21" s="73" t="s">
        <v>1149</v>
      </c>
      <c r="B21" s="74" t="s">
        <v>1112</v>
      </c>
      <c r="C21" s="75" t="s">
        <v>1150</v>
      </c>
      <c r="D21" s="76" t="s">
        <v>1114</v>
      </c>
      <c r="E21" s="77">
        <v>10</v>
      </c>
      <c r="F21" s="78">
        <v>2</v>
      </c>
      <c r="G21" s="79">
        <f t="shared" si="0"/>
        <v>20</v>
      </c>
      <c r="H21" s="80"/>
      <c r="I21" s="75" t="s">
        <v>1151</v>
      </c>
      <c r="J21" s="75"/>
      <c r="K21" s="81">
        <f t="shared" si="1"/>
        <v>20</v>
      </c>
      <c r="L21" s="82"/>
      <c r="M21" s="80" t="s">
        <v>228</v>
      </c>
      <c r="N21" s="75" t="s">
        <v>1152</v>
      </c>
      <c r="O21" s="75" t="s">
        <v>981</v>
      </c>
      <c r="P21" s="75">
        <v>10</v>
      </c>
      <c r="Q21" s="75">
        <v>1</v>
      </c>
      <c r="R21" s="81">
        <f t="shared" si="2"/>
        <v>10</v>
      </c>
      <c r="S21" s="82"/>
      <c r="T21" s="80"/>
      <c r="U21" s="83"/>
    </row>
    <row r="22" spans="1:835" s="73" customFormat="1" ht="45.6" x14ac:dyDescent="0.3">
      <c r="A22" s="73" t="s">
        <v>1153</v>
      </c>
      <c r="B22" s="73" t="s">
        <v>1112</v>
      </c>
      <c r="C22" s="73" t="s">
        <v>1154</v>
      </c>
      <c r="D22" s="73" t="s">
        <v>1114</v>
      </c>
      <c r="E22" s="73">
        <v>10</v>
      </c>
      <c r="F22" s="73">
        <v>4</v>
      </c>
      <c r="G22" s="79">
        <f t="shared" si="0"/>
        <v>40</v>
      </c>
      <c r="H22" s="80"/>
      <c r="I22" s="75"/>
      <c r="J22" s="75"/>
      <c r="K22" s="81">
        <f t="shared" si="1"/>
        <v>40</v>
      </c>
      <c r="L22" s="82"/>
      <c r="M22" s="80" t="s">
        <v>1155</v>
      </c>
      <c r="N22" s="75" t="s">
        <v>1156</v>
      </c>
      <c r="O22" s="75" t="s">
        <v>981</v>
      </c>
      <c r="P22" s="75">
        <v>10</v>
      </c>
      <c r="Q22" s="75">
        <v>1</v>
      </c>
      <c r="R22" s="81">
        <f t="shared" si="2"/>
        <v>10</v>
      </c>
      <c r="S22" s="73" t="s">
        <v>1157</v>
      </c>
      <c r="U22" s="83"/>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row>
    <row r="23" spans="1:835" s="73" customFormat="1" ht="45.6" x14ac:dyDescent="0.3">
      <c r="A23" s="73" t="s">
        <v>1158</v>
      </c>
      <c r="C23" s="73" t="s">
        <v>1159</v>
      </c>
      <c r="D23" s="73" t="s">
        <v>1160</v>
      </c>
      <c r="E23" s="73">
        <v>8</v>
      </c>
      <c r="F23" s="73">
        <v>3</v>
      </c>
      <c r="G23" s="79">
        <f t="shared" si="0"/>
        <v>24</v>
      </c>
      <c r="H23" s="80" t="s">
        <v>1161</v>
      </c>
      <c r="I23" s="75"/>
      <c r="J23" s="75"/>
      <c r="K23" s="81">
        <f t="shared" si="1"/>
        <v>24</v>
      </c>
      <c r="L23" s="82"/>
      <c r="M23" s="80" t="s">
        <v>234</v>
      </c>
      <c r="N23" s="75" t="s">
        <v>1162</v>
      </c>
      <c r="O23" s="75" t="s">
        <v>1163</v>
      </c>
      <c r="P23" s="75">
        <v>8</v>
      </c>
      <c r="Q23" s="75">
        <v>2</v>
      </c>
      <c r="R23" s="81">
        <f t="shared" si="2"/>
        <v>16</v>
      </c>
      <c r="U23" s="83" t="s">
        <v>1164</v>
      </c>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row>
    <row r="24" spans="1:835" s="73" customFormat="1" ht="68.400000000000006" x14ac:dyDescent="0.3">
      <c r="A24" s="73" t="s">
        <v>1165</v>
      </c>
      <c r="B24" s="74" t="s">
        <v>897</v>
      </c>
      <c r="C24" s="75" t="s">
        <v>1166</v>
      </c>
      <c r="D24" s="76" t="s">
        <v>79</v>
      </c>
      <c r="E24" s="77">
        <v>7</v>
      </c>
      <c r="F24" s="78">
        <v>3</v>
      </c>
      <c r="G24" s="79">
        <f t="shared" si="0"/>
        <v>21</v>
      </c>
      <c r="H24" s="80"/>
      <c r="I24" s="75"/>
      <c r="J24" s="75"/>
      <c r="K24" s="81">
        <f t="shared" si="1"/>
        <v>21</v>
      </c>
      <c r="L24" s="82"/>
      <c r="M24" s="80" t="s">
        <v>1167</v>
      </c>
      <c r="N24" s="75" t="s">
        <v>1168</v>
      </c>
      <c r="O24" s="75" t="s">
        <v>981</v>
      </c>
      <c r="P24" s="75">
        <v>7</v>
      </c>
      <c r="Q24" s="75">
        <v>1</v>
      </c>
      <c r="R24" s="81">
        <f t="shared" si="2"/>
        <v>7</v>
      </c>
      <c r="T24" s="173"/>
      <c r="U24" s="83"/>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row>
    <row r="25" spans="1:835" s="73" customFormat="1" ht="68.400000000000006" x14ac:dyDescent="0.3">
      <c r="A25" s="73" t="s">
        <v>1169</v>
      </c>
      <c r="B25" s="74" t="s">
        <v>1112</v>
      </c>
      <c r="C25" s="74" t="s">
        <v>1170</v>
      </c>
      <c r="D25" s="76" t="s">
        <v>1114</v>
      </c>
      <c r="E25" s="76">
        <v>10</v>
      </c>
      <c r="F25" s="76">
        <v>3</v>
      </c>
      <c r="G25" s="79">
        <f t="shared" si="0"/>
        <v>30</v>
      </c>
      <c r="H25" s="76"/>
      <c r="I25" s="76"/>
      <c r="J25" s="76"/>
      <c r="K25" s="81">
        <f t="shared" si="1"/>
        <v>30</v>
      </c>
      <c r="L25" s="76"/>
      <c r="M25" s="76" t="s">
        <v>254</v>
      </c>
      <c r="N25" s="76" t="s">
        <v>1171</v>
      </c>
      <c r="O25" s="76" t="s">
        <v>981</v>
      </c>
      <c r="P25" s="76">
        <v>10</v>
      </c>
      <c r="Q25" s="76">
        <v>1</v>
      </c>
      <c r="R25" s="81">
        <f t="shared" si="2"/>
        <v>10</v>
      </c>
      <c r="S25" s="73" t="s">
        <v>1172</v>
      </c>
      <c r="T25" s="173"/>
      <c r="U25" s="214"/>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row>
    <row r="26" spans="1:835" s="73" customFormat="1" ht="23.25" customHeight="1" x14ac:dyDescent="0.3">
      <c r="A26" s="255" t="s">
        <v>1173</v>
      </c>
      <c r="B26" s="253"/>
      <c r="C26" s="253"/>
      <c r="D26" s="253"/>
      <c r="E26" s="253"/>
      <c r="F26" s="253"/>
      <c r="G26" s="253"/>
      <c r="H26" s="253"/>
      <c r="I26" s="253"/>
      <c r="J26" s="253"/>
      <c r="K26" s="253"/>
      <c r="L26" s="253"/>
      <c r="M26" s="253"/>
      <c r="N26" s="253"/>
      <c r="O26" s="253"/>
      <c r="P26" s="253"/>
      <c r="Q26" s="253"/>
      <c r="R26" s="253"/>
      <c r="S26" s="253"/>
      <c r="T26" s="253"/>
      <c r="U26" s="254"/>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row>
    <row r="27" spans="1:835" s="73" customFormat="1" ht="34.200000000000003" x14ac:dyDescent="0.3">
      <c r="A27" s="73" t="s">
        <v>1174</v>
      </c>
      <c r="B27" s="73" t="s">
        <v>1175</v>
      </c>
      <c r="C27" s="73" t="s">
        <v>1176</v>
      </c>
      <c r="D27" s="73" t="s">
        <v>1114</v>
      </c>
      <c r="E27" s="73">
        <v>10</v>
      </c>
      <c r="F27" s="73">
        <v>3</v>
      </c>
      <c r="G27" s="79">
        <f>E27*F27</f>
        <v>30</v>
      </c>
      <c r="H27" s="80"/>
      <c r="I27" s="75"/>
      <c r="J27" s="75"/>
      <c r="K27" s="81">
        <v>30</v>
      </c>
      <c r="L27" s="82"/>
      <c r="M27" s="80" t="s">
        <v>423</v>
      </c>
      <c r="N27" s="75" t="s">
        <v>1177</v>
      </c>
      <c r="O27" s="75" t="s">
        <v>1178</v>
      </c>
      <c r="P27" s="75">
        <v>10</v>
      </c>
      <c r="Q27" s="75">
        <v>1</v>
      </c>
      <c r="R27" s="81">
        <v>10</v>
      </c>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row>
    <row r="28" spans="1:835" s="73" customFormat="1" ht="22.8" x14ac:dyDescent="0.3">
      <c r="A28" s="73" t="s">
        <v>1179</v>
      </c>
      <c r="B28" s="73" t="s">
        <v>1180</v>
      </c>
      <c r="C28" s="73" t="s">
        <v>1181</v>
      </c>
      <c r="D28" s="73" t="s">
        <v>24</v>
      </c>
      <c r="E28" s="73">
        <v>8</v>
      </c>
      <c r="F28" s="73">
        <v>3</v>
      </c>
      <c r="G28" s="79">
        <f t="shared" ref="G28:G33" si="3">E28*F28</f>
        <v>24</v>
      </c>
      <c r="H28" s="80" t="s">
        <v>317</v>
      </c>
      <c r="I28" s="75" t="s">
        <v>1182</v>
      </c>
      <c r="J28" s="75">
        <v>6</v>
      </c>
      <c r="K28" s="81">
        <v>18</v>
      </c>
      <c r="L28" s="82"/>
      <c r="M28" s="80" t="s">
        <v>237</v>
      </c>
      <c r="N28" s="75" t="s">
        <v>1177</v>
      </c>
      <c r="O28" s="75" t="s">
        <v>1178</v>
      </c>
      <c r="P28" s="75">
        <v>6</v>
      </c>
      <c r="Q28" s="75">
        <v>1</v>
      </c>
      <c r="R28" s="81">
        <v>6</v>
      </c>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row>
    <row r="29" spans="1:835" s="73" customFormat="1" ht="22.8" x14ac:dyDescent="0.3">
      <c r="A29" s="73" t="s">
        <v>1183</v>
      </c>
      <c r="B29" s="73" t="s">
        <v>1184</v>
      </c>
      <c r="C29" s="73" t="s">
        <v>1181</v>
      </c>
      <c r="D29" s="73" t="s">
        <v>38</v>
      </c>
      <c r="E29" s="73">
        <v>9</v>
      </c>
      <c r="F29" s="73">
        <v>3</v>
      </c>
      <c r="G29" s="79">
        <f t="shared" si="3"/>
        <v>27</v>
      </c>
      <c r="H29" s="80" t="s">
        <v>314</v>
      </c>
      <c r="I29" s="75" t="s">
        <v>1182</v>
      </c>
      <c r="J29" s="75">
        <v>7</v>
      </c>
      <c r="K29" s="81">
        <v>21</v>
      </c>
      <c r="L29" s="82"/>
      <c r="M29" s="80" t="s">
        <v>237</v>
      </c>
      <c r="N29" s="75" t="s">
        <v>1177</v>
      </c>
      <c r="O29" s="75" t="s">
        <v>1178</v>
      </c>
      <c r="P29" s="75">
        <v>7</v>
      </c>
      <c r="Q29" s="75">
        <v>1</v>
      </c>
      <c r="R29" s="81">
        <v>7</v>
      </c>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row>
    <row r="30" spans="1:835" s="73" customFormat="1" ht="22.8" x14ac:dyDescent="0.3">
      <c r="A30" s="73" t="s">
        <v>1185</v>
      </c>
      <c r="B30" s="73" t="s">
        <v>1186</v>
      </c>
      <c r="C30" s="73" t="s">
        <v>1181</v>
      </c>
      <c r="D30" s="73" t="s">
        <v>45</v>
      </c>
      <c r="E30" s="73">
        <v>9</v>
      </c>
      <c r="F30" s="73">
        <v>3</v>
      </c>
      <c r="G30" s="79">
        <f t="shared" si="3"/>
        <v>27</v>
      </c>
      <c r="H30" s="80" t="s">
        <v>326</v>
      </c>
      <c r="I30" s="75" t="s">
        <v>1182</v>
      </c>
      <c r="J30" s="75">
        <v>7</v>
      </c>
      <c r="K30" s="81">
        <v>21</v>
      </c>
      <c r="L30" s="82"/>
      <c r="M30" s="80" t="s">
        <v>237</v>
      </c>
      <c r="N30" s="75" t="s">
        <v>1177</v>
      </c>
      <c r="O30" s="75" t="s">
        <v>1178</v>
      </c>
      <c r="P30" s="75">
        <v>7</v>
      </c>
      <c r="Q30" s="75">
        <v>1</v>
      </c>
      <c r="R30" s="81">
        <v>7</v>
      </c>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row>
    <row r="31" spans="1:835" s="73" customFormat="1" ht="22.8" x14ac:dyDescent="0.3">
      <c r="A31" s="73" t="s">
        <v>1187</v>
      </c>
      <c r="B31" s="73" t="s">
        <v>1188</v>
      </c>
      <c r="C31" s="73" t="s">
        <v>1181</v>
      </c>
      <c r="D31" s="73" t="s">
        <v>1189</v>
      </c>
      <c r="E31" s="73">
        <v>9</v>
      </c>
      <c r="F31" s="73">
        <v>3</v>
      </c>
      <c r="G31" s="79">
        <f t="shared" si="3"/>
        <v>27</v>
      </c>
      <c r="H31" s="80" t="s">
        <v>1190</v>
      </c>
      <c r="I31" s="75" t="s">
        <v>1182</v>
      </c>
      <c r="J31" s="75">
        <v>7</v>
      </c>
      <c r="K31" s="81">
        <v>21</v>
      </c>
      <c r="L31" s="82"/>
      <c r="M31" s="174" t="s">
        <v>237</v>
      </c>
      <c r="N31" s="175" t="s">
        <v>1177</v>
      </c>
      <c r="O31" s="175" t="s">
        <v>1178</v>
      </c>
      <c r="P31" s="175">
        <v>7</v>
      </c>
      <c r="Q31" s="175">
        <v>3</v>
      </c>
      <c r="R31" s="81">
        <v>21</v>
      </c>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row>
    <row r="32" spans="1:835" s="73" customFormat="1" ht="34.200000000000003" x14ac:dyDescent="0.3">
      <c r="A32" s="73" t="s">
        <v>1191</v>
      </c>
      <c r="B32" s="73" t="s">
        <v>1192</v>
      </c>
      <c r="C32" s="73" t="s">
        <v>1181</v>
      </c>
      <c r="D32" s="73" t="s">
        <v>41</v>
      </c>
      <c r="E32" s="73">
        <v>7</v>
      </c>
      <c r="F32" s="73">
        <v>3</v>
      </c>
      <c r="G32" s="79">
        <f t="shared" si="3"/>
        <v>21</v>
      </c>
      <c r="H32" s="80" t="s">
        <v>330</v>
      </c>
      <c r="I32" s="75" t="s">
        <v>1182</v>
      </c>
      <c r="J32" s="75">
        <v>6</v>
      </c>
      <c r="K32" s="81">
        <v>18</v>
      </c>
      <c r="L32" s="82"/>
      <c r="M32" s="80" t="s">
        <v>1193</v>
      </c>
      <c r="N32" s="75" t="s">
        <v>1194</v>
      </c>
      <c r="O32" s="75" t="s">
        <v>1178</v>
      </c>
      <c r="P32" s="75">
        <v>6</v>
      </c>
      <c r="Q32" s="75">
        <v>1</v>
      </c>
      <c r="R32" s="81">
        <v>6</v>
      </c>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row>
    <row r="33" spans="1:835" s="73" customFormat="1" ht="45.6" x14ac:dyDescent="0.3">
      <c r="A33" s="73" t="s">
        <v>1195</v>
      </c>
      <c r="B33" s="73" t="s">
        <v>1196</v>
      </c>
      <c r="C33" s="73" t="s">
        <v>1197</v>
      </c>
      <c r="D33" s="73" t="s">
        <v>1114</v>
      </c>
      <c r="E33" s="73">
        <v>10</v>
      </c>
      <c r="F33" s="73">
        <v>3</v>
      </c>
      <c r="G33" s="79">
        <f t="shared" si="3"/>
        <v>30</v>
      </c>
      <c r="H33" s="80"/>
      <c r="I33" s="75" t="s">
        <v>1198</v>
      </c>
      <c r="J33" s="75">
        <v>7</v>
      </c>
      <c r="K33" s="81">
        <v>21</v>
      </c>
      <c r="L33" s="82"/>
      <c r="M33" s="80" t="s">
        <v>237</v>
      </c>
      <c r="N33" s="75" t="s">
        <v>1177</v>
      </c>
      <c r="O33" s="75" t="s">
        <v>1178</v>
      </c>
      <c r="P33" s="75">
        <v>7</v>
      </c>
      <c r="Q33" s="75">
        <v>1</v>
      </c>
      <c r="R33" s="81">
        <v>7</v>
      </c>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row>
    <row r="34" spans="1:835" s="73" customFormat="1" ht="21" customHeight="1" x14ac:dyDescent="0.3">
      <c r="A34" s="255" t="s">
        <v>1199</v>
      </c>
      <c r="B34" s="253"/>
      <c r="C34" s="253"/>
      <c r="D34" s="253"/>
      <c r="E34" s="253"/>
      <c r="F34" s="253"/>
      <c r="G34" s="253"/>
      <c r="H34" s="253"/>
      <c r="I34" s="253"/>
      <c r="J34" s="253"/>
      <c r="K34" s="253"/>
      <c r="L34" s="253"/>
      <c r="M34" s="253"/>
      <c r="N34" s="253"/>
      <c r="O34" s="253"/>
      <c r="P34" s="253"/>
      <c r="Q34" s="253"/>
      <c r="R34" s="253"/>
      <c r="S34" s="253"/>
      <c r="T34" s="253"/>
      <c r="U34" s="25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row>
    <row r="35" spans="1:835" s="73" customFormat="1" ht="34.200000000000003" x14ac:dyDescent="0.3">
      <c r="A35" s="73" t="s">
        <v>1200</v>
      </c>
      <c r="B35" s="73" t="s">
        <v>1201</v>
      </c>
      <c r="C35" s="73" t="s">
        <v>1202</v>
      </c>
      <c r="D35" s="73" t="s">
        <v>1203</v>
      </c>
      <c r="E35" s="73">
        <v>10</v>
      </c>
      <c r="F35" s="73">
        <v>4</v>
      </c>
      <c r="G35" s="79">
        <v>40</v>
      </c>
      <c r="H35" s="80"/>
      <c r="I35" s="75"/>
      <c r="J35" s="75"/>
      <c r="K35" s="81">
        <f t="shared" ref="K35:K36" si="4">G35</f>
        <v>40</v>
      </c>
      <c r="L35" s="82"/>
      <c r="M35" s="80" t="s">
        <v>1204</v>
      </c>
      <c r="N35" s="75" t="s">
        <v>1205</v>
      </c>
      <c r="O35" s="75" t="s">
        <v>1206</v>
      </c>
      <c r="P35" s="75">
        <v>10</v>
      </c>
      <c r="Q35" s="75">
        <v>3</v>
      </c>
      <c r="R35" s="81">
        <f>P35*Q35</f>
        <v>30</v>
      </c>
      <c r="S35" s="73" t="s">
        <v>1207</v>
      </c>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row>
    <row r="36" spans="1:835" s="73" customFormat="1" ht="34.200000000000003" x14ac:dyDescent="0.3">
      <c r="A36" s="73" t="s">
        <v>1208</v>
      </c>
      <c r="B36" s="73" t="s">
        <v>1201</v>
      </c>
      <c r="C36" s="73" t="s">
        <v>1209</v>
      </c>
      <c r="D36" s="73" t="s">
        <v>1203</v>
      </c>
      <c r="E36" s="73">
        <v>10</v>
      </c>
      <c r="F36" s="73">
        <v>4</v>
      </c>
      <c r="G36" s="79">
        <v>40</v>
      </c>
      <c r="H36" s="80"/>
      <c r="I36" s="75"/>
      <c r="J36" s="75"/>
      <c r="K36" s="81">
        <f t="shared" si="4"/>
        <v>40</v>
      </c>
      <c r="L36" s="82"/>
      <c r="M36" s="80" t="s">
        <v>396</v>
      </c>
      <c r="N36" s="75" t="s">
        <v>1205</v>
      </c>
      <c r="O36" s="75" t="s">
        <v>1206</v>
      </c>
      <c r="P36" s="75">
        <v>10</v>
      </c>
      <c r="Q36" s="75">
        <v>3</v>
      </c>
      <c r="R36" s="81">
        <f t="shared" ref="R36:R50" si="5">P36*Q36</f>
        <v>30</v>
      </c>
      <c r="S36" s="73" t="s">
        <v>1207</v>
      </c>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row>
    <row r="37" spans="1:835" s="73" customFormat="1" ht="22.8" x14ac:dyDescent="0.3">
      <c r="A37" s="73" t="s">
        <v>1210</v>
      </c>
      <c r="B37" s="73" t="s">
        <v>1201</v>
      </c>
      <c r="C37" s="73" t="s">
        <v>1211</v>
      </c>
      <c r="D37" s="73" t="s">
        <v>1203</v>
      </c>
      <c r="E37" s="73">
        <v>10</v>
      </c>
      <c r="F37" s="73">
        <v>5</v>
      </c>
      <c r="G37" s="79">
        <v>40</v>
      </c>
      <c r="K37" s="81">
        <f>G37</f>
        <v>40</v>
      </c>
      <c r="L37" s="82"/>
      <c r="M37" s="80" t="s">
        <v>243</v>
      </c>
      <c r="N37" s="75" t="s">
        <v>1212</v>
      </c>
      <c r="O37" s="75"/>
      <c r="P37" s="75">
        <v>1</v>
      </c>
      <c r="Q37" s="75">
        <v>5</v>
      </c>
      <c r="R37" s="81">
        <f t="shared" si="5"/>
        <v>5</v>
      </c>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row>
    <row r="38" spans="1:835" s="73" customFormat="1" ht="45.6" x14ac:dyDescent="0.3">
      <c r="A38" s="73" t="s">
        <v>1213</v>
      </c>
      <c r="B38" s="73" t="s">
        <v>1201</v>
      </c>
      <c r="C38" s="73" t="s">
        <v>1214</v>
      </c>
      <c r="D38" s="73" t="s">
        <v>1215</v>
      </c>
      <c r="E38" s="73">
        <v>9</v>
      </c>
      <c r="F38" s="73">
        <v>5</v>
      </c>
      <c r="G38" s="79">
        <v>45</v>
      </c>
      <c r="K38" s="81">
        <f t="shared" ref="K38:K41" si="6">G38</f>
        <v>45</v>
      </c>
      <c r="L38" s="82"/>
      <c r="M38" s="80" t="s">
        <v>246</v>
      </c>
      <c r="N38" s="75" t="s">
        <v>248</v>
      </c>
      <c r="O38" s="75" t="s">
        <v>1206</v>
      </c>
      <c r="P38" s="75">
        <v>2</v>
      </c>
      <c r="Q38" s="75">
        <v>5</v>
      </c>
      <c r="R38" s="81">
        <f t="shared" si="5"/>
        <v>10</v>
      </c>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row>
    <row r="39" spans="1:835" s="73" customFormat="1" ht="45.6" x14ac:dyDescent="0.3">
      <c r="A39" s="73" t="s">
        <v>1216</v>
      </c>
      <c r="B39" s="73" t="s">
        <v>1201</v>
      </c>
      <c r="C39" s="73" t="s">
        <v>1217</v>
      </c>
      <c r="D39" s="73" t="s">
        <v>1203</v>
      </c>
      <c r="E39" s="73">
        <v>10</v>
      </c>
      <c r="F39" s="73">
        <v>5</v>
      </c>
      <c r="G39" s="79">
        <v>50</v>
      </c>
      <c r="J39" s="75"/>
      <c r="K39" s="81">
        <f t="shared" si="6"/>
        <v>50</v>
      </c>
      <c r="L39" s="82"/>
      <c r="M39" s="80" t="s">
        <v>249</v>
      </c>
      <c r="N39" s="175" t="s">
        <v>1218</v>
      </c>
      <c r="O39" s="75" t="s">
        <v>1206</v>
      </c>
      <c r="P39" s="75">
        <v>2</v>
      </c>
      <c r="Q39" s="75">
        <v>2</v>
      </c>
      <c r="R39" s="81">
        <f t="shared" si="5"/>
        <v>4</v>
      </c>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row>
    <row r="40" spans="1:835" s="73" customFormat="1" x14ac:dyDescent="0.3">
      <c r="A40" s="73" t="s">
        <v>1219</v>
      </c>
      <c r="B40" s="73" t="s">
        <v>1201</v>
      </c>
      <c r="C40" s="73" t="s">
        <v>1220</v>
      </c>
      <c r="D40" s="73" t="s">
        <v>1203</v>
      </c>
      <c r="E40" s="73">
        <v>10</v>
      </c>
      <c r="F40" s="73">
        <v>4</v>
      </c>
      <c r="G40" s="79">
        <v>40</v>
      </c>
      <c r="H40" s="80"/>
      <c r="I40" s="75"/>
      <c r="J40" s="75"/>
      <c r="K40" s="81">
        <f t="shared" si="6"/>
        <v>40</v>
      </c>
      <c r="L40" s="82"/>
      <c r="M40" s="80" t="s">
        <v>252</v>
      </c>
      <c r="N40" s="175" t="s">
        <v>253</v>
      </c>
      <c r="O40" s="75" t="s">
        <v>1206</v>
      </c>
      <c r="P40" s="75">
        <v>10</v>
      </c>
      <c r="Q40" s="75">
        <v>1</v>
      </c>
      <c r="R40" s="81">
        <f>P40*Q40</f>
        <v>10</v>
      </c>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row>
    <row r="41" spans="1:835" s="73" customFormat="1" ht="34.200000000000003" x14ac:dyDescent="0.3">
      <c r="A41" s="73" t="s">
        <v>1221</v>
      </c>
      <c r="B41" s="73" t="s">
        <v>1201</v>
      </c>
      <c r="C41" s="176" t="s">
        <v>1222</v>
      </c>
      <c r="D41" s="73" t="s">
        <v>1203</v>
      </c>
      <c r="E41" s="73">
        <v>10</v>
      </c>
      <c r="F41" s="73">
        <v>3</v>
      </c>
      <c r="G41" s="79">
        <v>30</v>
      </c>
      <c r="H41" s="80"/>
      <c r="I41" s="75"/>
      <c r="J41" s="75"/>
      <c r="K41" s="81">
        <f t="shared" si="6"/>
        <v>30</v>
      </c>
      <c r="L41" s="82"/>
      <c r="M41" s="80" t="s">
        <v>252</v>
      </c>
      <c r="N41" s="175"/>
      <c r="O41" s="75" t="s">
        <v>1206</v>
      </c>
      <c r="P41" s="75"/>
      <c r="Q41" s="75"/>
      <c r="R41" s="81">
        <v>30</v>
      </c>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row>
    <row r="42" spans="1:835" s="73" customFormat="1" ht="34.200000000000003" x14ac:dyDescent="0.3">
      <c r="A42" s="73" t="s">
        <v>1223</v>
      </c>
      <c r="B42" s="73" t="s">
        <v>1201</v>
      </c>
      <c r="C42" s="73" t="s">
        <v>1224</v>
      </c>
      <c r="D42" s="73" t="s">
        <v>1215</v>
      </c>
      <c r="E42" s="73">
        <v>9</v>
      </c>
      <c r="F42" s="73">
        <v>10</v>
      </c>
      <c r="G42" s="79">
        <v>90</v>
      </c>
      <c r="H42" s="80" t="s">
        <v>240</v>
      </c>
      <c r="I42" s="75" t="s">
        <v>1225</v>
      </c>
      <c r="J42" s="75">
        <v>2</v>
      </c>
      <c r="K42" s="81">
        <f t="shared" ref="K42:K44" si="7">F42*J42</f>
        <v>20</v>
      </c>
      <c r="L42" s="82"/>
      <c r="M42" s="80" t="s">
        <v>254</v>
      </c>
      <c r="N42" s="175" t="s">
        <v>256</v>
      </c>
      <c r="O42" s="75" t="s">
        <v>1206</v>
      </c>
      <c r="P42" s="75">
        <v>1</v>
      </c>
      <c r="Q42" s="75">
        <v>10</v>
      </c>
      <c r="R42" s="81">
        <f t="shared" si="5"/>
        <v>10</v>
      </c>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row>
    <row r="43" spans="1:835" s="73" customFormat="1" ht="34.200000000000003" x14ac:dyDescent="0.3">
      <c r="A43" s="73" t="s">
        <v>1226</v>
      </c>
      <c r="B43" s="73" t="s">
        <v>1201</v>
      </c>
      <c r="C43" s="73" t="s">
        <v>1227</v>
      </c>
      <c r="D43" s="73" t="s">
        <v>1189</v>
      </c>
      <c r="E43" s="73">
        <v>9</v>
      </c>
      <c r="F43" s="73">
        <v>10</v>
      </c>
      <c r="G43" s="79">
        <v>90</v>
      </c>
      <c r="H43" s="80" t="s">
        <v>240</v>
      </c>
      <c r="I43" s="75" t="s">
        <v>1225</v>
      </c>
      <c r="J43" s="75">
        <v>2</v>
      </c>
      <c r="K43" s="81">
        <f t="shared" si="7"/>
        <v>20</v>
      </c>
      <c r="L43" s="82"/>
      <c r="M43" s="80" t="s">
        <v>257</v>
      </c>
      <c r="N43" s="175" t="s">
        <v>1228</v>
      </c>
      <c r="O43" s="75" t="s">
        <v>1206</v>
      </c>
      <c r="P43" s="75">
        <v>1</v>
      </c>
      <c r="Q43" s="75">
        <v>10</v>
      </c>
      <c r="R43" s="81">
        <f t="shared" si="5"/>
        <v>10</v>
      </c>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row>
    <row r="44" spans="1:835" s="73" customFormat="1" ht="34.200000000000003" x14ac:dyDescent="0.3">
      <c r="A44" s="73" t="s">
        <v>1229</v>
      </c>
      <c r="B44" s="73" t="s">
        <v>1201</v>
      </c>
      <c r="C44" s="73" t="s">
        <v>1230</v>
      </c>
      <c r="D44" s="73" t="s">
        <v>1189</v>
      </c>
      <c r="E44" s="73">
        <v>9</v>
      </c>
      <c r="F44" s="73">
        <v>10</v>
      </c>
      <c r="G44" s="79">
        <v>90</v>
      </c>
      <c r="H44" s="80" t="s">
        <v>240</v>
      </c>
      <c r="I44" s="75" t="s">
        <v>1225</v>
      </c>
      <c r="J44" s="75">
        <v>2</v>
      </c>
      <c r="K44" s="81">
        <f t="shared" si="7"/>
        <v>20</v>
      </c>
      <c r="L44" s="82"/>
      <c r="M44" s="80" t="s">
        <v>257</v>
      </c>
      <c r="N44" s="175" t="s">
        <v>1228</v>
      </c>
      <c r="O44" s="75" t="s">
        <v>1206</v>
      </c>
      <c r="P44" s="75">
        <v>1</v>
      </c>
      <c r="Q44" s="75">
        <v>10</v>
      </c>
      <c r="R44" s="81">
        <f t="shared" si="5"/>
        <v>10</v>
      </c>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row>
    <row r="45" spans="1:835" s="73" customFormat="1" x14ac:dyDescent="0.3">
      <c r="A45" s="73" t="s">
        <v>1231</v>
      </c>
      <c r="B45" s="73" t="s">
        <v>1201</v>
      </c>
      <c r="C45" s="73" t="s">
        <v>1232</v>
      </c>
      <c r="D45" s="73" t="s">
        <v>1203</v>
      </c>
      <c r="E45" s="73">
        <v>10</v>
      </c>
      <c r="F45" s="73">
        <v>2</v>
      </c>
      <c r="G45" s="79">
        <v>20</v>
      </c>
      <c r="H45" s="80"/>
      <c r="I45" s="75"/>
      <c r="J45" s="75"/>
      <c r="K45" s="81">
        <v>20</v>
      </c>
      <c r="L45" s="82"/>
      <c r="M45" s="80" t="s">
        <v>274</v>
      </c>
      <c r="N45" s="175" t="s">
        <v>1233</v>
      </c>
      <c r="O45" s="75" t="s">
        <v>1206</v>
      </c>
      <c r="P45" s="75">
        <v>7</v>
      </c>
      <c r="Q45" s="75">
        <v>2</v>
      </c>
      <c r="R45" s="81">
        <f t="shared" si="5"/>
        <v>14</v>
      </c>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row>
    <row r="46" spans="1:835" s="73" customFormat="1" ht="34.200000000000003" x14ac:dyDescent="0.3">
      <c r="A46" s="73" t="s">
        <v>1234</v>
      </c>
      <c r="B46" s="73" t="s">
        <v>1201</v>
      </c>
      <c r="C46" s="73" t="s">
        <v>1235</v>
      </c>
      <c r="D46" s="73" t="s">
        <v>1203</v>
      </c>
      <c r="E46" s="73">
        <v>10</v>
      </c>
      <c r="F46" s="73">
        <v>7</v>
      </c>
      <c r="G46" s="79">
        <v>20</v>
      </c>
      <c r="J46" s="75"/>
      <c r="K46" s="81">
        <v>20</v>
      </c>
      <c r="L46" s="82"/>
      <c r="M46" s="80" t="s">
        <v>1236</v>
      </c>
      <c r="N46" s="175" t="s">
        <v>1237</v>
      </c>
      <c r="O46" s="75"/>
      <c r="P46" s="75">
        <v>6</v>
      </c>
      <c r="Q46" s="75">
        <v>2</v>
      </c>
      <c r="R46" s="81">
        <f t="shared" si="5"/>
        <v>12</v>
      </c>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row>
    <row r="47" spans="1:835" s="73" customFormat="1" ht="22.8" x14ac:dyDescent="0.3">
      <c r="A47" s="73" t="s">
        <v>1238</v>
      </c>
      <c r="B47" s="73" t="s">
        <v>1239</v>
      </c>
      <c r="C47" s="73" t="s">
        <v>1240</v>
      </c>
      <c r="D47" s="73" t="s">
        <v>1203</v>
      </c>
      <c r="E47" s="73">
        <v>10</v>
      </c>
      <c r="F47" s="73">
        <v>2</v>
      </c>
      <c r="G47" s="79">
        <v>20</v>
      </c>
      <c r="H47" s="80"/>
      <c r="I47" s="75"/>
      <c r="J47" s="75"/>
      <c r="K47" s="81">
        <v>20</v>
      </c>
      <c r="L47" s="82"/>
      <c r="M47" s="80"/>
      <c r="N47" s="75"/>
      <c r="O47" s="75" t="s">
        <v>1206</v>
      </c>
      <c r="P47" s="75"/>
      <c r="Q47" s="75"/>
      <c r="R47" s="81">
        <v>20</v>
      </c>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row>
    <row r="48" spans="1:835" s="73" customFormat="1" x14ac:dyDescent="0.3">
      <c r="A48" s="73" t="s">
        <v>1241</v>
      </c>
      <c r="B48" s="73" t="s">
        <v>1201</v>
      </c>
      <c r="C48" s="73" t="s">
        <v>1242</v>
      </c>
      <c r="D48" s="73" t="s">
        <v>20</v>
      </c>
      <c r="E48" s="73">
        <v>10</v>
      </c>
      <c r="F48" s="73">
        <v>2</v>
      </c>
      <c r="G48" s="79">
        <v>20</v>
      </c>
      <c r="H48" s="80"/>
      <c r="I48" s="75"/>
      <c r="J48" s="75"/>
      <c r="K48" s="81">
        <v>20</v>
      </c>
      <c r="L48" s="82"/>
      <c r="M48" s="80" t="s">
        <v>280</v>
      </c>
      <c r="N48" s="75" t="s">
        <v>281</v>
      </c>
      <c r="O48" s="75" t="s">
        <v>1206</v>
      </c>
      <c r="P48" s="75">
        <v>5</v>
      </c>
      <c r="Q48" s="75">
        <v>2</v>
      </c>
      <c r="R48" s="81">
        <f t="shared" ref="R48" si="8">P48*Q48</f>
        <v>10</v>
      </c>
      <c r="U48" s="73" t="s">
        <v>1243</v>
      </c>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row>
    <row r="49" spans="1:835" s="73" customFormat="1" ht="34.200000000000003" x14ac:dyDescent="0.3">
      <c r="A49" s="73" t="s">
        <v>1244</v>
      </c>
      <c r="B49" s="73" t="s">
        <v>1201</v>
      </c>
      <c r="C49" s="73" t="s">
        <v>1245</v>
      </c>
      <c r="D49" s="73" t="s">
        <v>20</v>
      </c>
      <c r="E49" s="73">
        <v>10</v>
      </c>
      <c r="F49" s="73">
        <v>5</v>
      </c>
      <c r="G49" s="79">
        <v>50</v>
      </c>
      <c r="H49" s="80"/>
      <c r="I49" s="75" t="s">
        <v>1246</v>
      </c>
      <c r="J49" s="75"/>
      <c r="K49" s="81">
        <v>50</v>
      </c>
      <c r="L49" s="82"/>
      <c r="M49" s="80" t="s">
        <v>292</v>
      </c>
      <c r="N49" s="175" t="s">
        <v>1247</v>
      </c>
      <c r="O49" s="75" t="s">
        <v>1248</v>
      </c>
      <c r="P49" s="75">
        <v>6</v>
      </c>
      <c r="Q49" s="75">
        <v>5</v>
      </c>
      <c r="R49" s="81">
        <f t="shared" ref="R49" si="9">P49*Q49</f>
        <v>30</v>
      </c>
      <c r="T49" s="73" t="s">
        <v>1249</v>
      </c>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row>
    <row r="50" spans="1:835" s="73" customFormat="1" ht="45.6" x14ac:dyDescent="0.3">
      <c r="A50" s="73" t="s">
        <v>1250</v>
      </c>
      <c r="B50" s="73" t="s">
        <v>1201</v>
      </c>
      <c r="C50" s="73" t="s">
        <v>1251</v>
      </c>
      <c r="D50" s="73" t="s">
        <v>1252</v>
      </c>
      <c r="E50" s="73">
        <v>6</v>
      </c>
      <c r="F50" s="73">
        <v>5</v>
      </c>
      <c r="G50" s="79">
        <v>50</v>
      </c>
      <c r="H50" s="80"/>
      <c r="I50" s="75"/>
      <c r="J50" s="75"/>
      <c r="K50" s="81">
        <v>50</v>
      </c>
      <c r="L50" s="82"/>
      <c r="M50" s="80" t="s">
        <v>289</v>
      </c>
      <c r="N50" s="175" t="s">
        <v>1253</v>
      </c>
      <c r="O50" s="75" t="s">
        <v>1248</v>
      </c>
      <c r="P50" s="75">
        <v>2</v>
      </c>
      <c r="Q50" s="75">
        <v>5</v>
      </c>
      <c r="R50" s="81">
        <f t="shared" si="5"/>
        <v>10</v>
      </c>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row>
    <row r="51" spans="1:835" s="73" customFormat="1" x14ac:dyDescent="0.3">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row>
    <row r="52" spans="1:835" s="73" customFormat="1" ht="21" customHeight="1" x14ac:dyDescent="0.3">
      <c r="A52" s="255" t="s">
        <v>1254</v>
      </c>
      <c r="B52" s="253"/>
      <c r="C52" s="253"/>
      <c r="D52" s="253"/>
      <c r="E52" s="253"/>
      <c r="F52" s="253"/>
      <c r="G52" s="253"/>
      <c r="H52" s="253"/>
      <c r="I52" s="253"/>
      <c r="J52" s="253"/>
      <c r="K52" s="253"/>
      <c r="L52" s="253"/>
      <c r="M52" s="253"/>
      <c r="N52" s="253"/>
      <c r="O52" s="253"/>
      <c r="P52" s="253"/>
      <c r="Q52" s="253"/>
      <c r="R52" s="253"/>
      <c r="S52" s="253"/>
      <c r="T52" s="253"/>
      <c r="U52" s="254"/>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row>
    <row r="53" spans="1:835" s="73" customFormat="1" ht="57" x14ac:dyDescent="0.3">
      <c r="A53" s="73" t="s">
        <v>1255</v>
      </c>
      <c r="B53" s="73" t="s">
        <v>1112</v>
      </c>
      <c r="C53" s="73" t="s">
        <v>1256</v>
      </c>
      <c r="D53" s="73" t="s">
        <v>1257</v>
      </c>
      <c r="E53" s="73">
        <v>10</v>
      </c>
      <c r="F53" s="73">
        <v>4</v>
      </c>
      <c r="G53" s="79">
        <v>40</v>
      </c>
      <c r="H53" s="80"/>
      <c r="I53" s="75"/>
      <c r="J53" s="75"/>
      <c r="K53" s="81"/>
      <c r="L53" s="82"/>
      <c r="M53" s="80" t="s">
        <v>1258</v>
      </c>
      <c r="N53" s="75" t="s">
        <v>1259</v>
      </c>
      <c r="O53" s="75" t="s">
        <v>1260</v>
      </c>
      <c r="P53" s="75">
        <v>10</v>
      </c>
      <c r="Q53" s="75">
        <v>1</v>
      </c>
      <c r="R53" s="81">
        <v>10</v>
      </c>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row>
    <row r="54" spans="1:835" s="73" customFormat="1" ht="68.400000000000006" x14ac:dyDescent="0.3">
      <c r="A54" s="73" t="s">
        <v>1261</v>
      </c>
      <c r="B54" s="73" t="s">
        <v>1201</v>
      </c>
      <c r="C54" s="73" t="s">
        <v>1262</v>
      </c>
      <c r="D54" s="73" t="s">
        <v>1257</v>
      </c>
      <c r="E54" s="73">
        <v>10</v>
      </c>
      <c r="F54" s="73">
        <v>2</v>
      </c>
      <c r="G54" s="79">
        <v>10</v>
      </c>
      <c r="H54" s="80"/>
      <c r="I54" s="75"/>
      <c r="J54" s="75"/>
      <c r="K54" s="81"/>
      <c r="L54" s="82"/>
      <c r="M54" s="80" t="s">
        <v>399</v>
      </c>
      <c r="N54" s="75" t="s">
        <v>1263</v>
      </c>
      <c r="O54" s="75" t="s">
        <v>1260</v>
      </c>
      <c r="P54" s="75">
        <v>10</v>
      </c>
      <c r="Q54" s="75">
        <v>1</v>
      </c>
      <c r="R54" s="81">
        <v>10</v>
      </c>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row>
    <row r="55" spans="1:835" s="73" customFormat="1" x14ac:dyDescent="0.3">
      <c r="G55" s="79"/>
      <c r="H55" s="80"/>
      <c r="I55" s="75"/>
      <c r="J55" s="75"/>
      <c r="K55" s="81"/>
      <c r="L55" s="82"/>
      <c r="M55" s="80"/>
      <c r="N55" s="75"/>
      <c r="O55" s="75"/>
      <c r="P55" s="75"/>
      <c r="Q55" s="75"/>
      <c r="R55" s="81"/>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row>
    <row r="56" spans="1:835" s="73" customFormat="1" x14ac:dyDescent="0.3">
      <c r="G56" s="79"/>
      <c r="H56" s="80"/>
      <c r="I56" s="75"/>
      <c r="J56" s="75"/>
      <c r="K56" s="81"/>
      <c r="L56" s="82"/>
      <c r="M56" s="80"/>
      <c r="N56" s="75"/>
      <c r="O56" s="75"/>
      <c r="P56" s="75"/>
      <c r="Q56" s="75"/>
      <c r="R56" s="81"/>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row>
    <row r="57" spans="1:835" s="73" customFormat="1" x14ac:dyDescent="0.3">
      <c r="G57" s="79"/>
      <c r="H57" s="80"/>
      <c r="I57" s="75"/>
      <c r="J57" s="75"/>
      <c r="K57" s="81"/>
      <c r="L57" s="82"/>
      <c r="M57" s="80"/>
      <c r="N57" s="75"/>
      <c r="O57" s="75"/>
      <c r="P57" s="75"/>
      <c r="Q57" s="75"/>
      <c r="R57" s="81"/>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row>
    <row r="58" spans="1:835" s="73" customFormat="1" x14ac:dyDescent="0.3">
      <c r="G58" s="79"/>
      <c r="H58" s="80"/>
      <c r="I58" s="75"/>
      <c r="J58" s="75"/>
      <c r="K58" s="81"/>
      <c r="L58" s="82"/>
      <c r="M58" s="80"/>
      <c r="N58" s="75"/>
      <c r="O58" s="75"/>
      <c r="P58" s="75"/>
      <c r="Q58" s="75"/>
      <c r="R58" s="81"/>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row>
    <row r="59" spans="1:835" s="73" customFormat="1" x14ac:dyDescent="0.3">
      <c r="G59" s="79"/>
      <c r="H59" s="80"/>
      <c r="I59" s="75"/>
      <c r="J59" s="75"/>
      <c r="K59" s="81"/>
      <c r="L59" s="82"/>
      <c r="M59" s="80"/>
      <c r="N59" s="75"/>
      <c r="O59" s="75"/>
      <c r="P59" s="75"/>
      <c r="Q59" s="75"/>
      <c r="R59" s="81"/>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row>
    <row r="60" spans="1:835" s="73" customFormat="1" x14ac:dyDescent="0.3">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row>
    <row r="61" spans="1:835" s="73" customFormat="1" x14ac:dyDescent="0.3">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row>
    <row r="62" spans="1:835" s="73" customFormat="1" x14ac:dyDescent="0.3">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row>
    <row r="63" spans="1:835" s="73" customFormat="1" x14ac:dyDescent="0.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row>
    <row r="64" spans="1:835" s="73" customFormat="1" x14ac:dyDescent="0.3">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row>
    <row r="65" spans="22:835" s="73" customFormat="1" x14ac:dyDescent="0.3">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row>
    <row r="66" spans="22:835" s="73" customFormat="1" x14ac:dyDescent="0.3">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row>
    <row r="67" spans="22:835" s="73" customFormat="1" x14ac:dyDescent="0.3">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row>
    <row r="68" spans="22:835" s="73" customFormat="1" x14ac:dyDescent="0.3">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row>
    <row r="69" spans="22:835" s="73" customFormat="1" x14ac:dyDescent="0.3">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row>
    <row r="70" spans="22:835" s="73" customFormat="1" x14ac:dyDescent="0.3">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row>
    <row r="71" spans="22:835" s="73" customFormat="1" x14ac:dyDescent="0.3">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row>
    <row r="72" spans="22:835" s="73" customFormat="1" x14ac:dyDescent="0.3">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row>
    <row r="73" spans="22:835" s="73" customFormat="1" x14ac:dyDescent="0.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row>
    <row r="74" spans="22:835" s="73" customFormat="1" x14ac:dyDescent="0.3">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row>
    <row r="75" spans="22:835" s="73" customFormat="1" x14ac:dyDescent="0.3">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row>
    <row r="76" spans="22:835" s="73" customFormat="1" x14ac:dyDescent="0.3">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row>
    <row r="77" spans="22:835" s="73" customFormat="1" x14ac:dyDescent="0.3">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row>
    <row r="78" spans="22:835" s="73" customFormat="1" x14ac:dyDescent="0.3">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row>
    <row r="79" spans="22:835" s="73" customFormat="1" x14ac:dyDescent="0.3">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row>
    <row r="80" spans="22:835" s="73" customFormat="1" x14ac:dyDescent="0.3">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row>
    <row r="81" spans="22:835" s="73" customFormat="1" x14ac:dyDescent="0.3">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row>
    <row r="82" spans="22:835" s="73" customFormat="1" x14ac:dyDescent="0.3">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row>
    <row r="83" spans="22:835" s="73" customFormat="1" x14ac:dyDescent="0.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row>
    <row r="84" spans="22:835" s="73" customFormat="1" x14ac:dyDescent="0.3">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row>
    <row r="85" spans="22:835" s="73" customFormat="1" x14ac:dyDescent="0.3">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row>
    <row r="86" spans="22:835" s="73" customFormat="1" x14ac:dyDescent="0.3">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row>
    <row r="87" spans="22:835" s="73" customFormat="1" x14ac:dyDescent="0.3">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row>
    <row r="88" spans="22:835" s="73" customFormat="1" x14ac:dyDescent="0.3">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row>
    <row r="89" spans="22:835" s="73" customFormat="1" x14ac:dyDescent="0.3">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row>
    <row r="90" spans="22:835" s="73" customFormat="1" x14ac:dyDescent="0.3">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row>
  </sheetData>
  <mergeCells count="16">
    <mergeCell ref="A1:N1"/>
    <mergeCell ref="A26:U26"/>
    <mergeCell ref="A34:U34"/>
    <mergeCell ref="A52:U52"/>
    <mergeCell ref="A8:D8"/>
    <mergeCell ref="E8:G8"/>
    <mergeCell ref="H8:L8"/>
    <mergeCell ref="M8:S8"/>
    <mergeCell ref="A10:U10"/>
    <mergeCell ref="A11:U11"/>
    <mergeCell ref="B3:G3"/>
    <mergeCell ref="I3:I5"/>
    <mergeCell ref="K3:L3"/>
    <mergeCell ref="F4:G4"/>
    <mergeCell ref="C5:E5"/>
    <mergeCell ref="F5:G5"/>
  </mergeCells>
  <conditionalFormatting sqref="K35:K47 K50 G12:G25 R35:R50 G35:G50">
    <cfRule type="cellIs" dxfId="21" priority="66" operator="greaterThan">
      <formula>$L$4</formula>
    </cfRule>
  </conditionalFormatting>
  <conditionalFormatting sqref="K35:K47 K50 G12:G25 R35:R50 G35:G50">
    <cfRule type="cellIs" dxfId="20" priority="65" operator="lessThan">
      <formula>$L$5</formula>
    </cfRule>
  </conditionalFormatting>
  <conditionalFormatting sqref="K12:K25">
    <cfRule type="cellIs" dxfId="19" priority="64" operator="lessThan">
      <formula>$L$5</formula>
    </cfRule>
  </conditionalFormatting>
  <conditionalFormatting sqref="K12:K25">
    <cfRule type="cellIs" dxfId="18" priority="63" operator="greaterThan">
      <formula>$L$4</formula>
    </cfRule>
  </conditionalFormatting>
  <conditionalFormatting sqref="R12:R25">
    <cfRule type="cellIs" dxfId="17" priority="62" operator="greaterThan">
      <formula>$L$4</formula>
    </cfRule>
  </conditionalFormatting>
  <conditionalFormatting sqref="R12:R25">
    <cfRule type="cellIs" dxfId="16" priority="61" operator="lessThan">
      <formula>$L$5</formula>
    </cfRule>
  </conditionalFormatting>
  <conditionalFormatting sqref="R53:R59">
    <cfRule type="cellIs" dxfId="15" priority="31" operator="lessThan">
      <formula>$L$5</formula>
    </cfRule>
  </conditionalFormatting>
  <conditionalFormatting sqref="G27:G33">
    <cfRule type="cellIs" dxfId="14" priority="48" operator="greaterThan">
      <formula>$L$4</formula>
    </cfRule>
  </conditionalFormatting>
  <conditionalFormatting sqref="G27:G33">
    <cfRule type="cellIs" dxfId="13" priority="47" operator="lessThan">
      <formula>$L$5</formula>
    </cfRule>
  </conditionalFormatting>
  <conditionalFormatting sqref="K27:K33">
    <cfRule type="cellIs" dxfId="12" priority="46" operator="lessThan">
      <formula>$L$5</formula>
    </cfRule>
  </conditionalFormatting>
  <conditionalFormatting sqref="K27:K33">
    <cfRule type="cellIs" dxfId="11" priority="45" operator="greaterThan">
      <formula>$L$4</formula>
    </cfRule>
  </conditionalFormatting>
  <conditionalFormatting sqref="R27:R33">
    <cfRule type="cellIs" dxfId="10" priority="44" operator="greaterThan">
      <formula>$L$4</formula>
    </cfRule>
  </conditionalFormatting>
  <conditionalFormatting sqref="R27:R33">
    <cfRule type="cellIs" dxfId="9" priority="43" operator="lessThan">
      <formula>$L$5</formula>
    </cfRule>
  </conditionalFormatting>
  <conditionalFormatting sqref="G53:G59">
    <cfRule type="cellIs" dxfId="8" priority="36" operator="greaterThan">
      <formula>$L$4</formula>
    </cfRule>
  </conditionalFormatting>
  <conditionalFormatting sqref="G53:G59">
    <cfRule type="cellIs" dxfId="7" priority="35" operator="lessThan">
      <formula>$L$5</formula>
    </cfRule>
  </conditionalFormatting>
  <conditionalFormatting sqref="K53:K59">
    <cfRule type="cellIs" dxfId="6" priority="34" operator="lessThan">
      <formula>$L$5</formula>
    </cfRule>
  </conditionalFormatting>
  <conditionalFormatting sqref="K53:K59">
    <cfRule type="cellIs" dxfId="5" priority="33" operator="greaterThan">
      <formula>$L$4</formula>
    </cfRule>
  </conditionalFormatting>
  <conditionalFormatting sqref="R53:R59">
    <cfRule type="cellIs" dxfId="4" priority="32" operator="greaterThan">
      <formula>$L$4</formula>
    </cfRule>
  </conditionalFormatting>
  <conditionalFormatting sqref="K48:K49">
    <cfRule type="cellIs" dxfId="3" priority="22" operator="greaterThan">
      <formula>$L$4</formula>
    </cfRule>
  </conditionalFormatting>
  <conditionalFormatting sqref="K48:K49">
    <cfRule type="cellIs" dxfId="2" priority="21" operator="lessThan">
      <formula>$L$5</formula>
    </cfRule>
  </conditionalFormatting>
  <conditionalFormatting sqref="K49">
    <cfRule type="cellIs" dxfId="1" priority="20" operator="greaterThan">
      <formula>$L$4</formula>
    </cfRule>
  </conditionalFormatting>
  <conditionalFormatting sqref="K49">
    <cfRule type="cellIs" dxfId="0" priority="19" operator="lessThan">
      <formula>$L$5</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34F275D111D074598BF196263B54235" ma:contentTypeVersion="0" ma:contentTypeDescription="Create a new document." ma:contentTypeScope="" ma:versionID="670b97a76f7d08381ff282498b9aa334">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BCB0F7D-8476-4314-A4EB-57DAC1DF69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A1E42EFE-EC4B-4120-9562-DCDE37FF47D6}">
  <ds:schemaRefs>
    <ds:schemaRef ds:uri="http://schemas.microsoft.com/sharepoint/v3/contenttype/forms"/>
  </ds:schemaRefs>
</ds:datastoreItem>
</file>

<file path=customXml/itemProps3.xml><?xml version="1.0" encoding="utf-8"?>
<ds:datastoreItem xmlns:ds="http://schemas.openxmlformats.org/officeDocument/2006/customXml" ds:itemID="{4E069303-BAD2-4DC9-B4CF-E163030898FE}">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Werkbladen</vt:lpstr>
      </vt:variant>
      <vt:variant>
        <vt:i4>6</vt:i4>
      </vt:variant>
    </vt:vector>
  </HeadingPairs>
  <TitlesOfParts>
    <vt:vector size="6" baseType="lpstr">
      <vt:lpstr>Hazards (HA)</vt:lpstr>
      <vt:lpstr>Risk Controls (RC)</vt:lpstr>
      <vt:lpstr>Mechanical (ME)</vt:lpstr>
      <vt:lpstr>Usability (US)</vt:lpstr>
      <vt:lpstr>Miscellaneous (MI)</vt:lpstr>
      <vt:lpstr>Electrical (ES)</vt:lpstr>
    </vt:vector>
  </TitlesOfParts>
  <Manager/>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revision/>
  <dcterms:created xsi:type="dcterms:W3CDTF">2019-07-01T07:09:01Z</dcterms:created>
  <dcterms:modified xsi:type="dcterms:W3CDTF">2020-05-06T15:11:58Z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0x010100E34F275D111D074598BF196263B54235</vt:lpwstr>
  </property>
</Properties>
</file>