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8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6" i="1" l="1"/>
  <c r="H5" i="1"/>
  <c r="A5" i="1"/>
  <c r="B5" i="1" s="1"/>
  <c r="C5" i="1" s="1"/>
  <c r="B4" i="1"/>
  <c r="C4" i="1" s="1"/>
  <c r="A6" i="1" l="1"/>
  <c r="B6" i="1" l="1"/>
  <c r="C6" i="1" s="1"/>
  <c r="A7" i="1"/>
  <c r="A8" i="1" s="1"/>
  <c r="A9" i="1" l="1"/>
  <c r="B8" i="1"/>
  <c r="C8" i="1" s="1"/>
  <c r="B7" i="1"/>
  <c r="C7" i="1" s="1"/>
  <c r="A10" i="1" l="1"/>
  <c r="B9" i="1"/>
  <c r="C9" i="1" s="1"/>
  <c r="A11" i="1" l="1"/>
  <c r="B10" i="1"/>
  <c r="C10" i="1" s="1"/>
  <c r="A12" i="1" l="1"/>
  <c r="B11" i="1"/>
  <c r="C11" i="1" s="1"/>
  <c r="A13" i="1" l="1"/>
  <c r="B12" i="1"/>
  <c r="C12" i="1" s="1"/>
  <c r="A14" i="1" l="1"/>
  <c r="B13" i="1"/>
  <c r="C13" i="1" s="1"/>
  <c r="A15" i="1" l="1"/>
  <c r="B14" i="1"/>
  <c r="C14" i="1" s="1"/>
  <c r="A16" i="1" l="1"/>
  <c r="B15" i="1"/>
  <c r="C15" i="1" s="1"/>
  <c r="A17" i="1" l="1"/>
  <c r="B16" i="1"/>
  <c r="C16" i="1" s="1"/>
  <c r="A18" i="1" l="1"/>
  <c r="B17" i="1"/>
  <c r="C17" i="1" s="1"/>
  <c r="A19" i="1" l="1"/>
  <c r="B18" i="1"/>
  <c r="C18" i="1" s="1"/>
  <c r="A20" i="1" l="1"/>
  <c r="B19" i="1"/>
  <c r="C19" i="1" s="1"/>
  <c r="A21" i="1" l="1"/>
  <c r="B20" i="1"/>
  <c r="C20" i="1" s="1"/>
  <c r="A22" i="1" l="1"/>
  <c r="B21" i="1"/>
  <c r="C21" i="1" s="1"/>
  <c r="A23" i="1" l="1"/>
  <c r="B22" i="1"/>
  <c r="C22" i="1" s="1"/>
  <c r="A24" i="1" l="1"/>
  <c r="B23" i="1"/>
  <c r="C23" i="1" s="1"/>
  <c r="A25" i="1" l="1"/>
  <c r="B24" i="1"/>
  <c r="C24" i="1" s="1"/>
  <c r="A26" i="1" l="1"/>
  <c r="B25" i="1"/>
  <c r="C25" i="1" s="1"/>
  <c r="A27" i="1" l="1"/>
  <c r="B26" i="1"/>
  <c r="C26" i="1" s="1"/>
  <c r="B27" i="1" l="1"/>
  <c r="C27" i="1" s="1"/>
  <c r="A28" i="1"/>
  <c r="A29" i="1" l="1"/>
  <c r="B28" i="1"/>
  <c r="C28" i="1" s="1"/>
  <c r="A30" i="1" l="1"/>
  <c r="B29" i="1"/>
  <c r="C29" i="1" s="1"/>
  <c r="A31" i="1" l="1"/>
  <c r="B30" i="1"/>
  <c r="C30" i="1" s="1"/>
  <c r="B31" i="1" l="1"/>
  <c r="C31" i="1" s="1"/>
  <c r="A32" i="1"/>
  <c r="A33" i="1" l="1"/>
  <c r="B32" i="1"/>
  <c r="C32" i="1" s="1"/>
  <c r="A34" i="1" l="1"/>
  <c r="B33" i="1"/>
  <c r="C33" i="1" s="1"/>
  <c r="A35" i="1" l="1"/>
  <c r="B34" i="1"/>
  <c r="C34" i="1" s="1"/>
  <c r="B35" i="1" l="1"/>
  <c r="C35" i="1" s="1"/>
  <c r="A36" i="1"/>
  <c r="A37" i="1" l="1"/>
  <c r="B36" i="1"/>
  <c r="C36" i="1" s="1"/>
  <c r="A38" i="1" l="1"/>
  <c r="B37" i="1"/>
  <c r="C37" i="1" s="1"/>
  <c r="A39" i="1" l="1"/>
  <c r="B38" i="1"/>
  <c r="C38" i="1" s="1"/>
  <c r="A40" i="1" l="1"/>
  <c r="B40" i="1" s="1"/>
  <c r="C40" i="1" s="1"/>
  <c r="B39" i="1"/>
  <c r="C39" i="1" s="1"/>
</calcChain>
</file>

<file path=xl/sharedStrings.xml><?xml version="1.0" encoding="utf-8"?>
<sst xmlns="http://schemas.openxmlformats.org/spreadsheetml/2006/main" count="7" uniqueCount="7">
  <si>
    <t>Temp F</t>
  </si>
  <si>
    <t>R</t>
  </si>
  <si>
    <t>Vadc</t>
  </si>
  <si>
    <t>Series Resistance</t>
  </si>
  <si>
    <t>Temp</t>
  </si>
  <si>
    <t>As 10bit</t>
  </si>
  <si>
    <t>Power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</si>
</sst>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9.8861548556430451E-2"/>
                  <c:y val="-5.1052055993000875E-2"/>
                </c:manualLayout>
              </c:layout>
              <c:numFmt formatCode="General" sourceLinked="0"/>
            </c:trendlineLbl>
          </c:trendline>
          <c:xVal>
            <c:numRef>
              <c:f>(Sheet1!$F$5,Sheet1!$F$6)</c:f>
              <c:numCache>
                <c:formatCode>General</c:formatCode>
                <c:ptCount val="2"/>
                <c:pt idx="0">
                  <c:v>165</c:v>
                </c:pt>
                <c:pt idx="1">
                  <c:v>185</c:v>
                </c:pt>
              </c:numCache>
            </c:numRef>
          </c:xVal>
          <c:yVal>
            <c:numRef>
              <c:f>(Sheet1!$H$5,Sheet1!$H$6)</c:f>
              <c:numCache>
                <c:formatCode>0</c:formatCode>
                <c:ptCount val="2"/>
                <c:pt idx="0">
                  <c:v>255.75</c:v>
                </c:pt>
                <c:pt idx="1">
                  <c:v>1023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67456"/>
        <c:axId val="36465664"/>
      </c:scatterChart>
      <c:valAx>
        <c:axId val="3646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465664"/>
        <c:crosses val="autoZero"/>
        <c:crossBetween val="midCat"/>
      </c:valAx>
      <c:valAx>
        <c:axId val="3646566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36467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280987</xdr:colOff>
      <xdr:row>3</xdr:row>
      <xdr:rowOff>166687</xdr:rowOff>
    </xdr:from>
    <xdr:to>
      <xdr:col>15</xdr:col>
      <xdr:colOff>585787</xdr:colOff>
      <xdr:row>18</xdr:row>
      <xdr:rowOff>52387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D17" sqref="D17"/>
    </sheetView>
  </sheetViews>
  <sheetFormatPr defaultRowHeight="15" x14ac:dyDescent="0.25"/>
  <cols>
    <col min="1" max="3" width="9.140625" style="1"/>
    <col min="5" max="5" width="9.140625" style="1"/>
    <col min="6" max="6" width="11.42578125" style="1" customWidth="1"/>
    <col min="7" max="7" width="12.7109375" style="1" customWidth="1"/>
    <col min="8" max="16384" width="9.140625" style="1"/>
  </cols>
  <sheetData>
    <row r="1" spans="1:8" x14ac:dyDescent="0.25">
      <c r="A1" s="2" t="s">
        <v>3</v>
      </c>
      <c r="B1" s="1">
        <v>270</v>
      </c>
    </row>
    <row r="3" spans="1:8" x14ac:dyDescent="0.25">
      <c r="A3" s="1" t="s">
        <v>0</v>
      </c>
      <c r="B3" s="1" t="s">
        <v>1</v>
      </c>
      <c r="C3" s="1" t="s">
        <v>2</v>
      </c>
    </row>
    <row r="4" spans="1:8" x14ac:dyDescent="0.25">
      <c r="A4" s="1">
        <v>140</v>
      </c>
      <c r="B4" s="4">
        <f>(9.52297311551992E-11*A4^6) - (1.28016758893206E-07*A4^5) + (0.0000722062166168158*A4^4) - (0.0220672338956191*A4^3) + (3.905579233284*A4^2) - (387.261241174071*A4) + 17328.0658303321</f>
        <v>679.08255977114095</v>
      </c>
      <c r="C4" s="3">
        <f>5 * (B4 / ($B$1 + B4))</f>
        <v>3.5775736935619857</v>
      </c>
      <c r="F4" s="1" t="s">
        <v>4</v>
      </c>
      <c r="G4" s="1" t="s">
        <v>6</v>
      </c>
      <c r="H4" s="1" t="s">
        <v>5</v>
      </c>
    </row>
    <row r="5" spans="1:8" x14ac:dyDescent="0.25">
      <c r="A5" s="1">
        <f>A4+2</f>
        <v>142</v>
      </c>
      <c r="B5" s="4">
        <f>(9.52297311551992E-11*A5^6) - (1.28016758893206E-07*A5^5) + (0.0000722062166168158*A5^4) - (0.0220672338956191*A5^3) + (3.905579233284*A5^2) - (387.261241174071*A5) + 17328.0658303321</f>
        <v>651.96687940443735</v>
      </c>
      <c r="C5" s="3">
        <f>5 * (B5 / ($B$1 + B5))</f>
        <v>3.5357391570594605</v>
      </c>
      <c r="F5" s="1">
        <v>165</v>
      </c>
      <c r="G5" s="6">
        <v>25</v>
      </c>
      <c r="H5" s="6">
        <f>(G5/100) * 1023</f>
        <v>255.75</v>
      </c>
    </row>
    <row r="6" spans="1:8" x14ac:dyDescent="0.25">
      <c r="A6" s="1">
        <f t="shared" ref="A6:A40" si="0">A5+2</f>
        <v>144</v>
      </c>
      <c r="B6" s="4">
        <f>(9.52297311551992E-11*A6^6) - (1.28016758893206E-07*A6^5) + (0.0000722062166168158*A6^4) - (0.0220672338956191*A6^3) + (3.905579233284*A6^2) - (387.261241174071*A6) + 17328.0658303321</f>
        <v>626.09979018197555</v>
      </c>
      <c r="C6" s="3">
        <f>5 * (B6 / ($B$1 + B6))</f>
        <v>3.49347135799926</v>
      </c>
      <c r="F6" s="1">
        <v>185</v>
      </c>
      <c r="G6" s="6">
        <v>100</v>
      </c>
      <c r="H6" s="6">
        <f>(G6/100) * 1023</f>
        <v>1023</v>
      </c>
    </row>
    <row r="7" spans="1:8" x14ac:dyDescent="0.25">
      <c r="A7" s="1">
        <f t="shared" si="0"/>
        <v>146</v>
      </c>
      <c r="B7" s="4">
        <f>(9.52297311551992E-11*A7^6) - (1.28016758893206E-07*A7^5) + (0.0000722062166168158*A7^4) - (0.0220672338956191*A7^3) + (3.905579233284*A7^2) - (387.261241174071*A7) + 17328.0658303321</f>
        <v>601.41531806295461</v>
      </c>
      <c r="C7" s="3">
        <f>5 * (B7 / ($B$1 + B7))</f>
        <v>3.4507961106296841</v>
      </c>
    </row>
    <row r="8" spans="1:8" x14ac:dyDescent="0.25">
      <c r="A8" s="1">
        <f t="shared" si="0"/>
        <v>148</v>
      </c>
      <c r="B8" s="4">
        <f>(9.52297311551992E-11*A8^6) - (1.28016758893206E-07*A8^5) + (0.0000722062166168158*A8^4) - (0.0220672338956191*A8^3) + (3.905579233284*A8^2) - (387.261241174071*A8) + 17328.0658303321</f>
        <v>577.85119702969314</v>
      </c>
      <c r="C8" s="3">
        <f>5 * (B8 / ($B$1 + B8))</f>
        <v>3.4077394656874906</v>
      </c>
      <c r="G8" s="5"/>
    </row>
    <row r="9" spans="1:8" x14ac:dyDescent="0.25">
      <c r="A9" s="1">
        <f t="shared" si="0"/>
        <v>150</v>
      </c>
      <c r="B9" s="4">
        <f>(9.52297311551992E-11*A9^6) - (1.28016758893206E-07*A9^5) + (0.0000722062166168158*A9^4) - (0.0220672338956191*A9^3) + (3.905579233284*A9^2) - (387.261241174071*A9) + 17328.0658303321</f>
        <v>555.34869564685141</v>
      </c>
      <c r="C9" s="3">
        <f>5 * (B9 / ($B$1 + B9))</f>
        <v>3.3643276991648201</v>
      </c>
    </row>
    <row r="10" spans="1:8" x14ac:dyDescent="0.25">
      <c r="A10" s="1">
        <f t="shared" si="0"/>
        <v>152</v>
      </c>
      <c r="B10" s="4">
        <f>(9.52297311551992E-11*A10^6) - (1.28016758893206E-07*A10^5) + (0.0000722062166168158*A10^4) - (0.0220672338956191*A10^3) + (3.905579233284*A10^2) - (387.261241174071*A10) + 17328.0658303321</f>
        <v>533.85244800872533</v>
      </c>
      <c r="C10" s="3">
        <f>5 * (B10 / ($B$1 + B10))</f>
        <v>3.3205873125793524</v>
      </c>
    </row>
    <row r="11" spans="1:8" x14ac:dyDescent="0.25">
      <c r="A11" s="1">
        <f t="shared" si="0"/>
        <v>154</v>
      </c>
      <c r="B11" s="4">
        <f>(9.52297311551992E-11*A11^6) - (1.28016758893206E-07*A11^5) + (0.0000722062166168158*A11^4) - (0.0220672338956191*A11^3) + (3.905579233284*A11^2) - (387.261241174071*A11) + 17328.0658303321</f>
        <v>513.3102890747723</v>
      </c>
      <c r="C11" s="3">
        <f>5 * (B11 / ($B$1 + B11))</f>
        <v>3.2765450437340888</v>
      </c>
    </row>
    <row r="12" spans="1:8" x14ac:dyDescent="0.25">
      <c r="A12" s="1">
        <f t="shared" si="0"/>
        <v>156</v>
      </c>
      <c r="B12" s="4">
        <f>(9.52297311551992E-11*A12^6) - (1.28016758893206E-07*A12^5) + (0.0000722062166168158*A12^4) - (0.0220672338956191*A12^3) + (3.905579233284*A12^2) - (387.261241174071*A12) + 17328.0658303321</f>
        <v>493.67309439324526</v>
      </c>
      <c r="C12" s="3">
        <f>5 * (B12 / ($B$1 + B12))</f>
        <v>3.2322278866291549</v>
      </c>
    </row>
    <row r="13" spans="1:8" x14ac:dyDescent="0.25">
      <c r="A13" s="1">
        <f t="shared" si="0"/>
        <v>158</v>
      </c>
      <c r="B13" s="4">
        <f>(9.52297311551992E-11*A13^6) - (1.28016758893206E-07*A13^5) + (0.0000722062166168158*A13^4) - (0.0220672338956191*A13^3) + (3.905579233284*A13^2) - (387.261241174071*A13) + 17328.0658303321</f>
        <v>474.89462421311691</v>
      </c>
      <c r="C13" s="3">
        <f>5 * (B13 / ($B$1 + B13))</f>
        <v>3.1876631188926927</v>
      </c>
    </row>
    <row r="14" spans="1:8" x14ac:dyDescent="0.25">
      <c r="A14" s="1">
        <f t="shared" si="0"/>
        <v>160</v>
      </c>
      <c r="B14" s="4">
        <f>(9.52297311551992E-11*A14^6) - (1.28016758893206E-07*A14^5) + (0.0000722062166168158*A14^4) - (0.0220672338956191*A14^3) + (3.905579233284*A14^2) - (387.261241174071*A14) + 17328.0658303321</f>
        <v>456.93137198419208</v>
      </c>
      <c r="C14" s="3">
        <f>5 * (B14 / ($B$1 + B14))</f>
        <v>3.1428783348349461</v>
      </c>
    </row>
    <row r="15" spans="1:8" x14ac:dyDescent="0.25">
      <c r="A15" s="1">
        <f t="shared" si="0"/>
        <v>162</v>
      </c>
      <c r="B15" s="4">
        <f>(9.52297311551992E-11*A15^6) - (1.28016758893206E-07*A15^5) + (0.0000722062166168158*A15^4) - (0.0220672338956191*A15^3) + (3.905579233284*A15^2) - (387.261241174071*A15) + 17328.0658303321</f>
        <v>439.74241724515377</v>
      </c>
      <c r="C15" s="3">
        <f>5 * (B15 / ($B$1 + B15))</f>
        <v>3.0979014820052759</v>
      </c>
    </row>
    <row r="16" spans="1:8" x14ac:dyDescent="0.25">
      <c r="A16" s="1">
        <f t="shared" si="0"/>
        <v>164</v>
      </c>
      <c r="B16" s="4">
        <f>(9.52297311551992E-11*A16^6) - (1.28016758893206E-07*A16^5) + (0.0000722062166168158*A16^4) - (0.0220672338956191*A16^3) + (3.905579233284*A16^2) - (387.261241174071*A16) + 17328.0658303321</f>
        <v>423.28928290028489</v>
      </c>
      <c r="C16" s="3">
        <f>5 * (B16 / ($B$1 + B16))</f>
        <v>3.0527608989533892</v>
      </c>
    </row>
    <row r="17" spans="1:3" x14ac:dyDescent="0.25">
      <c r="A17" s="1">
        <f t="shared" si="0"/>
        <v>166</v>
      </c>
      <c r="B17" s="4">
        <f>(9.52297311551992E-11*A17^6) - (1.28016758893206E-07*A17^5) + (0.0000722062166168158*A17^4) - (0.0220672338956191*A17^3) + (3.905579233284*A17^2) - (387.261241174071*A17) + 17328.0658303321</f>
        <v>407.53579688382524</v>
      </c>
      <c r="C17" s="3">
        <f>5 * (B17 / ($B$1 + B17))</f>
        <v>3.0074853517570235</v>
      </c>
    </row>
    <row r="18" spans="1:3" x14ac:dyDescent="0.25">
      <c r="A18" s="1">
        <f t="shared" si="0"/>
        <v>168</v>
      </c>
      <c r="B18" s="4">
        <f>(9.52297311551992E-11*A18^6) - (1.28016758893206E-07*A18^5) + (0.0000722062166168158*A18^4) - (0.0220672338956191*A18^3) + (3.905579233284*A18^2) - (387.261241174071*A18) + 17328.0658303321</f>
        <v>392.44795821295338</v>
      </c>
      <c r="C18" s="3">
        <f>5 * (B18 / ($B$1 + B18))</f>
        <v>2.9621040667982208</v>
      </c>
    </row>
    <row r="19" spans="1:3" x14ac:dyDescent="0.25">
      <c r="A19" s="1">
        <f t="shared" si="0"/>
        <v>170</v>
      </c>
      <c r="B19" s="4">
        <f>(9.52297311551992E-11*A19^6) - (1.28016758893206E-07*A19^5) + (0.0000722062166168158*A19^4) - (0.0220672338956191*A19^3) + (3.905579233284*A19^2) - (387.261241174071*A19) + 17328.0658303321</f>
        <v>377.99380742871654</v>
      </c>
      <c r="C19" s="3">
        <f>5 * (B19 / ($B$1 + B19))</f>
        <v>2.916646757232308</v>
      </c>
    </row>
    <row r="20" spans="1:3" x14ac:dyDescent="0.25">
      <c r="A20" s="1">
        <f t="shared" si="0"/>
        <v>172</v>
      </c>
      <c r="B20" s="4">
        <f>(9.52297311551992E-11*A20^6) - (1.28016758893206E-07*A20^5) + (0.0000722062166168158*A20^4) - (0.0220672338956191*A20^3) + (3.905579233284*A20^2) - (387.261241174071*A20) + 17328.0658303321</f>
        <v>364.1433014251561</v>
      </c>
      <c r="C20" s="3">
        <f>5 * (B20 / ($B$1 + B20))</f>
        <v>2.8711436406155402</v>
      </c>
    </row>
    <row r="21" spans="1:3" x14ac:dyDescent="0.25">
      <c r="A21" s="1">
        <f t="shared" si="0"/>
        <v>174</v>
      </c>
      <c r="B21" s="4">
        <f>(9.52297311551992E-11*A21^6) - (1.28016758893206E-07*A21^5) + (0.0000722062166168158*A21^4) - (0.0220672338956191*A21^3) + (3.905579233284*A21^2) - (387.261241174071*A21) + 17328.0658303321</f>
        <v>350.86819266679595</v>
      </c>
      <c r="C21" s="3">
        <f>5 * (B21 / ($B$1 + B21))</f>
        <v>2.8256254452311582</v>
      </c>
    </row>
    <row r="22" spans="1:3" x14ac:dyDescent="0.25">
      <c r="A22" s="1">
        <f t="shared" si="0"/>
        <v>176</v>
      </c>
      <c r="B22" s="4">
        <f>(9.52297311551992E-11*A22^6) - (1.28016758893206E-07*A22^5) + (0.0000722062166168158*A22^4) - (0.0220672338956191*A22^3) + (3.905579233284*A22^2) - (387.261241174071*A22) + 17328.0658303321</f>
        <v>338.14191279403531</v>
      </c>
      <c r="C22" s="3">
        <f>5 * (B22 / ($B$1 + B22))</f>
        <v>2.7801234027801396</v>
      </c>
    </row>
    <row r="23" spans="1:3" x14ac:dyDescent="0.25">
      <c r="A23" s="1">
        <f t="shared" si="0"/>
        <v>178</v>
      </c>
      <c r="B23" s="4">
        <f>(9.52297311551992E-11*A23^6) - (1.28016758893206E-07*A23^5) + (0.0000722062166168158*A23^4) - (0.0220672338956191*A23^3) + (3.905579233284*A23^2) - (387.261241174071*A23) + 17328.0658303321</f>
        <v>325.93946061702809</v>
      </c>
      <c r="C23" s="3">
        <f>5 * (B23 / ($B$1 + B23))</f>
        <v>2.7346692252897178</v>
      </c>
    </row>
    <row r="24" spans="1:3" x14ac:dyDescent="0.25">
      <c r="A24" s="1">
        <f t="shared" si="0"/>
        <v>180</v>
      </c>
      <c r="B24" s="4">
        <f>(9.52297311551992E-11*A24^6) - (1.28016758893206E-07*A24^5) + (0.0000722062166168158*A24^4) - (0.0220672338956191*A24^3) + (3.905579233284*A24^2) - (387.261241174071*A24) + 17328.0658303321</f>
        <v>314.2372944975541</v>
      </c>
      <c r="C24" s="3">
        <f>5 * (B24 / ($B$1 + B24))</f>
        <v>2.6892950643265525</v>
      </c>
    </row>
    <row r="25" spans="1:3" x14ac:dyDescent="0.25">
      <c r="A25" s="1">
        <f t="shared" si="0"/>
        <v>182</v>
      </c>
      <c r="B25" s="4">
        <f>(9.52297311551992E-11*A25^6) - (1.28016758893206E-07*A25^5) + (0.0000722062166168158*A25^4) - (0.0220672338956191*A25^3) + (3.905579233284*A25^2) - (387.261241174071*A25) + 17328.0658303321</f>
        <v>303.01322911907118</v>
      </c>
      <c r="C25" s="3">
        <f>5 * (B25 / ($B$1 + B25))</f>
        <v>2.644033450893553</v>
      </c>
    </row>
    <row r="26" spans="1:3" x14ac:dyDescent="0.25">
      <c r="A26" s="1">
        <f t="shared" si="0"/>
        <v>184</v>
      </c>
      <c r="B26" s="4">
        <f>(9.52297311551992E-11*A26^6) - (1.28016758893206E-07*A26^5) + (0.0000722062166168158*A26^4) - (0.0220672338956191*A26^3) + (3.905579233284*A26^2) - (387.261241174071*A26) + 17328.0658303321</f>
        <v>292.24633664507201</v>
      </c>
      <c r="C26" s="3">
        <f>5 * (B26 / ($B$1 + B26))</f>
        <v>2.5989172147292949</v>
      </c>
    </row>
    <row r="27" spans="1:3" x14ac:dyDescent="0.25">
      <c r="A27" s="1">
        <f t="shared" si="0"/>
        <v>186</v>
      </c>
      <c r="B27" s="4">
        <f t="shared" ref="B27:B40" si="1">(9.52297311551992E-11*A27^6) - (1.28016758893206E-07*A27^5) + (0.0000722062166168158*A27^4) - (0.0220672338956191*A27^3) + (3.905579233284*A27^2) - (387.261241174071*A27) + 17328.0658303321</f>
        <v>281.91685226558548</v>
      </c>
      <c r="C27" s="3">
        <f>5 * (B27 / ($B$1 + B27))</f>
        <v>2.553979382114659</v>
      </c>
    </row>
    <row r="28" spans="1:3" x14ac:dyDescent="0.25">
      <c r="A28" s="1">
        <f t="shared" si="0"/>
        <v>188</v>
      </c>
      <c r="B28" s="4">
        <f t="shared" si="1"/>
        <v>272.00608413176451</v>
      </c>
      <c r="C28" s="3">
        <f>5 * (B28 / ($B$1 + B28))</f>
        <v>2.5092530517207114</v>
      </c>
    </row>
    <row r="29" spans="1:3" x14ac:dyDescent="0.25">
      <c r="A29" s="1">
        <f t="shared" si="0"/>
        <v>190</v>
      </c>
      <c r="B29" s="4">
        <f t="shared" si="1"/>
        <v>262.49632767876392</v>
      </c>
      <c r="C29" s="3">
        <f>5 * (B29 / ($B$1 + B29))</f>
        <v>2.4647712484988125</v>
      </c>
    </row>
    <row r="30" spans="1:3" x14ac:dyDescent="0.25">
      <c r="A30" s="1">
        <f t="shared" si="0"/>
        <v>192</v>
      </c>
      <c r="B30" s="4">
        <f t="shared" si="1"/>
        <v>253.37078433685019</v>
      </c>
      <c r="C30" s="3">
        <f>5 * (B30 / ($B$1 + B30))</f>
        <v>2.4205667561085766</v>
      </c>
    </row>
    <row r="31" spans="1:3" x14ac:dyDescent="0.25">
      <c r="A31" s="1">
        <f t="shared" si="0"/>
        <v>194</v>
      </c>
      <c r="B31" s="4">
        <f t="shared" si="1"/>
        <v>244.61348463048125</v>
      </c>
      <c r="C31" s="3">
        <f>5 * (B31 / ($B$1 + B31))</f>
        <v>2.3766719288955889</v>
      </c>
    </row>
    <row r="32" spans="1:3" x14ac:dyDescent="0.25">
      <c r="A32" s="1">
        <f t="shared" si="0"/>
        <v>196</v>
      </c>
      <c r="B32" s="4">
        <f t="shared" si="1"/>
        <v>236.20921566596735</v>
      </c>
      <c r="C32" s="3">
        <f>5 * (B32 / ($B$1 + B32))</f>
        <v>2.3331184849648698</v>
      </c>
    </row>
    <row r="33" spans="1:3" x14ac:dyDescent="0.25">
      <c r="A33" s="1">
        <f t="shared" si="0"/>
        <v>198</v>
      </c>
      <c r="B33" s="4">
        <f t="shared" si="1"/>
        <v>228.14345300667992</v>
      </c>
      <c r="C33" s="3">
        <f>5 * (B33 / ($B$1 + B33))</f>
        <v>2.2899372824199355</v>
      </c>
    </row>
    <row r="34" spans="1:3" x14ac:dyDescent="0.25">
      <c r="A34" s="1">
        <f t="shared" si="0"/>
        <v>200</v>
      </c>
      <c r="B34" s="4">
        <f t="shared" si="1"/>
        <v>220.40229693721994</v>
      </c>
      <c r="C34" s="3">
        <f>5 * (B34 / ($B$1 + B34))</f>
        <v>2.2471580813724787</v>
      </c>
    </row>
    <row r="35" spans="1:3" x14ac:dyDescent="0.25">
      <c r="A35" s="1">
        <f t="shared" si="0"/>
        <v>202</v>
      </c>
      <c r="B35" s="4">
        <f t="shared" si="1"/>
        <v>212.97241311513426</v>
      </c>
      <c r="C35" s="3">
        <f>5 * (B35 / ($B$1 + B35))</f>
        <v>2.2048092948154001</v>
      </c>
    </row>
    <row r="36" spans="1:3" x14ac:dyDescent="0.25">
      <c r="A36" s="1">
        <f t="shared" si="0"/>
        <v>204</v>
      </c>
      <c r="B36" s="4">
        <f t="shared" si="1"/>
        <v>205.84097761130033</v>
      </c>
      <c r="C36" s="3">
        <f>5 * (B36 / ($B$1 + B36))</f>
        <v>2.162917731934443</v>
      </c>
    </row>
    <row r="37" spans="1:3" x14ac:dyDescent="0.25">
      <c r="A37" s="1">
        <f t="shared" si="0"/>
        <v>206</v>
      </c>
      <c r="B37" s="4">
        <f t="shared" si="1"/>
        <v>198.99562633790265</v>
      </c>
      <c r="C37" s="3">
        <f>5 * (B37 / ($B$1 + B37))</f>
        <v>2.1215083378467368</v>
      </c>
    </row>
    <row r="38" spans="1:3" x14ac:dyDescent="0.25">
      <c r="A38" s="1">
        <f t="shared" si="0"/>
        <v>208</v>
      </c>
      <c r="B38" s="4">
        <f t="shared" si="1"/>
        <v>192.4244088653686</v>
      </c>
      <c r="C38" s="3">
        <f>5 * (B38 / ($B$1 + B38))</f>
        <v>2.0806039341382556</v>
      </c>
    </row>
    <row r="39" spans="1:3" x14ac:dyDescent="0.25">
      <c r="A39" s="1">
        <f t="shared" si="0"/>
        <v>210</v>
      </c>
      <c r="B39" s="4">
        <f t="shared" si="1"/>
        <v>186.11574662679413</v>
      </c>
      <c r="C39" s="3">
        <f>5 * (B39 / ($B$1 + B39))</f>
        <v>2.0402249648604975</v>
      </c>
    </row>
    <row r="40" spans="1:3" x14ac:dyDescent="0.25">
      <c r="A40" s="1">
        <f t="shared" si="0"/>
        <v>212</v>
      </c>
      <c r="B40" s="4">
        <f t="shared" si="1"/>
        <v>180.05839551096506</v>
      </c>
      <c r="C40" s="3">
        <f>5 * (B40 / ($B$1 + B40))</f>
        <v>2.0003892528939411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JRK</dc:creator>
  <cp:lastModifiedBy>JRK</cp:lastModifiedBy>
  <dcterms:created xsi:type="dcterms:W3CDTF">2016-07-30T13:03:56Z</dcterms:created>
  <dcterms:modified xsi:type="dcterms:W3CDTF">2016-07-30T20:24:54Z</dcterms:modified>
</cp:coreProperties>
</file>