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ev\modelling\iia_3\"/>
    </mc:Choice>
  </mc:AlternateContent>
  <xr:revisionPtr revIDLastSave="0" documentId="13_ncr:1_{908A2D7C-6C26-4885-B561-1ACCA3B2081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J13" i="1"/>
  <c r="J20" i="1"/>
  <c r="J19" i="1"/>
  <c r="J17" i="1"/>
  <c r="J14" i="1"/>
  <c r="J12" i="1"/>
  <c r="J15" i="1"/>
  <c r="H12" i="1"/>
  <c r="H15" i="1"/>
  <c r="H18" i="1"/>
  <c r="H19" i="1"/>
  <c r="G20" i="1"/>
  <c r="G18" i="1"/>
  <c r="G17" i="1"/>
  <c r="G16" i="1"/>
  <c r="G14" i="1"/>
  <c r="G13" i="1"/>
  <c r="G12" i="1"/>
  <c r="H1" i="1"/>
  <c r="D9" i="1"/>
  <c r="D18" i="1"/>
  <c r="D12" i="1"/>
  <c r="D15" i="1"/>
  <c r="C20" i="1"/>
  <c r="D19" i="1" s="1"/>
  <c r="C19" i="1"/>
  <c r="C18" i="1"/>
  <c r="C17" i="1"/>
  <c r="C16" i="1"/>
  <c r="C15" i="1"/>
  <c r="C14" i="1"/>
  <c r="C12" i="1"/>
  <c r="D1" i="1"/>
  <c r="B1" i="1"/>
  <c r="C13" i="1"/>
  <c r="B9" i="1"/>
  <c r="J18" i="1" l="1"/>
</calcChain>
</file>

<file path=xl/sharedStrings.xml><?xml version="1.0" encoding="utf-8"?>
<sst xmlns="http://schemas.openxmlformats.org/spreadsheetml/2006/main" count="63" uniqueCount="36">
  <si>
    <t>Состояние</t>
  </si>
  <si>
    <t>Нагрузка</t>
  </si>
  <si>
    <t>Загрузка</t>
  </si>
  <si>
    <t>Вероятность потери</t>
  </si>
  <si>
    <t>Длина очереди</t>
  </si>
  <si>
    <t>Число заявок в системе</t>
  </si>
  <si>
    <t>Производительность</t>
  </si>
  <si>
    <t>E0</t>
  </si>
  <si>
    <t>E1</t>
  </si>
  <si>
    <t>E2</t>
  </si>
  <si>
    <t>E3</t>
  </si>
  <si>
    <t>Вероятность</t>
  </si>
  <si>
    <t>E4</t>
  </si>
  <si>
    <t>1. Стационарные вероятности</t>
  </si>
  <si>
    <t>Проверка</t>
  </si>
  <si>
    <t>2. Расчет характеристик</t>
  </si>
  <si>
    <t>Коэффициент простоя</t>
  </si>
  <si>
    <t>Время ожидания</t>
  </si>
  <si>
    <t>Время пребывания</t>
  </si>
  <si>
    <t>Формула</t>
  </si>
  <si>
    <t>Характеристика</t>
  </si>
  <si>
    <t>Значение</t>
  </si>
  <si>
    <t>y=λb</t>
  </si>
  <si>
    <t>ρ=1-p0</t>
  </si>
  <si>
    <t>λ</t>
  </si>
  <si>
    <t>b</t>
  </si>
  <si>
    <t>π=p3+p4</t>
  </si>
  <si>
    <t>l=p3+p4</t>
  </si>
  <si>
    <t>m=p1+p2+2x(p3+p4)</t>
  </si>
  <si>
    <t>λ'=(1-π)λ</t>
  </si>
  <si>
    <r>
      <rPr>
        <sz val="11"/>
        <color theme="1"/>
        <rFont val="Calibri"/>
        <family val="2"/>
        <charset val="204"/>
      </rPr>
      <t>η</t>
    </r>
    <r>
      <rPr>
        <sz val="11"/>
        <color theme="1"/>
        <rFont val="Calibri"/>
        <family val="2"/>
      </rPr>
      <t>=p0</t>
    </r>
  </si>
  <si>
    <r>
      <rPr>
        <sz val="11"/>
        <color theme="1"/>
        <rFont val="Calibri"/>
        <family val="2"/>
        <charset val="204"/>
      </rPr>
      <t>ω</t>
    </r>
    <r>
      <rPr>
        <sz val="11"/>
        <color theme="1"/>
        <rFont val="Calibri"/>
        <family val="2"/>
      </rPr>
      <t>=l/</t>
    </r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</rPr>
      <t>'</t>
    </r>
  </si>
  <si>
    <t>u=m/λ'</t>
  </si>
  <si>
    <t>π=p1</t>
  </si>
  <si>
    <t>-</t>
  </si>
  <si>
    <t>m=p1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</si>
</sst>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14</xdr:col>
      <xdr:colOff>3105150</xdr:colOff>
      <xdr:row>5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27555F-C2AE-4C9B-80D7-A6E0515BD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0"/>
          <a:ext cx="3105150" cy="113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J14" sqref="J14"/>
    </sheetView>
  </sheetViews>
  <sheetFormatPr defaultRowHeight="15" x14ac:dyDescent="0.25"/>
  <cols>
    <col min="1" max="1" width="24" customWidth="1"/>
    <col min="2" max="2" width="19.28515625" customWidth="1"/>
    <col min="3" max="3" width="16.28515625" customWidth="1"/>
    <col min="4" max="4" width="14.42578125" customWidth="1"/>
    <col min="5" max="5" width="23" customWidth="1"/>
    <col min="6" max="6" width="18.85546875" customWidth="1"/>
    <col min="7" max="7" width="13.28515625" customWidth="1"/>
    <col min="8" max="8" width="12" customWidth="1"/>
    <col min="15" max="15" width="46.7109375" customWidth="1"/>
  </cols>
  <sheetData>
    <row r="1" spans="1:15" x14ac:dyDescent="0.25">
      <c r="A1" t="s">
        <v>24</v>
      </c>
      <c r="B1">
        <f>0.24</f>
        <v>0.24</v>
      </c>
      <c r="C1" t="s">
        <v>25</v>
      </c>
      <c r="D1">
        <f>5</f>
        <v>5</v>
      </c>
      <c r="E1" t="s">
        <v>24</v>
      </c>
      <c r="F1">
        <v>0.56000000000000005</v>
      </c>
      <c r="G1" t="s">
        <v>25</v>
      </c>
      <c r="H1">
        <f>5</f>
        <v>5</v>
      </c>
      <c r="O1" s="4"/>
    </row>
    <row r="2" spans="1:15" x14ac:dyDescent="0.25">
      <c r="A2" s="5" t="s">
        <v>13</v>
      </c>
      <c r="B2" s="5"/>
      <c r="O2" s="4"/>
    </row>
    <row r="3" spans="1:15" x14ac:dyDescent="0.25">
      <c r="A3" s="1" t="s">
        <v>0</v>
      </c>
      <c r="B3" s="1" t="s">
        <v>11</v>
      </c>
      <c r="C3" s="1" t="s">
        <v>0</v>
      </c>
      <c r="D3" s="1" t="s">
        <v>11</v>
      </c>
      <c r="O3" s="4"/>
    </row>
    <row r="4" spans="1:15" x14ac:dyDescent="0.25">
      <c r="A4" t="s">
        <v>7</v>
      </c>
      <c r="B4">
        <v>0.24560000000000001</v>
      </c>
      <c r="C4" t="s">
        <v>7</v>
      </c>
      <c r="D4">
        <v>0.26319999999999999</v>
      </c>
      <c r="O4" s="4"/>
    </row>
    <row r="5" spans="1:15" x14ac:dyDescent="0.25">
      <c r="A5" t="s">
        <v>8</v>
      </c>
      <c r="B5">
        <v>0.23580000000000001</v>
      </c>
      <c r="C5" t="s">
        <v>8</v>
      </c>
      <c r="D5">
        <v>0.73680000000000001</v>
      </c>
      <c r="O5" s="4"/>
    </row>
    <row r="6" spans="1:15" x14ac:dyDescent="0.25">
      <c r="A6" t="s">
        <v>9</v>
      </c>
      <c r="B6">
        <v>0.14729999999999999</v>
      </c>
      <c r="O6" s="4"/>
    </row>
    <row r="7" spans="1:15" x14ac:dyDescent="0.25">
      <c r="A7" t="s">
        <v>10</v>
      </c>
      <c r="B7">
        <v>0.14149999999999999</v>
      </c>
      <c r="O7" s="2"/>
    </row>
    <row r="8" spans="1:15" x14ac:dyDescent="0.25">
      <c r="A8" t="s">
        <v>12</v>
      </c>
      <c r="B8">
        <v>0.22989999999999999</v>
      </c>
    </row>
    <row r="9" spans="1:15" x14ac:dyDescent="0.25">
      <c r="A9" t="s">
        <v>14</v>
      </c>
      <c r="B9">
        <f>SUM(B4:B8)</f>
        <v>1.0001</v>
      </c>
      <c r="C9" t="s">
        <v>14</v>
      </c>
      <c r="D9">
        <f>SUM(D4:D8)</f>
        <v>1</v>
      </c>
    </row>
    <row r="10" spans="1:15" x14ac:dyDescent="0.25">
      <c r="A10" s="2" t="s">
        <v>15</v>
      </c>
    </row>
    <row r="11" spans="1:15" x14ac:dyDescent="0.25">
      <c r="A11" s="1" t="s">
        <v>20</v>
      </c>
      <c r="B11" s="1" t="s">
        <v>19</v>
      </c>
      <c r="C11" s="1" t="s">
        <v>21</v>
      </c>
      <c r="D11" s="1" t="s">
        <v>14</v>
      </c>
      <c r="E11" s="1" t="s">
        <v>20</v>
      </c>
      <c r="F11" s="1" t="s">
        <v>19</v>
      </c>
      <c r="G11" s="1" t="s">
        <v>21</v>
      </c>
      <c r="H11" s="1" t="s">
        <v>14</v>
      </c>
    </row>
    <row r="12" spans="1:15" x14ac:dyDescent="0.25">
      <c r="A12" t="s">
        <v>1</v>
      </c>
      <c r="B12" t="s">
        <v>22</v>
      </c>
      <c r="C12">
        <f>B1*D1</f>
        <v>1.2</v>
      </c>
      <c r="D12" s="4">
        <f>C13/(1-C14)</f>
        <v>1.2001272669424115</v>
      </c>
      <c r="E12" t="s">
        <v>1</v>
      </c>
      <c r="F12" t="s">
        <v>22</v>
      </c>
      <c r="G12">
        <f>F1*H1</f>
        <v>2.8000000000000003</v>
      </c>
      <c r="H12" s="4">
        <f>G13/(1-G14)</f>
        <v>2.7993920972644379</v>
      </c>
      <c r="J12">
        <f>G12+C12</f>
        <v>4</v>
      </c>
    </row>
    <row r="13" spans="1:15" x14ac:dyDescent="0.25">
      <c r="A13" t="s">
        <v>2</v>
      </c>
      <c r="B13" t="s">
        <v>23</v>
      </c>
      <c r="C13">
        <f>1-B4</f>
        <v>0.75439999999999996</v>
      </c>
      <c r="D13" s="4"/>
      <c r="E13" t="s">
        <v>2</v>
      </c>
      <c r="F13" t="s">
        <v>23</v>
      </c>
      <c r="G13">
        <f>D5</f>
        <v>0.73680000000000001</v>
      </c>
      <c r="H13" s="4"/>
      <c r="J13">
        <f>1-G18*C18</f>
        <v>0.93535807999999998</v>
      </c>
    </row>
    <row r="14" spans="1:15" x14ac:dyDescent="0.25">
      <c r="A14" t="s">
        <v>3</v>
      </c>
      <c r="B14" t="s">
        <v>26</v>
      </c>
      <c r="C14">
        <f>B8+B7</f>
        <v>0.37139999999999995</v>
      </c>
      <c r="D14" s="4"/>
      <c r="E14" t="s">
        <v>3</v>
      </c>
      <c r="F14" t="s">
        <v>33</v>
      </c>
      <c r="G14">
        <f>D5</f>
        <v>0.73680000000000001</v>
      </c>
      <c r="H14" s="4"/>
      <c r="J14">
        <f>G14*0.7+C14*0.3</f>
        <v>0.62717999999999996</v>
      </c>
    </row>
    <row r="15" spans="1:15" x14ac:dyDescent="0.25">
      <c r="A15" t="s">
        <v>4</v>
      </c>
      <c r="B15" t="s">
        <v>27</v>
      </c>
      <c r="C15">
        <f>B8+B7</f>
        <v>0.37139999999999995</v>
      </c>
      <c r="D15" s="4">
        <f>C16-C15</f>
        <v>0.75449999999999995</v>
      </c>
      <c r="E15" t="s">
        <v>4</v>
      </c>
      <c r="F15" t="s">
        <v>34</v>
      </c>
      <c r="G15">
        <v>0</v>
      </c>
      <c r="H15" s="4">
        <f>G16-G15</f>
        <v>0.73680000000000001</v>
      </c>
      <c r="J15">
        <f>C15+G15</f>
        <v>0.37139999999999995</v>
      </c>
    </row>
    <row r="16" spans="1:15" x14ac:dyDescent="0.25">
      <c r="A16" t="s">
        <v>5</v>
      </c>
      <c r="B16" t="s">
        <v>28</v>
      </c>
      <c r="C16">
        <f>B5+B6+2*(B7+B8)</f>
        <v>1.1258999999999999</v>
      </c>
      <c r="D16" s="4"/>
      <c r="E16" t="s">
        <v>5</v>
      </c>
      <c r="F16" t="s">
        <v>35</v>
      </c>
      <c r="G16">
        <f>D5</f>
        <v>0.73680000000000001</v>
      </c>
      <c r="H16" s="4"/>
      <c r="K16">
        <f>J13+J15</f>
        <v>1.3067580799999998</v>
      </c>
    </row>
    <row r="17" spans="1:10" x14ac:dyDescent="0.25">
      <c r="A17" t="s">
        <v>6</v>
      </c>
      <c r="B17" s="3" t="s">
        <v>29</v>
      </c>
      <c r="C17">
        <f>(1-C14)*B1</f>
        <v>0.150864</v>
      </c>
      <c r="E17" t="s">
        <v>6</v>
      </c>
      <c r="F17" s="3" t="s">
        <v>29</v>
      </c>
      <c r="G17">
        <f>(1-G14)*F1</f>
        <v>0.147392</v>
      </c>
      <c r="J17">
        <f>(1-J14)*(F1+B1)</f>
        <v>0.29825600000000002</v>
      </c>
    </row>
    <row r="18" spans="1:10" x14ac:dyDescent="0.25">
      <c r="A18" t="s">
        <v>16</v>
      </c>
      <c r="B18" s="3" t="s">
        <v>30</v>
      </c>
      <c r="C18">
        <f>B4</f>
        <v>0.24560000000000001</v>
      </c>
      <c r="D18">
        <f>1-C13</f>
        <v>0.24560000000000004</v>
      </c>
      <c r="E18" t="s">
        <v>16</v>
      </c>
      <c r="F18" s="3" t="s">
        <v>30</v>
      </c>
      <c r="G18">
        <f>D4</f>
        <v>0.26319999999999999</v>
      </c>
      <c r="H18">
        <f>1-G13</f>
        <v>0.26319999999999999</v>
      </c>
      <c r="J18">
        <f>1-J13</f>
        <v>6.4641920000000019E-2</v>
      </c>
    </row>
    <row r="19" spans="1:10" x14ac:dyDescent="0.25">
      <c r="A19" t="s">
        <v>17</v>
      </c>
      <c r="B19" s="3" t="s">
        <v>31</v>
      </c>
      <c r="C19">
        <f>C15/C17</f>
        <v>2.461819917276487</v>
      </c>
      <c r="D19" s="4">
        <f>C20-C19</f>
        <v>5.0011931275851094</v>
      </c>
      <c r="E19" t="s">
        <v>17</v>
      </c>
      <c r="F19" s="3" t="s">
        <v>31</v>
      </c>
      <c r="G19">
        <v>0</v>
      </c>
      <c r="H19" s="4">
        <f>G20-G19</f>
        <v>4.9989144594007815</v>
      </c>
      <c r="J19">
        <f>J15/J17</f>
        <v>1.2452389893246067</v>
      </c>
    </row>
    <row r="20" spans="1:10" x14ac:dyDescent="0.25">
      <c r="A20" t="s">
        <v>18</v>
      </c>
      <c r="B20" s="3" t="s">
        <v>32</v>
      </c>
      <c r="C20">
        <f>C16/C17</f>
        <v>7.4630130448615963</v>
      </c>
      <c r="D20" s="4"/>
      <c r="E20" t="s">
        <v>18</v>
      </c>
      <c r="F20" s="3" t="s">
        <v>32</v>
      </c>
      <c r="G20">
        <f>G16/G17</f>
        <v>4.9989144594007815</v>
      </c>
      <c r="H20" s="4"/>
      <c r="J20">
        <f>J16/J17</f>
        <v>0</v>
      </c>
    </row>
    <row r="22" spans="1:10" x14ac:dyDescent="0.25">
      <c r="B22" s="3"/>
    </row>
    <row r="23" spans="1:10" x14ac:dyDescent="0.25">
      <c r="B23" s="3"/>
    </row>
    <row r="24" spans="1:10" x14ac:dyDescent="0.25">
      <c r="B24" s="3"/>
    </row>
    <row r="25" spans="1:10" x14ac:dyDescent="0.25">
      <c r="B25" s="3"/>
    </row>
    <row r="26" spans="1:10" x14ac:dyDescent="0.25">
      <c r="B26" s="3"/>
    </row>
    <row r="27" spans="1:10" x14ac:dyDescent="0.25">
      <c r="B27" s="3"/>
    </row>
    <row r="28" spans="1:10" x14ac:dyDescent="0.25">
      <c r="B28" s="3"/>
    </row>
    <row r="29" spans="1:10" x14ac:dyDescent="0.25">
      <c r="B29" s="3"/>
    </row>
  </sheetData>
  <mergeCells count="8">
    <mergeCell ref="H15:H16"/>
    <mergeCell ref="H19:H20"/>
    <mergeCell ref="O1:O6"/>
    <mergeCell ref="A2:B2"/>
    <mergeCell ref="D19:D20"/>
    <mergeCell ref="D15:D16"/>
    <mergeCell ref="D12:D14"/>
    <mergeCell ref="H12:H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come_ill_foo</dc:creator>
  <cp:lastModifiedBy>come_ill_foo</cp:lastModifiedBy>
  <dcterms:created xsi:type="dcterms:W3CDTF">2015-06-05T18:17:20Z</dcterms:created>
  <dcterms:modified xsi:type="dcterms:W3CDTF">2022-11-21T23:08:57Z</dcterms:modified>
</cp:coreProperties>
</file>