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\Google Drive\CSCE A412 - Evolutionary Computing\CSCE A412 - Final Project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E6" i="1"/>
  <c r="F6" i="1" s="1"/>
  <c r="E7" i="1"/>
  <c r="F7" i="1" s="1"/>
  <c r="E2" i="1"/>
  <c r="F2" i="1" s="1"/>
  <c r="S5" i="1"/>
  <c r="F5" i="1"/>
  <c r="B13" i="1"/>
  <c r="B14" i="1"/>
  <c r="B15" i="1"/>
  <c r="B16" i="1"/>
  <c r="B17" i="1"/>
  <c r="C17" i="1" s="1"/>
  <c r="B12" i="1"/>
  <c r="V4" i="1"/>
  <c r="S6" i="1" s="1"/>
  <c r="O4" i="1" l="1"/>
  <c r="S2" i="1"/>
  <c r="S7" i="1"/>
  <c r="C15" i="1"/>
  <c r="C14" i="1"/>
  <c r="C13" i="1"/>
  <c r="P2" i="1"/>
  <c r="P5" i="1"/>
  <c r="C16" i="1"/>
  <c r="C12" i="1"/>
  <c r="C18" i="1" s="1"/>
</calcChain>
</file>

<file path=xl/sharedStrings.xml><?xml version="1.0" encoding="utf-8"?>
<sst xmlns="http://schemas.openxmlformats.org/spreadsheetml/2006/main" count="42" uniqueCount="29">
  <si>
    <t>L1</t>
  </si>
  <si>
    <t>L2</t>
  </si>
  <si>
    <t>L3</t>
  </si>
  <si>
    <t>L4</t>
  </si>
  <si>
    <t>L5</t>
  </si>
  <si>
    <t>L6</t>
  </si>
  <si>
    <t>Me</t>
  </si>
  <si>
    <t>x_pos(m)</t>
  </si>
  <si>
    <t>y_pos(m)</t>
  </si>
  <si>
    <t>watts</t>
  </si>
  <si>
    <t>lumens</t>
  </si>
  <si>
    <t>beam angle</t>
  </si>
  <si>
    <t>x</t>
  </si>
  <si>
    <t>y</t>
  </si>
  <si>
    <t>p1</t>
  </si>
  <si>
    <t>p2</t>
  </si>
  <si>
    <t>p3</t>
  </si>
  <si>
    <t>p4</t>
  </si>
  <si>
    <t>s1</t>
  </si>
  <si>
    <t>s2</t>
  </si>
  <si>
    <t>s3</t>
  </si>
  <si>
    <t>m</t>
  </si>
  <si>
    <t>L-height</t>
  </si>
  <si>
    <t>L-angle</t>
  </si>
  <si>
    <t>L-extent</t>
  </si>
  <si>
    <t>I (W/m^2)</t>
  </si>
  <si>
    <t>dist</t>
  </si>
  <si>
    <t>candella (I)</t>
  </si>
  <si>
    <t>Light intensity at 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</si>
</sst>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>
                <a:glow rad="63500">
                  <a:schemeClr val="accent1">
                    <a:alpha val="18000"/>
                  </a:schemeClr>
                </a:glow>
              </a:effectLst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2"/>
                </a:solidFill>
              </a:ln>
              <a:effectLst>
                <a:glow rad="63500">
                  <a:schemeClr val="accent2">
                    <a:alpha val="18000"/>
                  </a:schemeClr>
                </a:glow>
              </a:effectLst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3"/>
                </a:solidFill>
              </a:ln>
              <a:effectLst>
                <a:glow rad="63500">
                  <a:schemeClr val="accent3">
                    <a:alpha val="18000"/>
                  </a:schemeClr>
                </a:glow>
              </a:effectLst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4"/>
                </a:solidFill>
              </a:ln>
              <a:effectLst>
                <a:glow rad="63500">
                  <a:schemeClr val="accent4">
                    <a:alpha val="18000"/>
                  </a:schemeClr>
                </a:glow>
              </a:effectLst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>
                <a:glow rad="63500">
                  <a:schemeClr val="accent5">
                    <a:alpha val="18000"/>
                  </a:schemeClr>
                </a:glow>
              </a:effectLst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>
                <a:glow rad="63500">
                  <a:schemeClr val="accent6">
                    <a:alpha val="18000"/>
                  </a:schemeClr>
                </a:glow>
              </a:effectLst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>
                    <a:lumMod val="60000"/>
                  </a:schemeClr>
                </a:solidFill>
              </a:ln>
              <a:effectLst>
                <a:glow rad="63500">
                  <a:schemeClr val="accent1">
                    <a:lumMod val="60000"/>
                    <a:alpha val="18000"/>
                  </a:schemeClr>
                </a:glow>
              </a:effectLst>
            </c:spPr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2">
                    <a:lumMod val="60000"/>
                  </a:schemeClr>
                </a:solidFill>
              </a:ln>
              <a:effectLst>
                <a:glow rad="63500">
                  <a:schemeClr val="accent2">
                    <a:lumMod val="60000"/>
                    <a:alpha val="18000"/>
                  </a:schemeClr>
                </a:glow>
              </a:effectLst>
            </c:spPr>
          </c:dPt>
          <c:x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15</c:v>
                </c:pt>
                <c:pt idx="2">
                  <c:v>17</c:v>
                </c:pt>
                <c:pt idx="3">
                  <c:v>7</c:v>
                </c:pt>
                <c:pt idx="4">
                  <c:v>14</c:v>
                </c:pt>
                <c:pt idx="5">
                  <c:v>10</c:v>
                </c:pt>
                <c:pt idx="7">
                  <c:v>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2</c:v>
                </c:pt>
                <c:pt idx="7">
                  <c:v>6</c:v>
                </c:pt>
              </c:numCache>
            </c:numRef>
          </c:yVal>
          <c:bubbleSize>
            <c:numRef>
              <c:f>Sheet1!$F$2:$F$9</c:f>
              <c:numCache>
                <c:formatCode>General</c:formatCode>
                <c:ptCount val="8"/>
                <c:pt idx="0">
                  <c:v>167.95442488800327</c:v>
                </c:pt>
                <c:pt idx="1">
                  <c:v>298.58564424533915</c:v>
                </c:pt>
                <c:pt idx="2">
                  <c:v>410.55526083734139</c:v>
                </c:pt>
                <c:pt idx="3">
                  <c:v>298.58564424533915</c:v>
                </c:pt>
                <c:pt idx="4">
                  <c:v>298.58564424533915</c:v>
                </c:pt>
                <c:pt idx="5">
                  <c:v>597.17128849067831</c:v>
                </c:pt>
                <c:pt idx="7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F3C-4167-ABD1-44885FDC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9107496"/>
        <c:axId val="209104216"/>
      </c:bubbleChart>
      <c:valAx>
        <c:axId val="2091074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  <a:alpha val="46000"/>
                    </a:schemeClr>
                  </a:gs>
                  <a:gs pos="100000">
                    <a:schemeClr val="dk1">
                      <a:lumMod val="75000"/>
                      <a:lumOff val="25000"/>
                      <a:alpha val="42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4216"/>
        <c:crosses val="autoZero"/>
        <c:crossBetween val="midCat"/>
      </c:valAx>
      <c:valAx>
        <c:axId val="209104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8.5688880404526859</c:v>
                </c:pt>
                <c:pt idx="3">
                  <c:v>0</c:v>
                </c:pt>
              </c:numCache>
            </c:numRef>
          </c:xVal>
          <c:yVal>
            <c:numRef>
              <c:f>Sheet1!$P$2:$P$5</c:f>
              <c:numCache>
                <c:formatCode>General</c:formatCode>
                <c:ptCount val="4"/>
                <c:pt idx="0" formatCode="0.00">
                  <c:v>6</c:v>
                </c:pt>
                <c:pt idx="1">
                  <c:v>0</c:v>
                </c:pt>
                <c:pt idx="2">
                  <c:v>0</c:v>
                </c:pt>
                <c:pt idx="3" formatCode="0.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9-4FA3-9A70-B38A509A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97456"/>
        <c:axId val="769292536"/>
      </c:scatterChart>
      <c:valAx>
        <c:axId val="7692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Spread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92536"/>
        <c:crosses val="autoZero"/>
        <c:crossBetween val="midCat"/>
        <c:minorUnit val="1"/>
      </c:valAx>
      <c:valAx>
        <c:axId val="76929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Surface to Light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9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409576</xdr:colOff>
      <xdr:row>9</xdr:row>
      <xdr:rowOff>147636</xdr:rowOff>
    </xdr:from>
    <xdr:to>
      <xdr:col>11</xdr:col>
      <xdr:colOff>533400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4FA0D-74AE-4846-882C-2BFF8DA56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4763</xdr:colOff>
      <xdr:row>10</xdr:row>
      <xdr:rowOff>9525</xdr:rowOff>
    </xdr:from>
    <xdr:to>
      <xdr:col>20</xdr:col>
      <xdr:colOff>104775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F083F-0383-40D1-B18E-1504F35C6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H5" sqref="H5"/>
    </sheetView>
  </sheetViews>
  <sheetFormatPr defaultRowHeight="15" x14ac:dyDescent="0.25"/>
  <cols>
    <col min="9" max="9" width="9.140625" style="1"/>
  </cols>
  <sheetData>
    <row r="1" spans="1:22" x14ac:dyDescent="0.25">
      <c r="B1" t="s">
        <v>7</v>
      </c>
      <c r="C1" t="s">
        <v>8</v>
      </c>
      <c r="D1" t="s">
        <v>9</v>
      </c>
      <c r="E1" t="s">
        <v>10</v>
      </c>
      <c r="F1" t="s">
        <v>27</v>
      </c>
      <c r="I1" s="1" t="s">
        <v>9</v>
      </c>
      <c r="J1" s="1" t="s">
        <v>10</v>
      </c>
      <c r="K1" s="1" t="s">
        <v>11</v>
      </c>
      <c r="O1" t="s">
        <v>12</v>
      </c>
      <c r="P1" t="s">
        <v>13</v>
      </c>
    </row>
    <row r="2" spans="1:22" x14ac:dyDescent="0.25">
      <c r="A2" t="s">
        <v>0</v>
      </c>
      <c r="B2">
        <v>1</v>
      </c>
      <c r="C2">
        <v>0.5</v>
      </c>
      <c r="D2">
        <v>40</v>
      </c>
      <c r="E2">
        <f>VLOOKUP(D2,$I$2:$J$6,2)</f>
        <v>450</v>
      </c>
      <c r="F2">
        <f>E2/(2*PI()*(1-COS(RADIANS(110)/2)))</f>
        <v>167.95442488800327</v>
      </c>
      <c r="I2" s="1">
        <v>40</v>
      </c>
      <c r="J2" s="1">
        <v>450</v>
      </c>
      <c r="K2" s="1">
        <v>110</v>
      </c>
      <c r="N2" t="s">
        <v>14</v>
      </c>
      <c r="O2">
        <v>0</v>
      </c>
      <c r="P2" s="2">
        <f>S5</f>
        <v>6</v>
      </c>
      <c r="R2" t="s">
        <v>14</v>
      </c>
      <c r="S2">
        <f>DEGREES(ATAN(S6/S5))</f>
        <v>55</v>
      </c>
      <c r="U2" t="s">
        <v>22</v>
      </c>
      <c r="V2">
        <v>6</v>
      </c>
    </row>
    <row r="3" spans="1:22" x14ac:dyDescent="0.25">
      <c r="A3" t="s">
        <v>1</v>
      </c>
      <c r="B3">
        <v>15</v>
      </c>
      <c r="C3">
        <v>0.5</v>
      </c>
      <c r="D3">
        <v>60</v>
      </c>
      <c r="E3">
        <f t="shared" ref="E3:E7" si="0">VLOOKUP(D3,$I$2:$J$6,2)</f>
        <v>800</v>
      </c>
      <c r="F3">
        <f t="shared" ref="F3:F7" si="1">E3/(2*PI()*(1-COS(RADIANS(110)/2)))</f>
        <v>298.58564424533915</v>
      </c>
      <c r="I3" s="1">
        <v>60</v>
      </c>
      <c r="J3" s="1">
        <v>800</v>
      </c>
      <c r="K3" s="1">
        <v>110</v>
      </c>
      <c r="N3" t="s">
        <v>15</v>
      </c>
      <c r="O3">
        <v>0</v>
      </c>
      <c r="P3">
        <v>0</v>
      </c>
      <c r="R3" t="s">
        <v>15</v>
      </c>
      <c r="S3">
        <v>90</v>
      </c>
      <c r="U3" t="s">
        <v>23</v>
      </c>
      <c r="V3">
        <v>55</v>
      </c>
    </row>
    <row r="4" spans="1:22" x14ac:dyDescent="0.25">
      <c r="A4" t="s">
        <v>2</v>
      </c>
      <c r="B4">
        <v>17</v>
      </c>
      <c r="C4">
        <v>5</v>
      </c>
      <c r="D4">
        <v>75</v>
      </c>
      <c r="E4">
        <f t="shared" si="0"/>
        <v>1100</v>
      </c>
      <c r="F4">
        <f t="shared" si="1"/>
        <v>410.55526083734139</v>
      </c>
      <c r="I4" s="1">
        <v>75</v>
      </c>
      <c r="J4" s="1">
        <v>1100</v>
      </c>
      <c r="K4" s="1">
        <v>110</v>
      </c>
      <c r="N4" t="s">
        <v>16</v>
      </c>
      <c r="O4" s="2">
        <f>S6</f>
        <v>8.5688880404526859</v>
      </c>
      <c r="P4">
        <v>0</v>
      </c>
      <c r="R4" t="s">
        <v>16</v>
      </c>
      <c r="U4" t="s">
        <v>24</v>
      </c>
      <c r="V4">
        <f>TAN(V3*(PI()/180))*V2</f>
        <v>8.5688880404526859</v>
      </c>
    </row>
    <row r="5" spans="1:22" x14ac:dyDescent="0.25">
      <c r="A5" t="s">
        <v>3</v>
      </c>
      <c r="B5">
        <v>7</v>
      </c>
      <c r="C5">
        <v>8</v>
      </c>
      <c r="D5">
        <v>60</v>
      </c>
      <c r="E5">
        <f t="shared" si="0"/>
        <v>800</v>
      </c>
      <c r="F5">
        <f t="shared" si="1"/>
        <v>298.58564424533915</v>
      </c>
      <c r="I5" s="1">
        <v>100</v>
      </c>
      <c r="J5" s="1">
        <v>1600</v>
      </c>
      <c r="K5" s="1">
        <v>110</v>
      </c>
      <c r="N5" t="s">
        <v>17</v>
      </c>
      <c r="O5">
        <v>0</v>
      </c>
      <c r="P5" s="2">
        <f>S5</f>
        <v>6</v>
      </c>
      <c r="R5" t="s">
        <v>18</v>
      </c>
      <c r="S5" s="2">
        <f>V2</f>
        <v>6</v>
      </c>
      <c r="T5" t="s">
        <v>21</v>
      </c>
    </row>
    <row r="6" spans="1:22" x14ac:dyDescent="0.25">
      <c r="A6" t="s">
        <v>4</v>
      </c>
      <c r="B6">
        <v>14</v>
      </c>
      <c r="C6">
        <v>7</v>
      </c>
      <c r="D6">
        <v>60</v>
      </c>
      <c r="E6">
        <f t="shared" si="0"/>
        <v>800</v>
      </c>
      <c r="F6">
        <f t="shared" si="1"/>
        <v>298.58564424533915</v>
      </c>
      <c r="I6" s="1">
        <v>150</v>
      </c>
      <c r="J6" s="1">
        <v>2600</v>
      </c>
      <c r="K6" s="1">
        <v>110</v>
      </c>
      <c r="R6" t="s">
        <v>19</v>
      </c>
      <c r="S6" s="2">
        <f>V4</f>
        <v>8.5688880404526859</v>
      </c>
      <c r="T6" t="s">
        <v>21</v>
      </c>
    </row>
    <row r="7" spans="1:22" x14ac:dyDescent="0.25">
      <c r="A7" t="s">
        <v>5</v>
      </c>
      <c r="B7">
        <v>10</v>
      </c>
      <c r="C7">
        <v>2</v>
      </c>
      <c r="D7">
        <v>100</v>
      </c>
      <c r="E7">
        <f t="shared" si="0"/>
        <v>1600</v>
      </c>
      <c r="F7">
        <f t="shared" si="1"/>
        <v>597.17128849067831</v>
      </c>
      <c r="R7" t="s">
        <v>20</v>
      </c>
      <c r="S7" s="2">
        <f>SQRT((S5^2)+(S6^2))</f>
        <v>10.460680773726587</v>
      </c>
      <c r="T7" t="s">
        <v>21</v>
      </c>
    </row>
    <row r="9" spans="1:22" x14ac:dyDescent="0.25">
      <c r="A9" t="s">
        <v>6</v>
      </c>
      <c r="B9">
        <v>2</v>
      </c>
      <c r="C9">
        <v>6</v>
      </c>
      <c r="F9">
        <v>5</v>
      </c>
    </row>
    <row r="11" spans="1:22" x14ac:dyDescent="0.25">
      <c r="B11" t="s">
        <v>26</v>
      </c>
      <c r="C11" t="s">
        <v>25</v>
      </c>
    </row>
    <row r="12" spans="1:22" x14ac:dyDescent="0.25">
      <c r="A12" t="s">
        <v>0</v>
      </c>
      <c r="B12">
        <f>SQRT(((B2-$B$9)^2)+((C2-$C$9)^2))</f>
        <v>5.5901699437494745</v>
      </c>
      <c r="C12">
        <f>IF(B12&gt;$V$4, 0, (1/B12)*F2)</f>
        <v>30.044600893716627</v>
      </c>
    </row>
    <row r="13" spans="1:22" x14ac:dyDescent="0.25">
      <c r="A13" t="s">
        <v>1</v>
      </c>
      <c r="B13">
        <f t="shared" ref="B13:B17" si="2">SQRT(((B3-$B$9)^2)+((C3-$C$9)^2))</f>
        <v>14.115594213493104</v>
      </c>
      <c r="C13">
        <f t="shared" ref="C13:C17" si="3">IF(B13&gt;$V$4, 0, (1/B13)*F3)</f>
        <v>0</v>
      </c>
    </row>
    <row r="14" spans="1:22" x14ac:dyDescent="0.25">
      <c r="A14" t="s">
        <v>2</v>
      </c>
      <c r="B14">
        <f t="shared" si="2"/>
        <v>15.033296378372908</v>
      </c>
      <c r="C14">
        <f t="shared" si="3"/>
        <v>0</v>
      </c>
    </row>
    <row r="15" spans="1:22" x14ac:dyDescent="0.25">
      <c r="A15" t="s">
        <v>3</v>
      </c>
      <c r="B15">
        <f t="shared" si="2"/>
        <v>5.3851648071345037</v>
      </c>
      <c r="C15">
        <f t="shared" si="3"/>
        <v>55.445962182951156</v>
      </c>
    </row>
    <row r="16" spans="1:22" x14ac:dyDescent="0.25">
      <c r="A16" t="s">
        <v>4</v>
      </c>
      <c r="B16">
        <f t="shared" si="2"/>
        <v>12.041594578792296</v>
      </c>
      <c r="C16">
        <f t="shared" si="3"/>
        <v>0</v>
      </c>
    </row>
    <row r="17" spans="1:3" x14ac:dyDescent="0.25">
      <c r="A17" t="s">
        <v>5</v>
      </c>
      <c r="B17">
        <f t="shared" si="2"/>
        <v>8.9442719099991592</v>
      </c>
      <c r="C17">
        <f t="shared" si="3"/>
        <v>0</v>
      </c>
    </row>
    <row r="18" spans="1:3" x14ac:dyDescent="0.25">
      <c r="A18" t="s">
        <v>28</v>
      </c>
      <c r="C18">
        <f>SUM(C12:C17)</f>
        <v>85.490563076667783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Sonnenberg</dc:creator>
  <cp:lastModifiedBy>Reuben Sonnenberg</cp:lastModifiedBy>
  <dcterms:created xsi:type="dcterms:W3CDTF">2017-04-27T09:30:17Z</dcterms:created>
  <dcterms:modified xsi:type="dcterms:W3CDTF">2017-04-29T23:21:26Z</dcterms:modified>
</cp:coreProperties>
</file>