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amie\OneDrive\Documents\GitHub\BouyDev\Planning and Management\"/>
    </mc:Choice>
  </mc:AlternateContent>
  <xr:revisionPtr revIDLastSave="0" documentId="13_ncr:1_{1EA599EB-DB04-4FDB-8EB7-CC06E0DF114F}" xr6:coauthVersionLast="44" xr6:coauthVersionMax="44" xr10:uidLastSave="{00000000-0000-0000-0000-000000000000}"/>
  <bookViews>
    <workbookView xWindow="-108" yWindow="-108" windowWidth="23256" windowHeight="12576" activeTab="1" xr2:uid="{3A478CED-D59D-42F3-A5AA-7CAA389E8A3D}"/>
  </bookViews>
  <sheets>
    <sheet name="Summary" sheetId="1" r:id="rId1"/>
    <sheet name="ProjectSchedule" sheetId="7" r:id="rId2"/>
    <sheet name="Timing + Sequence" sheetId="2" r:id="rId3"/>
    <sheet name="Power Mode Config" sheetId="3" r:id="rId4"/>
    <sheet name="State Machine" sheetId="4" r:id="rId5"/>
    <sheet name="Synthesis" sheetId="5" r:id="rId6"/>
    <sheet name="Sheet6" sheetId="6" r:id="rId7"/>
  </sheets>
  <definedNames>
    <definedName name="Display_Week">ProjectSchedule!$E$4</definedName>
    <definedName name="_xlnm.Print_Titles" localSheetId="1">ProjectSchedule!$4:$6</definedName>
    <definedName name="Project_Start">ProjectSchedule!$E$3</definedName>
    <definedName name="task_end" localSheetId="1">ProjectSchedule!$F1</definedName>
    <definedName name="task_progress" localSheetId="1">ProjectSchedule!$D1</definedName>
    <definedName name="task_start" localSheetId="1">ProjectSchedule!$E1</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5" i="7" l="1"/>
  <c r="H7" i="7"/>
  <c r="H8" i="7"/>
  <c r="H14" i="7"/>
  <c r="H20" i="7"/>
  <c r="H26" i="7"/>
  <c r="H27" i="7"/>
  <c r="H28" i="7"/>
  <c r="H29" i="7"/>
  <c r="H30" i="7"/>
  <c r="H31" i="7"/>
  <c r="H33" i="7"/>
  <c r="H34" i="7"/>
  <c r="I4" i="7" l="1"/>
  <c r="I6" i="7"/>
  <c r="J5" i="7"/>
  <c r="E9" i="7"/>
  <c r="F9" i="7" l="1"/>
  <c r="E10" i="7" s="1"/>
  <c r="E21" i="7"/>
  <c r="J6" i="7"/>
  <c r="K5" i="7"/>
  <c r="H9" i="7" l="1"/>
  <c r="K6" i="7"/>
  <c r="L5" i="7"/>
  <c r="F21" i="7"/>
  <c r="E22" i="7" s="1"/>
  <c r="F10" i="7"/>
  <c r="E11" i="7" s="1"/>
  <c r="E13" i="7"/>
  <c r="H10" i="7"/>
  <c r="H21" i="7" l="1"/>
  <c r="F13" i="7"/>
  <c r="H13" i="7" s="1"/>
  <c r="E15" i="7"/>
  <c r="F11" i="7"/>
  <c r="E12" i="7" s="1"/>
  <c r="H11" i="7"/>
  <c r="E23" i="7"/>
  <c r="F22" i="7"/>
  <c r="H22" i="7"/>
  <c r="L6" i="7"/>
  <c r="M5" i="7"/>
  <c r="F23" i="7" l="1"/>
  <c r="E24" i="7" s="1"/>
  <c r="H23" i="7"/>
  <c r="E25" i="7"/>
  <c r="M6" i="7"/>
  <c r="N5" i="7"/>
  <c r="F12" i="7"/>
  <c r="H12" i="7"/>
  <c r="F15" i="7"/>
  <c r="H15" i="7" s="1"/>
  <c r="E16" i="7"/>
  <c r="O5" i="7" l="1"/>
  <c r="N6" i="7"/>
  <c r="F25" i="7"/>
  <c r="H25" i="7" s="1"/>
  <c r="F16" i="7"/>
  <c r="E17" i="7" s="1"/>
  <c r="F24" i="7"/>
  <c r="H24" i="7"/>
  <c r="F17" i="7" l="1"/>
  <c r="H17" i="7" s="1"/>
  <c r="E18" i="7"/>
  <c r="H16" i="7"/>
  <c r="P5" i="7"/>
  <c r="O6" i="7"/>
  <c r="P6" i="7" l="1"/>
  <c r="Q5" i="7"/>
  <c r="P4" i="7"/>
  <c r="F18" i="7"/>
  <c r="H18" i="7" s="1"/>
  <c r="E19" i="7"/>
  <c r="Q6" i="7" l="1"/>
  <c r="R5" i="7"/>
  <c r="F19" i="7"/>
  <c r="H19" i="7" s="1"/>
  <c r="R6" i="7" l="1"/>
  <c r="S5" i="7"/>
  <c r="T5" i="7" l="1"/>
  <c r="S6" i="7"/>
  <c r="T6" i="7" l="1"/>
  <c r="U5" i="7"/>
  <c r="U6" i="7" l="1"/>
  <c r="V5" i="7"/>
  <c r="W5" i="7" l="1"/>
  <c r="V6" i="7"/>
  <c r="X5" i="7" l="1"/>
  <c r="W4" i="7"/>
  <c r="W6" i="7"/>
  <c r="Y5" i="7" l="1"/>
  <c r="X6" i="7"/>
  <c r="Y6" i="7" l="1"/>
  <c r="Z5" i="7"/>
  <c r="Z6" i="7" l="1"/>
  <c r="AA5" i="7"/>
  <c r="AB5" i="7" l="1"/>
  <c r="AA6" i="7"/>
  <c r="AB6" i="7" l="1"/>
  <c r="AC5" i="7"/>
  <c r="AC6" i="7" l="1"/>
  <c r="AD5" i="7"/>
  <c r="AD4" i="7" l="1"/>
  <c r="AE5" i="7"/>
  <c r="AD6" i="7"/>
  <c r="AF5" i="7" l="1"/>
  <c r="AE6" i="7"/>
  <c r="AG5" i="7" l="1"/>
  <c r="AF6" i="7"/>
  <c r="AG6" i="7" l="1"/>
  <c r="AH5" i="7"/>
  <c r="AH6" i="7" l="1"/>
  <c r="AI5" i="7"/>
  <c r="AJ5" i="7" l="1"/>
  <c r="AI6" i="7"/>
  <c r="AJ6" i="7" l="1"/>
  <c r="AK5" i="7"/>
  <c r="AK4" i="7" l="1"/>
  <c r="AK6" i="7"/>
  <c r="AL5" i="7"/>
  <c r="AM5" i="7" l="1"/>
  <c r="AL6" i="7"/>
  <c r="AN5" i="7" l="1"/>
  <c r="AM6" i="7"/>
  <c r="AN6" i="7" l="1"/>
  <c r="AO5" i="7"/>
  <c r="AO6" i="7" l="1"/>
  <c r="AP5" i="7"/>
  <c r="AP6" i="7" l="1"/>
  <c r="AQ5" i="7"/>
  <c r="AR5" i="7" l="1"/>
  <c r="AQ6" i="7"/>
  <c r="AR6" i="7" l="1"/>
  <c r="AS5" i="7"/>
  <c r="AR4" i="7"/>
  <c r="AS6" i="7" l="1"/>
  <c r="AT5" i="7"/>
  <c r="AU5" i="7" l="1"/>
  <c r="AT6" i="7"/>
  <c r="AV5" i="7" l="1"/>
  <c r="AU6" i="7"/>
  <c r="AW5" i="7" l="1"/>
  <c r="AV6" i="7"/>
  <c r="AW6" i="7" l="1"/>
  <c r="AX5" i="7"/>
  <c r="AX6" i="7" l="1"/>
  <c r="AY5" i="7"/>
  <c r="AZ5" i="7" l="1"/>
  <c r="AY6" i="7"/>
  <c r="AY4" i="7"/>
  <c r="AZ6" i="7" l="1"/>
  <c r="BA5" i="7"/>
  <c r="BA6" i="7" l="1"/>
  <c r="BB5" i="7"/>
  <c r="BC5" i="7" l="1"/>
  <c r="BB6" i="7"/>
  <c r="BC6" i="7" l="1"/>
  <c r="BD5" i="7"/>
  <c r="BD6" i="7" l="1"/>
  <c r="BE5" i="7"/>
  <c r="BE6" i="7" l="1"/>
  <c r="BF5" i="7"/>
  <c r="BF4" i="7" l="1"/>
  <c r="BF6" i="7"/>
  <c r="BG5" i="7"/>
  <c r="BG6" i="7" l="1"/>
  <c r="BH5" i="7"/>
  <c r="BH6" i="7" l="1"/>
  <c r="BI5" i="7"/>
  <c r="BI6" i="7" l="1"/>
  <c r="BJ5" i="7"/>
  <c r="BJ6" i="7" l="1"/>
  <c r="BK5" i="7"/>
  <c r="BL5" i="7" l="1"/>
  <c r="BL6" i="7" s="1"/>
  <c r="BK6" i="7"/>
</calcChain>
</file>

<file path=xl/sharedStrings.xml><?xml version="1.0" encoding="utf-8"?>
<sst xmlns="http://schemas.openxmlformats.org/spreadsheetml/2006/main" count="86" uniqueCount="61">
  <si>
    <t>Frame</t>
  </si>
  <si>
    <t>Synthesis</t>
  </si>
  <si>
    <t>Date Started</t>
  </si>
  <si>
    <t>Date Completed</t>
  </si>
  <si>
    <t>Notes</t>
  </si>
  <si>
    <t xml:space="preserve">Time Required </t>
  </si>
  <si>
    <t>Development Phase</t>
  </si>
  <si>
    <t>Frame Requirements</t>
  </si>
  <si>
    <t>Timing+Sequence</t>
  </si>
  <si>
    <t>Power Mode Config</t>
  </si>
  <si>
    <t>State Machine</t>
  </si>
  <si>
    <t>Phase 1</t>
  </si>
  <si>
    <t>Phase 2</t>
  </si>
  <si>
    <t>Phase 3</t>
  </si>
  <si>
    <t>Phase 4</t>
  </si>
  <si>
    <t>Phase 5</t>
  </si>
  <si>
    <t>Interrupt Management</t>
  </si>
  <si>
    <t>Asynchronous Wake up Management</t>
  </si>
  <si>
    <t>Task</t>
  </si>
  <si>
    <t>Acceptance</t>
  </si>
  <si>
    <t>Days</t>
  </si>
  <si>
    <t>Insert new rows ABOVE this one</t>
  </si>
  <si>
    <t>This row marks the end of the Project Schedule. DO NOT enter anything in this row. 
Insert new rows ABOVE this one to continue building out your Project Schedule.</t>
  </si>
  <si>
    <t>This is an empty row</t>
  </si>
  <si>
    <t>date</t>
  </si>
  <si>
    <t>Task 5</t>
  </si>
  <si>
    <t>Task 4</t>
  </si>
  <si>
    <t>Task 3</t>
  </si>
  <si>
    <t>Task 2</t>
  </si>
  <si>
    <t>Task 1</t>
  </si>
  <si>
    <t>Sample phase title block</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</si>
  <si>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</si>
  <si>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</si>
  <si>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Name</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</si>
  <si>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</si>
  <si>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</si>
  <si>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Do not delete this row. This row is hidden to preserve a formula that is used to highlight the curren day within the project schedule. </t>
  </si>
  <si>
    <t>DAYS</t>
  </si>
  <si>
    <t>END</t>
  </si>
  <si>
    <t>START</t>
  </si>
  <si>
    <t>PROGRESS</t>
  </si>
  <si>
    <t>ASSIGNED
TO</t>
  </si>
  <si>
    <t>TASK</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</si>
  <si>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</si>
  <si>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</si>
  <si>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Display Week:</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</si>
  <si>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</si>
  <si>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Project Start:</t>
  </si>
  <si>
    <t>Enter the name of the Project Lead in cell B3. Enter the Project Start date in cell E3. Pooject Start: label is in cell C3.</t>
  </si>
  <si>
    <t>https://www.vertex42.com/ExcelTemplates/simple-gantt-chart.html</t>
  </si>
  <si>
    <t>Enter Company Name in cell B2.</t>
  </si>
  <si>
    <t>SIMPLE GANTT CHART by Vertex42.com</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</si>
  <si>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</si>
  <si>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Firmware Development</t>
  </si>
  <si>
    <t>University of Cape Town</t>
  </si>
  <si>
    <t>Jamie Jacobson</t>
  </si>
  <si>
    <t xml:space="preserve">Framework </t>
  </si>
  <si>
    <t>Synthesis Phase 1</t>
  </si>
  <si>
    <t>Synthesis Phase 2</t>
  </si>
  <si>
    <t>Synthesis Phase 3</t>
  </si>
  <si>
    <t>Synthesis Phase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</si>
</sst>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
    <numFmt numFmtId="165" formatCode="d"/>
    <numFmt numFmtId="166" formatCode="mmm\ d\,\ yyyy"/>
    <numFmt numFmtId="167" formatCode="ddd\,\ m/d/yyyy"/>
  </numFmts>
  <fonts count="17">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indexed="12"/>
      <name val="Arial"/>
      <family val="2"/>
    </font>
    <font>
      <sz val="10"/>
      <color theme="1" tint="0.499984740745262"/>
      <name val="Arial"/>
      <family val="2"/>
    </font>
    <font>
      <b/>
      <sz val="11"/>
      <color theme="1" tint="0.499984740745262"/>
      <name val="Calibri"/>
      <family val="2"/>
      <scheme val="minor"/>
    </font>
    <font>
      <sz val="11"/>
      <name val="Calibri"/>
      <family val="2"/>
      <scheme val="minor"/>
    </font>
    <font>
      <sz val="10"/>
      <color theme="1" tint="0.499984740745262"/>
      <name val="Calibri"/>
      <family val="2"/>
      <scheme val="minor"/>
    </font>
    <font>
      <i/>
      <sz val="9"/>
      <color theme="1"/>
      <name val="Calibri"/>
      <family val="2"/>
      <scheme val="minor"/>
    </font>
    <font>
      <sz val="8"/>
      <color theme="0"/>
      <name val="Calibri"/>
      <family val="2"/>
      <scheme val="minor"/>
    </font>
    <font>
      <b/>
      <sz val="9"/>
      <color theme="0"/>
      <name val="Calibri"/>
      <family val="2"/>
      <scheme val="minor"/>
    </font>
    <font>
      <sz val="9"/>
      <name val="Calibri"/>
      <family val="2"/>
      <scheme val="minor"/>
    </font>
    <font>
      <sz val="14"/>
      <color theme="1"/>
      <name val="Calibri"/>
      <family val="2"/>
      <scheme val="minor"/>
    </font>
    <font>
      <sz val="10"/>
      <name val="Calibri"/>
      <family val="2"/>
      <scheme val="minor"/>
    </font>
    <font>
      <b/>
      <sz val="20"/>
      <color theme="4" tint="-0.249977111117893"/>
      <name val="Calibri Light"/>
      <family val="2"/>
      <scheme val="major"/>
    </font>
    <font>
      <b/>
      <sz val="22"/>
      <color theme="1" tint="0.34998626667073579"/>
      <name val="Calibri Light"/>
      <family val="2"/>
      <scheme val="major"/>
    </font>
  </fonts>
  <fills count="14">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tint="-0.14999847407452621"/>
        <bgColor indexed="64"/>
      </patternFill>
    </fill>
  </fills>
  <borders count="22">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right style="thin">
        <color indexed="64"/>
      </right>
      <top/>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bottom style="medium">
        <color theme="0" tint="-0.14996795556505021"/>
      </bottom>
      <diagonal/>
    </border>
    <border>
      <left/>
      <right/>
      <top style="thin">
        <color theme="0" tint="-0.34998626667073579"/>
      </top>
      <bottom/>
      <diagonal/>
    </border>
    <border>
      <left/>
      <right style="thin">
        <color theme="0" tint="-0.34998626667073579"/>
      </right>
      <top/>
      <bottom/>
      <diagonal/>
    </border>
    <border>
      <left style="thin">
        <color theme="0" tint="-0.34998626667073579"/>
      </left>
      <right/>
      <top/>
      <bottom/>
      <diagonal/>
    </border>
    <border>
      <left/>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12">
    <xf numFmtId="0" fontId="0" fillId="0" borderId="0"/>
    <xf numFmtId="9" fontId="1" fillId="0" borderId="0" applyFont="0" applyFill="0" applyBorder="0" applyAlignment="0" applyProtection="0"/>
    <xf numFmtId="0" fontId="3" fillId="0" borderId="0"/>
    <xf numFmtId="0" fontId="4" fillId="0" borderId="0" applyNumberFormat="0" applyFill="0" applyBorder="0" applyAlignment="0" applyProtection="0">
      <alignment vertical="top"/>
      <protection locked="0"/>
    </xf>
    <xf numFmtId="164" fontId="1" fillId="0" borderId="11" applyFill="0">
      <alignment horizontal="center" vertical="center"/>
    </xf>
    <xf numFmtId="0" fontId="1" fillId="0" borderId="11" applyFill="0">
      <alignment horizontal="center" vertical="center"/>
    </xf>
    <xf numFmtId="0" fontId="1" fillId="0" borderId="11" applyFill="0">
      <alignment horizontal="left" vertical="center" indent="2"/>
    </xf>
    <xf numFmtId="0" fontId="1" fillId="0" borderId="0" applyNumberFormat="0" applyFill="0" applyProtection="0">
      <alignment horizontal="right" indent="1"/>
    </xf>
    <xf numFmtId="167" fontId="1" fillId="0" borderId="19">
      <alignment horizontal="center" vertical="center"/>
    </xf>
    <xf numFmtId="0" fontId="13" fillId="0" borderId="0" applyNumberFormat="0" applyFill="0" applyProtection="0">
      <alignment vertical="top"/>
    </xf>
    <xf numFmtId="0" fontId="13" fillId="0" borderId="0" applyNumberFormat="0" applyFill="0" applyAlignment="0" applyProtection="0"/>
    <xf numFmtId="0" fontId="16" fillId="0" borderId="0" applyNumberFormat="0" applyFill="0" applyBorder="0" applyAlignment="0" applyProtection="0"/>
  </cellStyleXfs>
  <cellXfs count="102">
    <xf numFmtId="0" fontId="0" fillId="0" borderId="0" xfId="0"/>
    <xf numFmtId="0" fontId="0" fillId="0" borderId="4" xfId="0" applyBorder="1"/>
    <xf numFmtId="0" fontId="0" fillId="0" borderId="5" xfId="0" applyBorder="1"/>
    <xf numFmtId="15" fontId="0" fillId="0" borderId="4" xfId="0" applyNumberFormat="1" applyBorder="1"/>
    <xf numFmtId="0" fontId="0" fillId="0" borderId="7" xfId="0" applyBorder="1"/>
    <xf numFmtId="0" fontId="0" fillId="0" borderId="8" xfId="0" applyBorder="1"/>
    <xf numFmtId="0" fontId="2" fillId="0" borderId="2" xfId="0" applyFont="1" applyBorder="1" applyAlignment="1">
      <alignment horizontal="left" vertical="center"/>
    </xf>
    <xf numFmtId="0" fontId="2" fillId="0" borderId="6" xfId="0" applyFont="1" applyBorder="1" applyAlignment="1">
      <alignment horizontal="left" vertical="center"/>
    </xf>
    <xf numFmtId="0" fontId="0" fillId="0" borderId="0" xfId="0" applyAlignment="1">
      <alignment wrapText="1"/>
    </xf>
    <xf numFmtId="0" fontId="0" fillId="0" borderId="9" xfId="0" applyBorder="1" applyAlignment="1">
      <alignment vertical="center" wrapText="1"/>
    </xf>
    <xf numFmtId="0" fontId="0" fillId="0" borderId="0" xfId="0" applyAlignment="1">
      <alignment vertical="center" wrapText="1"/>
    </xf>
    <xf numFmtId="0" fontId="2" fillId="0" borderId="3" xfId="0" applyFont="1" applyBorder="1" applyAlignment="1">
      <alignment vertical="center"/>
    </xf>
    <xf numFmtId="0" fontId="2" fillId="0" borderId="1" xfId="0" applyFont="1" applyBorder="1" applyAlignment="1">
      <alignment vertical="center"/>
    </xf>
    <xf numFmtId="0" fontId="0" fillId="0" borderId="0" xfId="0" applyAlignment="1">
      <alignment horizontal="center"/>
    </xf>
    <xf numFmtId="0" fontId="3" fillId="0" borderId="0" xfId="2"/>
    <xf numFmtId="0" fontId="5" fillId="0" borderId="0" xfId="3" applyFont="1" applyAlignment="1" applyProtection="1"/>
    <xf numFmtId="0" fontId="3" fillId="0" borderId="0" xfId="0" applyFont="1" applyAlignment="1">
      <alignment horizontal="center"/>
    </xf>
    <xf numFmtId="0" fontId="6" fillId="0" borderId="0" xfId="0" applyFont="1"/>
    <xf numFmtId="0" fontId="0" fillId="0" borderId="0" xfId="0" applyAlignment="1">
      <alignment horizontal="right" vertical="center"/>
    </xf>
    <xf numFmtId="0" fontId="0" fillId="0" borderId="0" xfId="0" applyAlignment="1">
      <alignment vertical="center"/>
    </xf>
    <xf numFmtId="0" fontId="0" fillId="2" borderId="10" xfId="0" applyFill="1" applyBorder="1" applyAlignment="1">
      <alignment vertical="center"/>
    </xf>
    <xf numFmtId="0" fontId="7" fillId="2" borderId="11" xfId="0" applyFont="1" applyFill="1" applyBorder="1" applyAlignment="1">
      <alignment horizontal="center" vertical="center"/>
    </xf>
    <xf numFmtId="164" fontId="7" fillId="2" borderId="11" xfId="0" applyNumberFormat="1" applyFont="1" applyFill="1" applyBorder="1" applyAlignment="1">
      <alignment horizontal="center" vertical="center"/>
    </xf>
    <xf numFmtId="164" fontId="8" fillId="2" borderId="11" xfId="0" applyNumberFormat="1" applyFont="1" applyFill="1" applyBorder="1" applyAlignment="1">
      <alignment horizontal="left" vertical="center"/>
    </xf>
    <xf numFmtId="9" fontId="7" fillId="2" borderId="11" xfId="1" applyFont="1" applyFill="1" applyBorder="1" applyAlignment="1">
      <alignment horizontal="center" vertical="center"/>
    </xf>
    <xf numFmtId="0" fontId="9" fillId="2" borderId="11" xfId="0" applyFont="1" applyFill="1" applyBorder="1" applyAlignment="1">
      <alignment horizontal="center" vertical="center"/>
    </xf>
    <xf numFmtId="0" fontId="9" fillId="2" borderId="11" xfId="0" applyFont="1" applyFill="1" applyBorder="1" applyAlignment="1">
      <alignment horizontal="left" vertical="center" indent="1"/>
    </xf>
    <xf numFmtId="0" fontId="3" fillId="0" borderId="0" xfId="2" applyAlignment="1">
      <alignment wrapText="1"/>
    </xf>
    <xf numFmtId="0" fontId="0" fillId="0" borderId="10" xfId="0" applyBorder="1" applyAlignment="1">
      <alignment vertical="center"/>
    </xf>
    <xf numFmtId="0" fontId="7" fillId="0" borderId="11" xfId="0" applyFont="1" applyBorder="1" applyAlignment="1">
      <alignment horizontal="center" vertical="center"/>
    </xf>
    <xf numFmtId="164" fontId="1" fillId="0" borderId="11" xfId="4">
      <alignment horizontal="center" vertical="center"/>
    </xf>
    <xf numFmtId="9" fontId="7" fillId="0" borderId="11" xfId="1" applyFont="1" applyBorder="1" applyAlignment="1">
      <alignment horizontal="center" vertical="center"/>
    </xf>
    <xf numFmtId="0" fontId="1" fillId="0" borderId="11" xfId="5">
      <alignment horizontal="center" vertical="center"/>
    </xf>
    <xf numFmtId="0" fontId="1" fillId="0" borderId="11" xfId="6">
      <alignment horizontal="left" vertical="center" indent="2"/>
    </xf>
    <xf numFmtId="164" fontId="1" fillId="3" borderId="11" xfId="4" applyFill="1">
      <alignment horizontal="center" vertical="center"/>
    </xf>
    <xf numFmtId="9" fontId="7" fillId="3" borderId="11" xfId="1" applyFont="1" applyFill="1" applyBorder="1" applyAlignment="1">
      <alignment horizontal="center" vertical="center"/>
    </xf>
    <xf numFmtId="0" fontId="1" fillId="3" borderId="11" xfId="5" applyFill="1">
      <alignment horizontal="center" vertical="center"/>
    </xf>
    <xf numFmtId="0" fontId="1" fillId="3" borderId="11" xfId="6" applyFill="1">
      <alignment horizontal="left" vertical="center" indent="2"/>
    </xf>
    <xf numFmtId="164" fontId="7" fillId="4" borderId="11" xfId="0" applyNumberFormat="1" applyFont="1" applyFill="1" applyBorder="1" applyAlignment="1">
      <alignment horizontal="center" vertical="center"/>
    </xf>
    <xf numFmtId="164" fontId="0" fillId="4" borderId="11" xfId="0" applyNumberFormat="1" applyFill="1" applyBorder="1" applyAlignment="1">
      <alignment horizontal="center" vertical="center"/>
    </xf>
    <xf numFmtId="9" fontId="7" fillId="4" borderId="11" xfId="1" applyFont="1" applyFill="1" applyBorder="1" applyAlignment="1">
      <alignment horizontal="center" vertical="center"/>
    </xf>
    <xf numFmtId="0" fontId="1" fillId="4" borderId="11" xfId="5" applyFill="1">
      <alignment horizontal="center" vertical="center"/>
    </xf>
    <xf numFmtId="0" fontId="2" fillId="4" borderId="11" xfId="0" applyFont="1" applyFill="1" applyBorder="1" applyAlignment="1">
      <alignment horizontal="left" vertical="center" indent="1"/>
    </xf>
    <xf numFmtId="164" fontId="1" fillId="5" borderId="11" xfId="4" applyFill="1">
      <alignment horizontal="center" vertical="center"/>
    </xf>
    <xf numFmtId="9" fontId="7" fillId="5" borderId="11" xfId="1" applyFont="1" applyFill="1" applyBorder="1" applyAlignment="1">
      <alignment horizontal="center" vertical="center"/>
    </xf>
    <xf numFmtId="0" fontId="1" fillId="5" borderId="11" xfId="5" applyFill="1">
      <alignment horizontal="center" vertical="center"/>
    </xf>
    <xf numFmtId="0" fontId="1" fillId="5" borderId="11" xfId="6" applyFill="1">
      <alignment horizontal="left" vertical="center" indent="2"/>
    </xf>
    <xf numFmtId="164" fontId="7" fillId="6" borderId="11" xfId="0" applyNumberFormat="1" applyFont="1" applyFill="1" applyBorder="1" applyAlignment="1">
      <alignment horizontal="center" vertical="center"/>
    </xf>
    <xf numFmtId="164" fontId="0" fillId="6" borderId="11" xfId="0" applyNumberFormat="1" applyFill="1" applyBorder="1" applyAlignment="1">
      <alignment horizontal="center" vertical="center"/>
    </xf>
    <xf numFmtId="9" fontId="7" fillId="6" borderId="11" xfId="1" applyFont="1" applyFill="1" applyBorder="1" applyAlignment="1">
      <alignment horizontal="center" vertical="center"/>
    </xf>
    <xf numFmtId="0" fontId="1" fillId="6" borderId="11" xfId="5" applyFill="1">
      <alignment horizontal="center" vertical="center"/>
    </xf>
    <xf numFmtId="0" fontId="2" fillId="6" borderId="11" xfId="0" applyFont="1" applyFill="1" applyBorder="1" applyAlignment="1">
      <alignment horizontal="left" vertical="center" indent="1"/>
    </xf>
    <xf numFmtId="164" fontId="1" fillId="7" borderId="11" xfId="4" applyFill="1">
      <alignment horizontal="center" vertical="center"/>
    </xf>
    <xf numFmtId="9" fontId="7" fillId="7" borderId="11" xfId="1" applyFont="1" applyFill="1" applyBorder="1" applyAlignment="1">
      <alignment horizontal="center" vertical="center"/>
    </xf>
    <xf numFmtId="0" fontId="1" fillId="7" borderId="11" xfId="5" applyFill="1">
      <alignment horizontal="center" vertical="center"/>
    </xf>
    <xf numFmtId="0" fontId="1" fillId="7" borderId="11" xfId="6" applyFill="1">
      <alignment horizontal="left" vertical="center" indent="2"/>
    </xf>
    <xf numFmtId="0" fontId="0" fillId="0" borderId="10" xfId="0" applyBorder="1" applyAlignment="1">
      <alignment horizontal="right" vertical="center"/>
    </xf>
    <xf numFmtId="164" fontId="7" fillId="8" borderId="11" xfId="0" applyNumberFormat="1" applyFont="1" applyFill="1" applyBorder="1" applyAlignment="1">
      <alignment horizontal="center" vertical="center"/>
    </xf>
    <xf numFmtId="164" fontId="0" fillId="8" borderId="11" xfId="0" applyNumberFormat="1" applyFill="1" applyBorder="1" applyAlignment="1">
      <alignment horizontal="center" vertical="center"/>
    </xf>
    <xf numFmtId="9" fontId="7" fillId="8" borderId="11" xfId="1" applyFont="1" applyFill="1" applyBorder="1" applyAlignment="1">
      <alignment horizontal="center" vertical="center"/>
    </xf>
    <xf numFmtId="0" fontId="1" fillId="8" borderId="11" xfId="5" applyFill="1">
      <alignment horizontal="center" vertical="center"/>
    </xf>
    <xf numFmtId="0" fontId="2" fillId="8" borderId="11" xfId="0" applyFont="1" applyFill="1" applyBorder="1" applyAlignment="1">
      <alignment horizontal="left" vertical="center" indent="1"/>
    </xf>
    <xf numFmtId="164" fontId="1" fillId="9" borderId="11" xfId="4" applyFill="1">
      <alignment horizontal="center" vertical="center"/>
    </xf>
    <xf numFmtId="9" fontId="7" fillId="9" borderId="11" xfId="1" applyFont="1" applyFill="1" applyBorder="1" applyAlignment="1">
      <alignment horizontal="center" vertical="center"/>
    </xf>
    <xf numFmtId="0" fontId="1" fillId="9" borderId="11" xfId="5" applyFill="1">
      <alignment horizontal="center" vertical="center"/>
    </xf>
    <xf numFmtId="0" fontId="1" fillId="9" borderId="11" xfId="6" applyFill="1">
      <alignment horizontal="left" vertical="center" indent="2"/>
    </xf>
    <xf numFmtId="164" fontId="7" fillId="10" borderId="11" xfId="0" applyNumberFormat="1" applyFont="1" applyFill="1" applyBorder="1" applyAlignment="1">
      <alignment horizontal="center" vertical="center"/>
    </xf>
    <xf numFmtId="164" fontId="0" fillId="10" borderId="11" xfId="0" applyNumberFormat="1" applyFill="1" applyBorder="1" applyAlignment="1">
      <alignment horizontal="center" vertical="center"/>
    </xf>
    <xf numFmtId="9" fontId="7" fillId="10" borderId="11" xfId="1" applyFont="1" applyFill="1" applyBorder="1" applyAlignment="1">
      <alignment horizontal="center" vertical="center"/>
    </xf>
    <xf numFmtId="0" fontId="1" fillId="10" borderId="11" xfId="5" applyFill="1">
      <alignment horizontal="center" vertical="center"/>
    </xf>
    <xf numFmtId="0" fontId="2" fillId="10" borderId="11" xfId="0" applyFont="1" applyFill="1" applyBorder="1" applyAlignment="1">
      <alignment horizontal="left" vertical="center" indent="1"/>
    </xf>
    <xf numFmtId="0" fontId="10" fillId="11" borderId="12" xfId="0" applyFont="1" applyFill="1" applyBorder="1" applyAlignment="1">
      <alignment horizontal="center" vertical="center" shrinkToFit="1"/>
    </xf>
    <xf numFmtId="0" fontId="11" fillId="12" borderId="13" xfId="0" applyFont="1" applyFill="1" applyBorder="1" applyAlignment="1">
      <alignment horizontal="center" vertical="center" wrapText="1"/>
    </xf>
    <xf numFmtId="0" fontId="11" fillId="12" borderId="13" xfId="0" applyFont="1" applyFill="1" applyBorder="1" applyAlignment="1">
      <alignment horizontal="left" vertical="center" indent="1"/>
    </xf>
    <xf numFmtId="165" fontId="12" fillId="13" borderId="14" xfId="0" applyNumberFormat="1" applyFont="1" applyFill="1" applyBorder="1" applyAlignment="1">
      <alignment horizontal="center" vertical="center"/>
    </xf>
    <xf numFmtId="165" fontId="12" fillId="13" borderId="0" xfId="0" applyNumberFormat="1" applyFont="1" applyFill="1" applyAlignment="1">
      <alignment horizontal="center" vertical="center"/>
    </xf>
    <xf numFmtId="165" fontId="12" fillId="13" borderId="15" xfId="0" applyNumberFormat="1" applyFont="1" applyFill="1" applyBorder="1" applyAlignment="1">
      <alignment horizontal="center" vertical="center"/>
    </xf>
    <xf numFmtId="0" fontId="0" fillId="0" borderId="16" xfId="0" applyBorder="1"/>
    <xf numFmtId="166" fontId="0" fillId="13" borderId="17" xfId="0" applyNumberFormat="1" applyFill="1" applyBorder="1" applyAlignment="1">
      <alignment horizontal="left" vertical="center" wrapText="1" indent="1"/>
    </xf>
    <xf numFmtId="166" fontId="0" fillId="13" borderId="13" xfId="0" applyNumberFormat="1" applyFill="1" applyBorder="1" applyAlignment="1">
      <alignment horizontal="left" vertical="center" wrapText="1" indent="1"/>
    </xf>
    <xf numFmtId="166" fontId="0" fillId="13" borderId="18" xfId="0" applyNumberFormat="1" applyFill="1" applyBorder="1" applyAlignment="1">
      <alignment horizontal="left" vertical="center" wrapText="1" indent="1"/>
    </xf>
    <xf numFmtId="0" fontId="0" fillId="0" borderId="19" xfId="0" applyBorder="1" applyAlignment="1">
      <alignment horizontal="center" vertical="center"/>
    </xf>
    <xf numFmtId="0" fontId="1" fillId="0" borderId="14" xfId="7" applyBorder="1">
      <alignment horizontal="right" indent="1"/>
    </xf>
    <xf numFmtId="0" fontId="1" fillId="0" borderId="0" xfId="7">
      <alignment horizontal="right" indent="1"/>
    </xf>
    <xf numFmtId="0" fontId="13" fillId="0" borderId="0" xfId="9">
      <alignment vertical="top"/>
    </xf>
    <xf numFmtId="0" fontId="5" fillId="0" borderId="0" xfId="3" applyFont="1" applyProtection="1">
      <alignment vertical="top"/>
    </xf>
    <xf numFmtId="0" fontId="13" fillId="0" borderId="0" xfId="10"/>
    <xf numFmtId="0" fontId="14" fillId="0" borderId="0" xfId="0" applyFont="1"/>
    <xf numFmtId="0" fontId="14" fillId="0" borderId="0" xfId="0" applyFont="1" applyAlignment="1">
      <alignment horizontal="center" vertical="center"/>
    </xf>
    <xf numFmtId="0" fontId="14" fillId="0" borderId="0" xfId="0" applyFont="1" applyAlignment="1">
      <alignment horizontal="center"/>
    </xf>
    <xf numFmtId="0" fontId="15" fillId="0" borderId="0" xfId="0" applyFont="1" applyAlignment="1">
      <alignment horizontal="left"/>
    </xf>
    <xf numFmtId="0" fontId="16" fillId="0" borderId="0" xfId="11" applyAlignment="1">
      <alignment horizontal="left"/>
    </xf>
    <xf numFmtId="167" fontId="1" fillId="0" borderId="20" xfId="8" applyBorder="1">
      <alignment horizontal="center" vertical="center"/>
    </xf>
    <xf numFmtId="167" fontId="1" fillId="0" borderId="21" xfId="8" applyBorder="1">
      <alignment horizontal="center" vertical="center"/>
    </xf>
    <xf numFmtId="0" fontId="2" fillId="7" borderId="11" xfId="6" applyFont="1" applyFill="1">
      <alignment horizontal="left" vertical="center" indent="2"/>
    </xf>
    <xf numFmtId="0" fontId="9" fillId="2" borderId="0" xfId="0" applyFont="1" applyFill="1" applyBorder="1" applyAlignment="1">
      <alignment horizontal="left" vertical="center" indent="1"/>
    </xf>
    <xf numFmtId="0" fontId="9" fillId="2" borderId="0" xfId="0" applyFont="1" applyFill="1" applyBorder="1" applyAlignment="1">
      <alignment horizontal="center" vertical="center"/>
    </xf>
    <xf numFmtId="9" fontId="7" fillId="2" borderId="0" xfId="1" applyFont="1" applyFill="1" applyBorder="1" applyAlignment="1">
      <alignment horizontal="center" vertical="center"/>
    </xf>
    <xf numFmtId="164" fontId="8" fillId="2" borderId="0" xfId="0" applyNumberFormat="1" applyFont="1" applyFill="1" applyBorder="1" applyAlignment="1">
      <alignment horizontal="left" vertical="center"/>
    </xf>
    <xf numFmtId="164" fontId="7" fillId="2" borderId="0" xfId="0" applyNumberFormat="1" applyFont="1" applyFill="1" applyBorder="1" applyAlignment="1">
      <alignment horizontal="center" vertical="center"/>
    </xf>
    <xf numFmtId="0" fontId="7" fillId="2" borderId="0" xfId="0" applyFont="1" applyFill="1" applyBorder="1" applyAlignment="1">
      <alignment horizontal="center" vertical="center"/>
    </xf>
    <xf numFmtId="0" fontId="0" fillId="2" borderId="0" xfId="0" applyFill="1" applyBorder="1" applyAlignment="1">
      <alignment vertical="center"/>
    </xf>
  </cellXfs>
  <cellStyles count="12">
    <cellStyle name="Date" xfId="4" xr:uid="{BF5E08F0-45D4-4B89-9CAF-52F8DB1B8960}"/>
    <cellStyle name="Heading 1 2" xfId="10" xr:uid="{2D8A69DF-A361-4801-857F-51DA58629509}"/>
    <cellStyle name="Heading 2 2" xfId="9" xr:uid="{8C7C2FC8-04DF-4157-9FCE-0416A2DAB811}"/>
    <cellStyle name="Heading 3 2" xfId="7" xr:uid="{3D4084C2-A34F-4567-BF3E-D0F2032A691F}"/>
    <cellStyle name="Hyperlink" xfId="3" builtinId="8"/>
    <cellStyle name="Name" xfId="5" xr:uid="{48D2904E-EAED-4D67-A7AD-0E66AF5FDEBD}"/>
    <cellStyle name="Normal" xfId="0" builtinId="0"/>
    <cellStyle name="Percent" xfId="1" builtinId="5"/>
    <cellStyle name="Project Start" xfId="8" xr:uid="{C9D92418-662D-47F4-ABC0-9D0E14089F19}"/>
    <cellStyle name="Task" xfId="6" xr:uid="{B24E48E3-77DD-4A11-AF94-3F62EAB3F228}"/>
    <cellStyle name="Title 2" xfId="11" xr:uid="{1531F5CE-BF42-4531-B3FF-328343B1FF68}"/>
    <cellStyle name="zHiddenText" xfId="2" xr:uid="{F5AB1ADD-FE62-46CB-B951-734FD3B7CE37}"/>
  </cellStyles>
  <dxfs count="3">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06A1B-6330-411B-B632-D7A6222F3F12}">
  <dimension ref="A1:E12"/>
  <sheetViews>
    <sheetView topLeftCell="A2" workbookViewId="0">
      <selection activeCell="B19" sqref="B19"/>
    </sheetView>
  </sheetViews>
  <sheetFormatPr defaultRowHeight="14.4"/>
  <cols>
    <col min="1" max="1" width="19.6640625" bestFit="1" customWidth="1"/>
    <col min="2" max="2" width="13.21875" bestFit="1" customWidth="1"/>
    <col min="3" max="3" width="11.5546875" customWidth="1"/>
    <col min="4" max="4" width="14.6640625" bestFit="1" customWidth="1"/>
    <col min="5" max="10" width="42.44140625" customWidth="1"/>
  </cols>
  <sheetData>
    <row r="1" spans="1:5" ht="15" thickBot="1"/>
    <row r="2" spans="1:5" ht="15" thickBot="1">
      <c r="A2" s="6" t="s">
        <v>6</v>
      </c>
      <c r="B2" s="6" t="s">
        <v>5</v>
      </c>
      <c r="C2" s="6" t="s">
        <v>2</v>
      </c>
      <c r="D2" s="6" t="s">
        <v>3</v>
      </c>
      <c r="E2" s="7" t="s">
        <v>4</v>
      </c>
    </row>
    <row r="3" spans="1:5">
      <c r="A3" s="1" t="s">
        <v>0</v>
      </c>
      <c r="B3" s="1"/>
      <c r="C3" s="3">
        <v>43956</v>
      </c>
      <c r="D3" s="1"/>
      <c r="E3" s="4"/>
    </row>
    <row r="4" spans="1:5" ht="15" thickBot="1">
      <c r="A4" s="2" t="s">
        <v>1</v>
      </c>
      <c r="B4" s="2"/>
      <c r="C4" s="2"/>
      <c r="D4" s="2"/>
      <c r="E4" s="5"/>
    </row>
    <row r="7" spans="1:5">
      <c r="A7" s="11" t="s">
        <v>7</v>
      </c>
      <c r="B7" s="12" t="s">
        <v>1</v>
      </c>
    </row>
    <row r="8" spans="1:5">
      <c r="A8" s="9" t="s">
        <v>8</v>
      </c>
      <c r="B8" s="10" t="s">
        <v>11</v>
      </c>
    </row>
    <row r="9" spans="1:5">
      <c r="A9" s="9" t="s">
        <v>9</v>
      </c>
      <c r="B9" s="10" t="s">
        <v>12</v>
      </c>
    </row>
    <row r="10" spans="1:5">
      <c r="A10" s="9" t="s">
        <v>10</v>
      </c>
      <c r="B10" s="10" t="s">
        <v>13</v>
      </c>
    </row>
    <row r="11" spans="1:5">
      <c r="A11" s="9" t="s">
        <v>16</v>
      </c>
      <c r="B11" s="10" t="s">
        <v>14</v>
      </c>
    </row>
    <row r="12" spans="1:5" ht="28.8">
      <c r="A12" s="9" t="s">
        <v>17</v>
      </c>
      <c r="B12" s="10" t="s">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1FC81-625B-4420-AD48-B6D42F2DF7DB}">
  <sheetPr>
    <pageSetUpPr fitToPage="1"/>
  </sheetPr>
  <dimension ref="A1:BL38"/>
  <sheetViews>
    <sheetView showGridLines="0" tabSelected="1" showRuler="0" zoomScaleNormal="100" zoomScalePageLayoutView="70" workbookViewId="0">
      <pane ySplit="6" topLeftCell="A8" activePane="bottomLeft" state="frozen"/>
      <selection pane="bottomLeft" activeCell="A5" sqref="A5"/>
    </sheetView>
  </sheetViews>
  <sheetFormatPr defaultRowHeight="30" customHeight="1"/>
  <cols>
    <col min="1" max="1" width="2.6640625" style="14" customWidth="1"/>
    <col min="2" max="2" width="19.88671875" customWidth="1"/>
    <col min="3" max="3" width="30.6640625" customWidth="1"/>
    <col min="4" max="4" width="10.6640625" customWidth="1"/>
    <col min="5" max="5" width="10.44140625" style="13" customWidth="1"/>
    <col min="6" max="6" width="10.44140625" customWidth="1"/>
    <col min="7" max="7" width="2.6640625" customWidth="1"/>
    <col min="8" max="8" width="6.109375" hidden="1" customWidth="1"/>
    <col min="9" max="64" width="2.5546875" customWidth="1"/>
  </cols>
  <sheetData>
    <row r="1" spans="1:64" ht="30" customHeight="1">
      <c r="A1" s="27" t="s">
        <v>52</v>
      </c>
      <c r="B1" s="91" t="s">
        <v>53</v>
      </c>
      <c r="C1" s="90"/>
      <c r="D1" s="87"/>
      <c r="E1" s="89"/>
      <c r="F1" s="88"/>
      <c r="H1" s="87"/>
      <c r="I1" s="17" t="s">
        <v>51</v>
      </c>
    </row>
    <row r="2" spans="1:64" ht="30" customHeight="1">
      <c r="A2" s="14" t="s">
        <v>50</v>
      </c>
      <c r="B2" s="86" t="s">
        <v>54</v>
      </c>
      <c r="I2" s="85" t="s">
        <v>49</v>
      </c>
    </row>
    <row r="3" spans="1:64" ht="30" customHeight="1">
      <c r="A3" s="14" t="s">
        <v>48</v>
      </c>
      <c r="B3" s="84" t="s">
        <v>55</v>
      </c>
      <c r="C3" s="83" t="s">
        <v>47</v>
      </c>
      <c r="D3" s="82"/>
      <c r="E3" s="92">
        <v>43956</v>
      </c>
      <c r="F3" s="93"/>
    </row>
    <row r="4" spans="1:64" ht="30" customHeight="1">
      <c r="A4" s="27" t="s">
        <v>46</v>
      </c>
      <c r="C4" s="83" t="s">
        <v>45</v>
      </c>
      <c r="D4" s="82"/>
      <c r="E4" s="81">
        <v>1</v>
      </c>
      <c r="I4" s="80">
        <f>I5</f>
        <v>43955</v>
      </c>
      <c r="J4" s="79"/>
      <c r="K4" s="79"/>
      <c r="L4" s="79"/>
      <c r="M4" s="79"/>
      <c r="N4" s="79"/>
      <c r="O4" s="78"/>
      <c r="P4" s="80">
        <f>P5</f>
        <v>43962</v>
      </c>
      <c r="Q4" s="79"/>
      <c r="R4" s="79"/>
      <c r="S4" s="79"/>
      <c r="T4" s="79"/>
      <c r="U4" s="79"/>
      <c r="V4" s="78"/>
      <c r="W4" s="80">
        <f>W5</f>
        <v>43969</v>
      </c>
      <c r="X4" s="79"/>
      <c r="Y4" s="79"/>
      <c r="Z4" s="79"/>
      <c r="AA4" s="79"/>
      <c r="AB4" s="79"/>
      <c r="AC4" s="78"/>
      <c r="AD4" s="80">
        <f>AD5</f>
        <v>43976</v>
      </c>
      <c r="AE4" s="79"/>
      <c r="AF4" s="79"/>
      <c r="AG4" s="79"/>
      <c r="AH4" s="79"/>
      <c r="AI4" s="79"/>
      <c r="AJ4" s="78"/>
      <c r="AK4" s="80">
        <f>AK5</f>
        <v>43983</v>
      </c>
      <c r="AL4" s="79"/>
      <c r="AM4" s="79"/>
      <c r="AN4" s="79"/>
      <c r="AO4" s="79"/>
      <c r="AP4" s="79"/>
      <c r="AQ4" s="78"/>
      <c r="AR4" s="80">
        <f>AR5</f>
        <v>43990</v>
      </c>
      <c r="AS4" s="79"/>
      <c r="AT4" s="79"/>
      <c r="AU4" s="79"/>
      <c r="AV4" s="79"/>
      <c r="AW4" s="79"/>
      <c r="AX4" s="78"/>
      <c r="AY4" s="80">
        <f>AY5</f>
        <v>43997</v>
      </c>
      <c r="AZ4" s="79"/>
      <c r="BA4" s="79"/>
      <c r="BB4" s="79"/>
      <c r="BC4" s="79"/>
      <c r="BD4" s="79"/>
      <c r="BE4" s="78"/>
      <c r="BF4" s="80">
        <f>BF5</f>
        <v>44004</v>
      </c>
      <c r="BG4" s="79"/>
      <c r="BH4" s="79"/>
      <c r="BI4" s="79"/>
      <c r="BJ4" s="79"/>
      <c r="BK4" s="79"/>
      <c r="BL4" s="78"/>
    </row>
    <row r="5" spans="1:64" ht="15" customHeight="1">
      <c r="A5" s="27" t="s">
        <v>44</v>
      </c>
      <c r="B5" s="77"/>
      <c r="C5" s="77"/>
      <c r="D5" s="77"/>
      <c r="E5" s="77"/>
      <c r="F5" s="77"/>
      <c r="G5" s="77"/>
      <c r="I5" s="76">
        <f>Project_Start-WEEKDAY(Project_Start,1)+2+7*(Display_Week-1)</f>
        <v>43955</v>
      </c>
      <c r="J5" s="75">
        <f>I5+1</f>
        <v>43956</v>
      </c>
      <c r="K5" s="75">
        <f>J5+1</f>
        <v>43957</v>
      </c>
      <c r="L5" s="75">
        <f>K5+1</f>
        <v>43958</v>
      </c>
      <c r="M5" s="75">
        <f>L5+1</f>
        <v>43959</v>
      </c>
      <c r="N5" s="75">
        <f>M5+1</f>
        <v>43960</v>
      </c>
      <c r="O5" s="74">
        <f>N5+1</f>
        <v>43961</v>
      </c>
      <c r="P5" s="76">
        <f>O5+1</f>
        <v>43962</v>
      </c>
      <c r="Q5" s="75">
        <f>P5+1</f>
        <v>43963</v>
      </c>
      <c r="R5" s="75">
        <f>Q5+1</f>
        <v>43964</v>
      </c>
      <c r="S5" s="75">
        <f>R5+1</f>
        <v>43965</v>
      </c>
      <c r="T5" s="75">
        <f>S5+1</f>
        <v>43966</v>
      </c>
      <c r="U5" s="75">
        <f>T5+1</f>
        <v>43967</v>
      </c>
      <c r="V5" s="74">
        <f>U5+1</f>
        <v>43968</v>
      </c>
      <c r="W5" s="76">
        <f>V5+1</f>
        <v>43969</v>
      </c>
      <c r="X5" s="75">
        <f>W5+1</f>
        <v>43970</v>
      </c>
      <c r="Y5" s="75">
        <f>X5+1</f>
        <v>43971</v>
      </c>
      <c r="Z5" s="75">
        <f>Y5+1</f>
        <v>43972</v>
      </c>
      <c r="AA5" s="75">
        <f>Z5+1</f>
        <v>43973</v>
      </c>
      <c r="AB5" s="75">
        <f>AA5+1</f>
        <v>43974</v>
      </c>
      <c r="AC5" s="74">
        <f>AB5+1</f>
        <v>43975</v>
      </c>
      <c r="AD5" s="76">
        <f>AC5+1</f>
        <v>43976</v>
      </c>
      <c r="AE5" s="75">
        <f>AD5+1</f>
        <v>43977</v>
      </c>
      <c r="AF5" s="75">
        <f>AE5+1</f>
        <v>43978</v>
      </c>
      <c r="AG5" s="75">
        <f>AF5+1</f>
        <v>43979</v>
      </c>
      <c r="AH5" s="75">
        <f>AG5+1</f>
        <v>43980</v>
      </c>
      <c r="AI5" s="75">
        <f>AH5+1</f>
        <v>43981</v>
      </c>
      <c r="AJ5" s="74">
        <f>AI5+1</f>
        <v>43982</v>
      </c>
      <c r="AK5" s="76">
        <f>AJ5+1</f>
        <v>43983</v>
      </c>
      <c r="AL5" s="75">
        <f>AK5+1</f>
        <v>43984</v>
      </c>
      <c r="AM5" s="75">
        <f>AL5+1</f>
        <v>43985</v>
      </c>
      <c r="AN5" s="75">
        <f>AM5+1</f>
        <v>43986</v>
      </c>
      <c r="AO5" s="75">
        <f>AN5+1</f>
        <v>43987</v>
      </c>
      <c r="AP5" s="75">
        <f>AO5+1</f>
        <v>43988</v>
      </c>
      <c r="AQ5" s="74">
        <f>AP5+1</f>
        <v>43989</v>
      </c>
      <c r="AR5" s="76">
        <f>AQ5+1</f>
        <v>43990</v>
      </c>
      <c r="AS5" s="75">
        <f>AR5+1</f>
        <v>43991</v>
      </c>
      <c r="AT5" s="75">
        <f>AS5+1</f>
        <v>43992</v>
      </c>
      <c r="AU5" s="75">
        <f>AT5+1</f>
        <v>43993</v>
      </c>
      <c r="AV5" s="75">
        <f>AU5+1</f>
        <v>43994</v>
      </c>
      <c r="AW5" s="75">
        <f>AV5+1</f>
        <v>43995</v>
      </c>
      <c r="AX5" s="74">
        <f>AW5+1</f>
        <v>43996</v>
      </c>
      <c r="AY5" s="76">
        <f>AX5+1</f>
        <v>43997</v>
      </c>
      <c r="AZ5" s="75">
        <f>AY5+1</f>
        <v>43998</v>
      </c>
      <c r="BA5" s="75">
        <f>AZ5+1</f>
        <v>43999</v>
      </c>
      <c r="BB5" s="75">
        <f>BA5+1</f>
        <v>44000</v>
      </c>
      <c r="BC5" s="75">
        <f>BB5+1</f>
        <v>44001</v>
      </c>
      <c r="BD5" s="75">
        <f>BC5+1</f>
        <v>44002</v>
      </c>
      <c r="BE5" s="74">
        <f>BD5+1</f>
        <v>44003</v>
      </c>
      <c r="BF5" s="76">
        <f>BE5+1</f>
        <v>44004</v>
      </c>
      <c r="BG5" s="75">
        <f>BF5+1</f>
        <v>44005</v>
      </c>
      <c r="BH5" s="75">
        <f>BG5+1</f>
        <v>44006</v>
      </c>
      <c r="BI5" s="75">
        <f>BH5+1</f>
        <v>44007</v>
      </c>
      <c r="BJ5" s="75">
        <f>BI5+1</f>
        <v>44008</v>
      </c>
      <c r="BK5" s="75">
        <f>BJ5+1</f>
        <v>44009</v>
      </c>
      <c r="BL5" s="74">
        <f>BK5+1</f>
        <v>44010</v>
      </c>
    </row>
    <row r="6" spans="1:64" ht="30" customHeight="1" thickBot="1">
      <c r="A6" s="27" t="s">
        <v>43</v>
      </c>
      <c r="B6" s="73" t="s">
        <v>42</v>
      </c>
      <c r="C6" s="72" t="s">
        <v>41</v>
      </c>
      <c r="D6" s="72" t="s">
        <v>40</v>
      </c>
      <c r="E6" s="72" t="s">
        <v>39</v>
      </c>
      <c r="F6" s="72" t="s">
        <v>38</v>
      </c>
      <c r="G6" s="72"/>
      <c r="H6" s="72" t="s">
        <v>37</v>
      </c>
      <c r="I6" s="71" t="str">
        <f>LEFT(TEXT(I5,"ddd"),1)</f>
        <v>M</v>
      </c>
      <c r="J6" s="71" t="str">
        <f>LEFT(TEXT(J5,"ddd"),1)</f>
        <v>T</v>
      </c>
      <c r="K6" s="71" t="str">
        <f>LEFT(TEXT(K5,"ddd"),1)</f>
        <v>W</v>
      </c>
      <c r="L6" s="71" t="str">
        <f>LEFT(TEXT(L5,"ddd"),1)</f>
        <v>T</v>
      </c>
      <c r="M6" s="71" t="str">
        <f>LEFT(TEXT(M5,"ddd"),1)</f>
        <v>F</v>
      </c>
      <c r="N6" s="71" t="str">
        <f>LEFT(TEXT(N5,"ddd"),1)</f>
        <v>S</v>
      </c>
      <c r="O6" s="71" t="str">
        <f>LEFT(TEXT(O5,"ddd"),1)</f>
        <v>S</v>
      </c>
      <c r="P6" s="71" t="str">
        <f>LEFT(TEXT(P5,"ddd"),1)</f>
        <v>M</v>
      </c>
      <c r="Q6" s="71" t="str">
        <f>LEFT(TEXT(Q5,"ddd"),1)</f>
        <v>T</v>
      </c>
      <c r="R6" s="71" t="str">
        <f>LEFT(TEXT(R5,"ddd"),1)</f>
        <v>W</v>
      </c>
      <c r="S6" s="71" t="str">
        <f>LEFT(TEXT(S5,"ddd"),1)</f>
        <v>T</v>
      </c>
      <c r="T6" s="71" t="str">
        <f>LEFT(TEXT(T5,"ddd"),1)</f>
        <v>F</v>
      </c>
      <c r="U6" s="71" t="str">
        <f>LEFT(TEXT(U5,"ddd"),1)</f>
        <v>S</v>
      </c>
      <c r="V6" s="71" t="str">
        <f>LEFT(TEXT(V5,"ddd"),1)</f>
        <v>S</v>
      </c>
      <c r="W6" s="71" t="str">
        <f>LEFT(TEXT(W5,"ddd"),1)</f>
        <v>M</v>
      </c>
      <c r="X6" s="71" t="str">
        <f>LEFT(TEXT(X5,"ddd"),1)</f>
        <v>T</v>
      </c>
      <c r="Y6" s="71" t="str">
        <f>LEFT(TEXT(Y5,"ddd"),1)</f>
        <v>W</v>
      </c>
      <c r="Z6" s="71" t="str">
        <f>LEFT(TEXT(Z5,"ddd"),1)</f>
        <v>T</v>
      </c>
      <c r="AA6" s="71" t="str">
        <f>LEFT(TEXT(AA5,"ddd"),1)</f>
        <v>F</v>
      </c>
      <c r="AB6" s="71" t="str">
        <f>LEFT(TEXT(AB5,"ddd"),1)</f>
        <v>S</v>
      </c>
      <c r="AC6" s="71" t="str">
        <f>LEFT(TEXT(AC5,"ddd"),1)</f>
        <v>S</v>
      </c>
      <c r="AD6" s="71" t="str">
        <f>LEFT(TEXT(AD5,"ddd"),1)</f>
        <v>M</v>
      </c>
      <c r="AE6" s="71" t="str">
        <f>LEFT(TEXT(AE5,"ddd"),1)</f>
        <v>T</v>
      </c>
      <c r="AF6" s="71" t="str">
        <f>LEFT(TEXT(AF5,"ddd"),1)</f>
        <v>W</v>
      </c>
      <c r="AG6" s="71" t="str">
        <f>LEFT(TEXT(AG5,"ddd"),1)</f>
        <v>T</v>
      </c>
      <c r="AH6" s="71" t="str">
        <f>LEFT(TEXT(AH5,"ddd"),1)</f>
        <v>F</v>
      </c>
      <c r="AI6" s="71" t="str">
        <f>LEFT(TEXT(AI5,"ddd"),1)</f>
        <v>S</v>
      </c>
      <c r="AJ6" s="71" t="str">
        <f>LEFT(TEXT(AJ5,"ddd"),1)</f>
        <v>S</v>
      </c>
      <c r="AK6" s="71" t="str">
        <f>LEFT(TEXT(AK5,"ddd"),1)</f>
        <v>M</v>
      </c>
      <c r="AL6" s="71" t="str">
        <f>LEFT(TEXT(AL5,"ddd"),1)</f>
        <v>T</v>
      </c>
      <c r="AM6" s="71" t="str">
        <f>LEFT(TEXT(AM5,"ddd"),1)</f>
        <v>W</v>
      </c>
      <c r="AN6" s="71" t="str">
        <f>LEFT(TEXT(AN5,"ddd"),1)</f>
        <v>T</v>
      </c>
      <c r="AO6" s="71" t="str">
        <f>LEFT(TEXT(AO5,"ddd"),1)</f>
        <v>F</v>
      </c>
      <c r="AP6" s="71" t="str">
        <f>LEFT(TEXT(AP5,"ddd"),1)</f>
        <v>S</v>
      </c>
      <c r="AQ6" s="71" t="str">
        <f>LEFT(TEXT(AQ5,"ddd"),1)</f>
        <v>S</v>
      </c>
      <c r="AR6" s="71" t="str">
        <f>LEFT(TEXT(AR5,"ddd"),1)</f>
        <v>M</v>
      </c>
      <c r="AS6" s="71" t="str">
        <f>LEFT(TEXT(AS5,"ddd"),1)</f>
        <v>T</v>
      </c>
      <c r="AT6" s="71" t="str">
        <f>LEFT(TEXT(AT5,"ddd"),1)</f>
        <v>W</v>
      </c>
      <c r="AU6" s="71" t="str">
        <f>LEFT(TEXT(AU5,"ddd"),1)</f>
        <v>T</v>
      </c>
      <c r="AV6" s="71" t="str">
        <f>LEFT(TEXT(AV5,"ddd"),1)</f>
        <v>F</v>
      </c>
      <c r="AW6" s="71" t="str">
        <f>LEFT(TEXT(AW5,"ddd"),1)</f>
        <v>S</v>
      </c>
      <c r="AX6" s="71" t="str">
        <f>LEFT(TEXT(AX5,"ddd"),1)</f>
        <v>S</v>
      </c>
      <c r="AY6" s="71" t="str">
        <f>LEFT(TEXT(AY5,"ddd"),1)</f>
        <v>M</v>
      </c>
      <c r="AZ6" s="71" t="str">
        <f>LEFT(TEXT(AZ5,"ddd"),1)</f>
        <v>T</v>
      </c>
      <c r="BA6" s="71" t="str">
        <f>LEFT(TEXT(BA5,"ddd"),1)</f>
        <v>W</v>
      </c>
      <c r="BB6" s="71" t="str">
        <f>LEFT(TEXT(BB5,"ddd"),1)</f>
        <v>T</v>
      </c>
      <c r="BC6" s="71" t="str">
        <f>LEFT(TEXT(BC5,"ddd"),1)</f>
        <v>F</v>
      </c>
      <c r="BD6" s="71" t="str">
        <f>LEFT(TEXT(BD5,"ddd"),1)</f>
        <v>S</v>
      </c>
      <c r="BE6" s="71" t="str">
        <f>LEFT(TEXT(BE5,"ddd"),1)</f>
        <v>S</v>
      </c>
      <c r="BF6" s="71" t="str">
        <f>LEFT(TEXT(BF5,"ddd"),1)</f>
        <v>M</v>
      </c>
      <c r="BG6" s="71" t="str">
        <f>LEFT(TEXT(BG5,"ddd"),1)</f>
        <v>T</v>
      </c>
      <c r="BH6" s="71" t="str">
        <f>LEFT(TEXT(BH5,"ddd"),1)</f>
        <v>W</v>
      </c>
      <c r="BI6" s="71" t="str">
        <f>LEFT(TEXT(BI5,"ddd"),1)</f>
        <v>T</v>
      </c>
      <c r="BJ6" s="71" t="str">
        <f>LEFT(TEXT(BJ5,"ddd"),1)</f>
        <v>F</v>
      </c>
      <c r="BK6" s="71" t="str">
        <f>LEFT(TEXT(BK5,"ddd"),1)</f>
        <v>S</v>
      </c>
      <c r="BL6" s="71" t="str">
        <f>LEFT(TEXT(BL5,"ddd"),1)</f>
        <v>S</v>
      </c>
    </row>
    <row r="7" spans="1:64" ht="30" hidden="1" customHeight="1" thickBot="1">
      <c r="A7" s="14" t="s">
        <v>36</v>
      </c>
      <c r="C7" s="8"/>
      <c r="E7"/>
      <c r="H7" t="str">
        <f>IF(OR(ISBLANK(task_start),ISBLANK(task_end)),"",task_end-task_start+1)</f>
        <v/>
      </c>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row>
    <row r="8" spans="1:64" s="19" customFormat="1" ht="30" customHeight="1" thickBot="1">
      <c r="A8" s="27" t="s">
        <v>35</v>
      </c>
      <c r="B8" s="70" t="s">
        <v>56</v>
      </c>
      <c r="C8" s="69"/>
      <c r="D8" s="68"/>
      <c r="E8" s="67"/>
      <c r="F8" s="66"/>
      <c r="G8" s="29"/>
      <c r="H8" s="29" t="str">
        <f>IF(OR(ISBLANK(task_start),ISBLANK(task_end)),"",task_end-task_start+1)</f>
        <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row>
    <row r="9" spans="1:64" s="19" customFormat="1" ht="30" customHeight="1" thickBot="1">
      <c r="A9" s="27" t="s">
        <v>34</v>
      </c>
      <c r="B9" s="65" t="s">
        <v>29</v>
      </c>
      <c r="C9" s="64" t="s">
        <v>33</v>
      </c>
      <c r="D9" s="63">
        <v>0.5</v>
      </c>
      <c r="E9" s="62">
        <f>Project_Start</f>
        <v>43956</v>
      </c>
      <c r="F9" s="62">
        <f>E9+3</f>
        <v>43959</v>
      </c>
      <c r="G9" s="29"/>
      <c r="H9" s="29">
        <f>IF(OR(ISBLANK(task_start),ISBLANK(task_end)),"",task_end-task_start+1)</f>
        <v>4</v>
      </c>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row>
    <row r="10" spans="1:64" s="19" customFormat="1" ht="30" customHeight="1" thickBot="1">
      <c r="A10" s="27" t="s">
        <v>32</v>
      </c>
      <c r="B10" s="65" t="s">
        <v>28</v>
      </c>
      <c r="C10" s="64"/>
      <c r="D10" s="63">
        <v>0.6</v>
      </c>
      <c r="E10" s="62">
        <f>F9</f>
        <v>43959</v>
      </c>
      <c r="F10" s="62">
        <f>E10+2</f>
        <v>43961</v>
      </c>
      <c r="G10" s="29"/>
      <c r="H10" s="29">
        <f>IF(OR(ISBLANK(task_start),ISBLANK(task_end)),"",task_end-task_start+1)</f>
        <v>3</v>
      </c>
      <c r="I10" s="28"/>
      <c r="J10" s="28"/>
      <c r="K10" s="28"/>
      <c r="L10" s="28"/>
      <c r="M10" s="28"/>
      <c r="N10" s="28"/>
      <c r="O10" s="28"/>
      <c r="P10" s="28"/>
      <c r="Q10" s="28"/>
      <c r="R10" s="28"/>
      <c r="S10" s="28"/>
      <c r="T10" s="28"/>
      <c r="U10" s="56"/>
      <c r="V10" s="56"/>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row>
    <row r="11" spans="1:64" s="19" customFormat="1" ht="30" customHeight="1" thickBot="1">
      <c r="A11" s="14"/>
      <c r="B11" s="65" t="s">
        <v>27</v>
      </c>
      <c r="C11" s="64"/>
      <c r="D11" s="63">
        <v>0.5</v>
      </c>
      <c r="E11" s="62">
        <f>F10</f>
        <v>43961</v>
      </c>
      <c r="F11" s="62">
        <f>E11+4</f>
        <v>43965</v>
      </c>
      <c r="G11" s="29"/>
      <c r="H11" s="29">
        <f>IF(OR(ISBLANK(task_start),ISBLANK(task_end)),"",task_end-task_start+1)</f>
        <v>5</v>
      </c>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row>
    <row r="12" spans="1:64" s="19" customFormat="1" ht="30" customHeight="1" thickBot="1">
      <c r="A12" s="14"/>
      <c r="B12" s="65" t="s">
        <v>26</v>
      </c>
      <c r="C12" s="64"/>
      <c r="D12" s="63">
        <v>0.25</v>
      </c>
      <c r="E12" s="62">
        <f>F11</f>
        <v>43965</v>
      </c>
      <c r="F12" s="62">
        <f>E12+5</f>
        <v>43970</v>
      </c>
      <c r="G12" s="29"/>
      <c r="H12" s="29">
        <f>IF(OR(ISBLANK(task_start),ISBLANK(task_end)),"",task_end-task_start+1)</f>
        <v>6</v>
      </c>
      <c r="I12" s="28"/>
      <c r="J12" s="28"/>
      <c r="K12" s="28"/>
      <c r="L12" s="28"/>
      <c r="M12" s="28"/>
      <c r="N12" s="28"/>
      <c r="O12" s="28"/>
      <c r="P12" s="28"/>
      <c r="Q12" s="28"/>
      <c r="R12" s="28"/>
      <c r="S12" s="28"/>
      <c r="T12" s="28"/>
      <c r="U12" s="28"/>
      <c r="V12" s="28"/>
      <c r="W12" s="28"/>
      <c r="X12" s="28"/>
      <c r="Y12" s="56"/>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row>
    <row r="13" spans="1:64" s="19" customFormat="1" ht="30" customHeight="1" thickBot="1">
      <c r="A13" s="14"/>
      <c r="B13" s="65" t="s">
        <v>25</v>
      </c>
      <c r="C13" s="64"/>
      <c r="D13" s="63"/>
      <c r="E13" s="62">
        <f>E10+1</f>
        <v>43960</v>
      </c>
      <c r="F13" s="62">
        <f>E13+2</f>
        <v>43962</v>
      </c>
      <c r="G13" s="29"/>
      <c r="H13" s="29">
        <f>IF(OR(ISBLANK(task_start),ISBLANK(task_end)),"",task_end-task_start+1)</f>
        <v>3</v>
      </c>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row>
    <row r="14" spans="1:64" s="19" customFormat="1" ht="30" customHeight="1" thickBot="1">
      <c r="A14" s="27" t="s">
        <v>31</v>
      </c>
      <c r="B14" s="61" t="s">
        <v>57</v>
      </c>
      <c r="C14" s="60"/>
      <c r="D14" s="59"/>
      <c r="E14" s="58"/>
      <c r="F14" s="57"/>
      <c r="G14" s="29"/>
      <c r="H14" s="29" t="str">
        <f>IF(OR(ISBLANK(task_start),ISBLANK(task_end)),"",task_end-task_start+1)</f>
        <v/>
      </c>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row>
    <row r="15" spans="1:64" s="19" customFormat="1" ht="30" customHeight="1" thickBot="1">
      <c r="A15" s="27"/>
      <c r="B15" s="94"/>
      <c r="C15" s="54"/>
      <c r="D15" s="53">
        <v>0.5</v>
      </c>
      <c r="E15" s="52">
        <f>E13+1</f>
        <v>43961</v>
      </c>
      <c r="F15" s="52">
        <f>E15+4</f>
        <v>43965</v>
      </c>
      <c r="G15" s="29"/>
      <c r="H15" s="29">
        <f>IF(OR(ISBLANK(task_start),ISBLANK(task_end)),"",task_end-task_start+1)</f>
        <v>5</v>
      </c>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row>
    <row r="16" spans="1:64" s="19" customFormat="1" ht="30" customHeight="1" thickBot="1">
      <c r="A16" s="14"/>
      <c r="B16" s="55" t="s">
        <v>28</v>
      </c>
      <c r="C16" s="54"/>
      <c r="D16" s="53">
        <v>0.5</v>
      </c>
      <c r="E16" s="52">
        <f>E15+2</f>
        <v>43963</v>
      </c>
      <c r="F16" s="52">
        <f>E16+5</f>
        <v>43968</v>
      </c>
      <c r="G16" s="29"/>
      <c r="H16" s="29">
        <f>IF(OR(ISBLANK(task_start),ISBLANK(task_end)),"",task_end-task_start+1)</f>
        <v>6</v>
      </c>
      <c r="I16" s="28"/>
      <c r="J16" s="28"/>
      <c r="K16" s="28"/>
      <c r="L16" s="28"/>
      <c r="M16" s="28"/>
      <c r="N16" s="28"/>
      <c r="O16" s="28"/>
      <c r="P16" s="28"/>
      <c r="Q16" s="28"/>
      <c r="R16" s="28"/>
      <c r="S16" s="28"/>
      <c r="T16" s="28"/>
      <c r="U16" s="56"/>
      <c r="V16" s="56"/>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row>
    <row r="17" spans="1:64" s="19" customFormat="1" ht="30" customHeight="1" thickBot="1">
      <c r="A17" s="14"/>
      <c r="B17" s="55" t="s">
        <v>27</v>
      </c>
      <c r="C17" s="54"/>
      <c r="D17" s="53"/>
      <c r="E17" s="52">
        <f>F16</f>
        <v>43968</v>
      </c>
      <c r="F17" s="52">
        <f>E17+3</f>
        <v>43971</v>
      </c>
      <c r="G17" s="29"/>
      <c r="H17" s="29">
        <f>IF(OR(ISBLANK(task_start),ISBLANK(task_end)),"",task_end-task_start+1)</f>
        <v>4</v>
      </c>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row>
    <row r="18" spans="1:64" s="19" customFormat="1" ht="30" customHeight="1" thickBot="1">
      <c r="A18" s="14"/>
      <c r="B18" s="55" t="s">
        <v>26</v>
      </c>
      <c r="C18" s="54"/>
      <c r="D18" s="53"/>
      <c r="E18" s="52">
        <f>E17</f>
        <v>43968</v>
      </c>
      <c r="F18" s="52">
        <f>E18+2</f>
        <v>43970</v>
      </c>
      <c r="G18" s="29"/>
      <c r="H18" s="29">
        <f>IF(OR(ISBLANK(task_start),ISBLANK(task_end)),"",task_end-task_start+1)</f>
        <v>3</v>
      </c>
      <c r="I18" s="28"/>
      <c r="J18" s="28"/>
      <c r="K18" s="28"/>
      <c r="L18" s="28"/>
      <c r="M18" s="28"/>
      <c r="N18" s="28"/>
      <c r="O18" s="28"/>
      <c r="P18" s="28"/>
      <c r="Q18" s="28"/>
      <c r="R18" s="28"/>
      <c r="S18" s="28"/>
      <c r="T18" s="28"/>
      <c r="U18" s="28"/>
      <c r="V18" s="28"/>
      <c r="W18" s="28"/>
      <c r="X18" s="28"/>
      <c r="Y18" s="56"/>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row>
    <row r="19" spans="1:64" s="19" customFormat="1" ht="30" customHeight="1" thickBot="1">
      <c r="A19" s="14"/>
      <c r="B19" s="55" t="s">
        <v>25</v>
      </c>
      <c r="C19" s="54"/>
      <c r="D19" s="53"/>
      <c r="E19" s="52">
        <f>E18</f>
        <v>43968</v>
      </c>
      <c r="F19" s="52">
        <f>E19+3</f>
        <v>43971</v>
      </c>
      <c r="G19" s="29"/>
      <c r="H19" s="29">
        <f>IF(OR(ISBLANK(task_start),ISBLANK(task_end)),"",task_end-task_start+1)</f>
        <v>4</v>
      </c>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row>
    <row r="20" spans="1:64" s="19" customFormat="1" ht="30" customHeight="1" thickBot="1">
      <c r="A20" s="14" t="s">
        <v>30</v>
      </c>
      <c r="B20" s="51" t="s">
        <v>58</v>
      </c>
      <c r="C20" s="50"/>
      <c r="D20" s="49"/>
      <c r="E20" s="48"/>
      <c r="F20" s="47"/>
      <c r="G20" s="29"/>
      <c r="H20" s="29" t="str">
        <f>IF(OR(ISBLANK(task_start),ISBLANK(task_end)),"",task_end-task_start+1)</f>
        <v/>
      </c>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row>
    <row r="21" spans="1:64" s="19" customFormat="1" ht="30" customHeight="1" thickBot="1">
      <c r="A21" s="14"/>
      <c r="B21" s="46" t="s">
        <v>29</v>
      </c>
      <c r="C21" s="45"/>
      <c r="D21" s="44"/>
      <c r="E21" s="43">
        <f>E9+15</f>
        <v>43971</v>
      </c>
      <c r="F21" s="43">
        <f>E21+5</f>
        <v>43976</v>
      </c>
      <c r="G21" s="29"/>
      <c r="H21" s="29">
        <f>IF(OR(ISBLANK(task_start),ISBLANK(task_end)),"",task_end-task_start+1)</f>
        <v>6</v>
      </c>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row>
    <row r="22" spans="1:64" s="19" customFormat="1" ht="30" customHeight="1" thickBot="1">
      <c r="A22" s="14"/>
      <c r="B22" s="46" t="s">
        <v>28</v>
      </c>
      <c r="C22" s="45"/>
      <c r="D22" s="44"/>
      <c r="E22" s="43">
        <f>F21+1</f>
        <v>43977</v>
      </c>
      <c r="F22" s="43">
        <f>E22+4</f>
        <v>43981</v>
      </c>
      <c r="G22" s="29"/>
      <c r="H22" s="29">
        <f>IF(OR(ISBLANK(task_start),ISBLANK(task_end)),"",task_end-task_start+1)</f>
        <v>5</v>
      </c>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row>
    <row r="23" spans="1:64" s="19" customFormat="1" ht="30" customHeight="1" thickBot="1">
      <c r="A23" s="14"/>
      <c r="B23" s="46" t="s">
        <v>27</v>
      </c>
      <c r="C23" s="45"/>
      <c r="D23" s="44"/>
      <c r="E23" s="43">
        <f>E22+5</f>
        <v>43982</v>
      </c>
      <c r="F23" s="43">
        <f>E23+5</f>
        <v>43987</v>
      </c>
      <c r="G23" s="29"/>
      <c r="H23" s="29">
        <f>IF(OR(ISBLANK(task_start),ISBLANK(task_end)),"",task_end-task_start+1)</f>
        <v>6</v>
      </c>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row>
    <row r="24" spans="1:64" s="19" customFormat="1" ht="30" customHeight="1" thickBot="1">
      <c r="A24" s="14"/>
      <c r="B24" s="46" t="s">
        <v>26</v>
      </c>
      <c r="C24" s="45"/>
      <c r="D24" s="44"/>
      <c r="E24" s="43">
        <f>F23+1</f>
        <v>43988</v>
      </c>
      <c r="F24" s="43">
        <f>E24+4</f>
        <v>43992</v>
      </c>
      <c r="G24" s="29"/>
      <c r="H24" s="29">
        <f>IF(OR(ISBLANK(task_start),ISBLANK(task_end)),"",task_end-task_start+1)</f>
        <v>5</v>
      </c>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row>
    <row r="25" spans="1:64" s="19" customFormat="1" ht="30" customHeight="1" thickBot="1">
      <c r="A25" s="14"/>
      <c r="B25" s="46" t="s">
        <v>25</v>
      </c>
      <c r="C25" s="45"/>
      <c r="D25" s="44"/>
      <c r="E25" s="43">
        <f>E23</f>
        <v>43982</v>
      </c>
      <c r="F25" s="43">
        <f>E25+4</f>
        <v>43986</v>
      </c>
      <c r="G25" s="29"/>
      <c r="H25" s="29">
        <f>IF(OR(ISBLANK(task_start),ISBLANK(task_end)),"",task_end-task_start+1)</f>
        <v>5</v>
      </c>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row>
    <row r="26" spans="1:64" s="19" customFormat="1" ht="30" customHeight="1" thickBot="1">
      <c r="A26" s="14" t="s">
        <v>30</v>
      </c>
      <c r="B26" s="42" t="s">
        <v>59</v>
      </c>
      <c r="C26" s="41"/>
      <c r="D26" s="40"/>
      <c r="E26" s="39"/>
      <c r="F26" s="38"/>
      <c r="G26" s="29"/>
      <c r="H26" s="29" t="str">
        <f>IF(OR(ISBLANK(task_start),ISBLANK(task_end)),"",task_end-task_start+1)</f>
        <v/>
      </c>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row>
    <row r="27" spans="1:64" s="19" customFormat="1" ht="30" customHeight="1" thickBot="1">
      <c r="A27" s="14"/>
      <c r="B27" s="37" t="s">
        <v>29</v>
      </c>
      <c r="C27" s="36"/>
      <c r="D27" s="35"/>
      <c r="E27" s="34" t="s">
        <v>24</v>
      </c>
      <c r="F27" s="34" t="s">
        <v>24</v>
      </c>
      <c r="G27" s="29"/>
      <c r="H27" s="29" t="e">
        <f>IF(OR(ISBLANK(task_start),ISBLANK(task_end)),"",task_end-task_start+1)</f>
        <v>#VALUE!</v>
      </c>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row>
    <row r="28" spans="1:64" s="19" customFormat="1" ht="30" customHeight="1" thickBot="1">
      <c r="A28" s="14"/>
      <c r="B28" s="37" t="s">
        <v>28</v>
      </c>
      <c r="C28" s="36"/>
      <c r="D28" s="35"/>
      <c r="E28" s="34" t="s">
        <v>24</v>
      </c>
      <c r="F28" s="34" t="s">
        <v>24</v>
      </c>
      <c r="G28" s="29"/>
      <c r="H28" s="29" t="e">
        <f>IF(OR(ISBLANK(task_start),ISBLANK(task_end)),"",task_end-task_start+1)</f>
        <v>#VALUE!</v>
      </c>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row>
    <row r="29" spans="1:64" s="19" customFormat="1" ht="30" customHeight="1" thickBot="1">
      <c r="A29" s="14"/>
      <c r="B29" s="37" t="s">
        <v>27</v>
      </c>
      <c r="C29" s="36"/>
      <c r="D29" s="35"/>
      <c r="E29" s="34" t="s">
        <v>24</v>
      </c>
      <c r="F29" s="34" t="s">
        <v>24</v>
      </c>
      <c r="G29" s="29"/>
      <c r="H29" s="29" t="e">
        <f>IF(OR(ISBLANK(task_start),ISBLANK(task_end)),"",task_end-task_start+1)</f>
        <v>#VALUE!</v>
      </c>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row>
    <row r="30" spans="1:64" s="19" customFormat="1" ht="30" customHeight="1" thickBot="1">
      <c r="A30" s="14"/>
      <c r="B30" s="37" t="s">
        <v>26</v>
      </c>
      <c r="C30" s="36"/>
      <c r="D30" s="35"/>
      <c r="E30" s="34" t="s">
        <v>24</v>
      </c>
      <c r="F30" s="34" t="s">
        <v>24</v>
      </c>
      <c r="G30" s="29"/>
      <c r="H30" s="29" t="e">
        <f>IF(OR(ISBLANK(task_start),ISBLANK(task_end)),"",task_end-task_start+1)</f>
        <v>#VALUE!</v>
      </c>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row>
    <row r="31" spans="1:64" s="19" customFormat="1" ht="30" customHeight="1" thickBot="1">
      <c r="A31" s="14"/>
      <c r="B31" s="37" t="s">
        <v>25</v>
      </c>
      <c r="C31" s="36"/>
      <c r="D31" s="35"/>
      <c r="E31" s="34" t="s">
        <v>24</v>
      </c>
      <c r="F31" s="34" t="s">
        <v>24</v>
      </c>
      <c r="G31" s="29"/>
      <c r="H31" s="29" t="e">
        <f>IF(OR(ISBLANK(task_start),ISBLANK(task_end)),"",task_end-task_start+1)</f>
        <v>#VALUE!</v>
      </c>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row>
    <row r="32" spans="1:64" s="19" customFormat="1" ht="30" customHeight="1" thickBot="1">
      <c r="A32" s="14"/>
      <c r="B32" s="37"/>
      <c r="C32" s="36"/>
      <c r="D32" s="35"/>
      <c r="E32" s="34"/>
      <c r="F32" s="34"/>
      <c r="G32" s="29"/>
      <c r="H32" s="29"/>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row>
    <row r="33" spans="1:64" s="19" customFormat="1" ht="30" customHeight="1" thickBot="1">
      <c r="A33" s="14" t="s">
        <v>23</v>
      </c>
      <c r="B33" s="33" t="s">
        <v>60</v>
      </c>
      <c r="C33" s="32"/>
      <c r="D33" s="31"/>
      <c r="E33" s="30"/>
      <c r="F33" s="30"/>
      <c r="G33" s="29"/>
      <c r="H33" s="29" t="str">
        <f>IF(OR(ISBLANK(task_start),ISBLANK(task_end)),"",task_end-task_start+1)</f>
        <v/>
      </c>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row>
    <row r="34" spans="1:64" s="19" customFormat="1" ht="30" customHeight="1" thickBot="1">
      <c r="A34" s="27" t="s">
        <v>22</v>
      </c>
      <c r="B34" s="26" t="s">
        <v>21</v>
      </c>
      <c r="C34" s="25"/>
      <c r="D34" s="24"/>
      <c r="E34" s="23"/>
      <c r="F34" s="22"/>
      <c r="G34" s="21"/>
      <c r="H34" s="21" t="str">
        <f>IF(OR(ISBLANK(task_start),ISBLANK(task_end)),"",task_end-task_start+1)</f>
        <v/>
      </c>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row>
    <row r="35" spans="1:64" s="19" customFormat="1" ht="30" customHeight="1">
      <c r="A35" s="27"/>
      <c r="B35" s="95"/>
      <c r="C35" s="96"/>
      <c r="D35" s="97"/>
      <c r="E35" s="98"/>
      <c r="F35" s="99"/>
      <c r="G35" s="100"/>
      <c r="H35" s="100"/>
      <c r="I35" s="101"/>
      <c r="J35" s="101"/>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c r="BG35" s="101"/>
      <c r="BH35" s="101"/>
      <c r="BI35" s="101"/>
      <c r="BJ35" s="101"/>
      <c r="BK35" s="101"/>
      <c r="BL35" s="101"/>
    </row>
    <row r="36" spans="1:64" ht="30" customHeight="1">
      <c r="G36" s="18"/>
    </row>
    <row r="37" spans="1:64" ht="30" customHeight="1">
      <c r="C37" s="17"/>
      <c r="F37" s="16"/>
    </row>
    <row r="38" spans="1:64" ht="30" customHeight="1">
      <c r="C38"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35">
    <cfRule type="dataBar" priority="1">
      <dataBar>
        <cfvo type="num" val="0"/>
        <cfvo type="num" val="1"/>
        <color theme="0" tint="-0.249977111117893"/>
      </dataBar>
      <extLst>
        <ext xmlns:x14="http://schemas.microsoft.com/office/spreadsheetml/2009/9/main" uri="{B025F937-C7B1-47D3-B67F-A62EFF666E3E}">
          <x14:id>{C58C6A89-47D3-4C40-B18F-229A1443956F}</x14:id>
        </ext>
      </extLst>
    </cfRule>
  </conditionalFormatting>
  <conditionalFormatting sqref="I5:BL35">
    <cfRule type="expression" dxfId="2" priority="4">
      <formula>AND(TODAY()&gt;=I$5,TODAY()&lt;J$5)</formula>
    </cfRule>
  </conditionalFormatting>
  <conditionalFormatting sqref="I7:BL35">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DF2A17E3-09A2-4BE3-8835-B83B37AC8D55}"/>
    <hyperlink ref="I1" r:id="rId2" xr:uid="{17AAE734-CFF6-45AD-9D49-618764502ECD}"/>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C58C6A89-47D3-4C40-B18F-229A1443956F}">
            <x14:dataBar minLength="0" maxLength="100" gradient="0">
              <x14:cfvo type="num">
                <xm:f>0</xm:f>
              </x14:cfvo>
              <x14:cfvo type="num">
                <xm:f>1</xm:f>
              </x14:cfvo>
              <x14:negativeFillColor rgb="FFFF0000"/>
              <x14:axisColor rgb="FF000000"/>
            </x14:dataBar>
          </x14:cfRule>
          <xm:sqref>D7:D35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672CA-176D-4AFA-9F31-8EFAC836D0A5}">
  <dimension ref="A1:C1"/>
  <sheetViews>
    <sheetView workbookViewId="0">
      <selection activeCell="B1" sqref="B1:B1048576"/>
    </sheetView>
  </sheetViews>
  <sheetFormatPr defaultRowHeight="14.4"/>
  <cols>
    <col min="1" max="1" width="4.6640625" bestFit="1" customWidth="1"/>
    <col min="2" max="2" width="10.44140625" bestFit="1" customWidth="1"/>
    <col min="3" max="3" width="4.88671875" bestFit="1" customWidth="1"/>
  </cols>
  <sheetData>
    <row r="1" spans="1:3">
      <c r="A1" t="s">
        <v>18</v>
      </c>
      <c r="B1" t="s">
        <v>19</v>
      </c>
      <c r="C1"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1D85-7517-4754-91FA-550EA766F607}">
  <dimension ref="A1"/>
  <sheetViews>
    <sheetView workbookViewId="0"/>
  </sheetViews>
  <sheetFormatPr defaultRowHeight="14.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CC58B-BC01-4757-9F1D-329EEB3BF8F3}">
  <dimension ref="A1"/>
  <sheetViews>
    <sheetView workbookViewId="0">
      <selection activeCell="J26" sqref="J26"/>
    </sheetView>
  </sheetViews>
  <sheetFormatPr defaultRowHeight="14.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3201F-21B9-4781-9C9F-956B668549C5}">
  <dimension ref="A1"/>
  <sheetViews>
    <sheetView workbookViewId="0"/>
  </sheetViews>
  <sheetFormatPr defaultRowHeight="14.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C993A-1A13-4A33-B477-F70169CA0E29}">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Summary</vt:lpstr>
      <vt:lpstr>ProjectSchedule</vt:lpstr>
      <vt:lpstr>Timing + Sequence</vt:lpstr>
      <vt:lpstr>Power Mode Config</vt:lpstr>
      <vt:lpstr>State Machine</vt:lpstr>
      <vt:lpstr>Synthesis</vt:lpstr>
      <vt:lpstr>Sheet6</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Jacobson</dc:creator>
  <cp:lastModifiedBy>Jamie Jacobson</cp:lastModifiedBy>
  <dcterms:created xsi:type="dcterms:W3CDTF">2020-05-04T10:52:30Z</dcterms:created>
  <dcterms:modified xsi:type="dcterms:W3CDTF">2020-05-05T08:23:03Z</dcterms:modified>
</cp:coreProperties>
</file>