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OneDrive\Documents\GitHub\BouyDev\2. Planning and Management\Memory Management\"/>
    </mc:Choice>
  </mc:AlternateContent>
  <xr:revisionPtr revIDLastSave="0" documentId="8_{91A2A595-C88B-4967-9DB8-0C76A9E8A7E2}" xr6:coauthVersionLast="44" xr6:coauthVersionMax="44" xr10:uidLastSave="{00000000-0000-0000-0000-000000000000}"/>
  <bookViews>
    <workbookView xWindow="-108" yWindow="-108" windowWidth="23256" windowHeight="12576" activeTab="1" xr2:uid="{8E0360DB-CA09-473A-ACD9-BA2032C0D20F}"/>
  </bookViews>
  <sheets>
    <sheet name="Drift Measurement Data" sheetId="1" r:id="rId1"/>
    <sheet name="IMU Measuremen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5" i="2" l="1"/>
  <c r="L14" i="2"/>
  <c r="K15" i="2"/>
  <c r="J15" i="2"/>
  <c r="K14" i="2"/>
  <c r="J14" i="2"/>
  <c r="E15" i="2"/>
  <c r="D15" i="2"/>
  <c r="C15" i="2"/>
  <c r="E14" i="2"/>
  <c r="D14" i="2"/>
  <c r="C14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K7" i="2"/>
  <c r="L7" i="2"/>
  <c r="M7" i="2"/>
  <c r="J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D7" i="2"/>
  <c r="E7" i="2"/>
  <c r="F7" i="2"/>
  <c r="C7" i="2"/>
  <c r="Q29" i="1"/>
  <c r="Q30" i="1"/>
  <c r="Q31" i="1"/>
  <c r="Q28" i="1"/>
  <c r="P29" i="1"/>
  <c r="P30" i="1"/>
  <c r="P31" i="1"/>
  <c r="P28" i="1"/>
  <c r="C30" i="1"/>
  <c r="C29" i="1"/>
  <c r="C28" i="1"/>
  <c r="C27" i="1"/>
  <c r="I9" i="1"/>
  <c r="I8" i="1"/>
  <c r="D12" i="1"/>
  <c r="I4" i="1"/>
  <c r="I3" i="1"/>
  <c r="D5" i="1"/>
</calcChain>
</file>

<file path=xl/sharedStrings.xml><?xml version="1.0" encoding="utf-8"?>
<sst xmlns="http://schemas.openxmlformats.org/spreadsheetml/2006/main" count="95" uniqueCount="48">
  <si>
    <t>Variable</t>
  </si>
  <si>
    <t>Size</t>
  </si>
  <si>
    <t>Number of bytes</t>
  </si>
  <si>
    <t>Temp</t>
  </si>
  <si>
    <t>Pressure</t>
  </si>
  <si>
    <t>int32_t</t>
  </si>
  <si>
    <t>uint32_t</t>
  </si>
  <si>
    <t>Sample Rate</t>
  </si>
  <si>
    <t>Number of Samples</t>
  </si>
  <si>
    <t>Total Bytes</t>
  </si>
  <si>
    <t>1/15 mins</t>
  </si>
  <si>
    <t>1/30 mins</t>
  </si>
  <si>
    <t>Env</t>
  </si>
  <si>
    <t>Power</t>
  </si>
  <si>
    <t>Bus Voltage</t>
  </si>
  <si>
    <t>Shunt Voltage</t>
  </si>
  <si>
    <t>Current</t>
  </si>
  <si>
    <t>int16_t</t>
  </si>
  <si>
    <t>Total</t>
  </si>
  <si>
    <t>GPS</t>
  </si>
  <si>
    <t>Environmental</t>
  </si>
  <si>
    <t>Total:</t>
  </si>
  <si>
    <t>Variable Name</t>
  </si>
  <si>
    <t>Variable Type</t>
  </si>
  <si>
    <t>Epoch Time</t>
  </si>
  <si>
    <t>latitude</t>
  </si>
  <si>
    <t>float32_t</t>
  </si>
  <si>
    <t>longitude</t>
  </si>
  <si>
    <t>HDOP</t>
  </si>
  <si>
    <t>uint8_t [2]</t>
  </si>
  <si>
    <t>PDOP</t>
  </si>
  <si>
    <t>VDOP</t>
  </si>
  <si>
    <t>Number of Satelites</t>
  </si>
  <si>
    <t>uint8_t</t>
  </si>
  <si>
    <t>Fix Type</t>
  </si>
  <si>
    <t>Samples per point</t>
  </si>
  <si>
    <t>Number of pages (256 byte)</t>
  </si>
  <si>
    <t>Number of pages (264)</t>
  </si>
  <si>
    <t>Sample Frequency (Hz)</t>
  </si>
  <si>
    <t>Sample Period (mins)</t>
  </si>
  <si>
    <t>Number of Axes:</t>
  </si>
  <si>
    <t>Signficant Wave Height Measurements</t>
  </si>
  <si>
    <t>Collision Detection Measurements</t>
  </si>
  <si>
    <t>Min</t>
  </si>
  <si>
    <t>Max</t>
  </si>
  <si>
    <t>Tsample</t>
  </si>
  <si>
    <t>Fsample</t>
  </si>
  <si>
    <t>Nbytes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</si>
</sst>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16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textRotation="90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E4D2-E450-4601-90BC-96DAB6DD824A}">
  <dimension ref="A1:Q31"/>
  <sheetViews>
    <sheetView topLeftCell="G15" workbookViewId="0">
      <selection activeCell="J36" sqref="J36"/>
    </sheetView>
  </sheetViews>
  <sheetFormatPr defaultRowHeight="14.4" x14ac:dyDescent="0.3"/>
  <cols>
    <col min="2" max="2" width="17.77734375" bestFit="1" customWidth="1"/>
    <col min="3" max="3" width="12.44140625" bestFit="1" customWidth="1"/>
    <col min="4" max="4" width="15.21875" bestFit="1" customWidth="1"/>
    <col min="7" max="7" width="11.44140625" bestFit="1" customWidth="1"/>
    <col min="8" max="8" width="17.77734375" bestFit="1" customWidth="1"/>
    <col min="9" max="9" width="10.21875" bestFit="1" customWidth="1"/>
    <col min="12" max="12" width="17.77734375" bestFit="1" customWidth="1"/>
    <col min="13" max="13" width="17.77734375" customWidth="1"/>
    <col min="14" max="14" width="11.44140625" bestFit="1" customWidth="1"/>
    <col min="15" max="15" width="10.21875" bestFit="1" customWidth="1"/>
    <col min="16" max="16" width="24.77734375" bestFit="1" customWidth="1"/>
    <col min="17" max="17" width="20.44140625" bestFit="1" customWidth="1"/>
  </cols>
  <sheetData>
    <row r="1" spans="1:9" x14ac:dyDescent="0.3">
      <c r="A1" t="s">
        <v>12</v>
      </c>
    </row>
    <row r="2" spans="1:9" x14ac:dyDescent="0.3">
      <c r="B2" s="2" t="s">
        <v>0</v>
      </c>
      <c r="C2" s="2" t="s">
        <v>1</v>
      </c>
      <c r="D2" s="2" t="s">
        <v>2</v>
      </c>
      <c r="G2" s="5" t="s">
        <v>7</v>
      </c>
      <c r="H2" s="5" t="s">
        <v>8</v>
      </c>
      <c r="I2" s="5" t="s">
        <v>9</v>
      </c>
    </row>
    <row r="3" spans="1:9" x14ac:dyDescent="0.3">
      <c r="B3" s="2" t="s">
        <v>3</v>
      </c>
      <c r="C3" s="3" t="s">
        <v>5</v>
      </c>
      <c r="D3" s="3">
        <v>4</v>
      </c>
      <c r="G3" s="6" t="s">
        <v>10</v>
      </c>
      <c r="H3" s="3">
        <v>8</v>
      </c>
      <c r="I3" s="3">
        <f>H3*$D$5</f>
        <v>64</v>
      </c>
    </row>
    <row r="4" spans="1:9" x14ac:dyDescent="0.3">
      <c r="B4" s="2" t="s">
        <v>4</v>
      </c>
      <c r="C4" s="3" t="s">
        <v>6</v>
      </c>
      <c r="D4" s="3">
        <v>4</v>
      </c>
      <c r="G4" s="6" t="s">
        <v>11</v>
      </c>
      <c r="H4" s="3">
        <v>4</v>
      </c>
      <c r="I4" s="3">
        <f>H4*$D$5</f>
        <v>32</v>
      </c>
    </row>
    <row r="5" spans="1:9" x14ac:dyDescent="0.3">
      <c r="C5" s="8" t="s">
        <v>18</v>
      </c>
      <c r="D5" s="3">
        <f>SUM(D3:D4)</f>
        <v>8</v>
      </c>
    </row>
    <row r="6" spans="1:9" x14ac:dyDescent="0.3">
      <c r="A6" t="s">
        <v>13</v>
      </c>
    </row>
    <row r="7" spans="1:9" x14ac:dyDescent="0.3">
      <c r="B7" s="2" t="s">
        <v>0</v>
      </c>
      <c r="C7" s="2" t="s">
        <v>1</v>
      </c>
      <c r="D7" s="2" t="s">
        <v>2</v>
      </c>
      <c r="G7" s="5" t="s">
        <v>7</v>
      </c>
      <c r="H7" s="5" t="s">
        <v>8</v>
      </c>
      <c r="I7" s="5" t="s">
        <v>9</v>
      </c>
    </row>
    <row r="8" spans="1:9" x14ac:dyDescent="0.3">
      <c r="B8" s="4" t="s">
        <v>14</v>
      </c>
      <c r="C8" s="3" t="s">
        <v>17</v>
      </c>
      <c r="D8" s="3">
        <v>2</v>
      </c>
      <c r="G8" s="6" t="s">
        <v>10</v>
      </c>
      <c r="H8" s="3">
        <v>8</v>
      </c>
      <c r="I8" s="3">
        <f>$D$12*H8</f>
        <v>64</v>
      </c>
    </row>
    <row r="9" spans="1:9" x14ac:dyDescent="0.3">
      <c r="B9" s="4" t="s">
        <v>15</v>
      </c>
      <c r="C9" s="3" t="s">
        <v>17</v>
      </c>
      <c r="D9" s="3">
        <v>2</v>
      </c>
      <c r="G9" s="6" t="s">
        <v>11</v>
      </c>
      <c r="H9" s="3">
        <v>4</v>
      </c>
      <c r="I9" s="3">
        <f>$D$12*H9</f>
        <v>32</v>
      </c>
    </row>
    <row r="10" spans="1:9" x14ac:dyDescent="0.3">
      <c r="B10" s="4" t="s">
        <v>16</v>
      </c>
      <c r="C10" s="3" t="s">
        <v>17</v>
      </c>
      <c r="D10" s="3">
        <v>2</v>
      </c>
    </row>
    <row r="11" spans="1:9" x14ac:dyDescent="0.3">
      <c r="B11" s="4" t="s">
        <v>13</v>
      </c>
      <c r="C11" s="3" t="s">
        <v>17</v>
      </c>
      <c r="D11" s="3">
        <v>2</v>
      </c>
    </row>
    <row r="12" spans="1:9" x14ac:dyDescent="0.3">
      <c r="C12" s="8" t="s">
        <v>18</v>
      </c>
      <c r="D12" s="3">
        <f>SUM(D8:D11)</f>
        <v>8</v>
      </c>
    </row>
    <row r="14" spans="1:9" x14ac:dyDescent="0.3">
      <c r="B14" s="5" t="s">
        <v>22</v>
      </c>
      <c r="C14" s="5" t="s">
        <v>23</v>
      </c>
      <c r="D14" s="5" t="s">
        <v>2</v>
      </c>
      <c r="G14" s="5" t="s">
        <v>7</v>
      </c>
      <c r="H14" s="5" t="s">
        <v>8</v>
      </c>
      <c r="I14" s="5" t="s">
        <v>9</v>
      </c>
    </row>
    <row r="15" spans="1:9" x14ac:dyDescent="0.3">
      <c r="B15" s="5" t="s">
        <v>24</v>
      </c>
      <c r="C15" s="6" t="s">
        <v>6</v>
      </c>
      <c r="D15" s="7">
        <v>4</v>
      </c>
      <c r="G15" s="6" t="s">
        <v>10</v>
      </c>
      <c r="H15" s="3">
        <v>8</v>
      </c>
      <c r="I15" s="3">
        <v>160</v>
      </c>
    </row>
    <row r="16" spans="1:9" x14ac:dyDescent="0.3">
      <c r="B16" s="5" t="s">
        <v>25</v>
      </c>
      <c r="C16" s="6" t="s">
        <v>26</v>
      </c>
      <c r="D16" s="7">
        <v>4</v>
      </c>
      <c r="G16" s="6" t="s">
        <v>11</v>
      </c>
      <c r="H16" s="3">
        <v>4</v>
      </c>
      <c r="I16" s="3">
        <v>80</v>
      </c>
    </row>
    <row r="17" spans="1:17" x14ac:dyDescent="0.3">
      <c r="B17" s="5" t="s">
        <v>27</v>
      </c>
      <c r="C17" s="6" t="s">
        <v>26</v>
      </c>
      <c r="D17" s="7">
        <v>4</v>
      </c>
    </row>
    <row r="18" spans="1:17" x14ac:dyDescent="0.3">
      <c r="B18" s="5" t="s">
        <v>28</v>
      </c>
      <c r="C18" s="6" t="s">
        <v>29</v>
      </c>
      <c r="D18" s="7">
        <v>2</v>
      </c>
    </row>
    <row r="19" spans="1:17" x14ac:dyDescent="0.3">
      <c r="B19" s="5" t="s">
        <v>30</v>
      </c>
      <c r="C19" s="6" t="s">
        <v>29</v>
      </c>
      <c r="D19" s="7">
        <v>2</v>
      </c>
    </row>
    <row r="20" spans="1:17" x14ac:dyDescent="0.3">
      <c r="B20" s="5" t="s">
        <v>31</v>
      </c>
      <c r="C20" s="6" t="s">
        <v>29</v>
      </c>
      <c r="D20" s="7">
        <v>2</v>
      </c>
    </row>
    <row r="21" spans="1:17" x14ac:dyDescent="0.3">
      <c r="B21" s="5" t="s">
        <v>32</v>
      </c>
      <c r="C21" s="6" t="s">
        <v>33</v>
      </c>
      <c r="D21" s="7">
        <v>1</v>
      </c>
    </row>
    <row r="22" spans="1:17" x14ac:dyDescent="0.3">
      <c r="B22" s="5" t="s">
        <v>34</v>
      </c>
      <c r="C22" s="6" t="s">
        <v>33</v>
      </c>
      <c r="D22" s="7">
        <v>1</v>
      </c>
    </row>
    <row r="23" spans="1:17" x14ac:dyDescent="0.3">
      <c r="C23" s="5" t="s">
        <v>18</v>
      </c>
      <c r="D23" s="7">
        <v>20</v>
      </c>
    </row>
    <row r="26" spans="1:17" x14ac:dyDescent="0.3">
      <c r="A26" s="1" t="s">
        <v>18</v>
      </c>
    </row>
    <row r="27" spans="1:17" x14ac:dyDescent="0.3">
      <c r="B27" s="2" t="s">
        <v>19</v>
      </c>
      <c r="C27" s="3">
        <f>D23</f>
        <v>20</v>
      </c>
      <c r="G27" s="5" t="s">
        <v>7</v>
      </c>
      <c r="H27" s="5" t="s">
        <v>8</v>
      </c>
      <c r="I27" s="5" t="s">
        <v>9</v>
      </c>
      <c r="L27" s="9" t="s">
        <v>8</v>
      </c>
      <c r="M27" s="9" t="s">
        <v>35</v>
      </c>
      <c r="N27" s="9" t="s">
        <v>7</v>
      </c>
      <c r="O27" s="9" t="s">
        <v>9</v>
      </c>
      <c r="P27" s="9" t="s">
        <v>36</v>
      </c>
      <c r="Q27" s="9" t="s">
        <v>37</v>
      </c>
    </row>
    <row r="28" spans="1:17" x14ac:dyDescent="0.3">
      <c r="B28" s="2" t="s">
        <v>20</v>
      </c>
      <c r="C28" s="3">
        <f>D5</f>
        <v>8</v>
      </c>
      <c r="G28" s="6" t="s">
        <v>10</v>
      </c>
      <c r="H28" s="3">
        <v>8</v>
      </c>
      <c r="I28" s="3">
        <v>288</v>
      </c>
      <c r="L28" s="3">
        <v>4</v>
      </c>
      <c r="M28" s="3">
        <v>1</v>
      </c>
      <c r="N28" s="3" t="s">
        <v>11</v>
      </c>
      <c r="O28" s="3">
        <v>144</v>
      </c>
      <c r="P28" s="3">
        <f>_xlfn.CEILING.MATH(O28/256)</f>
        <v>1</v>
      </c>
      <c r="Q28" s="3">
        <f>_xlfn.CEILING.MATH(O28/264)</f>
        <v>1</v>
      </c>
    </row>
    <row r="29" spans="1:17" x14ac:dyDescent="0.3">
      <c r="B29" s="2" t="s">
        <v>13</v>
      </c>
      <c r="C29" s="3">
        <f>D12</f>
        <v>8</v>
      </c>
      <c r="G29" s="6" t="s">
        <v>11</v>
      </c>
      <c r="H29" s="3">
        <v>4</v>
      </c>
      <c r="I29" s="3">
        <v>144</v>
      </c>
      <c r="L29" s="3">
        <v>8</v>
      </c>
      <c r="M29" s="3">
        <v>1</v>
      </c>
      <c r="N29" s="3" t="s">
        <v>10</v>
      </c>
      <c r="O29" s="3">
        <v>288</v>
      </c>
      <c r="P29" s="3">
        <f t="shared" ref="P29:P31" si="0">_xlfn.CEILING.MATH(O29/256)</f>
        <v>2</v>
      </c>
      <c r="Q29" s="3">
        <f t="shared" ref="Q29:Q31" si="1">_xlfn.CEILING.MATH(O29/264)</f>
        <v>2</v>
      </c>
    </row>
    <row r="30" spans="1:17" x14ac:dyDescent="0.3">
      <c r="B30" s="1" t="s">
        <v>21</v>
      </c>
      <c r="C30">
        <f>SUM(C27:C29)</f>
        <v>36</v>
      </c>
      <c r="L30" s="3">
        <v>20</v>
      </c>
      <c r="M30" s="3">
        <v>5</v>
      </c>
      <c r="N30" s="3" t="s">
        <v>11</v>
      </c>
      <c r="O30" s="3">
        <v>720</v>
      </c>
      <c r="P30" s="3">
        <f t="shared" si="0"/>
        <v>3</v>
      </c>
      <c r="Q30" s="3">
        <f t="shared" si="1"/>
        <v>3</v>
      </c>
    </row>
    <row r="31" spans="1:17" x14ac:dyDescent="0.3">
      <c r="L31" s="3">
        <v>40</v>
      </c>
      <c r="M31" s="3">
        <v>5</v>
      </c>
      <c r="N31" s="10" t="s">
        <v>10</v>
      </c>
      <c r="O31" s="3">
        <v>1440</v>
      </c>
      <c r="P31" s="3">
        <f t="shared" si="0"/>
        <v>6</v>
      </c>
      <c r="Q31" s="3">
        <f t="shared" si="1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D02-F754-45A4-9243-E10F78A7597F}">
  <dimension ref="A1:M20"/>
  <sheetViews>
    <sheetView tabSelected="1" workbookViewId="0">
      <selection activeCell="B17" sqref="B17"/>
    </sheetView>
  </sheetViews>
  <sheetFormatPr defaultRowHeight="14.4" x14ac:dyDescent="0.3"/>
  <cols>
    <col min="1" max="1" width="3.5546875" bestFit="1" customWidth="1"/>
    <col min="2" max="2" width="19.109375" style="13" bestFit="1" customWidth="1"/>
    <col min="3" max="3" width="9.5546875" customWidth="1"/>
    <col min="8" max="8" width="3.5546875" bestFit="1" customWidth="1"/>
    <col min="9" max="9" width="19.109375" bestFit="1" customWidth="1"/>
    <col min="10" max="13" width="12" bestFit="1" customWidth="1"/>
  </cols>
  <sheetData>
    <row r="1" spans="1:13" s="1" customFormat="1" ht="15" thickBot="1" x14ac:dyDescent="0.35">
      <c r="A1" s="20" t="s">
        <v>41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1" customFormat="1" ht="15" thickTop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" customFormat="1" x14ac:dyDescent="0.3"/>
    <row r="4" spans="1:13" x14ac:dyDescent="0.3">
      <c r="B4" s="1" t="s">
        <v>40</v>
      </c>
      <c r="C4" s="14">
        <v>3</v>
      </c>
      <c r="I4" s="1" t="s">
        <v>40</v>
      </c>
      <c r="J4" s="14">
        <v>6</v>
      </c>
    </row>
    <row r="5" spans="1:13" ht="15" thickBot="1" x14ac:dyDescent="0.35">
      <c r="A5" s="26" t="s">
        <v>38</v>
      </c>
      <c r="B5" s="23" t="s">
        <v>39</v>
      </c>
      <c r="C5" s="24"/>
      <c r="D5" s="24"/>
      <c r="E5" s="24"/>
      <c r="F5" s="25"/>
      <c r="H5" s="26" t="s">
        <v>38</v>
      </c>
      <c r="I5" s="23" t="s">
        <v>39</v>
      </c>
      <c r="J5" s="24"/>
      <c r="K5" s="24"/>
      <c r="L5" s="24"/>
      <c r="M5" s="25"/>
    </row>
    <row r="6" spans="1:13" ht="15" thickBot="1" x14ac:dyDescent="0.35">
      <c r="A6" s="26"/>
      <c r="B6" s="19"/>
      <c r="C6" s="17">
        <v>15</v>
      </c>
      <c r="D6" s="18">
        <v>20</v>
      </c>
      <c r="E6" s="18">
        <v>25</v>
      </c>
      <c r="F6" s="18">
        <v>30</v>
      </c>
      <c r="H6" s="26"/>
      <c r="I6" s="19"/>
      <c r="J6" s="17">
        <v>15</v>
      </c>
      <c r="K6" s="18">
        <v>20</v>
      </c>
      <c r="L6" s="18">
        <v>25</v>
      </c>
      <c r="M6" s="18">
        <v>30</v>
      </c>
    </row>
    <row r="7" spans="1:13" x14ac:dyDescent="0.3">
      <c r="A7" s="26"/>
      <c r="B7" s="21">
        <v>2</v>
      </c>
      <c r="C7" s="16">
        <f>(2*$C$4)*($B7*C$6*60)</f>
        <v>10800</v>
      </c>
      <c r="D7" s="16">
        <f>(2*$C$4)*($B7*D$6*60)</f>
        <v>14400</v>
      </c>
      <c r="E7" s="16">
        <f>(2*$C$4)*($B7*E$6*60)</f>
        <v>18000</v>
      </c>
      <c r="F7" s="16">
        <f>(2*$C$4)*($B7*F$6*60)</f>
        <v>21600</v>
      </c>
      <c r="H7" s="26"/>
      <c r="I7" s="21">
        <v>2</v>
      </c>
      <c r="J7" s="16">
        <f>($J$4*2)*($I7*J$6*60)</f>
        <v>21600</v>
      </c>
      <c r="K7" s="16">
        <f>($J$4*2)*($I7*K$6*60)</f>
        <v>28800</v>
      </c>
      <c r="L7" s="16">
        <f>($J$4*2)*($I7*L$6*60)</f>
        <v>36000</v>
      </c>
      <c r="M7" s="16">
        <f>($J$4*2)*($I7*M$6*60)</f>
        <v>43200</v>
      </c>
    </row>
    <row r="8" spans="1:13" x14ac:dyDescent="0.3">
      <c r="A8" s="26"/>
      <c r="B8" s="22">
        <v>5</v>
      </c>
      <c r="C8" s="16">
        <f>(2*$C$4)*($B8*C$6*60)</f>
        <v>27000</v>
      </c>
      <c r="D8" s="16">
        <f>(2*$C$4)*($B8*D$6*60)</f>
        <v>36000</v>
      </c>
      <c r="E8" s="16">
        <f>(2*$C$4)*($B8*E$6*60)</f>
        <v>45000</v>
      </c>
      <c r="F8" s="16">
        <f>(2*$C$4)*($B8*F$6*60)</f>
        <v>54000</v>
      </c>
      <c r="H8" s="26"/>
      <c r="I8" s="22">
        <v>5</v>
      </c>
      <c r="J8" s="16">
        <f>($J$4*2)*($I8*J$6*60)</f>
        <v>54000</v>
      </c>
      <c r="K8" s="16">
        <f>($J$4*2)*($I8*K$6*60)</f>
        <v>72000</v>
      </c>
      <c r="L8" s="16">
        <f>($J$4*2)*($I8*L$6*60)</f>
        <v>90000</v>
      </c>
      <c r="M8" s="16">
        <f>($J$4*2)*($I8*M$6*60)</f>
        <v>108000</v>
      </c>
    </row>
    <row r="9" spans="1:13" x14ac:dyDescent="0.3">
      <c r="A9" s="26"/>
      <c r="B9" s="22">
        <v>10</v>
      </c>
      <c r="C9" s="16">
        <f>(2*$C$4)*($B9*C$6*60)</f>
        <v>54000</v>
      </c>
      <c r="D9" s="16">
        <f>(2*$C$4)*($B9*D$6*60)</f>
        <v>72000</v>
      </c>
      <c r="E9" s="16">
        <f>(2*$C$4)*($B9*E$6*60)</f>
        <v>90000</v>
      </c>
      <c r="F9" s="16">
        <f>(2*$C$4)*($B9*F$6*60)</f>
        <v>108000</v>
      </c>
      <c r="H9" s="26"/>
      <c r="I9" s="22">
        <v>10</v>
      </c>
      <c r="J9" s="16">
        <f>($J$4*2)*($I9*J$6*60)</f>
        <v>108000</v>
      </c>
      <c r="K9" s="16">
        <f>($J$4*2)*($I9*K$6*60)</f>
        <v>144000</v>
      </c>
      <c r="L9" s="16">
        <f>($J$4*2)*($I9*L$6*60)</f>
        <v>180000</v>
      </c>
      <c r="M9" s="16">
        <f>($J$4*2)*($I9*M$6*60)</f>
        <v>216000</v>
      </c>
    </row>
    <row r="10" spans="1:13" x14ac:dyDescent="0.3">
      <c r="A10" s="26"/>
      <c r="B10" s="22">
        <v>20</v>
      </c>
      <c r="C10" s="16">
        <f>(2*$C$4)*($B10*C$6*60)</f>
        <v>108000</v>
      </c>
      <c r="D10" s="16">
        <f>(2*$C$4)*($B10*D$6*60)</f>
        <v>144000</v>
      </c>
      <c r="E10" s="16">
        <f>(2*$C$4)*($B10*E$6*60)</f>
        <v>180000</v>
      </c>
      <c r="F10" s="16">
        <f>(2*$C$4)*($B10*F$6*60)</f>
        <v>216000</v>
      </c>
      <c r="H10" s="26"/>
      <c r="I10" s="22">
        <v>20</v>
      </c>
      <c r="J10" s="16">
        <f>($J$4*2)*($I10*J$6*60)</f>
        <v>216000</v>
      </c>
      <c r="K10" s="16">
        <f>($J$4*2)*($I10*K$6*60)</f>
        <v>288000</v>
      </c>
      <c r="L10" s="16">
        <f>($J$4*2)*($I10*L$6*60)</f>
        <v>360000</v>
      </c>
      <c r="M10" s="16">
        <f>($J$4*2)*($I10*M$6*60)</f>
        <v>432000</v>
      </c>
    </row>
    <row r="11" spans="1:13" x14ac:dyDescent="0.3">
      <c r="A11" s="26"/>
      <c r="B11" s="22">
        <v>50</v>
      </c>
      <c r="C11" s="16">
        <f>(2*$C$4)*($B11*C$6*60)</f>
        <v>270000</v>
      </c>
      <c r="D11" s="16">
        <f>(2*$C$4)*($B11*D$6*60)</f>
        <v>360000</v>
      </c>
      <c r="E11" s="16">
        <f>(2*$C$4)*($B11*E$6*60)</f>
        <v>450000</v>
      </c>
      <c r="F11" s="16">
        <f>(2*$C$4)*($B11*F$6*60)</f>
        <v>540000</v>
      </c>
      <c r="H11" s="26"/>
      <c r="I11" s="22">
        <v>50</v>
      </c>
      <c r="J11" s="16">
        <f>($J$4*2)*($I11*J$6*60)</f>
        <v>540000</v>
      </c>
      <c r="K11" s="16">
        <f>($J$4*2)*($I11*K$6*60)</f>
        <v>720000</v>
      </c>
      <c r="L11" s="16">
        <f>($J$4*2)*($I11*L$6*60)</f>
        <v>900000</v>
      </c>
      <c r="M11" s="16">
        <f>($J$4*2)*($I11*M$6*60)</f>
        <v>1080000</v>
      </c>
    </row>
    <row r="13" spans="1:13" s="11" customFormat="1" x14ac:dyDescent="0.3">
      <c r="B13" s="15"/>
      <c r="C13" s="30" t="s">
        <v>45</v>
      </c>
      <c r="D13" s="30" t="s">
        <v>46</v>
      </c>
      <c r="E13" s="30" t="s">
        <v>47</v>
      </c>
      <c r="I13" s="29"/>
      <c r="J13" s="30" t="s">
        <v>45</v>
      </c>
      <c r="K13" s="30" t="s">
        <v>46</v>
      </c>
      <c r="L13" s="30" t="s">
        <v>47</v>
      </c>
    </row>
    <row r="14" spans="1:13" x14ac:dyDescent="0.3">
      <c r="B14" s="15" t="s">
        <v>43</v>
      </c>
      <c r="C14" s="3">
        <f>C6</f>
        <v>15</v>
      </c>
      <c r="D14" s="3">
        <f>B7</f>
        <v>2</v>
      </c>
      <c r="E14" s="3" t="str">
        <f>C7/1000 &amp;"KB"</f>
        <v>10.8KB</v>
      </c>
      <c r="I14" s="30" t="s">
        <v>43</v>
      </c>
      <c r="J14" s="3">
        <f>J6</f>
        <v>15</v>
      </c>
      <c r="K14" s="3">
        <f>I7</f>
        <v>2</v>
      </c>
      <c r="L14" s="3" t="str">
        <f>J7/1000 &amp;"KB"</f>
        <v>21.6KB</v>
      </c>
    </row>
    <row r="15" spans="1:13" x14ac:dyDescent="0.3">
      <c r="B15" s="15" t="s">
        <v>44</v>
      </c>
      <c r="C15" s="3">
        <f>B11</f>
        <v>50</v>
      </c>
      <c r="D15" s="3">
        <f>F6</f>
        <v>30</v>
      </c>
      <c r="E15" s="3" t="str">
        <f>F11/1000 &amp;"KB"</f>
        <v>540KB</v>
      </c>
      <c r="I15" s="30" t="s">
        <v>44</v>
      </c>
      <c r="J15" s="3">
        <f>M6</f>
        <v>30</v>
      </c>
      <c r="K15" s="3">
        <f>I11</f>
        <v>50</v>
      </c>
      <c r="L15" s="3" t="str">
        <f>M11/1000 &amp;"KB"</f>
        <v>1080KB</v>
      </c>
    </row>
    <row r="16" spans="1:13" x14ac:dyDescent="0.3">
      <c r="B16" s="14"/>
    </row>
    <row r="17" spans="1:13" x14ac:dyDescent="0.3">
      <c r="B17" s="14"/>
    </row>
    <row r="18" spans="1:13" ht="15" thickBot="1" x14ac:dyDescent="0.35">
      <c r="A18" s="28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ht="15.6" thickTop="1" thickBot="1" x14ac:dyDescent="0.35">
      <c r="A19" s="20" t="s">
        <v>42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ht="15" thickTop="1" x14ac:dyDescent="0.3"/>
  </sheetData>
  <mergeCells count="6">
    <mergeCell ref="A1:M1"/>
    <mergeCell ref="A19:M19"/>
    <mergeCell ref="B5:F5"/>
    <mergeCell ref="I5:M5"/>
    <mergeCell ref="A5:A11"/>
    <mergeCell ref="H5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Drift Measurement Data</vt:lpstr>
      <vt:lpstr>IMU Measurement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Jacobson</dc:creator>
  <cp:lastModifiedBy>Jamie Jacobson</cp:lastModifiedBy>
  <dcterms:created xsi:type="dcterms:W3CDTF">2020-06-30T09:37:34Z</dcterms:created>
  <dcterms:modified xsi:type="dcterms:W3CDTF">2020-07-01T11:14:04Z</dcterms:modified>
</cp:coreProperties>
</file>