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ElektronicznyDeVeLoPiNg\Weatherever\Weatherever\Resources\"/>
    </mc:Choice>
  </mc:AlternateContent>
  <xr:revisionPtr revIDLastSave="0" documentId="13_ncr:1_{C4199646-3C4D-4381-A797-3D57C2D6B83F}" xr6:coauthVersionLast="47" xr6:coauthVersionMax="47" xr10:uidLastSave="{00000000-0000-0000-0000-000000000000}"/>
  <bookViews>
    <workbookView xWindow="5715" yWindow="1590" windowWidth="21600" windowHeight="11385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19" i="1"/>
  <c r="F19" i="1" s="1"/>
  <c r="D20" i="1"/>
  <c r="F20" i="1" s="1"/>
  <c r="D18" i="1"/>
  <c r="F18" i="1" s="1"/>
  <c r="B1" i="1"/>
  <c r="B6" i="1" s="1"/>
  <c r="B7" i="1"/>
  <c r="B5" i="1" l="1"/>
  <c r="B10" i="1"/>
  <c r="B11" i="1"/>
</calcChain>
</file>

<file path=xl/sharedStrings.xml><?xml version="1.0" encoding="utf-8"?>
<sst xmlns="http://schemas.openxmlformats.org/spreadsheetml/2006/main" count="23" uniqueCount="23">
  <si>
    <t>R1</t>
  </si>
  <si>
    <t>R2</t>
  </si>
  <si>
    <t>R3</t>
  </si>
  <si>
    <t>R4</t>
  </si>
  <si>
    <t>Vth</t>
  </si>
  <si>
    <t>Vtl</t>
  </si>
  <si>
    <t>Vref</t>
  </si>
  <si>
    <t>Voh</t>
  </si>
  <si>
    <t>Vol</t>
  </si>
  <si>
    <t>Vcc</t>
  </si>
  <si>
    <t>R3/R4</t>
  </si>
  <si>
    <t>Resonators load</t>
  </si>
  <si>
    <t>Y401</t>
  </si>
  <si>
    <t>CL</t>
  </si>
  <si>
    <t>Cparast.</t>
  </si>
  <si>
    <t>C1</t>
  </si>
  <si>
    <t>C2</t>
  </si>
  <si>
    <t>Check</t>
  </si>
  <si>
    <t>Y101</t>
  </si>
  <si>
    <t>Y102</t>
  </si>
  <si>
    <t xml:space="preserve">  </t>
  </si>
  <si>
    <t>Y101 (16MHz)</t>
  </si>
  <si>
    <t>Y102 (32kHz)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</si>
</sst>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0</xdr:row>
      <xdr:rowOff>47625</xdr:rowOff>
    </xdr:from>
    <xdr:to>
      <xdr:col>10</xdr:col>
      <xdr:colOff>47029</xdr:colOff>
      <xdr:row>12</xdr:row>
      <xdr:rowOff>66387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F0CDEC9-DA2B-7E83-78AF-53BC07557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" y="47625"/>
          <a:ext cx="4771429" cy="2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topLeftCell="A4" workbookViewId="0">
      <selection activeCell="E28" sqref="E28"/>
    </sheetView>
  </sheetViews>
  <sheetFormatPr defaultRowHeight="15" x14ac:dyDescent="0.25"/>
  <cols>
    <col min="1" max="1" width="12.7109375" customWidth="1"/>
    <col min="6" max="6" width="9.85546875" bestFit="1" customWidth="1"/>
  </cols>
  <sheetData>
    <row r="1" spans="1:2" x14ac:dyDescent="0.25">
      <c r="A1" t="s">
        <v>10</v>
      </c>
      <c r="B1" s="1">
        <f>1/5</f>
        <v>0.2</v>
      </c>
    </row>
    <row r="2" spans="1:2" x14ac:dyDescent="0.25">
      <c r="A2" t="s">
        <v>9</v>
      </c>
      <c r="B2">
        <v>9</v>
      </c>
    </row>
    <row r="3" spans="1:2" x14ac:dyDescent="0.25">
      <c r="A3" t="s">
        <v>0</v>
      </c>
      <c r="B3">
        <v>47000</v>
      </c>
    </row>
    <row r="4" spans="1:2" x14ac:dyDescent="0.25">
      <c r="A4" t="s">
        <v>1</v>
      </c>
      <c r="B4" t="s">
        <v>20</v>
      </c>
    </row>
    <row r="5" spans="1:2" x14ac:dyDescent="0.25">
      <c r="A5" t="s">
        <v>2</v>
      </c>
      <c r="B5">
        <f>B1*10000</f>
        <v>2000</v>
      </c>
    </row>
    <row r="6" spans="1:2" x14ac:dyDescent="0.25">
      <c r="A6" t="s">
        <v>3</v>
      </c>
      <c r="B6">
        <f>(1-B1)*10000</f>
        <v>8000</v>
      </c>
    </row>
    <row r="7" spans="1:2" x14ac:dyDescent="0.25">
      <c r="A7" t="s">
        <v>6</v>
      </c>
      <c r="B7" t="e">
        <f>B2*(B3/(B3+B4))</f>
        <v>#VALUE!</v>
      </c>
    </row>
    <row r="8" spans="1:2" x14ac:dyDescent="0.25">
      <c r="A8" t="s">
        <v>7</v>
      </c>
      <c r="B8">
        <v>9</v>
      </c>
    </row>
    <row r="9" spans="1:2" x14ac:dyDescent="0.25">
      <c r="A9" t="s">
        <v>8</v>
      </c>
      <c r="B9">
        <v>0.7</v>
      </c>
    </row>
    <row r="10" spans="1:2" x14ac:dyDescent="0.25">
      <c r="A10" t="s">
        <v>4</v>
      </c>
      <c r="B10" t="e">
        <f>((B5+B6)*B7-(B5*B9))/B6</f>
        <v>#VALUE!</v>
      </c>
    </row>
    <row r="11" spans="1:2" x14ac:dyDescent="0.25">
      <c r="A11" t="s">
        <v>5</v>
      </c>
      <c r="B11" t="e">
        <f>((B5+B6)*B7-(B5*B8))/B6</f>
        <v>#VALUE!</v>
      </c>
    </row>
    <row r="16" spans="1:2" x14ac:dyDescent="0.25">
      <c r="A16" s="3" t="s">
        <v>11</v>
      </c>
      <c r="B16" s="3"/>
    </row>
    <row r="17" spans="1:7" x14ac:dyDescent="0.25">
      <c r="B17" t="s">
        <v>13</v>
      </c>
      <c r="C17" t="s">
        <v>14</v>
      </c>
      <c r="D17" t="s">
        <v>15</v>
      </c>
      <c r="E17" t="s">
        <v>16</v>
      </c>
      <c r="F17" t="s">
        <v>17</v>
      </c>
    </row>
    <row r="18" spans="1:7" x14ac:dyDescent="0.25">
      <c r="A18" t="s">
        <v>12</v>
      </c>
      <c r="B18">
        <v>8.9999999999999996E-12</v>
      </c>
      <c r="C18">
        <v>2.4999999999999998E-12</v>
      </c>
      <c r="D18" s="2">
        <f>(E18*(B18-C18))/(E18-(B18-C18))</f>
        <v>1.3E-11</v>
      </c>
      <c r="E18" s="2">
        <v>1.3E-11</v>
      </c>
      <c r="F18">
        <f>DELTA(B18,(C18+(1/(1/D18+1/E18))))</f>
        <v>1</v>
      </c>
      <c r="G18" s="2"/>
    </row>
    <row r="19" spans="1:7" x14ac:dyDescent="0.25">
      <c r="A19" t="s">
        <v>19</v>
      </c>
      <c r="B19">
        <v>1.25E-11</v>
      </c>
      <c r="C19">
        <v>2.4999999999999998E-12</v>
      </c>
      <c r="D19" s="2">
        <f t="shared" ref="D19:D20" si="0">(E19*(B19-C19))/(E19-(B19-C19))</f>
        <v>2.0000000000000005E-11</v>
      </c>
      <c r="E19" s="2">
        <v>1.9999999999999999E-11</v>
      </c>
      <c r="F19">
        <f t="shared" ref="F19:F20" si="1">DELTA(B19,(C19+(1/(1/D19+1/E19))))</f>
        <v>1</v>
      </c>
    </row>
    <row r="20" spans="1:7" x14ac:dyDescent="0.25">
      <c r="A20" t="s">
        <v>18</v>
      </c>
      <c r="B20">
        <v>1.7999999999999999E-11</v>
      </c>
      <c r="C20">
        <v>2.4999999999999998E-12</v>
      </c>
      <c r="D20" s="2">
        <f t="shared" si="0"/>
        <v>3.2068965517241371E-11</v>
      </c>
      <c r="E20" s="2">
        <v>3E-11</v>
      </c>
      <c r="F20">
        <f t="shared" si="1"/>
        <v>1</v>
      </c>
    </row>
    <row r="22" spans="1:7" x14ac:dyDescent="0.25">
      <c r="A22" t="s">
        <v>21</v>
      </c>
      <c r="B22" s="2">
        <v>8.9999999999999996E-12</v>
      </c>
      <c r="C22" s="2">
        <v>2.4999999999999998E-12</v>
      </c>
      <c r="D22" s="2">
        <f>(E22*(B22-C22))/(E22-(B22-C22))</f>
        <v>1.3E-11</v>
      </c>
      <c r="E22" s="2">
        <v>1.3E-11</v>
      </c>
    </row>
    <row r="23" spans="1:7" x14ac:dyDescent="0.25">
      <c r="A23" t="s">
        <v>22</v>
      </c>
      <c r="B23" s="2">
        <v>1.25E-11</v>
      </c>
      <c r="C23" s="2">
        <v>2.4999999999999998E-12</v>
      </c>
      <c r="D23" s="2">
        <f>(E23*(B23-C23))/(E23-(B23-C23))</f>
        <v>2.0000000000000005E-11</v>
      </c>
      <c r="E23" s="2">
        <v>1.9999999999999999E-11</v>
      </c>
    </row>
  </sheetData>
  <mergeCells count="1">
    <mergeCell ref="A16:B16"/>
  </mergeCells>
  <phoneticPr fontId="1" type="noConversion"/>
  <conditionalFormatting sqref="F18:F20">
    <cfRule type="cellIs" dxfId="4" priority="11" operator="equal">
      <formula>1</formula>
    </cfRule>
    <cfRule type="cellIs" dxfId="3" priority="12" operator="equal">
      <formula>0</formula>
    </cfRule>
    <cfRule type="cellIs" dxfId="2" priority="13" operator="equal">
      <formula>EXACT(B18,(C18+(1/(1/D18+1/E18))))</formula>
    </cfRule>
    <cfRule type="expression" dxfId="1" priority="14">
      <formula>EXACT(B18,(C18+(1/(1/D18+1/E18))))</formula>
    </cfRule>
    <cfRule type="cellIs" dxfId="0" priority="15" operator="equal">
      <formula>$B$18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Dziedzic</dc:creator>
  <cp:lastModifiedBy>Maciek Dziedzic</cp:lastModifiedBy>
  <dcterms:created xsi:type="dcterms:W3CDTF">2015-06-05T18:19:34Z</dcterms:created>
  <dcterms:modified xsi:type="dcterms:W3CDTF">2023-10-08T09:58:05Z</dcterms:modified>
</cp:coreProperties>
</file>