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586220_Harness\Diag586220_User_Port\Rev.3\excel\"/>
    </mc:Choice>
  </mc:AlternateContent>
  <xr:revisionPtr revIDLastSave="0" documentId="13_ncr:1_{4A4AD1B7-C0DE-4844-9D33-F14B169D4F1C}" xr6:coauthVersionLast="47" xr6:coauthVersionMax="47" xr10:uidLastSave="{00000000-0000-0000-0000-000000000000}"/>
  <bookViews>
    <workbookView xWindow="33540" yWindow="5052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Stückliste!$A$1:$F$64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1" l="1"/>
  <c r="E3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<sst xmlns="http://schemas.openxmlformats.org/spreadsheetml/2006/main" count="67" uniqueCount="64">
  <si>
    <t>Pos.</t>
  </si>
  <si>
    <t>Qty</t>
  </si>
  <si>
    <t>Value</t>
  </si>
  <si>
    <t>Comment</t>
  </si>
  <si>
    <t>2 layer, Cu 35µ, HASL, LLL x BBB, 1.6mm FR4</t>
  </si>
  <si>
    <t>0R</t>
  </si>
  <si>
    <t>150R</t>
  </si>
  <si>
    <t>2x3 box connector</t>
  </si>
  <si>
    <t>e.g. Reichelt WSL 6G</t>
  </si>
  <si>
    <t>2x5 box connector</t>
  </si>
  <si>
    <t>e.g. Reichelt WSL 10G</t>
  </si>
  <si>
    <t>cer. cap, 2.5mm pitch</t>
  </si>
  <si>
    <t>100n/50V</t>
  </si>
  <si>
    <t>1/4W, 1%</t>
  </si>
  <si>
    <t>1/4W, 5%</t>
  </si>
  <si>
    <t>2x12, 3.96mm pitch</t>
  </si>
  <si>
    <t>edge connector, C64 user port</t>
  </si>
  <si>
    <t>DIL 14</t>
  </si>
  <si>
    <t>DIL IC sockets</t>
  </si>
  <si>
    <t>HCF4066B</t>
  </si>
  <si>
    <t>ST Micro or equivalent</t>
  </si>
  <si>
    <t>TP 1pin</t>
  </si>
  <si>
    <t>Ribbon Cable</t>
  </si>
  <si>
    <t>6p IDC receptable, 2,54mm</t>
  </si>
  <si>
    <t>e.g. Reichelt RND 205-00680</t>
  </si>
  <si>
    <t>10p IDC receptable, 2,54mm</t>
  </si>
  <si>
    <t>e.g. Reichelt RND 205-00682</t>
  </si>
  <si>
    <t>9p D-SUB (female), IDC</t>
  </si>
  <si>
    <t>e.g. Reichelt D-SUB BU 09FB</t>
  </si>
  <si>
    <t>e.g. Reichelt MAS 60</t>
  </si>
  <si>
    <t>DIN-plug 6p</t>
  </si>
  <si>
    <t>wire, color what ever</t>
  </si>
  <si>
    <r>
      <t>1/4W, 5% (316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Futura Lt BT"/>
        <family val="2"/>
      </rPr>
      <t xml:space="preserve"> works, 330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Futura Lt BT"/>
        <family val="2"/>
      </rPr>
      <t xml:space="preserve"> should work as well)</t>
    </r>
  </si>
  <si>
    <t>110k</t>
  </si>
  <si>
    <t>316R</t>
  </si>
  <si>
    <t>optional, Pin Header, e.g. Reichelt RND 205-00622</t>
  </si>
  <si>
    <t>10k</t>
  </si>
  <si>
    <t>3x1pin, 2.54mm</t>
  </si>
  <si>
    <t>optional pin header, 2.54mm pitch</t>
  </si>
  <si>
    <t>option. Toggle Switch can be connected alternatively</t>
  </si>
  <si>
    <t>cut pad</t>
  </si>
  <si>
    <t>not part, it is on the PCB. Closed by default for C64. For switching, cut open</t>
  </si>
  <si>
    <t>Diagnostic Rev. 586220 Harness - User Port Rev. 3</t>
  </si>
  <si>
    <t>Bill of Material Rev. 3.0</t>
  </si>
  <si>
    <t>113-2-01-03</t>
  </si>
  <si>
    <t>removed in Rev. 3</t>
  </si>
  <si>
    <t>1x3p., 2.54mm</t>
  </si>
  <si>
    <t>solderpads for voltmeter (see discription)</t>
  </si>
  <si>
    <t>1x2p., 2.54mm</t>
  </si>
  <si>
    <t>do not place (see discription)</t>
  </si>
  <si>
    <t>3mm, green</t>
  </si>
  <si>
    <t>standard LED</t>
  </si>
  <si>
    <t>1N4148</t>
  </si>
  <si>
    <t>diode</t>
  </si>
  <si>
    <t>1k</t>
  </si>
  <si>
    <t>330R</t>
  </si>
  <si>
    <t>€/ea</t>
  </si>
  <si>
    <t>€</t>
  </si>
  <si>
    <t>1.82m10p/AWG28/1,27mm</t>
  </si>
  <si>
    <t>4cm Wire 0,25mm², red</t>
  </si>
  <si>
    <t>T217</t>
  </si>
  <si>
    <t>Voltmeter 4 digit, prec.</t>
  </si>
  <si>
    <t>1,80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</si>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</sst>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sz val="11"/>
      <color theme="1"/>
      <name val="Symbol"/>
      <family val="1"/>
      <charset val="2"/>
    </font>
    <font>
      <strike/>
      <sz val="11"/>
      <color theme="1"/>
      <name val="Futura Lt BT"/>
      <family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4" applyNumberFormat="0" applyAlignment="0" applyProtection="0"/>
    <xf numFmtId="0" fontId="19" fillId="6" borderId="5" applyNumberFormat="0" applyAlignment="0" applyProtection="0"/>
    <xf numFmtId="0" fontId="20" fillId="6" borderId="4" applyNumberFormat="0" applyAlignment="0" applyProtection="0"/>
    <xf numFmtId="0" fontId="21" fillId="0" borderId="6" applyNumberFormat="0" applyFill="0" applyAlignment="0" applyProtection="0"/>
    <xf numFmtId="0" fontId="22" fillId="7" borderId="7" applyNumberFormat="0" applyAlignment="0" applyProtection="0"/>
    <xf numFmtId="0" fontId="23" fillId="0" borderId="0" applyNumberFormat="0" applyFill="0" applyBorder="0" applyAlignment="0" applyProtection="0"/>
    <xf numFmtId="0" fontId="10" fillId="8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26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6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6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6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6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7" fillId="0" borderId="0" xfId="0" applyFont="1" applyAlignment="1">
      <alignment vertical="top" wrapText="1"/>
    </xf>
    <xf numFmtId="49" fontId="27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right" vertical="top" wrapText="1"/>
    </xf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0" fillId="0" borderId="0" xfId="0" applyFont="1" applyAlignment="1">
      <alignment vertical="top" wrapText="1"/>
    </xf>
    <xf numFmtId="0" fontId="31" fillId="0" borderId="0" xfId="0" applyFont="1" applyAlignment="1">
      <alignment vertical="top" wrapText="1"/>
    </xf>
    <xf numFmtId="0" fontId="28" fillId="0" borderId="0" xfId="0" applyFont="1" applyAlignment="1">
      <alignment horizontal="center" wrapText="1"/>
    </xf>
    <xf numFmtId="0" fontId="28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vertical="top" wrapText="1"/>
    </xf>
    <xf numFmtId="164" fontId="9" fillId="0" borderId="0" xfId="0" applyNumberFormat="1" applyFont="1" applyAlignment="1">
      <alignment horizontal="left" vertical="top" wrapText="1"/>
    </xf>
    <xf numFmtId="164" fontId="9" fillId="0" borderId="0" xfId="0" applyNumberFormat="1" applyFont="1" applyAlignment="1">
      <alignment vertical="top" wrapText="1"/>
    </xf>
    <xf numFmtId="164" fontId="4" fillId="0" borderId="0" xfId="0" applyNumberFormat="1" applyFont="1" applyAlignment="1">
      <alignment vertical="top" wrapText="1"/>
    </xf>
    <xf numFmtId="164" fontId="30" fillId="0" borderId="0" xfId="0" applyNumberFormat="1" applyFont="1" applyAlignment="1">
      <alignment vertical="top" wrapText="1"/>
    </xf>
    <xf numFmtId="164" fontId="27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vertical="top" wrapText="1"/>
    </xf>
    <xf numFmtId="164" fontId="2" fillId="0" borderId="0" xfId="0" applyNumberFormat="1" applyFont="1" applyAlignment="1">
      <alignment horizontal="left" vertical="top" wrapText="1"/>
    </xf>
    <xf numFmtId="164" fontId="27" fillId="0" borderId="0" xfId="0" applyNumberFormat="1" applyFont="1" applyAlignment="1">
      <alignment vertical="top" wrapText="1"/>
    </xf>
    <xf numFmtId="164" fontId="31" fillId="0" borderId="0" xfId="0" applyNumberFormat="1" applyFont="1" applyAlignment="1">
      <alignment horizontal="left" vertical="top" wrapText="1"/>
    </xf>
    <xf numFmtId="164" fontId="31" fillId="0" borderId="0" xfId="0" applyNumberFormat="1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32" totalsRowShown="0" headerRowDxfId="7" dataDxfId="6">
  <autoFilter ref="A3:F32" xr:uid="{00000000-0009-0000-0100-000001000000}"/>
  <sortState xmlns:xlrd2="http://schemas.microsoft.com/office/spreadsheetml/2017/richdata2"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1"/>
    <tableColumn id="5" xr3:uid="{00000000-0010-0000-0000-000005000000}" name="€" dataDxfId="0">
      <calculatedColumnFormula>Tabelle1[[#This Row],[Qty]]*Tabelle1[[#This Row],[€/ea]]</calculatedColumnFormula>
    </tableColumn>
    <tableColumn id="6" xr3:uid="{00000000-0010-0000-0000-000006000000}" name="Comme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0"/>
  <sheetViews>
    <sheetView tabSelected="1" view="pageLayout" topLeftCell="A28" zoomScaleNormal="100" workbookViewId="0">
      <selection activeCell="E35" sqref="E35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9" t="s">
        <v>42</v>
      </c>
      <c r="B1" s="19"/>
      <c r="C1" s="19"/>
      <c r="D1" s="19"/>
      <c r="E1" s="19"/>
      <c r="F1" s="19"/>
    </row>
    <row r="2" spans="1:6" ht="20.399999999999999" x14ac:dyDescent="0.35">
      <c r="A2" s="20" t="s">
        <v>43</v>
      </c>
      <c r="B2" s="20"/>
      <c r="C2" s="20"/>
      <c r="D2" s="20"/>
      <c r="E2" s="20"/>
      <c r="F2" s="20"/>
    </row>
    <row r="3" spans="1:6" s="6" customFormat="1" x14ac:dyDescent="0.3">
      <c r="A3" s="3" t="s">
        <v>0</v>
      </c>
      <c r="B3" s="8" t="s">
        <v>1</v>
      </c>
      <c r="C3" s="9" t="s">
        <v>2</v>
      </c>
      <c r="D3" s="21" t="s">
        <v>56</v>
      </c>
      <c r="E3" s="22" t="s">
        <v>57</v>
      </c>
      <c r="F3" s="9" t="s">
        <v>3</v>
      </c>
    </row>
    <row r="4" spans="1:6" s="6" customFormat="1" x14ac:dyDescent="0.3">
      <c r="A4" s="3">
        <v>1</v>
      </c>
      <c r="B4" s="3">
        <v>1</v>
      </c>
      <c r="C4" s="16" t="s">
        <v>44</v>
      </c>
      <c r="D4" s="23">
        <v>1</v>
      </c>
      <c r="E4" s="24">
        <f>Tabelle1[[#This Row],[Qty]]*Tabelle1[[#This Row],[€/ea]]</f>
        <v>1</v>
      </c>
      <c r="F4" s="9" t="s">
        <v>4</v>
      </c>
    </row>
    <row r="5" spans="1:6" s="6" customFormat="1" x14ac:dyDescent="0.3">
      <c r="A5" s="3">
        <f>A4+1</f>
        <v>2</v>
      </c>
      <c r="B5" s="3">
        <v>1</v>
      </c>
      <c r="C5" s="9" t="s">
        <v>7</v>
      </c>
      <c r="D5" s="25">
        <v>0.28999999999999998</v>
      </c>
      <c r="E5" s="26">
        <f>Tabelle1[[#This Row],[Qty]]*Tabelle1[[#This Row],[€/ea]]</f>
        <v>0.28999999999999998</v>
      </c>
      <c r="F5" s="9" t="s">
        <v>8</v>
      </c>
    </row>
    <row r="6" spans="1:6" s="6" customFormat="1" x14ac:dyDescent="0.3">
      <c r="A6" s="3">
        <f t="shared" ref="A6:A20" si="0">A5+1</f>
        <v>3</v>
      </c>
      <c r="B6" s="3">
        <v>3</v>
      </c>
      <c r="C6" s="9" t="s">
        <v>9</v>
      </c>
      <c r="D6" s="25">
        <v>0.11</v>
      </c>
      <c r="E6" s="27">
        <f>Tabelle1[[#This Row],[Qty]]*Tabelle1[[#This Row],[€/ea]]</f>
        <v>0.33</v>
      </c>
      <c r="F6" s="9" t="s">
        <v>10</v>
      </c>
    </row>
    <row r="7" spans="1:6" s="6" customFormat="1" x14ac:dyDescent="0.3">
      <c r="A7" s="3">
        <f t="shared" si="0"/>
        <v>4</v>
      </c>
      <c r="B7" s="3">
        <v>0</v>
      </c>
      <c r="C7" s="17" t="s">
        <v>5</v>
      </c>
      <c r="D7" s="25">
        <v>0.1</v>
      </c>
      <c r="E7" s="28">
        <f>Tabelle1[[#This Row],[Qty]]*Tabelle1[[#This Row],[€/ea]]</f>
        <v>0</v>
      </c>
      <c r="F7" s="16" t="s">
        <v>45</v>
      </c>
    </row>
    <row r="8" spans="1:6" s="6" customFormat="1" x14ac:dyDescent="0.3">
      <c r="A8" s="3">
        <f t="shared" si="0"/>
        <v>5</v>
      </c>
      <c r="B8" s="3">
        <v>4</v>
      </c>
      <c r="C8" s="9" t="s">
        <v>12</v>
      </c>
      <c r="D8" s="25">
        <v>0.2</v>
      </c>
      <c r="E8" s="27">
        <f>Tabelle1[[#This Row],[Qty]]*Tabelle1[[#This Row],[€/ea]]</f>
        <v>0.8</v>
      </c>
      <c r="F8" s="9" t="s">
        <v>11</v>
      </c>
    </row>
    <row r="9" spans="1:6" s="6" customFormat="1" x14ac:dyDescent="0.3">
      <c r="A9" s="3">
        <f t="shared" si="0"/>
        <v>6</v>
      </c>
      <c r="B9" s="3">
        <v>4</v>
      </c>
      <c r="C9" s="12" t="s">
        <v>33</v>
      </c>
      <c r="D9" s="25">
        <v>0.1</v>
      </c>
      <c r="E9" s="26">
        <f>Tabelle1[[#This Row],[Qty]]*Tabelle1[[#This Row],[€/ea]]</f>
        <v>0.4</v>
      </c>
      <c r="F9" s="9" t="s">
        <v>13</v>
      </c>
    </row>
    <row r="10" spans="1:6" s="6" customFormat="1" x14ac:dyDescent="0.3">
      <c r="A10" s="3">
        <f t="shared" si="0"/>
        <v>7</v>
      </c>
      <c r="B10" s="3">
        <v>1</v>
      </c>
      <c r="C10" s="9" t="s">
        <v>6</v>
      </c>
      <c r="D10" s="25">
        <v>0.1</v>
      </c>
      <c r="E10" s="26">
        <f>Tabelle1[[#This Row],[Qty]]*Tabelle1[[#This Row],[€/ea]]</f>
        <v>0.1</v>
      </c>
      <c r="F10" s="12" t="s">
        <v>14</v>
      </c>
    </row>
    <row r="11" spans="1:6" s="6" customFormat="1" x14ac:dyDescent="0.3">
      <c r="A11" s="3">
        <f t="shared" si="0"/>
        <v>8</v>
      </c>
      <c r="B11" s="3">
        <v>1</v>
      </c>
      <c r="C11" s="13" t="s">
        <v>34</v>
      </c>
      <c r="D11" s="25">
        <v>0.1</v>
      </c>
      <c r="E11" s="26">
        <f>Tabelle1[[#This Row],[Qty]]*Tabelle1[[#This Row],[€/ea]]</f>
        <v>0.1</v>
      </c>
      <c r="F11" s="11" t="s">
        <v>32</v>
      </c>
    </row>
    <row r="12" spans="1:6" s="6" customFormat="1" x14ac:dyDescent="0.3">
      <c r="A12" s="3">
        <f t="shared" si="0"/>
        <v>9</v>
      </c>
      <c r="B12" s="3">
        <v>3</v>
      </c>
      <c r="C12" s="10" t="s">
        <v>19</v>
      </c>
      <c r="D12" s="25">
        <v>0.67</v>
      </c>
      <c r="E12" s="27">
        <f>Tabelle1[[#This Row],[Qty]]*Tabelle1[[#This Row],[€/ea]]</f>
        <v>2.0100000000000002</v>
      </c>
      <c r="F12" s="10" t="s">
        <v>20</v>
      </c>
    </row>
    <row r="13" spans="1:6" s="6" customFormat="1" x14ac:dyDescent="0.3">
      <c r="A13" s="3">
        <f t="shared" si="0"/>
        <v>10</v>
      </c>
      <c r="B13" s="9">
        <v>3</v>
      </c>
      <c r="C13" s="9" t="s">
        <v>17</v>
      </c>
      <c r="D13" s="25">
        <v>0.44</v>
      </c>
      <c r="E13" s="27">
        <f>Tabelle1[[#This Row],[Qty]]*Tabelle1[[#This Row],[€/ea]]</f>
        <v>1.32</v>
      </c>
      <c r="F13" s="9" t="s">
        <v>18</v>
      </c>
    </row>
    <row r="14" spans="1:6" s="6" customFormat="1" x14ac:dyDescent="0.3">
      <c r="A14" s="3">
        <f t="shared" si="0"/>
        <v>11</v>
      </c>
      <c r="B14" s="3">
        <v>1</v>
      </c>
      <c r="C14" s="9" t="s">
        <v>15</v>
      </c>
      <c r="D14" s="25">
        <v>3</v>
      </c>
      <c r="E14" s="26">
        <f>Tabelle1[[#This Row],[Qty]]*Tabelle1[[#This Row],[€/ea]]</f>
        <v>3</v>
      </c>
      <c r="F14" s="9" t="s">
        <v>16</v>
      </c>
    </row>
    <row r="15" spans="1:6" s="6" customFormat="1" x14ac:dyDescent="0.3">
      <c r="A15" s="3">
        <f t="shared" si="0"/>
        <v>12</v>
      </c>
      <c r="B15" s="3">
        <v>0</v>
      </c>
      <c r="C15" s="10" t="s">
        <v>21</v>
      </c>
      <c r="D15" s="25">
        <v>0</v>
      </c>
      <c r="E15" s="27">
        <f>Tabelle1[[#This Row],[Qty]]*Tabelle1[[#This Row],[€/ea]]</f>
        <v>0</v>
      </c>
      <c r="F15" s="14" t="s">
        <v>35</v>
      </c>
    </row>
    <row r="16" spans="1:6" s="6" customFormat="1" ht="27.6" x14ac:dyDescent="0.3">
      <c r="A16" s="3">
        <f t="shared" si="0"/>
        <v>13</v>
      </c>
      <c r="B16" s="14">
        <v>1</v>
      </c>
      <c r="C16" s="22" t="s">
        <v>58</v>
      </c>
      <c r="D16" s="29">
        <v>2.15</v>
      </c>
      <c r="E16" s="27">
        <f>Tabelle1[[#This Row],[Qty]]*Tabelle1[[#This Row],[€/ea]]</f>
        <v>2.15</v>
      </c>
      <c r="F16" s="10" t="s">
        <v>22</v>
      </c>
    </row>
    <row r="17" spans="1:6" s="6" customFormat="1" ht="27.6" x14ac:dyDescent="0.3">
      <c r="A17" s="3">
        <f t="shared" si="0"/>
        <v>14</v>
      </c>
      <c r="B17" s="3">
        <v>2</v>
      </c>
      <c r="C17" s="10" t="s">
        <v>23</v>
      </c>
      <c r="D17" s="29">
        <v>0.26</v>
      </c>
      <c r="E17" s="27">
        <f>Tabelle1[[#This Row],[Qty]]*Tabelle1[[#This Row],[€/ea]]</f>
        <v>0.52</v>
      </c>
      <c r="F17" s="10" t="s">
        <v>24</v>
      </c>
    </row>
    <row r="18" spans="1:6" s="6" customFormat="1" ht="27.6" x14ac:dyDescent="0.3">
      <c r="A18" s="3">
        <f t="shared" si="0"/>
        <v>15</v>
      </c>
      <c r="B18" s="3">
        <v>4</v>
      </c>
      <c r="C18" s="10" t="s">
        <v>25</v>
      </c>
      <c r="D18" s="29">
        <v>0.11</v>
      </c>
      <c r="E18" s="27">
        <f>Tabelle1[[#This Row],[Qty]]*Tabelle1[[#This Row],[€/ea]]</f>
        <v>0.44</v>
      </c>
      <c r="F18" s="10" t="s">
        <v>26</v>
      </c>
    </row>
    <row r="19" spans="1:6" s="6" customFormat="1" x14ac:dyDescent="0.3">
      <c r="A19" s="3">
        <f t="shared" si="0"/>
        <v>16</v>
      </c>
      <c r="B19" s="3">
        <v>2</v>
      </c>
      <c r="C19" s="10" t="s">
        <v>27</v>
      </c>
      <c r="D19" s="29">
        <v>0.63</v>
      </c>
      <c r="E19" s="27">
        <f>Tabelle1[[#This Row],[Qty]]*Tabelle1[[#This Row],[€/ea]]</f>
        <v>1.26</v>
      </c>
      <c r="F19" s="10" t="s">
        <v>28</v>
      </c>
    </row>
    <row r="20" spans="1:6" s="6" customFormat="1" x14ac:dyDescent="0.3">
      <c r="A20" s="3">
        <f t="shared" si="0"/>
        <v>17</v>
      </c>
      <c r="B20" s="3">
        <v>1</v>
      </c>
      <c r="C20" s="10" t="s">
        <v>30</v>
      </c>
      <c r="D20" s="29">
        <v>0.47</v>
      </c>
      <c r="E20" s="27">
        <f>Tabelle1[[#This Row],[Qty]]*Tabelle1[[#This Row],[€/ea]]</f>
        <v>0.47</v>
      </c>
      <c r="F20" s="10" t="s">
        <v>29</v>
      </c>
    </row>
    <row r="21" spans="1:6" s="6" customFormat="1" x14ac:dyDescent="0.3">
      <c r="A21" s="3">
        <f>A20+1</f>
        <v>18</v>
      </c>
      <c r="B21" s="10">
        <v>1</v>
      </c>
      <c r="C21" s="22" t="s">
        <v>59</v>
      </c>
      <c r="D21" s="29">
        <v>0.1</v>
      </c>
      <c r="E21" s="27">
        <f>Tabelle1[[#This Row],[Qty]]*Tabelle1[[#This Row],[€/ea]]</f>
        <v>0.1</v>
      </c>
      <c r="F21" s="10" t="s">
        <v>31</v>
      </c>
    </row>
    <row r="22" spans="1:6" s="6" customFormat="1" x14ac:dyDescent="0.3">
      <c r="A22" s="14">
        <f>A21+1</f>
        <v>19</v>
      </c>
      <c r="B22" s="14">
        <v>1</v>
      </c>
      <c r="C22" s="14" t="s">
        <v>36</v>
      </c>
      <c r="D22" s="25">
        <v>0.1</v>
      </c>
      <c r="E22" s="27">
        <f>Tabelle1[[#This Row],[Qty]]*Tabelle1[[#This Row],[€/ea]]</f>
        <v>0.1</v>
      </c>
      <c r="F22" s="12" t="s">
        <v>14</v>
      </c>
    </row>
    <row r="23" spans="1:6" s="6" customFormat="1" x14ac:dyDescent="0.3">
      <c r="A23" s="14">
        <f t="shared" ref="A23:A25" si="1">A22+1</f>
        <v>20</v>
      </c>
      <c r="B23" s="15">
        <v>1</v>
      </c>
      <c r="C23" s="15" t="s">
        <v>37</v>
      </c>
      <c r="D23" s="30">
        <v>0.08</v>
      </c>
      <c r="E23" s="31">
        <f>Tabelle1[[#This Row],[Qty]]*Tabelle1[[#This Row],[€/ea]]</f>
        <v>0.08</v>
      </c>
      <c r="F23" s="15" t="s">
        <v>38</v>
      </c>
    </row>
    <row r="24" spans="1:6" s="6" customFormat="1" x14ac:dyDescent="0.3">
      <c r="A24" s="14">
        <f t="shared" si="1"/>
        <v>21</v>
      </c>
      <c r="B24" s="15">
        <v>1</v>
      </c>
      <c r="C24" s="22" t="s">
        <v>60</v>
      </c>
      <c r="D24" s="30">
        <v>0.45</v>
      </c>
      <c r="E24" s="31">
        <f>Tabelle1[[#This Row],[Qty]]*Tabelle1[[#This Row],[€/ea]]</f>
        <v>0.45</v>
      </c>
      <c r="F24" s="15" t="s">
        <v>39</v>
      </c>
    </row>
    <row r="25" spans="1:6" s="6" customFormat="1" ht="27.6" x14ac:dyDescent="0.3">
      <c r="A25" s="14">
        <f t="shared" si="1"/>
        <v>22</v>
      </c>
      <c r="B25" s="15">
        <v>1</v>
      </c>
      <c r="C25" s="15" t="s">
        <v>40</v>
      </c>
      <c r="D25" s="30">
        <v>0</v>
      </c>
      <c r="E25" s="31">
        <f>Tabelle1[[#This Row],[Qty]]*Tabelle1[[#This Row],[€/ea]]</f>
        <v>0</v>
      </c>
      <c r="F25" s="15" t="s">
        <v>41</v>
      </c>
    </row>
    <row r="26" spans="1:6" s="6" customFormat="1" x14ac:dyDescent="0.3">
      <c r="A26" s="16">
        <f t="shared" ref="A26:A30" si="2">A25+1</f>
        <v>23</v>
      </c>
      <c r="B26" s="16">
        <v>1</v>
      </c>
      <c r="C26" s="16" t="s">
        <v>46</v>
      </c>
      <c r="D26" s="32">
        <v>0</v>
      </c>
      <c r="E26" s="24">
        <f>Tabelle1[[#This Row],[Qty]]*Tabelle1[[#This Row],[€/ea]]</f>
        <v>0</v>
      </c>
      <c r="F26" s="16" t="s">
        <v>47</v>
      </c>
    </row>
    <row r="27" spans="1:6" s="6" customFormat="1" x14ac:dyDescent="0.3">
      <c r="A27" s="16">
        <f t="shared" si="2"/>
        <v>24</v>
      </c>
      <c r="B27" s="16">
        <v>1</v>
      </c>
      <c r="C27" s="16" t="s">
        <v>48</v>
      </c>
      <c r="D27" s="32">
        <v>0.08</v>
      </c>
      <c r="E27" s="24">
        <f>Tabelle1[[#This Row],[Qty]]*Tabelle1[[#This Row],[€/ea]]</f>
        <v>0.08</v>
      </c>
      <c r="F27" s="16" t="s">
        <v>49</v>
      </c>
    </row>
    <row r="28" spans="1:6" s="6" customFormat="1" x14ac:dyDescent="0.3">
      <c r="A28" s="16">
        <f t="shared" si="2"/>
        <v>25</v>
      </c>
      <c r="B28" s="16">
        <v>2</v>
      </c>
      <c r="C28" s="16" t="s">
        <v>50</v>
      </c>
      <c r="D28" s="32">
        <v>0.14000000000000001</v>
      </c>
      <c r="E28" s="24">
        <f>Tabelle1[[#This Row],[Qty]]*Tabelle1[[#This Row],[€/ea]]</f>
        <v>0.28000000000000003</v>
      </c>
      <c r="F28" s="16" t="s">
        <v>51</v>
      </c>
    </row>
    <row r="29" spans="1:6" s="6" customFormat="1" x14ac:dyDescent="0.3">
      <c r="A29" s="16">
        <f t="shared" si="2"/>
        <v>26</v>
      </c>
      <c r="B29" s="16">
        <v>1</v>
      </c>
      <c r="C29" s="16" t="s">
        <v>52</v>
      </c>
      <c r="D29" s="32">
        <v>0.03</v>
      </c>
      <c r="E29" s="24">
        <f>Tabelle1[[#This Row],[Qty]]*Tabelle1[[#This Row],[€/ea]]</f>
        <v>0.03</v>
      </c>
      <c r="F29" s="16" t="s">
        <v>53</v>
      </c>
    </row>
    <row r="30" spans="1:6" s="6" customFormat="1" x14ac:dyDescent="0.3">
      <c r="A30" s="16">
        <f t="shared" si="2"/>
        <v>27</v>
      </c>
      <c r="B30" s="16">
        <v>1</v>
      </c>
      <c r="C30" s="16" t="s">
        <v>54</v>
      </c>
      <c r="D30" s="25">
        <v>0.1</v>
      </c>
      <c r="E30" s="24">
        <f>Tabelle1[[#This Row],[Qty]]*Tabelle1[[#This Row],[€/ea]]</f>
        <v>0.1</v>
      </c>
      <c r="F30" s="12" t="s">
        <v>14</v>
      </c>
    </row>
    <row r="31" spans="1:6" s="6" customFormat="1" x14ac:dyDescent="0.3">
      <c r="A31" s="16">
        <f>A30+1</f>
        <v>28</v>
      </c>
      <c r="B31" s="16">
        <v>1</v>
      </c>
      <c r="C31" s="16" t="s">
        <v>55</v>
      </c>
      <c r="D31" s="32">
        <v>0.1</v>
      </c>
      <c r="E31" s="24">
        <f>Tabelle1[[#This Row],[Qty]]*Tabelle1[[#This Row],[€/ea]]</f>
        <v>0.1</v>
      </c>
      <c r="F31" s="12" t="s">
        <v>14</v>
      </c>
    </row>
    <row r="32" spans="1:6" s="6" customFormat="1" x14ac:dyDescent="0.3">
      <c r="A32" s="22"/>
      <c r="B32" s="22"/>
      <c r="C32" s="18" t="s">
        <v>63</v>
      </c>
      <c r="D32" s="34"/>
      <c r="E32" s="35">
        <f>SUM(E4:E31)</f>
        <v>15.509999999999998</v>
      </c>
      <c r="F32" s="22"/>
    </row>
    <row r="33" spans="1:6" s="6" customFormat="1" x14ac:dyDescent="0.3">
      <c r="A33" s="3"/>
      <c r="B33" s="3"/>
      <c r="C33" s="18"/>
      <c r="D33" s="4"/>
      <c r="E33" s="3"/>
      <c r="F33" s="9"/>
    </row>
    <row r="34" spans="1:6" s="6" customFormat="1" x14ac:dyDescent="0.3">
      <c r="A34" s="12"/>
      <c r="B34" s="3"/>
      <c r="C34" s="22" t="s">
        <v>61</v>
      </c>
      <c r="D34" s="23" t="s">
        <v>62</v>
      </c>
      <c r="E34" s="33">
        <v>1.8</v>
      </c>
      <c r="F34" s="9"/>
    </row>
    <row r="35" spans="1:6" s="6" customFormat="1" x14ac:dyDescent="0.3">
      <c r="A35" s="3"/>
      <c r="B35" s="3"/>
      <c r="C35" s="13"/>
      <c r="D35" s="4"/>
      <c r="E35" s="33">
        <f>E32+E34</f>
        <v>17.309999999999999</v>
      </c>
      <c r="F35" s="3"/>
    </row>
    <row r="36" spans="1:6" s="6" customFormat="1" x14ac:dyDescent="0.3">
      <c r="A36" s="3"/>
      <c r="B36" s="3"/>
      <c r="C36" s="13"/>
      <c r="D36" s="4"/>
      <c r="E36" s="3"/>
      <c r="F36" s="3"/>
    </row>
    <row r="37" spans="1:6" s="6" customFormat="1" x14ac:dyDescent="0.3">
      <c r="A37" s="3"/>
      <c r="B37" s="3"/>
      <c r="C37" s="18"/>
      <c r="D37" s="4"/>
      <c r="E37" s="3"/>
      <c r="F37" s="3"/>
    </row>
    <row r="38" spans="1:6" s="6" customFormat="1" x14ac:dyDescent="0.3">
      <c r="A38" s="14"/>
      <c r="B38" s="3"/>
      <c r="C38" s="14"/>
      <c r="D38" s="4"/>
      <c r="E38" s="3"/>
      <c r="F38" s="3"/>
    </row>
    <row r="39" spans="1:6" s="6" customFormat="1" x14ac:dyDescent="0.3">
      <c r="A39" s="14"/>
      <c r="B39" s="3"/>
      <c r="C39" s="14"/>
      <c r="D39" s="4"/>
      <c r="E39" s="3"/>
      <c r="F39" s="3"/>
    </row>
    <row r="40" spans="1:6" s="6" customFormat="1" x14ac:dyDescent="0.3">
      <c r="A40" s="14"/>
      <c r="B40" s="3"/>
      <c r="C40" s="14"/>
      <c r="D40" s="4"/>
      <c r="E40" s="3"/>
      <c r="F40" s="3"/>
    </row>
    <row r="41" spans="1:6" s="6" customFormat="1" x14ac:dyDescent="0.3">
      <c r="A41" s="14"/>
      <c r="B41" s="3"/>
      <c r="C41" s="14"/>
      <c r="D41" s="4"/>
      <c r="E41" s="3"/>
      <c r="F41" s="3"/>
    </row>
    <row r="42" spans="1:6" s="6" customFormat="1" x14ac:dyDescent="0.3">
      <c r="A42" s="14"/>
      <c r="B42" s="3"/>
      <c r="C42" s="14"/>
      <c r="D42" s="4"/>
      <c r="E42" s="3"/>
      <c r="F42" s="3"/>
    </row>
    <row r="43" spans="1:6" s="6" customFormat="1" x14ac:dyDescent="0.3">
      <c r="A43" s="14"/>
      <c r="B43" s="3"/>
      <c r="C43" s="14"/>
      <c r="D43" s="4"/>
      <c r="E43" s="3"/>
      <c r="F43" s="3"/>
    </row>
    <row r="44" spans="1:6" s="6" customFormat="1" x14ac:dyDescent="0.3">
      <c r="A44" s="14"/>
      <c r="B44" s="3"/>
      <c r="C44" s="14"/>
      <c r="D44" s="4"/>
      <c r="E44" s="3"/>
      <c r="F44" s="3"/>
    </row>
    <row r="45" spans="1:6" s="6" customFormat="1" x14ac:dyDescent="0.3">
      <c r="A45" s="14"/>
      <c r="B45" s="3"/>
      <c r="C45" s="14"/>
      <c r="D45" s="4"/>
      <c r="E45" s="3"/>
      <c r="F45" s="3"/>
    </row>
    <row r="46" spans="1:6" s="6" customFormat="1" x14ac:dyDescent="0.3">
      <c r="A46" s="14"/>
      <c r="B46" s="3"/>
      <c r="C46" s="14"/>
      <c r="D46" s="7"/>
    </row>
    <row r="47" spans="1:6" s="6" customFormat="1" x14ac:dyDescent="0.3">
      <c r="D47" s="7"/>
    </row>
    <row r="48" spans="1:6" s="6" customFormat="1" x14ac:dyDescent="0.3">
      <c r="B48" s="3"/>
      <c r="C48" s="18"/>
      <c r="D48" s="7"/>
    </row>
    <row r="49" spans="1:4" s="6" customFormat="1" x14ac:dyDescent="0.3">
      <c r="A49" s="14"/>
      <c r="B49" s="3"/>
      <c r="C49" s="15"/>
      <c r="D49" s="7"/>
    </row>
    <row r="50" spans="1:4" s="6" customFormat="1" x14ac:dyDescent="0.3">
      <c r="A50" s="14"/>
      <c r="B50" s="3"/>
      <c r="C50" s="15"/>
      <c r="D50" s="7"/>
    </row>
    <row r="51" spans="1:4" s="6" customFormat="1" x14ac:dyDescent="0.3">
      <c r="A51" s="14"/>
      <c r="B51" s="3"/>
      <c r="C51" s="15"/>
      <c r="D51" s="7"/>
    </row>
    <row r="52" spans="1:4" s="6" customFormat="1" x14ac:dyDescent="0.3">
      <c r="A52" s="14"/>
      <c r="B52" s="3"/>
      <c r="C52" s="15"/>
      <c r="D52" s="7"/>
    </row>
    <row r="53" spans="1:4" s="6" customFormat="1" x14ac:dyDescent="0.3">
      <c r="D53" s="7"/>
    </row>
    <row r="54" spans="1:4" s="6" customFormat="1" x14ac:dyDescent="0.3">
      <c r="D54" s="7"/>
    </row>
    <row r="55" spans="1:4" s="6" customFormat="1" x14ac:dyDescent="0.3">
      <c r="D55" s="7"/>
    </row>
    <row r="56" spans="1:4" s="6" customFormat="1" x14ac:dyDescent="0.3">
      <c r="C56" s="18"/>
      <c r="D56" s="7"/>
    </row>
    <row r="57" spans="1:4" s="6" customFormat="1" x14ac:dyDescent="0.3">
      <c r="A57" s="16"/>
      <c r="B57" s="16"/>
      <c r="C57" s="16"/>
      <c r="D57" s="7"/>
    </row>
    <row r="58" spans="1:4" s="6" customFormat="1" x14ac:dyDescent="0.3">
      <c r="A58" s="16"/>
      <c r="B58" s="16"/>
      <c r="C58" s="16"/>
      <c r="D58" s="7"/>
    </row>
    <row r="59" spans="1:4" s="6" customFormat="1" x14ac:dyDescent="0.3">
      <c r="A59" s="16"/>
      <c r="B59" s="16"/>
      <c r="C59" s="16"/>
      <c r="D59" s="7"/>
    </row>
    <row r="60" spans="1:4" s="6" customFormat="1" x14ac:dyDescent="0.3">
      <c r="A60" s="16"/>
      <c r="B60" s="16"/>
      <c r="C60" s="16"/>
      <c r="D60" s="7"/>
    </row>
    <row r="61" spans="1:4" s="6" customFormat="1" x14ac:dyDescent="0.3">
      <c r="A61" s="16"/>
      <c r="B61" s="16"/>
      <c r="C61" s="16"/>
      <c r="D61" s="7"/>
    </row>
    <row r="62" spans="1:4" s="6" customFormat="1" x14ac:dyDescent="0.3">
      <c r="A62" s="16"/>
      <c r="B62" s="16"/>
      <c r="C62" s="16"/>
      <c r="D62" s="7"/>
    </row>
    <row r="63" spans="1:4" s="6" customFormat="1" x14ac:dyDescent="0.3">
      <c r="A63" s="16"/>
      <c r="B63" s="16"/>
      <c r="C63" s="16"/>
      <c r="D63" s="7"/>
    </row>
    <row r="64" spans="1:4" s="6" customFormat="1" x14ac:dyDescent="0.3">
      <c r="A64" s="16"/>
      <c r="B64" s="16"/>
      <c r="C64" s="16"/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4:4" s="6" customFormat="1" x14ac:dyDescent="0.3">
      <c r="D113" s="7"/>
    </row>
    <row r="114" spans="4:4" s="6" customFormat="1" x14ac:dyDescent="0.3">
      <c r="D114" s="7"/>
    </row>
    <row r="115" spans="4:4" s="6" customFormat="1" x14ac:dyDescent="0.3">
      <c r="D115" s="7"/>
    </row>
    <row r="116" spans="4:4" s="6" customFormat="1" x14ac:dyDescent="0.3">
      <c r="D116" s="7"/>
    </row>
    <row r="117" spans="4:4" s="6" customFormat="1" x14ac:dyDescent="0.3">
      <c r="D117" s="7"/>
    </row>
    <row r="118" spans="4:4" s="6" customFormat="1" x14ac:dyDescent="0.3">
      <c r="D118" s="7"/>
    </row>
    <row r="119" spans="4:4" s="6" customFormat="1" x14ac:dyDescent="0.3">
      <c r="D119" s="7"/>
    </row>
    <row r="120" spans="4:4" s="6" customFormat="1" x14ac:dyDescent="0.3">
      <c r="D120" s="7"/>
    </row>
    <row r="121" spans="4:4" s="6" customFormat="1" x14ac:dyDescent="0.3">
      <c r="D121" s="7"/>
    </row>
    <row r="122" spans="4:4" s="6" customFormat="1" x14ac:dyDescent="0.3">
      <c r="D122" s="7"/>
    </row>
    <row r="123" spans="4:4" s="6" customFormat="1" x14ac:dyDescent="0.3">
      <c r="D123" s="7"/>
    </row>
    <row r="124" spans="4:4" s="6" customFormat="1" x14ac:dyDescent="0.3">
      <c r="D124" s="7"/>
    </row>
    <row r="125" spans="4:4" s="6" customFormat="1" x14ac:dyDescent="0.3">
      <c r="D125" s="7"/>
    </row>
    <row r="126" spans="4:4" s="6" customFormat="1" x14ac:dyDescent="0.3">
      <c r="D126" s="7"/>
    </row>
    <row r="127" spans="4:4" s="6" customFormat="1" x14ac:dyDescent="0.3">
      <c r="D127" s="7"/>
    </row>
    <row r="128" spans="4:4" s="6" customFormat="1" x14ac:dyDescent="0.3">
      <c r="D128" s="7"/>
    </row>
    <row r="129" spans="3:6" s="6" customFormat="1" x14ac:dyDescent="0.3">
      <c r="D129" s="7"/>
    </row>
    <row r="130" spans="3:6" s="6" customFormat="1" x14ac:dyDescent="0.3">
      <c r="D130" s="7"/>
    </row>
    <row r="131" spans="3:6" s="6" customFormat="1" x14ac:dyDescent="0.3">
      <c r="D131" s="7"/>
    </row>
    <row r="132" spans="3:6" s="6" customFormat="1" x14ac:dyDescent="0.3">
      <c r="D132" s="7"/>
    </row>
    <row r="133" spans="3:6" s="6" customFormat="1" x14ac:dyDescent="0.3">
      <c r="D133" s="7"/>
    </row>
    <row r="134" spans="3:6" s="6" customFormat="1" x14ac:dyDescent="0.3">
      <c r="D134" s="7"/>
    </row>
    <row r="135" spans="3:6" s="6" customFormat="1" x14ac:dyDescent="0.3">
      <c r="D135" s="7"/>
    </row>
    <row r="136" spans="3:6" s="6" customFormat="1" x14ac:dyDescent="0.3">
      <c r="D136" s="7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  <row r="151" spans="3:6" x14ac:dyDescent="0.3">
      <c r="C151" s="2"/>
      <c r="D151" s="5"/>
      <c r="F151" s="2"/>
    </row>
    <row r="152" spans="3:6" x14ac:dyDescent="0.3">
      <c r="C152" s="2"/>
      <c r="D152" s="5"/>
      <c r="F152" s="2"/>
    </row>
    <row r="153" spans="3:6" x14ac:dyDescent="0.3">
      <c r="C153" s="2"/>
      <c r="D153" s="5"/>
      <c r="F153" s="2"/>
    </row>
    <row r="154" spans="3:6" x14ac:dyDescent="0.3">
      <c r="C154" s="2"/>
      <c r="D154" s="5"/>
      <c r="F154" s="2"/>
    </row>
    <row r="155" spans="3:6" x14ac:dyDescent="0.3">
      <c r="C155" s="2"/>
      <c r="D155" s="5"/>
      <c r="F155" s="2"/>
    </row>
    <row r="156" spans="3:6" x14ac:dyDescent="0.3">
      <c r="C156" s="2"/>
      <c r="D156" s="5"/>
      <c r="F156" s="2"/>
    </row>
    <row r="157" spans="3:6" x14ac:dyDescent="0.3">
      <c r="C157" s="2"/>
      <c r="D157" s="5"/>
      <c r="F157" s="2"/>
    </row>
    <row r="158" spans="3:6" x14ac:dyDescent="0.3">
      <c r="C158" s="2"/>
      <c r="D158" s="5"/>
      <c r="F158" s="2"/>
    </row>
    <row r="159" spans="3:6" x14ac:dyDescent="0.3">
      <c r="C159" s="2"/>
      <c r="D159" s="5"/>
      <c r="F159" s="2"/>
    </row>
    <row r="160" spans="3:6" x14ac:dyDescent="0.3">
      <c r="C160" s="2"/>
      <c r="D160" s="5"/>
      <c r="F160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Header>&amp;C&amp;G</oddHeader>
    <oddFooter>&amp;L&amp;"Futura Lt BT,Light"&amp;F
Drafted by Sven Petersen&amp;C&amp;"Futura Lt BT,Light"Page &amp;P of &amp;N&amp;R&amp;"Futura Lt BT,Light"&amp;D &amp;T
Doc.No.: 113-5-01-03.0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2022-03-05T16:11:07Z</cp:lastPrinted>
  <dcterms:created xsi:type="dcterms:W3CDTF">2018-03-09T10:12:49Z</dcterms:created>
  <dcterms:modified xsi:type="dcterms:W3CDTF">2022-10-21T17:17:09Z</dcterms:modified>
</cp:coreProperties>
</file>