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lektronik\Altium\Projects\Commodore CPM Modul\Project Outputs for Commodore CPM Modul\BOM\2021-02-14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<sst xmlns="http://schemas.openxmlformats.org/spreadsheetml/2006/main" count="184" uniqueCount="126">
  <si>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</si>
  <si>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</si>
  <si>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</si>
  <si>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</si>
  <si>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</si>
  <si>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</si>
  <si>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</si>
  <si>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</si>
  <si>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</si>
  <si>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</si>
  <si>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</si>
  <si>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</si>
  <si>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</si>
  <si>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</si>
  <si>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</si>
  <si>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</si>
  <si>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</si>
  <si>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</si>
  <si>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</si>
  <si>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</si>
  <si>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</si>
  <si>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</si>
  <si>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</si>
  <si>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</si>
  <si>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</si>
  <si>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</si>
  <si>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</si>
  <si>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</si>
  <si>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[Commodore CPM Modul.PrjPcb] (PCB Document : Commodore CPM Modul.PcbDoc)</t>
  </si>
  <si>
    <t>Commodore CPM Modul.PrjPcb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</si>
  <si>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</si>
  <si>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</si>
  <si>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</si>
  <si>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</si>
  <si>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14.02.2021</t>
  </si>
  <si>
    <t>10:00</t>
  </si>
  <si>
    <t>&lt;Parameter ClientWebsite not found&gt;</t>
  </si>
  <si>
    <t>1</t>
  </si>
  <si>
    <t>USD</t>
  </si>
  <si>
    <t>#Column Name Error:' Category</t>
  </si>
  <si>
    <t>Manufacturer 1</t>
  </si>
  <si>
    <t>Central Semiconductor</t>
  </si>
  <si>
    <t>Fair-Rite</t>
  </si>
  <si>
    <t>Vishay BCcomponents</t>
  </si>
  <si>
    <t>KEMET</t>
  </si>
  <si>
    <t>Yageo</t>
  </si>
  <si>
    <t>Vishay Dale</t>
  </si>
  <si>
    <t>Vishay</t>
  </si>
  <si>
    <t>Texas Instruments</t>
  </si>
  <si>
    <t>ON Semiconductor</t>
  </si>
  <si>
    <t>Ixys Zilog</t>
  </si>
  <si>
    <t>Manufacturer Part Number 1</t>
  </si>
  <si>
    <t>2N3906</t>
  </si>
  <si>
    <t>A100J15C0GF5TAA</t>
  </si>
  <si>
    <t>A470J15C0GF5TAA</t>
  </si>
  <si>
    <t>C330C104J5R5TA</t>
  </si>
  <si>
    <t>CFR-25JB-52-1K2</t>
  </si>
  <si>
    <t>CFR-25JB-52-2K2</t>
  </si>
  <si>
    <t>CFR-25JB-52-22R</t>
  </si>
  <si>
    <t>CFR-25JB-52-220R</t>
  </si>
  <si>
    <t>CSC09A014K70GPA</t>
  </si>
  <si>
    <t>MAL203036479E3</t>
  </si>
  <si>
    <t>SN74LS00N</t>
  </si>
  <si>
    <t>SN74LS04N</t>
  </si>
  <si>
    <t>SN74LS12N</t>
  </si>
  <si>
    <t>SN74LS74AN</t>
  </si>
  <si>
    <t>SN74LS245N</t>
  </si>
  <si>
    <t>SN74LS283N</t>
  </si>
  <si>
    <t>SN74LS367AN</t>
  </si>
  <si>
    <t>SN74LS373N</t>
  </si>
  <si>
    <t>Z84C0008PEG</t>
  </si>
  <si>
    <t>Case/Package</t>
  </si>
  <si>
    <t>TO-92</t>
  </si>
  <si>
    <t>Axial</t>
  </si>
  <si>
    <t>Dipped</t>
  </si>
  <si>
    <t>SIP</t>
  </si>
  <si>
    <t>PDIP</t>
  </si>
  <si>
    <t>DIP</t>
  </si>
  <si>
    <t>Description</t>
  </si>
  <si>
    <t>Bipolar Transistor PNP Amplifier/Switch 40V 200mA 3-Pin TO-92 Through Hole Box</t>
  </si>
  <si>
    <t>Ferrite Beads Axial 91Ohm 100MHz T/R</t>
  </si>
  <si>
    <t>Cap Ceramic 10pF 50V C0G 5% Axial 125C T/R</t>
  </si>
  <si>
    <t>Cap Ceramic 47pF 50V C0G 5% Axial 125C T/R</t>
  </si>
  <si>
    <t>Cap Ceramic 0.1uF 50V X7R 5% Radial 5.08mm 125C Bulk</t>
  </si>
  <si>
    <t>RES 1.2K OHM 1/4W 5% AXIAL</t>
  </si>
  <si>
    <t>RES 2.2K OHM 1/4W 5% AXIAL</t>
  </si>
  <si>
    <t>RES 22 OHM 1/4W 5% AXIAL</t>
  </si>
  <si>
    <t>RES 220 OHM 1/4W 5% AXIAL</t>
  </si>
  <si>
    <t>Resistor Networks &amp; Arrays 9pin 4.7Kohms 2% Bussed</t>
  </si>
  <si>
    <t>Cap Aluminum 47uF 25V -10% to 50% (6 X 10mm) Axial 4.8 Ohm 100mA 3000 hr 85C Taped in Box</t>
  </si>
  <si>
    <t>IC, 74LS, 74LS00, DIP14, 5.25V</t>
  </si>
  <si>
    <t>IC HEX INVERTER 14-DIP</t>
  </si>
  <si>
    <t>Logic Gates Triple 3-input Positive-NAND gates with open collector outputs 14-PDIP 0 to 70</t>
  </si>
  <si>
    <t>TEXAS INSTRUMENTS   SN74LS74AN   Flip-Flop, with Set and Reset, Complementary Output, Differential, Positive Edge, D, 13 ns, 33 MHz</t>
  </si>
  <si>
    <t>IC TXRX NON-INVERT 5.25V 20DIP</t>
  </si>
  <si>
    <t>Binary Full Adder Single 4-Bit 16-Pin PDIP Box</t>
  </si>
  <si>
    <t>I.C. SN74LS 367 AN</t>
  </si>
  <si>
    <t>Latch Transparent 3-ST 8-CH D-Type 20-Pin PDIP Tube</t>
  </si>
  <si>
    <t>IC MPU Z80 8MHZ 40DIP</t>
  </si>
  <si>
    <t>Quantity</t>
  </si>
  <si>
    <t>Supplier 1</t>
  </si>
  <si>
    <t>Digi-Key</t>
  </si>
  <si>
    <t>Mouser</t>
  </si>
  <si>
    <t>Element14</t>
  </si>
  <si>
    <t>Supplier Part Number 1</t>
  </si>
  <si>
    <t>1514-2N3906PBFREE-ND</t>
  </si>
  <si>
    <t>1934-1416-1-ND</t>
  </si>
  <si>
    <t>A100J15C0GF5TAA-ND</t>
  </si>
  <si>
    <t>A470J15C0GF5TAA-ND</t>
  </si>
  <si>
    <t>399-C330C104J5R5TA-ND</t>
  </si>
  <si>
    <t>1.2KQBK-ND</t>
  </si>
  <si>
    <t>2.2KQBK-ND</t>
  </si>
  <si>
    <t>22QBK-ND</t>
  </si>
  <si>
    <t>220QBK-ND</t>
  </si>
  <si>
    <t>71-CSC09A01-4.7K</t>
  </si>
  <si>
    <t>Supplier Order Qty 1</t>
  </si>
  <si>
    <t>Supplier Stock 1</t>
  </si>
  <si>
    <t>Supplier Unit Price 1</t>
  </si>
  <si>
    <t>Supplier Subtotal 1</t>
  </si>
  <si>
    <t>Supplier Currency 1</t>
  </si>
  <si>
    <t>D:\Elektronik\Altium\Projects\Commodore CPM Modul\Commodore CPM Modul.PrjPcb</t>
  </si>
  <si>
    <t>50</t>
  </si>
  <si>
    <t>14.02.2021 10:00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</si>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</sst>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8"/>
  <sheetViews>
    <sheetView showGridLines="0" tabSelected="1" zoomScaleNormal="100" workbookViewId="0">
      <selection activeCell="F25" sqref="F25"/>
    </sheetView>
  </sheetViews>
  <sheetFormatPr baseColWidth="10"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8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28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3">
      <c r="A3" s="57"/>
      <c r="B3" s="13"/>
      <c r="C3" s="13" t="s">
        <v>14</v>
      </c>
      <c r="D3" s="92" t="s">
        <v>29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3">
      <c r="A4" s="57"/>
      <c r="B4" s="13"/>
      <c r="C4" s="13" t="s">
        <v>15</v>
      </c>
      <c r="D4" s="93" t="s">
        <v>29</v>
      </c>
      <c r="E4" s="16"/>
      <c r="F4" s="39"/>
      <c r="G4" s="64" t="s">
        <v>30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 t="s">
        <v>32</v>
      </c>
      <c r="H5" s="15"/>
      <c r="I5" s="75"/>
      <c r="J5" s="15"/>
      <c r="K5" s="63"/>
      <c r="L5" s="39"/>
      <c r="M5" s="39"/>
      <c r="N5" s="39"/>
      <c r="O5" s="67"/>
    </row>
    <row r="6" spans="1:15" ht="13" x14ac:dyDescent="0.3">
      <c r="A6" s="57"/>
      <c r="B6" s="19"/>
      <c r="C6" s="19"/>
      <c r="D6" s="19"/>
      <c r="E6" s="17"/>
      <c r="F6" s="14"/>
      <c r="G6" s="45" t="s">
        <v>33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34</v>
      </c>
      <c r="E7" s="95" t="s">
        <v>35</v>
      </c>
      <c r="F7" s="39"/>
      <c r="G7" s="45" t="s">
        <v>36</v>
      </c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44241</v>
      </c>
      <c r="E8" s="22">
        <f ca="1">NOW()</f>
        <v>44241.416955439818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39</v>
      </c>
      <c r="D9" s="36" t="s">
        <v>40</v>
      </c>
      <c r="E9" s="36" t="s">
        <v>51</v>
      </c>
      <c r="F9" s="36" t="s">
        <v>71</v>
      </c>
      <c r="G9" s="36" t="s">
        <v>78</v>
      </c>
      <c r="H9" s="36" t="s">
        <v>99</v>
      </c>
      <c r="I9" s="36" t="s">
        <v>100</v>
      </c>
      <c r="J9" s="36" t="s">
        <v>104</v>
      </c>
      <c r="K9" s="40" t="s">
        <v>115</v>
      </c>
      <c r="L9" s="44" t="s">
        <v>116</v>
      </c>
      <c r="M9" s="37" t="s">
        <v>117</v>
      </c>
      <c r="N9" s="37" t="s">
        <v>118</v>
      </c>
      <c r="O9" s="37" t="s">
        <v>119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 t="s">
        <v>41</v>
      </c>
      <c r="E10" s="30" t="s">
        <v>52</v>
      </c>
      <c r="F10" s="30" t="s">
        <v>72</v>
      </c>
      <c r="G10" s="30" t="s">
        <v>79</v>
      </c>
      <c r="H10" s="30">
        <v>1</v>
      </c>
      <c r="I10" s="77" t="s">
        <v>101</v>
      </c>
      <c r="J10" s="30" t="s">
        <v>105</v>
      </c>
      <c r="K10" s="41">
        <v>1</v>
      </c>
      <c r="L10" s="41">
        <v>4539</v>
      </c>
      <c r="M10" s="85">
        <v>0.44</v>
      </c>
      <c r="N10" s="85">
        <v>0.44</v>
      </c>
      <c r="O10" s="68" t="s">
        <v>38</v>
      </c>
    </row>
    <row r="11" spans="1:15" s="2" customFormat="1" ht="13.5" customHeight="1" x14ac:dyDescent="0.25">
      <c r="A11" s="57"/>
      <c r="B11" s="31">
        <f>ROW(B11) - ROW($B$9)</f>
        <v>2</v>
      </c>
      <c r="C11" s="32"/>
      <c r="D11" s="32" t="s">
        <v>42</v>
      </c>
      <c r="E11" s="32">
        <v>2743005112</v>
      </c>
      <c r="F11" s="32" t="s">
        <v>73</v>
      </c>
      <c r="G11" s="32" t="s">
        <v>80</v>
      </c>
      <c r="H11" s="32">
        <v>6</v>
      </c>
      <c r="I11" s="78" t="s">
        <v>101</v>
      </c>
      <c r="J11" s="32" t="s">
        <v>106</v>
      </c>
      <c r="K11" s="42">
        <v>6</v>
      </c>
      <c r="L11" s="42">
        <v>43761</v>
      </c>
      <c r="M11" s="86">
        <v>0.16</v>
      </c>
      <c r="N11" s="86">
        <v>0.96</v>
      </c>
      <c r="O11" s="69" t="s">
        <v>38</v>
      </c>
    </row>
    <row r="12" spans="1:15" s="2" customFormat="1" ht="13.5" customHeight="1" x14ac:dyDescent="0.25">
      <c r="A12" s="57"/>
      <c r="B12" s="29">
        <f>ROW(B12) - ROW($B$9)</f>
        <v>3</v>
      </c>
      <c r="C12" s="28"/>
      <c r="D12" s="28" t="s">
        <v>43</v>
      </c>
      <c r="E12" s="30" t="s">
        <v>53</v>
      </c>
      <c r="F12" s="30" t="s">
        <v>73</v>
      </c>
      <c r="G12" s="30" t="s">
        <v>81</v>
      </c>
      <c r="H12" s="30">
        <v>6</v>
      </c>
      <c r="I12" s="77" t="s">
        <v>101</v>
      </c>
      <c r="J12" s="30" t="s">
        <v>107</v>
      </c>
      <c r="K12" s="41"/>
      <c r="L12" s="41">
        <v>0</v>
      </c>
      <c r="M12" s="85"/>
      <c r="N12" s="85"/>
      <c r="O12" s="68" t="s">
        <v>38</v>
      </c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 t="s">
        <v>43</v>
      </c>
      <c r="E13" s="32" t="s">
        <v>54</v>
      </c>
      <c r="F13" s="32" t="s">
        <v>73</v>
      </c>
      <c r="G13" s="32" t="s">
        <v>82</v>
      </c>
      <c r="H13" s="32">
        <v>1</v>
      </c>
      <c r="I13" s="78" t="s">
        <v>101</v>
      </c>
      <c r="J13" s="32" t="s">
        <v>108</v>
      </c>
      <c r="K13" s="42"/>
      <c r="L13" s="42">
        <v>0</v>
      </c>
      <c r="M13" s="86"/>
      <c r="N13" s="86"/>
      <c r="O13" s="69" t="s">
        <v>38</v>
      </c>
    </row>
    <row r="14" spans="1:15" s="2" customFormat="1" ht="13.5" customHeight="1" x14ac:dyDescent="0.25">
      <c r="A14" s="57"/>
      <c r="B14" s="29">
        <f>ROW(B14) - ROW($B$9)</f>
        <v>5</v>
      </c>
      <c r="C14" s="28"/>
      <c r="D14" s="28" t="s">
        <v>44</v>
      </c>
      <c r="E14" s="30" t="s">
        <v>55</v>
      </c>
      <c r="F14" s="30" t="s">
        <v>74</v>
      </c>
      <c r="G14" s="30" t="s">
        <v>83</v>
      </c>
      <c r="H14" s="30">
        <v>12</v>
      </c>
      <c r="I14" s="77" t="s">
        <v>101</v>
      </c>
      <c r="J14" s="30" t="s">
        <v>109</v>
      </c>
      <c r="K14" s="41"/>
      <c r="L14" s="41">
        <v>0</v>
      </c>
      <c r="M14" s="85"/>
      <c r="N14" s="85"/>
      <c r="O14" s="68" t="s">
        <v>38</v>
      </c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 t="s">
        <v>45</v>
      </c>
      <c r="E15" s="32" t="s">
        <v>56</v>
      </c>
      <c r="F15" s="32" t="s">
        <v>73</v>
      </c>
      <c r="G15" s="32" t="s">
        <v>84</v>
      </c>
      <c r="H15" s="32">
        <v>1</v>
      </c>
      <c r="I15" s="78" t="s">
        <v>101</v>
      </c>
      <c r="J15" s="32" t="s">
        <v>110</v>
      </c>
      <c r="K15" s="42">
        <v>1</v>
      </c>
      <c r="L15" s="42">
        <v>44543</v>
      </c>
      <c r="M15" s="86">
        <v>0.1</v>
      </c>
      <c r="N15" s="86">
        <v>0.1</v>
      </c>
      <c r="O15" s="69" t="s">
        <v>38</v>
      </c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 t="s">
        <v>45</v>
      </c>
      <c r="E16" s="30" t="s">
        <v>57</v>
      </c>
      <c r="F16" s="30" t="s">
        <v>73</v>
      </c>
      <c r="G16" s="30" t="s">
        <v>85</v>
      </c>
      <c r="H16" s="30">
        <v>5</v>
      </c>
      <c r="I16" s="77" t="s">
        <v>101</v>
      </c>
      <c r="J16" s="30" t="s">
        <v>111</v>
      </c>
      <c r="K16" s="41">
        <v>5</v>
      </c>
      <c r="L16" s="41">
        <v>39446</v>
      </c>
      <c r="M16" s="85">
        <v>0.1</v>
      </c>
      <c r="N16" s="85">
        <v>0.5</v>
      </c>
      <c r="O16" s="68" t="s">
        <v>38</v>
      </c>
    </row>
    <row r="17" spans="1:15" s="2" customFormat="1" ht="13.5" customHeight="1" x14ac:dyDescent="0.25">
      <c r="A17" s="57"/>
      <c r="B17" s="31">
        <f>ROW(B17) - ROW($B$9)</f>
        <v>8</v>
      </c>
      <c r="C17" s="32"/>
      <c r="D17" s="32" t="s">
        <v>45</v>
      </c>
      <c r="E17" s="32" t="s">
        <v>58</v>
      </c>
      <c r="F17" s="32" t="s">
        <v>73</v>
      </c>
      <c r="G17" s="32" t="s">
        <v>86</v>
      </c>
      <c r="H17" s="32">
        <v>1</v>
      </c>
      <c r="I17" s="78" t="s">
        <v>101</v>
      </c>
      <c r="J17" s="32" t="s">
        <v>112</v>
      </c>
      <c r="K17" s="42">
        <v>1</v>
      </c>
      <c r="L17" s="42">
        <v>40888</v>
      </c>
      <c r="M17" s="86">
        <v>0.1</v>
      </c>
      <c r="N17" s="86">
        <v>0.1</v>
      </c>
      <c r="O17" s="69" t="s">
        <v>38</v>
      </c>
    </row>
    <row r="18" spans="1:15" s="2" customFormat="1" ht="13.5" customHeight="1" x14ac:dyDescent="0.25">
      <c r="A18" s="57"/>
      <c r="B18" s="29">
        <f>ROW(B18) - ROW($B$9)</f>
        <v>9</v>
      </c>
      <c r="C18" s="28"/>
      <c r="D18" s="28" t="s">
        <v>45</v>
      </c>
      <c r="E18" s="30" t="s">
        <v>59</v>
      </c>
      <c r="F18" s="30" t="s">
        <v>73</v>
      </c>
      <c r="G18" s="30" t="s">
        <v>87</v>
      </c>
      <c r="H18" s="30">
        <v>1</v>
      </c>
      <c r="I18" s="77" t="s">
        <v>101</v>
      </c>
      <c r="J18" s="30" t="s">
        <v>113</v>
      </c>
      <c r="K18" s="41">
        <v>1</v>
      </c>
      <c r="L18" s="41">
        <v>30267</v>
      </c>
      <c r="M18" s="85">
        <v>0.1</v>
      </c>
      <c r="N18" s="85">
        <v>0.1</v>
      </c>
      <c r="O18" s="68" t="s">
        <v>38</v>
      </c>
    </row>
    <row r="19" spans="1:15" s="2" customFormat="1" ht="13.5" customHeight="1" x14ac:dyDescent="0.25">
      <c r="A19" s="57"/>
      <c r="B19" s="31">
        <f>ROW(B19) - ROW($B$9)</f>
        <v>10</v>
      </c>
      <c r="C19" s="32"/>
      <c r="D19" s="32" t="s">
        <v>46</v>
      </c>
      <c r="E19" s="32" t="s">
        <v>60</v>
      </c>
      <c r="F19" s="32" t="s">
        <v>75</v>
      </c>
      <c r="G19" s="32" t="s">
        <v>88</v>
      </c>
      <c r="H19" s="32">
        <v>3</v>
      </c>
      <c r="I19" s="78" t="s">
        <v>102</v>
      </c>
      <c r="J19" s="32" t="s">
        <v>114</v>
      </c>
      <c r="K19" s="42">
        <v>3</v>
      </c>
      <c r="L19" s="42">
        <v>1746</v>
      </c>
      <c r="M19" s="86">
        <v>2.61</v>
      </c>
      <c r="N19" s="86">
        <v>7.83</v>
      </c>
      <c r="O19" s="69" t="s">
        <v>38</v>
      </c>
    </row>
    <row r="20" spans="1:15" s="2" customFormat="1" ht="13.5" customHeight="1" x14ac:dyDescent="0.25">
      <c r="A20" s="57"/>
      <c r="B20" s="29">
        <f>ROW(B20) - ROW($B$9)</f>
        <v>11</v>
      </c>
      <c r="C20" s="28"/>
      <c r="D20" s="28" t="s">
        <v>47</v>
      </c>
      <c r="E20" s="30" t="s">
        <v>61</v>
      </c>
      <c r="F20" s="30" t="s">
        <v>73</v>
      </c>
      <c r="G20" s="30" t="s">
        <v>89</v>
      </c>
      <c r="H20" s="30">
        <v>1</v>
      </c>
      <c r="I20" s="77" t="s">
        <v>103</v>
      </c>
      <c r="J20" s="30">
        <v>1165421</v>
      </c>
      <c r="K20" s="41"/>
      <c r="L20" s="41">
        <v>5065</v>
      </c>
      <c r="M20" s="85"/>
      <c r="N20" s="85"/>
      <c r="O20" s="68"/>
    </row>
    <row r="21" spans="1:15" s="2" customFormat="1" ht="13.5" customHeight="1" x14ac:dyDescent="0.25">
      <c r="A21" s="57"/>
      <c r="B21" s="31">
        <f>ROW(B21) - ROW($B$9)</f>
        <v>12</v>
      </c>
      <c r="C21" s="32"/>
      <c r="D21" s="32" t="s">
        <v>48</v>
      </c>
      <c r="E21" s="32" t="s">
        <v>62</v>
      </c>
      <c r="F21" s="32" t="s">
        <v>76</v>
      </c>
      <c r="G21" s="32" t="s">
        <v>90</v>
      </c>
      <c r="H21" s="32">
        <v>1</v>
      </c>
      <c r="I21" s="78" t="s">
        <v>103</v>
      </c>
      <c r="J21" s="32">
        <v>1106069</v>
      </c>
      <c r="K21" s="42"/>
      <c r="L21" s="42">
        <v>0</v>
      </c>
      <c r="M21" s="86"/>
      <c r="N21" s="86"/>
      <c r="O21" s="69"/>
    </row>
    <row r="22" spans="1:15" s="2" customFormat="1" ht="13.5" customHeight="1" x14ac:dyDescent="0.25">
      <c r="A22" s="57"/>
      <c r="B22" s="29">
        <f>ROW(B22) - ROW($B$9)</f>
        <v>13</v>
      </c>
      <c r="C22" s="28"/>
      <c r="D22" s="28" t="s">
        <v>48</v>
      </c>
      <c r="E22" s="30" t="s">
        <v>63</v>
      </c>
      <c r="F22" s="30" t="s">
        <v>76</v>
      </c>
      <c r="G22" s="30" t="s">
        <v>91</v>
      </c>
      <c r="H22" s="30">
        <v>1</v>
      </c>
      <c r="I22" s="77" t="s">
        <v>103</v>
      </c>
      <c r="J22" s="30">
        <v>1106072</v>
      </c>
      <c r="K22" s="41"/>
      <c r="L22" s="41">
        <v>9170</v>
      </c>
      <c r="M22" s="85"/>
      <c r="N22" s="85"/>
      <c r="O22" s="68"/>
    </row>
    <row r="23" spans="1:15" s="2" customFormat="1" ht="13.5" customHeight="1" x14ac:dyDescent="0.25">
      <c r="A23" s="57"/>
      <c r="B23" s="31">
        <f>ROW(B23) - ROW($B$9)</f>
        <v>14</v>
      </c>
      <c r="C23" s="32"/>
      <c r="D23" s="32" t="s">
        <v>48</v>
      </c>
      <c r="E23" s="32" t="s">
        <v>64</v>
      </c>
      <c r="F23" s="32" t="s">
        <v>76</v>
      </c>
      <c r="G23" s="32" t="s">
        <v>92</v>
      </c>
      <c r="H23" s="32">
        <v>1</v>
      </c>
      <c r="I23" s="78"/>
      <c r="J23" s="32"/>
      <c r="K23" s="42"/>
      <c r="L23" s="42">
        <v>0</v>
      </c>
      <c r="M23" s="86"/>
      <c r="N23" s="86"/>
      <c r="O23" s="69"/>
    </row>
    <row r="24" spans="1:15" s="2" customFormat="1" ht="13.5" customHeight="1" x14ac:dyDescent="0.25">
      <c r="A24" s="57"/>
      <c r="B24" s="29">
        <f>ROW(B24) - ROW($B$9)</f>
        <v>15</v>
      </c>
      <c r="C24" s="28"/>
      <c r="D24" s="28" t="s">
        <v>48</v>
      </c>
      <c r="E24" s="30" t="s">
        <v>65</v>
      </c>
      <c r="F24" s="30" t="s">
        <v>76</v>
      </c>
      <c r="G24" s="30" t="s">
        <v>93</v>
      </c>
      <c r="H24" s="30">
        <v>2</v>
      </c>
      <c r="I24" s="77" t="s">
        <v>103</v>
      </c>
      <c r="J24" s="30">
        <v>1105907</v>
      </c>
      <c r="K24" s="41"/>
      <c r="L24" s="41">
        <v>0</v>
      </c>
      <c r="M24" s="85"/>
      <c r="N24" s="85"/>
      <c r="O24" s="68"/>
    </row>
    <row r="25" spans="1:15" s="2" customFormat="1" ht="13.5" customHeight="1" x14ac:dyDescent="0.25">
      <c r="A25" s="57"/>
      <c r="B25" s="31">
        <f>ROW(B25) - ROW($B$9)</f>
        <v>16</v>
      </c>
      <c r="C25" s="32"/>
      <c r="D25" s="32" t="s">
        <v>48</v>
      </c>
      <c r="E25" s="32" t="s">
        <v>66</v>
      </c>
      <c r="F25" s="32" t="s">
        <v>76</v>
      </c>
      <c r="G25" s="32" t="s">
        <v>94</v>
      </c>
      <c r="H25" s="32">
        <v>3</v>
      </c>
      <c r="I25" s="78" t="s">
        <v>103</v>
      </c>
      <c r="J25" s="32">
        <v>1106085</v>
      </c>
      <c r="K25" s="42"/>
      <c r="L25" s="42">
        <v>1528</v>
      </c>
      <c r="M25" s="86"/>
      <c r="N25" s="86"/>
      <c r="O25" s="69"/>
    </row>
    <row r="26" spans="1:15" s="2" customFormat="1" ht="13.5" customHeight="1" x14ac:dyDescent="0.25">
      <c r="A26" s="57"/>
      <c r="B26" s="29">
        <f>ROW(B26) - ROW($B$9)</f>
        <v>17</v>
      </c>
      <c r="C26" s="28"/>
      <c r="D26" s="28" t="s">
        <v>49</v>
      </c>
      <c r="E26" s="30" t="s">
        <v>67</v>
      </c>
      <c r="F26" s="30" t="s">
        <v>76</v>
      </c>
      <c r="G26" s="30" t="s">
        <v>95</v>
      </c>
      <c r="H26" s="30">
        <v>1</v>
      </c>
      <c r="I26" s="77"/>
      <c r="J26" s="30"/>
      <c r="K26" s="41"/>
      <c r="L26" s="41">
        <v>0</v>
      </c>
      <c r="M26" s="85"/>
      <c r="N26" s="85"/>
      <c r="O26" s="68"/>
    </row>
    <row r="27" spans="1:15" s="2" customFormat="1" ht="13.5" customHeight="1" x14ac:dyDescent="0.25">
      <c r="A27" s="57"/>
      <c r="B27" s="31">
        <f>ROW(B27) - ROW($B$9)</f>
        <v>18</v>
      </c>
      <c r="C27" s="32"/>
      <c r="D27" s="32" t="s">
        <v>49</v>
      </c>
      <c r="E27" s="32" t="s">
        <v>68</v>
      </c>
      <c r="F27" s="32" t="s">
        <v>76</v>
      </c>
      <c r="G27" s="32" t="s">
        <v>96</v>
      </c>
      <c r="H27" s="32">
        <v>1</v>
      </c>
      <c r="I27" s="78"/>
      <c r="J27" s="32"/>
      <c r="K27" s="42"/>
      <c r="L27" s="42">
        <v>0</v>
      </c>
      <c r="M27" s="86"/>
      <c r="N27" s="86"/>
      <c r="O27" s="69"/>
    </row>
    <row r="28" spans="1:15" s="2" customFormat="1" ht="13.5" customHeight="1" x14ac:dyDescent="0.25">
      <c r="A28" s="57"/>
      <c r="B28" s="29">
        <f>ROW(B28) - ROW($B$9)</f>
        <v>19</v>
      </c>
      <c r="C28" s="28"/>
      <c r="D28" s="28" t="s">
        <v>48</v>
      </c>
      <c r="E28" s="30" t="s">
        <v>69</v>
      </c>
      <c r="F28" s="30" t="s">
        <v>76</v>
      </c>
      <c r="G28" s="30" t="s">
        <v>97</v>
      </c>
      <c r="H28" s="30">
        <v>1</v>
      </c>
      <c r="I28" s="77" t="s">
        <v>103</v>
      </c>
      <c r="J28" s="30">
        <v>1470892</v>
      </c>
      <c r="K28" s="41"/>
      <c r="L28" s="41">
        <v>0</v>
      </c>
      <c r="M28" s="85"/>
      <c r="N28" s="85"/>
      <c r="O28" s="68"/>
    </row>
    <row r="29" spans="1:15" s="2" customFormat="1" ht="13.5" customHeight="1" x14ac:dyDescent="0.25">
      <c r="A29" s="57"/>
      <c r="B29" s="31">
        <f>ROW(B29) - ROW($B$9)</f>
        <v>20</v>
      </c>
      <c r="C29" s="32"/>
      <c r="D29" s="32" t="s">
        <v>50</v>
      </c>
      <c r="E29" s="32" t="s">
        <v>70</v>
      </c>
      <c r="F29" s="32" t="s">
        <v>77</v>
      </c>
      <c r="G29" s="32" t="s">
        <v>98</v>
      </c>
      <c r="H29" s="32">
        <v>1</v>
      </c>
      <c r="I29" s="78" t="s">
        <v>103</v>
      </c>
      <c r="J29" s="32">
        <v>1081890</v>
      </c>
      <c r="K29" s="42"/>
      <c r="L29" s="42">
        <v>0</v>
      </c>
      <c r="M29" s="86"/>
      <c r="N29" s="86"/>
      <c r="O29" s="69"/>
    </row>
    <row r="30" spans="1:15" x14ac:dyDescent="0.25">
      <c r="A30" s="57"/>
      <c r="B30" s="53"/>
      <c r="C30" s="52"/>
      <c r="D30" s="34"/>
      <c r="E30" s="33"/>
      <c r="F30" s="49"/>
      <c r="G30" s="39"/>
      <c r="H30" s="48">
        <f>SUM(H10:H29)</f>
        <v>50</v>
      </c>
      <c r="I30" s="79"/>
      <c r="J30" s="43"/>
      <c r="K30" s="48">
        <f>SUM(K10:K29)</f>
        <v>18</v>
      </c>
      <c r="L30" s="47"/>
      <c r="M30" s="47"/>
      <c r="N30" s="47">
        <f>SUM(N10:N29)</f>
        <v>10.030000000000001</v>
      </c>
      <c r="O30" s="70"/>
    </row>
    <row r="31" spans="1:15" ht="13.5" thickBot="1" x14ac:dyDescent="0.3">
      <c r="A31" s="57"/>
      <c r="B31" s="87" t="s">
        <v>20</v>
      </c>
      <c r="C31" s="87"/>
      <c r="D31" s="5"/>
      <c r="E31" s="7"/>
      <c r="F31" s="51" t="s">
        <v>21</v>
      </c>
      <c r="G31" s="4"/>
      <c r="H31" s="4"/>
      <c r="I31" s="80"/>
      <c r="J31" s="39"/>
      <c r="K31" s="39"/>
      <c r="L31" s="39"/>
      <c r="M31" s="39"/>
      <c r="N31" s="39"/>
      <c r="O31" s="67"/>
    </row>
    <row r="32" spans="1:15" ht="25.5" thickBot="1" x14ac:dyDescent="0.3">
      <c r="A32" s="57"/>
      <c r="B32" s="6"/>
      <c r="C32" s="6"/>
      <c r="D32" s="6"/>
      <c r="E32" s="8"/>
      <c r="F32" s="5"/>
      <c r="G32" s="5"/>
      <c r="H32" s="96" t="s">
        <v>37</v>
      </c>
      <c r="I32" s="84" t="s">
        <v>27</v>
      </c>
      <c r="J32" s="46" t="s">
        <v>23</v>
      </c>
      <c r="K32" s="39"/>
      <c r="L32" s="88">
        <f>N30</f>
        <v>10.030000000000001</v>
      </c>
      <c r="M32" s="89"/>
      <c r="N32" s="97" t="s">
        <v>38</v>
      </c>
      <c r="O32" s="67"/>
    </row>
    <row r="33" spans="1:15" x14ac:dyDescent="0.25">
      <c r="A33" s="57"/>
      <c r="B33" s="6"/>
      <c r="C33" s="6"/>
      <c r="D33" s="6"/>
      <c r="E33" s="8"/>
      <c r="F33" s="5"/>
      <c r="G33" s="5"/>
      <c r="H33" s="5"/>
      <c r="I33" s="81"/>
      <c r="J33" s="50" t="s">
        <v>26</v>
      </c>
      <c r="K33" s="6"/>
      <c r="L33" s="90">
        <f>L32/H32</f>
        <v>10.030000000000001</v>
      </c>
      <c r="M33" s="90"/>
      <c r="N33" s="98" t="s">
        <v>38</v>
      </c>
      <c r="O33" s="67"/>
    </row>
    <row r="34" spans="1:15" ht="13" thickBot="1" x14ac:dyDescent="0.3">
      <c r="A34" s="60"/>
      <c r="B34" s="27"/>
      <c r="C34" s="11"/>
      <c r="D34" s="11"/>
      <c r="E34" s="9"/>
      <c r="F34" s="10"/>
      <c r="G34" s="10"/>
      <c r="H34" s="10"/>
      <c r="I34" s="82"/>
      <c r="J34" s="10"/>
      <c r="K34" s="11"/>
      <c r="L34" s="61"/>
      <c r="M34" s="61"/>
      <c r="N34" s="61"/>
      <c r="O34" s="71"/>
    </row>
    <row r="36" spans="1:15" x14ac:dyDescent="0.25">
      <c r="C36" s="1"/>
      <c r="D36" s="1"/>
      <c r="E36" s="1"/>
    </row>
    <row r="37" spans="1:15" x14ac:dyDescent="0.25">
      <c r="C37" s="1"/>
      <c r="D37" s="1"/>
      <c r="E37" s="1"/>
    </row>
    <row r="38" spans="1:15" x14ac:dyDescent="0.25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19" priority="21" operator="lessThan">
      <formula>1</formula>
    </cfRule>
  </conditionalFormatting>
  <conditionalFormatting sqref="N10:N11">
    <cfRule type="containsBlanks" dxfId="18" priority="20">
      <formula>LEN(TRIM(N10))=0</formula>
    </cfRule>
  </conditionalFormatting>
  <conditionalFormatting sqref="L12:L13">
    <cfRule type="cellIs" dxfId="17" priority="18" operator="lessThan">
      <formula>1</formula>
    </cfRule>
  </conditionalFormatting>
  <conditionalFormatting sqref="N12:N13">
    <cfRule type="containsBlanks" dxfId="16" priority="17">
      <formula>LEN(TRIM(N12))=0</formula>
    </cfRule>
  </conditionalFormatting>
  <conditionalFormatting sqref="L14:L15">
    <cfRule type="cellIs" dxfId="15" priority="16" operator="lessThan">
      <formula>1</formula>
    </cfRule>
  </conditionalFormatting>
  <conditionalFormatting sqref="N14:N15">
    <cfRule type="containsBlanks" dxfId="14" priority="15">
      <formula>LEN(TRIM(N14))=0</formula>
    </cfRule>
  </conditionalFormatting>
  <conditionalFormatting sqref="L16:L17">
    <cfRule type="cellIs" dxfId="13" priority="14" operator="lessThan">
      <formula>1</formula>
    </cfRule>
  </conditionalFormatting>
  <conditionalFormatting sqref="N16:N17">
    <cfRule type="containsBlanks" dxfId="12" priority="13">
      <formula>LEN(TRIM(N16))=0</formula>
    </cfRule>
  </conditionalFormatting>
  <conditionalFormatting sqref="L18:L19">
    <cfRule type="cellIs" dxfId="11" priority="12" operator="lessThan">
      <formula>1</formula>
    </cfRule>
  </conditionalFormatting>
  <conditionalFormatting sqref="N18:N19">
    <cfRule type="containsBlanks" dxfId="10" priority="11">
      <formula>LEN(TRIM(N18))=0</formula>
    </cfRule>
  </conditionalFormatting>
  <conditionalFormatting sqref="L20:L21">
    <cfRule type="cellIs" dxfId="9" priority="10" operator="lessThan">
      <formula>1</formula>
    </cfRule>
  </conditionalFormatting>
  <conditionalFormatting sqref="N20:N21">
    <cfRule type="containsBlanks" dxfId="8" priority="9">
      <formula>LEN(TRIM(N20))=0</formula>
    </cfRule>
  </conditionalFormatting>
  <conditionalFormatting sqref="L22:L23">
    <cfRule type="cellIs" dxfId="7" priority="8" operator="lessThan">
      <formula>1</formula>
    </cfRule>
  </conditionalFormatting>
  <conditionalFormatting sqref="N22:N23">
    <cfRule type="containsBlanks" dxfId="6" priority="7">
      <formula>LEN(TRIM(N22))=0</formula>
    </cfRule>
  </conditionalFormatting>
  <conditionalFormatting sqref="L24:L25">
    <cfRule type="cellIs" dxfId="5" priority="6" operator="lessThan">
      <formula>1</formula>
    </cfRule>
  </conditionalFormatting>
  <conditionalFormatting sqref="N24:N25">
    <cfRule type="containsBlanks" dxfId="4" priority="5">
      <formula>LEN(TRIM(N24))=0</formula>
    </cfRule>
  </conditionalFormatting>
  <conditionalFormatting sqref="L26:L27">
    <cfRule type="cellIs" dxfId="3" priority="4" operator="lessThan">
      <formula>1</formula>
    </cfRule>
  </conditionalFormatting>
  <conditionalFormatting sqref="N26:N27">
    <cfRule type="containsBlanks" dxfId="2" priority="3">
      <formula>LEN(TRIM(N26))=0</formula>
    </cfRule>
  </conditionalFormatting>
  <conditionalFormatting sqref="L28:L29">
    <cfRule type="cellIs" dxfId="1" priority="2" operator="lessThan">
      <formula>1</formula>
    </cfRule>
  </conditionalFormatting>
  <conditionalFormatting sqref="N28:N29">
    <cfRule type="containsBlanks" dxfId="0" priority="1">
      <formula>LEN(TRIM(N28))=0</formula>
    </cfRule>
  </conditionalFormatting>
  <pageMargins left="0.47244094488188981" right="0.35433070866141736" top="0.59055118110236227" bottom="0.98425196850393704" header="0.51181102362204722" footer="0.51181102362204722"/>
  <pageSetup paperSize="9" scale="59" orientation="landscape" horizontalDpi="200" verticalDpi="200" r:id="rId1"/>
  <headerFooter alignWithMargins="0"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baseColWidth="10" defaultColWidth="8.7265625"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9" t="s">
        <v>120</v>
      </c>
    </row>
    <row r="2" spans="1:2" ht="13" x14ac:dyDescent="0.25">
      <c r="A2" s="25" t="s">
        <v>1</v>
      </c>
      <c r="B2" s="100" t="s">
        <v>29</v>
      </c>
    </row>
    <row r="3" spans="1:2" ht="13" x14ac:dyDescent="0.25">
      <c r="A3" s="26" t="s">
        <v>2</v>
      </c>
      <c r="B3" s="101" t="s">
        <v>31</v>
      </c>
    </row>
    <row r="4" spans="1:2" ht="13" x14ac:dyDescent="0.25">
      <c r="A4" s="25" t="s">
        <v>3</v>
      </c>
      <c r="B4" s="100" t="s">
        <v>29</v>
      </c>
    </row>
    <row r="5" spans="1:2" ht="13" x14ac:dyDescent="0.25">
      <c r="A5" s="26" t="s">
        <v>4</v>
      </c>
      <c r="B5" s="101" t="s">
        <v>120</v>
      </c>
    </row>
    <row r="6" spans="1:2" ht="13" x14ac:dyDescent="0.25">
      <c r="A6" s="25" t="s">
        <v>5</v>
      </c>
      <c r="B6" s="100" t="s">
        <v>28</v>
      </c>
    </row>
    <row r="7" spans="1:2" ht="13" x14ac:dyDescent="0.25">
      <c r="A7" s="26" t="s">
        <v>6</v>
      </c>
      <c r="B7" s="101" t="s">
        <v>121</v>
      </c>
    </row>
    <row r="8" spans="1:2" ht="13" x14ac:dyDescent="0.25">
      <c r="A8" s="25" t="s">
        <v>7</v>
      </c>
      <c r="B8" s="100" t="s">
        <v>35</v>
      </c>
    </row>
    <row r="9" spans="1:2" ht="13" x14ac:dyDescent="0.25">
      <c r="A9" s="26" t="s">
        <v>8</v>
      </c>
      <c r="B9" s="101" t="s">
        <v>34</v>
      </c>
    </row>
    <row r="10" spans="1:2" ht="13" x14ac:dyDescent="0.25">
      <c r="A10" s="25" t="s">
        <v>9</v>
      </c>
      <c r="B10" s="100" t="s">
        <v>122</v>
      </c>
    </row>
    <row r="11" spans="1:2" ht="13" x14ac:dyDescent="0.25">
      <c r="A11" s="26" t="s">
        <v>10</v>
      </c>
      <c r="B11" s="101" t="s">
        <v>123</v>
      </c>
    </row>
    <row r="12" spans="1:2" ht="13" x14ac:dyDescent="0.25">
      <c r="A12" s="25" t="s">
        <v>11</v>
      </c>
      <c r="B12" s="100" t="s">
        <v>124</v>
      </c>
    </row>
    <row r="13" spans="1:2" ht="13" x14ac:dyDescent="0.25">
      <c r="A13" s="26" t="s">
        <v>12</v>
      </c>
      <c r="B13" s="101" t="s">
        <v>125</v>
      </c>
    </row>
    <row r="14" spans="1:2" ht="13" x14ac:dyDescent="0.25">
      <c r="A14" s="25" t="s">
        <v>13</v>
      </c>
      <c r="B14" s="100" t="s">
        <v>123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dirk@wouters.onl</dc:creator>
  <cp:lastModifiedBy>dirk@wouters.onl</cp:lastModifiedBy>
  <cp:lastPrinted>2012-02-04T13:58:31Z</cp:lastPrinted>
  <dcterms:created xsi:type="dcterms:W3CDTF">2002-11-05T15:28:02Z</dcterms:created>
  <dcterms:modified xsi:type="dcterms:W3CDTF">2021-02-14T09:00:25Z</dcterms:modified>
</cp:coreProperties>
</file>