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e\Desktop\NCCo - Compass Red Data Sheets\"/>
    </mc:Choice>
  </mc:AlternateContent>
  <xr:revisionPtr revIDLastSave="0" documentId="13_ncr:1_{ED4D09CD-7D23-4E67-8357-CCC76F8A5604}" xr6:coauthVersionLast="45" xr6:coauthVersionMax="45" xr10:uidLastSave="{00000000-0000-0000-0000-000000000000}"/>
  <bookViews>
    <workbookView xWindow="-96" yWindow="-96" windowWidth="23232" windowHeight="12552" xr2:uid="{EF1B8AC3-E52B-4543-A1EA-C4C7A2FF5FCD}"/>
  </bookViews>
  <sheets>
    <sheet name="Clean Data" sheetId="8" r:id="rId1"/>
    <sheet name="Brienna Data Upload" sheetId="9" r:id="rId2"/>
    <sheet name="Parent Lookup" sheetId="5" r:id="rId3"/>
    <sheet name="County Level Case Data" sheetId="6" r:id="rId4"/>
    <sheet name="Old Data" sheetId="4" r:id="rId5"/>
  </sheets>
  <definedNames>
    <definedName name="_xlnm._FilterDatabase" localSheetId="4" hidden="1">'Old Data'!$A$1:$E$96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9" l="1"/>
  <c r="H90" i="9" s="1"/>
  <c r="K90" i="9" s="1"/>
  <c r="E90" i="9"/>
  <c r="F90" i="9" s="1"/>
  <c r="L90" i="9" l="1"/>
  <c r="M90" i="9" s="1"/>
  <c r="I90" i="9"/>
  <c r="N90" i="9" s="1"/>
  <c r="O90" i="9" l="1"/>
  <c r="P90" i="9" s="1"/>
  <c r="U90" i="9" l="1"/>
  <c r="H89" i="9"/>
  <c r="K89" i="9" s="1"/>
  <c r="G89" i="9"/>
  <c r="I89" i="9" s="1"/>
  <c r="N89" i="9" s="1"/>
  <c r="E89" i="9"/>
  <c r="F89" i="9" s="1"/>
  <c r="U89" i="9" s="1"/>
  <c r="G59" i="9"/>
  <c r="I59" i="9" s="1"/>
  <c r="N59" i="9" s="1"/>
  <c r="E59" i="9"/>
  <c r="F59" i="9" s="1"/>
  <c r="U59" i="9" s="1"/>
  <c r="G58" i="9"/>
  <c r="I58" i="9" s="1"/>
  <c r="N58" i="9" s="1"/>
  <c r="E58" i="9"/>
  <c r="F58" i="9" s="1"/>
  <c r="U58" i="9" s="1"/>
  <c r="G32" i="9"/>
  <c r="I32" i="9" s="1"/>
  <c r="N32" i="9" s="1"/>
  <c r="E32" i="9"/>
  <c r="F32" i="9" s="1"/>
  <c r="U32" i="9" s="1"/>
  <c r="G31" i="9"/>
  <c r="I31" i="9" s="1"/>
  <c r="N31" i="9" s="1"/>
  <c r="E31" i="9"/>
  <c r="F31" i="9" s="1"/>
  <c r="U31" i="9" s="1"/>
  <c r="T32" i="9"/>
  <c r="S32" i="9"/>
  <c r="R32" i="9"/>
  <c r="Q32" i="9"/>
  <c r="T31" i="9"/>
  <c r="S31" i="9"/>
  <c r="R31" i="9"/>
  <c r="Q31" i="9"/>
  <c r="T59" i="9"/>
  <c r="S59" i="9"/>
  <c r="R59" i="9"/>
  <c r="Q59" i="9"/>
  <c r="T58" i="9"/>
  <c r="S58" i="9"/>
  <c r="R58" i="9"/>
  <c r="Q58" i="9"/>
  <c r="T90" i="9"/>
  <c r="S90" i="9"/>
  <c r="R90" i="9"/>
  <c r="Q90" i="9"/>
  <c r="T89" i="9"/>
  <c r="S89" i="9"/>
  <c r="R89" i="9"/>
  <c r="Q89" i="9"/>
  <c r="T121" i="9"/>
  <c r="S121" i="9"/>
  <c r="R121" i="9"/>
  <c r="Q121" i="9"/>
  <c r="T120" i="9"/>
  <c r="S120" i="9"/>
  <c r="R120" i="9"/>
  <c r="Q120" i="9"/>
  <c r="T152" i="9"/>
  <c r="S152" i="9"/>
  <c r="R152" i="9"/>
  <c r="Q152" i="9"/>
  <c r="T151" i="9"/>
  <c r="S151" i="9"/>
  <c r="R151" i="9"/>
  <c r="Q151" i="9"/>
  <c r="T183" i="9"/>
  <c r="S183" i="9"/>
  <c r="R183" i="9"/>
  <c r="Q183" i="9"/>
  <c r="T182" i="9"/>
  <c r="S182" i="9"/>
  <c r="R182" i="9"/>
  <c r="Q182" i="9"/>
  <c r="T214" i="9"/>
  <c r="S214" i="9"/>
  <c r="R214" i="9"/>
  <c r="Q214" i="9"/>
  <c r="T213" i="9"/>
  <c r="S213" i="9"/>
  <c r="R213" i="9"/>
  <c r="Q213" i="9"/>
  <c r="T245" i="9"/>
  <c r="S245" i="9"/>
  <c r="R245" i="9"/>
  <c r="Q245" i="9"/>
  <c r="T244" i="9"/>
  <c r="S244" i="9"/>
  <c r="R244" i="9"/>
  <c r="Q244" i="9"/>
  <c r="T276" i="9"/>
  <c r="S276" i="9"/>
  <c r="R276" i="9"/>
  <c r="Q276" i="9"/>
  <c r="T275" i="9"/>
  <c r="S275" i="9"/>
  <c r="R275" i="9"/>
  <c r="Q275" i="9"/>
  <c r="T307" i="9"/>
  <c r="S307" i="9"/>
  <c r="R307" i="9"/>
  <c r="Q307" i="9"/>
  <c r="T306" i="9"/>
  <c r="S306" i="9"/>
  <c r="R306" i="9"/>
  <c r="Q306" i="9"/>
  <c r="T338" i="9"/>
  <c r="S338" i="9"/>
  <c r="R338" i="9"/>
  <c r="Q338" i="9"/>
  <c r="T337" i="9"/>
  <c r="S337" i="9"/>
  <c r="R337" i="9"/>
  <c r="Q337" i="9"/>
  <c r="T368" i="9"/>
  <c r="T369" i="9"/>
  <c r="S368" i="9"/>
  <c r="S369" i="9"/>
  <c r="R368" i="9"/>
  <c r="R369" i="9"/>
  <c r="Q368" i="9"/>
  <c r="Q369" i="9"/>
  <c r="G369" i="9"/>
  <c r="I369" i="9" s="1"/>
  <c r="N369" i="9" s="1"/>
  <c r="E369" i="9"/>
  <c r="F369" i="9" s="1"/>
  <c r="U369" i="9" s="1"/>
  <c r="H368" i="9"/>
  <c r="K368" i="9" s="1"/>
  <c r="G368" i="9"/>
  <c r="I368" i="9" s="1"/>
  <c r="N368" i="9" s="1"/>
  <c r="E368" i="9"/>
  <c r="F368" i="9" s="1"/>
  <c r="U368" i="9" s="1"/>
  <c r="I338" i="9"/>
  <c r="N338" i="9" s="1"/>
  <c r="G338" i="9"/>
  <c r="H338" i="9" s="1"/>
  <c r="K338" i="9" s="1"/>
  <c r="E338" i="9"/>
  <c r="F338" i="9" s="1"/>
  <c r="U338" i="9" s="1"/>
  <c r="G337" i="9"/>
  <c r="I337" i="9" s="1"/>
  <c r="N337" i="9" s="1"/>
  <c r="E337" i="9"/>
  <c r="F337" i="9" s="1"/>
  <c r="U337" i="9" s="1"/>
  <c r="G307" i="9"/>
  <c r="H307" i="9" s="1"/>
  <c r="K307" i="9" s="1"/>
  <c r="E307" i="9"/>
  <c r="F307" i="9" s="1"/>
  <c r="U307" i="9" s="1"/>
  <c r="I306" i="9"/>
  <c r="N306" i="9" s="1"/>
  <c r="G306" i="9"/>
  <c r="H306" i="9" s="1"/>
  <c r="K306" i="9" s="1"/>
  <c r="E306" i="9"/>
  <c r="F306" i="9" s="1"/>
  <c r="U306" i="9" s="1"/>
  <c r="G276" i="9"/>
  <c r="I276" i="9" s="1"/>
  <c r="N276" i="9" s="1"/>
  <c r="E276" i="9"/>
  <c r="F276" i="9" s="1"/>
  <c r="U276" i="9" s="1"/>
  <c r="H275" i="9"/>
  <c r="K275" i="9" s="1"/>
  <c r="G275" i="9"/>
  <c r="I275" i="9" s="1"/>
  <c r="N275" i="9" s="1"/>
  <c r="E275" i="9"/>
  <c r="F275" i="9" s="1"/>
  <c r="U275" i="9" s="1"/>
  <c r="G245" i="9"/>
  <c r="H245" i="9" s="1"/>
  <c r="K245" i="9" s="1"/>
  <c r="E245" i="9"/>
  <c r="F245" i="9" s="1"/>
  <c r="U245" i="9" s="1"/>
  <c r="G244" i="9"/>
  <c r="H244" i="9" s="1"/>
  <c r="K244" i="9" s="1"/>
  <c r="E244" i="9"/>
  <c r="F244" i="9" s="1"/>
  <c r="U244" i="9" s="1"/>
  <c r="H214" i="9"/>
  <c r="K214" i="9" s="1"/>
  <c r="G214" i="9"/>
  <c r="I214" i="9" s="1"/>
  <c r="N214" i="9" s="1"/>
  <c r="E214" i="9"/>
  <c r="F214" i="9" s="1"/>
  <c r="U214" i="9" s="1"/>
  <c r="G213" i="9"/>
  <c r="I213" i="9" s="1"/>
  <c r="N213" i="9" s="1"/>
  <c r="E213" i="9"/>
  <c r="F213" i="9" s="1"/>
  <c r="U213" i="9" s="1"/>
  <c r="G183" i="9"/>
  <c r="H183" i="9" s="1"/>
  <c r="K183" i="9" s="1"/>
  <c r="E183" i="9"/>
  <c r="F183" i="9" s="1"/>
  <c r="U183" i="9" s="1"/>
  <c r="G182" i="9"/>
  <c r="H182" i="9" s="1"/>
  <c r="K182" i="9" s="1"/>
  <c r="E182" i="9"/>
  <c r="F182" i="9" s="1"/>
  <c r="U182" i="9" s="1"/>
  <c r="H152" i="9"/>
  <c r="K152" i="9" s="1"/>
  <c r="G152" i="9"/>
  <c r="I152" i="9" s="1"/>
  <c r="N152" i="9" s="1"/>
  <c r="E152" i="9"/>
  <c r="F152" i="9" s="1"/>
  <c r="U152" i="9" s="1"/>
  <c r="G151" i="9"/>
  <c r="I151" i="9" s="1"/>
  <c r="N151" i="9" s="1"/>
  <c r="E151" i="9"/>
  <c r="F151" i="9" s="1"/>
  <c r="U151" i="9" s="1"/>
  <c r="G121" i="9"/>
  <c r="I121" i="9" s="1"/>
  <c r="N121" i="9" s="1"/>
  <c r="E121" i="9"/>
  <c r="F121" i="9" s="1"/>
  <c r="U121" i="9" s="1"/>
  <c r="G120" i="9"/>
  <c r="H120" i="9" s="1"/>
  <c r="K120" i="9" s="1"/>
  <c r="E120" i="9"/>
  <c r="F120" i="9" s="1"/>
  <c r="U120" i="9" s="1"/>
  <c r="H31" i="9" l="1"/>
  <c r="K31" i="9" s="1"/>
  <c r="H59" i="9"/>
  <c r="K59" i="9" s="1"/>
  <c r="H58" i="9"/>
  <c r="K58" i="9" s="1"/>
  <c r="H121" i="9"/>
  <c r="K121" i="9" s="1"/>
  <c r="H151" i="9"/>
  <c r="K151" i="9" s="1"/>
  <c r="H213" i="9"/>
  <c r="K213" i="9" s="1"/>
  <c r="H337" i="9"/>
  <c r="K337" i="9" s="1"/>
  <c r="H369" i="9"/>
  <c r="K369" i="9" s="1"/>
  <c r="W90" i="9"/>
  <c r="V90" i="9"/>
  <c r="L89" i="9"/>
  <c r="M89" i="9" s="1"/>
  <c r="V89" i="9" s="1"/>
  <c r="O89" i="9"/>
  <c r="P89" i="9" s="1"/>
  <c r="W89" i="9" s="1"/>
  <c r="L59" i="9"/>
  <c r="M59" i="9" s="1"/>
  <c r="V59" i="9" s="1"/>
  <c r="O59" i="9"/>
  <c r="P59" i="9" s="1"/>
  <c r="W59" i="9" s="1"/>
  <c r="O58" i="9"/>
  <c r="P58" i="9" s="1"/>
  <c r="W58" i="9" s="1"/>
  <c r="L58" i="9"/>
  <c r="M58" i="9"/>
  <c r="V58" i="9" s="1"/>
  <c r="O32" i="9"/>
  <c r="P32" i="9" s="1"/>
  <c r="W32" i="9" s="1"/>
  <c r="H32" i="9"/>
  <c r="K32" i="9" s="1"/>
  <c r="L31" i="9"/>
  <c r="M31" i="9" s="1"/>
  <c r="V31" i="9" s="1"/>
  <c r="O31" i="9"/>
  <c r="P31" i="9" s="1"/>
  <c r="W31" i="9" s="1"/>
  <c r="L369" i="9"/>
  <c r="M369" i="9" s="1"/>
  <c r="V369" i="9" s="1"/>
  <c r="O369" i="9"/>
  <c r="P369" i="9" s="1"/>
  <c r="W369" i="9" s="1"/>
  <c r="O368" i="9"/>
  <c r="P368" i="9" s="1"/>
  <c r="W368" i="9" s="1"/>
  <c r="L368" i="9"/>
  <c r="M368" i="9"/>
  <c r="V368" i="9" s="1"/>
  <c r="L338" i="9"/>
  <c r="M338" i="9" s="1"/>
  <c r="V338" i="9" s="1"/>
  <c r="O338" i="9"/>
  <c r="P338" i="9" s="1"/>
  <c r="W338" i="9" s="1"/>
  <c r="L337" i="9"/>
  <c r="M337" i="9"/>
  <c r="V337" i="9" s="1"/>
  <c r="O337" i="9"/>
  <c r="P337" i="9" s="1"/>
  <c r="W337" i="9" s="1"/>
  <c r="L307" i="9"/>
  <c r="M307" i="9" s="1"/>
  <c r="V307" i="9" s="1"/>
  <c r="I307" i="9"/>
  <c r="N307" i="9" s="1"/>
  <c r="L306" i="9"/>
  <c r="M306" i="9"/>
  <c r="V306" i="9" s="1"/>
  <c r="O306" i="9"/>
  <c r="P306" i="9" s="1"/>
  <c r="W306" i="9" s="1"/>
  <c r="O276" i="9"/>
  <c r="P276" i="9" s="1"/>
  <c r="W276" i="9" s="1"/>
  <c r="H276" i="9"/>
  <c r="K276" i="9" s="1"/>
  <c r="L275" i="9"/>
  <c r="M275" i="9" s="1"/>
  <c r="V275" i="9" s="1"/>
  <c r="O275" i="9"/>
  <c r="P275" i="9" s="1"/>
  <c r="W275" i="9" s="1"/>
  <c r="L245" i="9"/>
  <c r="M245" i="9" s="1"/>
  <c r="V245" i="9" s="1"/>
  <c r="I245" i="9"/>
  <c r="N245" i="9" s="1"/>
  <c r="L244" i="9"/>
  <c r="M244" i="9" s="1"/>
  <c r="V244" i="9" s="1"/>
  <c r="I244" i="9"/>
  <c r="N244" i="9" s="1"/>
  <c r="L214" i="9"/>
  <c r="M214" i="9" s="1"/>
  <c r="V214" i="9" s="1"/>
  <c r="O214" i="9"/>
  <c r="P214" i="9" s="1"/>
  <c r="W214" i="9" s="1"/>
  <c r="O213" i="9"/>
  <c r="P213" i="9" s="1"/>
  <c r="W213" i="9" s="1"/>
  <c r="L213" i="9"/>
  <c r="M213" i="9" s="1"/>
  <c r="V213" i="9" s="1"/>
  <c r="L183" i="9"/>
  <c r="M183" i="9" s="1"/>
  <c r="V183" i="9" s="1"/>
  <c r="I183" i="9"/>
  <c r="N183" i="9" s="1"/>
  <c r="L182" i="9"/>
  <c r="M182" i="9" s="1"/>
  <c r="V182" i="9" s="1"/>
  <c r="I182" i="9"/>
  <c r="N182" i="9" s="1"/>
  <c r="O152" i="9"/>
  <c r="P152" i="9" s="1"/>
  <c r="W152" i="9" s="1"/>
  <c r="L152" i="9"/>
  <c r="M152" i="9" s="1"/>
  <c r="V152" i="9" s="1"/>
  <c r="O151" i="9"/>
  <c r="P151" i="9" s="1"/>
  <c r="W151" i="9" s="1"/>
  <c r="L151" i="9"/>
  <c r="M151" i="9" s="1"/>
  <c r="V151" i="9" s="1"/>
  <c r="O121" i="9"/>
  <c r="P121" i="9" s="1"/>
  <c r="W121" i="9" s="1"/>
  <c r="L121" i="9"/>
  <c r="M121" i="9" s="1"/>
  <c r="V121" i="9" s="1"/>
  <c r="L120" i="9"/>
  <c r="M120" i="9" s="1"/>
  <c r="V120" i="9" s="1"/>
  <c r="I120" i="9"/>
  <c r="N120" i="9" s="1"/>
  <c r="I9" i="9"/>
  <c r="H16" i="9"/>
  <c r="H34" i="9"/>
  <c r="H50" i="9"/>
  <c r="H68" i="9"/>
  <c r="H84" i="9"/>
  <c r="H102" i="9"/>
  <c r="H114" i="9"/>
  <c r="H124" i="9"/>
  <c r="H132" i="9"/>
  <c r="H140" i="9"/>
  <c r="H148" i="9"/>
  <c r="H158" i="9"/>
  <c r="H166" i="9"/>
  <c r="H174" i="9"/>
  <c r="H184" i="9"/>
  <c r="H192" i="9"/>
  <c r="H204" i="9"/>
  <c r="H209" i="9"/>
  <c r="H222" i="9"/>
  <c r="H227" i="9"/>
  <c r="H238" i="9"/>
  <c r="H243" i="9"/>
  <c r="H249" i="9"/>
  <c r="H253" i="9"/>
  <c r="H257" i="9"/>
  <c r="H261" i="9"/>
  <c r="H265" i="9"/>
  <c r="H269" i="9"/>
  <c r="H273" i="9"/>
  <c r="H279" i="9"/>
  <c r="H283" i="9"/>
  <c r="H287" i="9"/>
  <c r="H291" i="9"/>
  <c r="H295" i="9"/>
  <c r="H299" i="9"/>
  <c r="H303" i="9"/>
  <c r="H309" i="9"/>
  <c r="H313" i="9"/>
  <c r="H317" i="9"/>
  <c r="H321" i="9"/>
  <c r="H325" i="9"/>
  <c r="H329" i="9"/>
  <c r="H333" i="9"/>
  <c r="H339" i="9"/>
  <c r="H343" i="9"/>
  <c r="H347" i="9"/>
  <c r="H351" i="9"/>
  <c r="H355" i="9"/>
  <c r="H359" i="9"/>
  <c r="H363" i="9"/>
  <c r="H367" i="9"/>
  <c r="G3" i="9"/>
  <c r="H3" i="9" s="1"/>
  <c r="G4" i="9"/>
  <c r="I4" i="9" s="1"/>
  <c r="G5" i="9"/>
  <c r="G6" i="9"/>
  <c r="G7" i="9"/>
  <c r="G8" i="9"/>
  <c r="I8" i="9" s="1"/>
  <c r="G9" i="9"/>
  <c r="H9" i="9" s="1"/>
  <c r="G10" i="9"/>
  <c r="G11" i="9"/>
  <c r="G12" i="9"/>
  <c r="I12" i="9" s="1"/>
  <c r="G13" i="9"/>
  <c r="G14" i="9"/>
  <c r="G15" i="9"/>
  <c r="G16" i="9"/>
  <c r="I16" i="9" s="1"/>
  <c r="G17" i="9"/>
  <c r="G18" i="9"/>
  <c r="G19" i="9"/>
  <c r="G20" i="9"/>
  <c r="I20" i="9" s="1"/>
  <c r="G21" i="9"/>
  <c r="G22" i="9"/>
  <c r="G23" i="9"/>
  <c r="G24" i="9"/>
  <c r="I24" i="9" s="1"/>
  <c r="G25" i="9"/>
  <c r="G26" i="9"/>
  <c r="H26" i="9" s="1"/>
  <c r="G27" i="9"/>
  <c r="G28" i="9"/>
  <c r="I28" i="9" s="1"/>
  <c r="G29" i="9"/>
  <c r="G30" i="9"/>
  <c r="G33" i="9"/>
  <c r="G34" i="9"/>
  <c r="I34" i="9" s="1"/>
  <c r="G35" i="9"/>
  <c r="G36" i="9"/>
  <c r="G37" i="9"/>
  <c r="G38" i="9"/>
  <c r="I38" i="9" s="1"/>
  <c r="G39" i="9"/>
  <c r="G40" i="9"/>
  <c r="G41" i="9"/>
  <c r="G42" i="9"/>
  <c r="I42" i="9" s="1"/>
  <c r="G43" i="9"/>
  <c r="G44" i="9"/>
  <c r="H44" i="9" s="1"/>
  <c r="G45" i="9"/>
  <c r="G46" i="9"/>
  <c r="I46" i="9" s="1"/>
  <c r="G47" i="9"/>
  <c r="G48" i="9"/>
  <c r="G49" i="9"/>
  <c r="G50" i="9"/>
  <c r="I50" i="9" s="1"/>
  <c r="G51" i="9"/>
  <c r="G52" i="9"/>
  <c r="G53" i="9"/>
  <c r="G54" i="9"/>
  <c r="I54" i="9" s="1"/>
  <c r="G55" i="9"/>
  <c r="G56" i="9"/>
  <c r="G57" i="9"/>
  <c r="G60" i="9"/>
  <c r="I60" i="9" s="1"/>
  <c r="G61" i="9"/>
  <c r="G62" i="9"/>
  <c r="H62" i="9" s="1"/>
  <c r="G63" i="9"/>
  <c r="G64" i="9"/>
  <c r="I64" i="9" s="1"/>
  <c r="G65" i="9"/>
  <c r="G66" i="9"/>
  <c r="G67" i="9"/>
  <c r="G68" i="9"/>
  <c r="I68" i="9" s="1"/>
  <c r="G69" i="9"/>
  <c r="G70" i="9"/>
  <c r="G71" i="9"/>
  <c r="G72" i="9"/>
  <c r="I72" i="9" s="1"/>
  <c r="G73" i="9"/>
  <c r="G74" i="9"/>
  <c r="G75" i="9"/>
  <c r="G76" i="9"/>
  <c r="I76" i="9" s="1"/>
  <c r="G77" i="9"/>
  <c r="G78" i="9"/>
  <c r="H78" i="9" s="1"/>
  <c r="G79" i="9"/>
  <c r="G80" i="9"/>
  <c r="I80" i="9" s="1"/>
  <c r="G81" i="9"/>
  <c r="G82" i="9"/>
  <c r="G83" i="9"/>
  <c r="G84" i="9"/>
  <c r="I84" i="9" s="1"/>
  <c r="G85" i="9"/>
  <c r="G86" i="9"/>
  <c r="G87" i="9"/>
  <c r="G88" i="9"/>
  <c r="I88" i="9" s="1"/>
  <c r="G91" i="9"/>
  <c r="G92" i="9"/>
  <c r="G93" i="9"/>
  <c r="G94" i="9"/>
  <c r="I94" i="9" s="1"/>
  <c r="G95" i="9"/>
  <c r="G96" i="9"/>
  <c r="H96" i="9" s="1"/>
  <c r="G97" i="9"/>
  <c r="G98" i="9"/>
  <c r="I98" i="9" s="1"/>
  <c r="G99" i="9"/>
  <c r="G100" i="9"/>
  <c r="G101" i="9"/>
  <c r="G102" i="9"/>
  <c r="I102" i="9" s="1"/>
  <c r="G103" i="9"/>
  <c r="G104" i="9"/>
  <c r="G105" i="9"/>
  <c r="G106" i="9"/>
  <c r="I106" i="9" s="1"/>
  <c r="G107" i="9"/>
  <c r="G108" i="9"/>
  <c r="G109" i="9"/>
  <c r="G110" i="9"/>
  <c r="I110" i="9" s="1"/>
  <c r="G111" i="9"/>
  <c r="G112" i="9"/>
  <c r="I112" i="9" s="1"/>
  <c r="G113" i="9"/>
  <c r="G114" i="9"/>
  <c r="I114" i="9" s="1"/>
  <c r="G115" i="9"/>
  <c r="G116" i="9"/>
  <c r="I116" i="9" s="1"/>
  <c r="G117" i="9"/>
  <c r="G118" i="9"/>
  <c r="I118" i="9" s="1"/>
  <c r="G119" i="9"/>
  <c r="G122" i="9"/>
  <c r="I122" i="9" s="1"/>
  <c r="G123" i="9"/>
  <c r="G124" i="9"/>
  <c r="I124" i="9" s="1"/>
  <c r="G125" i="9"/>
  <c r="G126" i="9"/>
  <c r="I126" i="9" s="1"/>
  <c r="G127" i="9"/>
  <c r="G128" i="9"/>
  <c r="I128" i="9" s="1"/>
  <c r="G129" i="9"/>
  <c r="G130" i="9"/>
  <c r="I130" i="9" s="1"/>
  <c r="G131" i="9"/>
  <c r="G132" i="9"/>
  <c r="I132" i="9" s="1"/>
  <c r="G133" i="9"/>
  <c r="G134" i="9"/>
  <c r="I134" i="9" s="1"/>
  <c r="G135" i="9"/>
  <c r="G136" i="9"/>
  <c r="I136" i="9" s="1"/>
  <c r="G137" i="9"/>
  <c r="G138" i="9"/>
  <c r="I138" i="9" s="1"/>
  <c r="G139" i="9"/>
  <c r="G140" i="9"/>
  <c r="I140" i="9" s="1"/>
  <c r="G141" i="9"/>
  <c r="G142" i="9"/>
  <c r="I142" i="9" s="1"/>
  <c r="G143" i="9"/>
  <c r="G144" i="9"/>
  <c r="I144" i="9" s="1"/>
  <c r="G145" i="9"/>
  <c r="G146" i="9"/>
  <c r="H146" i="9" s="1"/>
  <c r="G147" i="9"/>
  <c r="G148" i="9"/>
  <c r="I148" i="9" s="1"/>
  <c r="G149" i="9"/>
  <c r="G150" i="9"/>
  <c r="I150" i="9" s="1"/>
  <c r="G153" i="9"/>
  <c r="G154" i="9"/>
  <c r="I154" i="9" s="1"/>
  <c r="G155" i="9"/>
  <c r="G156" i="9"/>
  <c r="I156" i="9" s="1"/>
  <c r="G157" i="9"/>
  <c r="G158" i="9"/>
  <c r="I158" i="9" s="1"/>
  <c r="G159" i="9"/>
  <c r="G160" i="9"/>
  <c r="I160" i="9" s="1"/>
  <c r="G161" i="9"/>
  <c r="G162" i="9"/>
  <c r="I162" i="9" s="1"/>
  <c r="G163" i="9"/>
  <c r="G164" i="9"/>
  <c r="I164" i="9" s="1"/>
  <c r="G165" i="9"/>
  <c r="G166" i="9"/>
  <c r="I166" i="9" s="1"/>
  <c r="G167" i="9"/>
  <c r="G168" i="9"/>
  <c r="I168" i="9" s="1"/>
  <c r="G169" i="9"/>
  <c r="G170" i="9"/>
  <c r="I170" i="9" s="1"/>
  <c r="G171" i="9"/>
  <c r="G172" i="9"/>
  <c r="I172" i="9" s="1"/>
  <c r="G173" i="9"/>
  <c r="G174" i="9"/>
  <c r="I174" i="9" s="1"/>
  <c r="G175" i="9"/>
  <c r="G176" i="9"/>
  <c r="I176" i="9" s="1"/>
  <c r="G177" i="9"/>
  <c r="G178" i="9"/>
  <c r="I178" i="9" s="1"/>
  <c r="G179" i="9"/>
  <c r="G180" i="9"/>
  <c r="I180" i="9" s="1"/>
  <c r="G181" i="9"/>
  <c r="G184" i="9"/>
  <c r="I184" i="9" s="1"/>
  <c r="G185" i="9"/>
  <c r="G186" i="9"/>
  <c r="I186" i="9" s="1"/>
  <c r="G187" i="9"/>
  <c r="G188" i="9"/>
  <c r="I188" i="9" s="1"/>
  <c r="G189" i="9"/>
  <c r="G190" i="9"/>
  <c r="I190" i="9" s="1"/>
  <c r="G191" i="9"/>
  <c r="G192" i="9"/>
  <c r="I192" i="9" s="1"/>
  <c r="G193" i="9"/>
  <c r="G194" i="9"/>
  <c r="I194" i="9" s="1"/>
  <c r="G195" i="9"/>
  <c r="G196" i="9"/>
  <c r="I196" i="9" s="1"/>
  <c r="G197" i="9"/>
  <c r="I197" i="9" s="1"/>
  <c r="G198" i="9"/>
  <c r="I198" i="9" s="1"/>
  <c r="G199" i="9"/>
  <c r="G200" i="9"/>
  <c r="I200" i="9" s="1"/>
  <c r="G201" i="9"/>
  <c r="I201" i="9" s="1"/>
  <c r="G202" i="9"/>
  <c r="I202" i="9" s="1"/>
  <c r="G203" i="9"/>
  <c r="G204" i="9"/>
  <c r="I204" i="9" s="1"/>
  <c r="G205" i="9"/>
  <c r="I205" i="9" s="1"/>
  <c r="G206" i="9"/>
  <c r="I206" i="9" s="1"/>
  <c r="G207" i="9"/>
  <c r="G208" i="9"/>
  <c r="I208" i="9" s="1"/>
  <c r="G209" i="9"/>
  <c r="I209" i="9" s="1"/>
  <c r="G210" i="9"/>
  <c r="I210" i="9" s="1"/>
  <c r="G211" i="9"/>
  <c r="G212" i="9"/>
  <c r="I212" i="9" s="1"/>
  <c r="G215" i="9"/>
  <c r="I215" i="9" s="1"/>
  <c r="G216" i="9"/>
  <c r="I216" i="9" s="1"/>
  <c r="G217" i="9"/>
  <c r="G218" i="9"/>
  <c r="I218" i="9" s="1"/>
  <c r="G219" i="9"/>
  <c r="I219" i="9" s="1"/>
  <c r="G220" i="9"/>
  <c r="I220" i="9" s="1"/>
  <c r="G221" i="9"/>
  <c r="G222" i="9"/>
  <c r="I222" i="9" s="1"/>
  <c r="G223" i="9"/>
  <c r="I223" i="9" s="1"/>
  <c r="G224" i="9"/>
  <c r="I224" i="9" s="1"/>
  <c r="G225" i="9"/>
  <c r="G226" i="9"/>
  <c r="I226" i="9" s="1"/>
  <c r="G227" i="9"/>
  <c r="I227" i="9" s="1"/>
  <c r="G228" i="9"/>
  <c r="I228" i="9" s="1"/>
  <c r="G229" i="9"/>
  <c r="G230" i="9"/>
  <c r="I230" i="9" s="1"/>
  <c r="G231" i="9"/>
  <c r="I231" i="9" s="1"/>
  <c r="G232" i="9"/>
  <c r="I232" i="9" s="1"/>
  <c r="G233" i="9"/>
  <c r="G234" i="9"/>
  <c r="I234" i="9" s="1"/>
  <c r="G235" i="9"/>
  <c r="I235" i="9" s="1"/>
  <c r="G236" i="9"/>
  <c r="I236" i="9" s="1"/>
  <c r="G237" i="9"/>
  <c r="G238" i="9"/>
  <c r="I238" i="9" s="1"/>
  <c r="G239" i="9"/>
  <c r="I239" i="9" s="1"/>
  <c r="G240" i="9"/>
  <c r="I240" i="9" s="1"/>
  <c r="G241" i="9"/>
  <c r="G242" i="9"/>
  <c r="I242" i="9" s="1"/>
  <c r="G243" i="9"/>
  <c r="I243" i="9" s="1"/>
  <c r="G246" i="9"/>
  <c r="I246" i="9" s="1"/>
  <c r="G247" i="9"/>
  <c r="I247" i="9" s="1"/>
  <c r="G248" i="9"/>
  <c r="I248" i="9" s="1"/>
  <c r="G249" i="9"/>
  <c r="I249" i="9" s="1"/>
  <c r="G250" i="9"/>
  <c r="H250" i="9" s="1"/>
  <c r="G251" i="9"/>
  <c r="I251" i="9" s="1"/>
  <c r="G252" i="9"/>
  <c r="I252" i="9" s="1"/>
  <c r="G253" i="9"/>
  <c r="I253" i="9" s="1"/>
  <c r="G254" i="9"/>
  <c r="I254" i="9" s="1"/>
  <c r="G255" i="9"/>
  <c r="I255" i="9" s="1"/>
  <c r="G256" i="9"/>
  <c r="I256" i="9" s="1"/>
  <c r="G257" i="9"/>
  <c r="I257" i="9" s="1"/>
  <c r="G258" i="9"/>
  <c r="I258" i="9" s="1"/>
  <c r="G259" i="9"/>
  <c r="I259" i="9" s="1"/>
  <c r="G260" i="9"/>
  <c r="I260" i="9" s="1"/>
  <c r="G261" i="9"/>
  <c r="I261" i="9" s="1"/>
  <c r="G262" i="9"/>
  <c r="I262" i="9" s="1"/>
  <c r="G263" i="9"/>
  <c r="I263" i="9" s="1"/>
  <c r="G264" i="9"/>
  <c r="I264" i="9" s="1"/>
  <c r="G265" i="9"/>
  <c r="I265" i="9" s="1"/>
  <c r="G266" i="9"/>
  <c r="H266" i="9" s="1"/>
  <c r="G267" i="9"/>
  <c r="I267" i="9" s="1"/>
  <c r="G268" i="9"/>
  <c r="I268" i="9" s="1"/>
  <c r="G269" i="9"/>
  <c r="I269" i="9" s="1"/>
  <c r="G270" i="9"/>
  <c r="I270" i="9" s="1"/>
  <c r="G271" i="9"/>
  <c r="I271" i="9" s="1"/>
  <c r="G272" i="9"/>
  <c r="I272" i="9" s="1"/>
  <c r="G273" i="9"/>
  <c r="I273" i="9" s="1"/>
  <c r="G274" i="9"/>
  <c r="H274" i="9" s="1"/>
  <c r="G277" i="9"/>
  <c r="I277" i="9" s="1"/>
  <c r="G278" i="9"/>
  <c r="I278" i="9" s="1"/>
  <c r="G279" i="9"/>
  <c r="I279" i="9" s="1"/>
  <c r="G280" i="9"/>
  <c r="I280" i="9" s="1"/>
  <c r="G281" i="9"/>
  <c r="I281" i="9" s="1"/>
  <c r="G282" i="9"/>
  <c r="I282" i="9" s="1"/>
  <c r="G283" i="9"/>
  <c r="I283" i="9" s="1"/>
  <c r="G284" i="9"/>
  <c r="I284" i="9" s="1"/>
  <c r="G285" i="9"/>
  <c r="I285" i="9" s="1"/>
  <c r="G286" i="9"/>
  <c r="I286" i="9" s="1"/>
  <c r="G287" i="9"/>
  <c r="I287" i="9" s="1"/>
  <c r="G288" i="9"/>
  <c r="I288" i="9" s="1"/>
  <c r="G289" i="9"/>
  <c r="I289" i="9" s="1"/>
  <c r="G290" i="9"/>
  <c r="I290" i="9" s="1"/>
  <c r="G291" i="9"/>
  <c r="I291" i="9" s="1"/>
  <c r="G292" i="9"/>
  <c r="H292" i="9" s="1"/>
  <c r="G293" i="9"/>
  <c r="I293" i="9" s="1"/>
  <c r="G294" i="9"/>
  <c r="I294" i="9" s="1"/>
  <c r="G295" i="9"/>
  <c r="I295" i="9" s="1"/>
  <c r="G296" i="9"/>
  <c r="I296" i="9" s="1"/>
  <c r="G297" i="9"/>
  <c r="I297" i="9" s="1"/>
  <c r="G298" i="9"/>
  <c r="I298" i="9" s="1"/>
  <c r="G299" i="9"/>
  <c r="I299" i="9" s="1"/>
  <c r="G300" i="9"/>
  <c r="H300" i="9" s="1"/>
  <c r="G301" i="9"/>
  <c r="I301" i="9" s="1"/>
  <c r="G302" i="9"/>
  <c r="I302" i="9" s="1"/>
  <c r="G303" i="9"/>
  <c r="I303" i="9" s="1"/>
  <c r="G304" i="9"/>
  <c r="I304" i="9" s="1"/>
  <c r="G305" i="9"/>
  <c r="I305" i="9" s="1"/>
  <c r="G308" i="9"/>
  <c r="I308" i="9" s="1"/>
  <c r="G309" i="9"/>
  <c r="I309" i="9" s="1"/>
  <c r="G310" i="9"/>
  <c r="H310" i="9" s="1"/>
  <c r="G311" i="9"/>
  <c r="I311" i="9" s="1"/>
  <c r="G312" i="9"/>
  <c r="I312" i="9" s="1"/>
  <c r="G313" i="9"/>
  <c r="I313" i="9" s="1"/>
  <c r="G314" i="9"/>
  <c r="I314" i="9" s="1"/>
  <c r="G315" i="9"/>
  <c r="I315" i="9" s="1"/>
  <c r="G316" i="9"/>
  <c r="I316" i="9" s="1"/>
  <c r="G317" i="9"/>
  <c r="I317" i="9" s="1"/>
  <c r="G318" i="9"/>
  <c r="I318" i="9" s="1"/>
  <c r="G319" i="9"/>
  <c r="I319" i="9" s="1"/>
  <c r="G320" i="9"/>
  <c r="I320" i="9" s="1"/>
  <c r="G321" i="9"/>
  <c r="I321" i="9" s="1"/>
  <c r="G322" i="9"/>
  <c r="I322" i="9" s="1"/>
  <c r="G323" i="9"/>
  <c r="I323" i="9" s="1"/>
  <c r="G324" i="9"/>
  <c r="I324" i="9" s="1"/>
  <c r="G325" i="9"/>
  <c r="I325" i="9" s="1"/>
  <c r="G326" i="9"/>
  <c r="H326" i="9" s="1"/>
  <c r="G327" i="9"/>
  <c r="I327" i="9" s="1"/>
  <c r="G328" i="9"/>
  <c r="I328" i="9" s="1"/>
  <c r="G329" i="9"/>
  <c r="I329" i="9" s="1"/>
  <c r="G330" i="9"/>
  <c r="I330" i="9" s="1"/>
  <c r="G331" i="9"/>
  <c r="I331" i="9" s="1"/>
  <c r="G332" i="9"/>
  <c r="I332" i="9" s="1"/>
  <c r="G333" i="9"/>
  <c r="I333" i="9" s="1"/>
  <c r="G334" i="9"/>
  <c r="H334" i="9" s="1"/>
  <c r="G335" i="9"/>
  <c r="I335" i="9" s="1"/>
  <c r="G336" i="9"/>
  <c r="I336" i="9" s="1"/>
  <c r="G339" i="9"/>
  <c r="I339" i="9" s="1"/>
  <c r="G340" i="9"/>
  <c r="I340" i="9" s="1"/>
  <c r="G341" i="9"/>
  <c r="I341" i="9" s="1"/>
  <c r="G342" i="9"/>
  <c r="I342" i="9" s="1"/>
  <c r="G343" i="9"/>
  <c r="I343" i="9" s="1"/>
  <c r="G344" i="9"/>
  <c r="H344" i="9" s="1"/>
  <c r="G345" i="9"/>
  <c r="I345" i="9" s="1"/>
  <c r="G346" i="9"/>
  <c r="I346" i="9" s="1"/>
  <c r="G347" i="9"/>
  <c r="I347" i="9" s="1"/>
  <c r="G348" i="9"/>
  <c r="I348" i="9" s="1"/>
  <c r="G349" i="9"/>
  <c r="I349" i="9" s="1"/>
  <c r="G350" i="9"/>
  <c r="I350" i="9" s="1"/>
  <c r="G351" i="9"/>
  <c r="I351" i="9" s="1"/>
  <c r="G352" i="9"/>
  <c r="I352" i="9" s="1"/>
  <c r="G353" i="9"/>
  <c r="I353" i="9" s="1"/>
  <c r="G354" i="9"/>
  <c r="I354" i="9" s="1"/>
  <c r="G355" i="9"/>
  <c r="I355" i="9" s="1"/>
  <c r="G356" i="9"/>
  <c r="I356" i="9" s="1"/>
  <c r="G357" i="9"/>
  <c r="I357" i="9" s="1"/>
  <c r="G358" i="9"/>
  <c r="I358" i="9" s="1"/>
  <c r="G359" i="9"/>
  <c r="I359" i="9" s="1"/>
  <c r="G360" i="9"/>
  <c r="H360" i="9" s="1"/>
  <c r="G361" i="9"/>
  <c r="I361" i="9" s="1"/>
  <c r="G362" i="9"/>
  <c r="I362" i="9" s="1"/>
  <c r="G363" i="9"/>
  <c r="I363" i="9" s="1"/>
  <c r="G364" i="9"/>
  <c r="I364" i="9" s="1"/>
  <c r="G365" i="9"/>
  <c r="I365" i="9" s="1"/>
  <c r="G366" i="9"/>
  <c r="I366" i="9" s="1"/>
  <c r="G367" i="9"/>
  <c r="I367" i="9" s="1"/>
  <c r="H2" i="9"/>
  <c r="G2" i="9"/>
  <c r="I2" i="9" s="1"/>
  <c r="L32" i="9" l="1"/>
  <c r="M32" i="9" s="1"/>
  <c r="V32" i="9" s="1"/>
  <c r="O307" i="9"/>
  <c r="P307" i="9" s="1"/>
  <c r="W307" i="9" s="1"/>
  <c r="L276" i="9"/>
  <c r="M276" i="9" s="1"/>
  <c r="V276" i="9" s="1"/>
  <c r="O245" i="9"/>
  <c r="P245" i="9" s="1"/>
  <c r="W245" i="9" s="1"/>
  <c r="O244" i="9"/>
  <c r="P244" i="9" s="1"/>
  <c r="W244" i="9" s="1"/>
  <c r="O183" i="9"/>
  <c r="P183" i="9" s="1"/>
  <c r="W183" i="9" s="1"/>
  <c r="O182" i="9"/>
  <c r="P182" i="9" s="1"/>
  <c r="W182" i="9" s="1"/>
  <c r="O120" i="9"/>
  <c r="P120" i="9" s="1"/>
  <c r="W120" i="9" s="1"/>
  <c r="I104" i="9"/>
  <c r="H104" i="9"/>
  <c r="H92" i="9"/>
  <c r="I92" i="9"/>
  <c r="I82" i="9"/>
  <c r="H82" i="9"/>
  <c r="I36" i="9"/>
  <c r="H36" i="9"/>
  <c r="H22" i="9"/>
  <c r="I22" i="9"/>
  <c r="I14" i="9"/>
  <c r="H14" i="9"/>
  <c r="I6" i="9"/>
  <c r="H6" i="9"/>
  <c r="H216" i="9"/>
  <c r="H198" i="9"/>
  <c r="K198" i="9" s="1"/>
  <c r="L198" i="9" s="1"/>
  <c r="I344" i="9"/>
  <c r="I310" i="9"/>
  <c r="I274" i="9"/>
  <c r="I146" i="9"/>
  <c r="N146" i="9" s="1"/>
  <c r="I78" i="9"/>
  <c r="I193" i="9"/>
  <c r="H193" i="9"/>
  <c r="I189" i="9"/>
  <c r="N189" i="9" s="1"/>
  <c r="H189" i="9"/>
  <c r="I185" i="9"/>
  <c r="H185" i="9"/>
  <c r="I179" i="9"/>
  <c r="H179" i="9"/>
  <c r="I175" i="9"/>
  <c r="H175" i="9"/>
  <c r="I171" i="9"/>
  <c r="N171" i="9" s="1"/>
  <c r="H171" i="9"/>
  <c r="I167" i="9"/>
  <c r="H167" i="9"/>
  <c r="I163" i="9"/>
  <c r="N163" i="9" s="1"/>
  <c r="H163" i="9"/>
  <c r="I159" i="9"/>
  <c r="H159" i="9"/>
  <c r="I155" i="9"/>
  <c r="N155" i="9" s="1"/>
  <c r="H155" i="9"/>
  <c r="I149" i="9"/>
  <c r="H149" i="9"/>
  <c r="I145" i="9"/>
  <c r="H145" i="9"/>
  <c r="I141" i="9"/>
  <c r="H141" i="9"/>
  <c r="I137" i="9"/>
  <c r="N137" i="9" s="1"/>
  <c r="H137" i="9"/>
  <c r="I133" i="9"/>
  <c r="H133" i="9"/>
  <c r="I129" i="9"/>
  <c r="N129" i="9" s="1"/>
  <c r="O129" i="9" s="1"/>
  <c r="H129" i="9"/>
  <c r="I125" i="9"/>
  <c r="H125" i="9"/>
  <c r="I119" i="9"/>
  <c r="N119" i="9" s="1"/>
  <c r="O119" i="9" s="1"/>
  <c r="H119" i="9"/>
  <c r="I115" i="9"/>
  <c r="H115" i="9"/>
  <c r="I111" i="9"/>
  <c r="N111" i="9" s="1"/>
  <c r="O111" i="9" s="1"/>
  <c r="H111" i="9"/>
  <c r="I107" i="9"/>
  <c r="H107" i="9"/>
  <c r="I103" i="9"/>
  <c r="N103" i="9" s="1"/>
  <c r="H103" i="9"/>
  <c r="I99" i="9"/>
  <c r="H99" i="9"/>
  <c r="I95" i="9"/>
  <c r="N95" i="9" s="1"/>
  <c r="H95" i="9"/>
  <c r="I91" i="9"/>
  <c r="H91" i="9"/>
  <c r="I85" i="9"/>
  <c r="N85" i="9" s="1"/>
  <c r="H85" i="9"/>
  <c r="I81" i="9"/>
  <c r="H81" i="9"/>
  <c r="I77" i="9"/>
  <c r="N77" i="9" s="1"/>
  <c r="H77" i="9"/>
  <c r="I73" i="9"/>
  <c r="H73" i="9"/>
  <c r="I69" i="9"/>
  <c r="H69" i="9"/>
  <c r="I65" i="9"/>
  <c r="H65" i="9"/>
  <c r="I61" i="9"/>
  <c r="N61" i="9" s="1"/>
  <c r="H61" i="9"/>
  <c r="I55" i="9"/>
  <c r="H55" i="9"/>
  <c r="I51" i="9"/>
  <c r="H51" i="9"/>
  <c r="I47" i="9"/>
  <c r="H47" i="9"/>
  <c r="I43" i="9"/>
  <c r="N43" i="9" s="1"/>
  <c r="O43" i="9" s="1"/>
  <c r="H43" i="9"/>
  <c r="I39" i="9"/>
  <c r="H39" i="9"/>
  <c r="I35" i="9"/>
  <c r="H35" i="9"/>
  <c r="I29" i="9"/>
  <c r="H29" i="9"/>
  <c r="I25" i="9"/>
  <c r="N25" i="9" s="1"/>
  <c r="O25" i="9" s="1"/>
  <c r="H25" i="9"/>
  <c r="I21" i="9"/>
  <c r="H21" i="9"/>
  <c r="I17" i="9"/>
  <c r="H17" i="9"/>
  <c r="I13" i="9"/>
  <c r="H13" i="9"/>
  <c r="I5" i="9"/>
  <c r="H5" i="9"/>
  <c r="H366" i="9"/>
  <c r="H362" i="9"/>
  <c r="H358" i="9"/>
  <c r="K358" i="9" s="1"/>
  <c r="H354" i="9"/>
  <c r="H350" i="9"/>
  <c r="H346" i="9"/>
  <c r="H342" i="9"/>
  <c r="H336" i="9"/>
  <c r="H332" i="9"/>
  <c r="H328" i="9"/>
  <c r="H324" i="9"/>
  <c r="K324" i="9" s="1"/>
  <c r="L324" i="9" s="1"/>
  <c r="M324" i="9" s="1"/>
  <c r="V324" i="9" s="1"/>
  <c r="H320" i="9"/>
  <c r="H316" i="9"/>
  <c r="H312" i="9"/>
  <c r="H308" i="9"/>
  <c r="H302" i="9"/>
  <c r="H298" i="9"/>
  <c r="H294" i="9"/>
  <c r="H290" i="9"/>
  <c r="K290" i="9" s="1"/>
  <c r="L290" i="9" s="1"/>
  <c r="M290" i="9" s="1"/>
  <c r="H286" i="9"/>
  <c r="H282" i="9"/>
  <c r="H278" i="9"/>
  <c r="H272" i="9"/>
  <c r="K272" i="9" s="1"/>
  <c r="L272" i="9" s="1"/>
  <c r="M272" i="9" s="1"/>
  <c r="V272" i="9" s="1"/>
  <c r="H268" i="9"/>
  <c r="H264" i="9"/>
  <c r="H260" i="9"/>
  <c r="H256" i="9"/>
  <c r="H252" i="9"/>
  <c r="H248" i="9"/>
  <c r="H242" i="9"/>
  <c r="H236" i="9"/>
  <c r="K236" i="9" s="1"/>
  <c r="H231" i="9"/>
  <c r="H226" i="9"/>
  <c r="H220" i="9"/>
  <c r="H215" i="9"/>
  <c r="H208" i="9"/>
  <c r="H202" i="9"/>
  <c r="H197" i="9"/>
  <c r="H190" i="9"/>
  <c r="H180" i="9"/>
  <c r="H172" i="9"/>
  <c r="H164" i="9"/>
  <c r="H156" i="9"/>
  <c r="K156" i="9" s="1"/>
  <c r="L156" i="9" s="1"/>
  <c r="H138" i="9"/>
  <c r="H130" i="9"/>
  <c r="H122" i="9"/>
  <c r="H112" i="9"/>
  <c r="K112" i="9" s="1"/>
  <c r="L112" i="9" s="1"/>
  <c r="H98" i="9"/>
  <c r="H80" i="9"/>
  <c r="H64" i="9"/>
  <c r="H46" i="9"/>
  <c r="H28" i="9"/>
  <c r="H12" i="9"/>
  <c r="I3" i="9"/>
  <c r="I334" i="9"/>
  <c r="N334" i="9" s="1"/>
  <c r="I300" i="9"/>
  <c r="I266" i="9"/>
  <c r="I62" i="9"/>
  <c r="H108" i="9"/>
  <c r="K108" i="9" s="1"/>
  <c r="L108" i="9" s="1"/>
  <c r="I108" i="9"/>
  <c r="I100" i="9"/>
  <c r="H100" i="9"/>
  <c r="I86" i="9"/>
  <c r="H86" i="9"/>
  <c r="H74" i="9"/>
  <c r="I74" i="9"/>
  <c r="I66" i="9"/>
  <c r="N66" i="9" s="1"/>
  <c r="H66" i="9"/>
  <c r="I52" i="9"/>
  <c r="H52" i="9"/>
  <c r="H40" i="9"/>
  <c r="K40" i="9" s="1"/>
  <c r="L40" i="9" s="1"/>
  <c r="I40" i="9"/>
  <c r="I30" i="9"/>
  <c r="H30" i="9"/>
  <c r="I10" i="9"/>
  <c r="N10" i="9" s="1"/>
  <c r="H10" i="9"/>
  <c r="H232" i="9"/>
  <c r="H365" i="9"/>
  <c r="H361" i="9"/>
  <c r="K361" i="9" s="1"/>
  <c r="L361" i="9" s="1"/>
  <c r="M361" i="9" s="1"/>
  <c r="V361" i="9" s="1"/>
  <c r="H357" i="9"/>
  <c r="H353" i="9"/>
  <c r="H349" i="9"/>
  <c r="H345" i="9"/>
  <c r="H341" i="9"/>
  <c r="H335" i="9"/>
  <c r="H331" i="9"/>
  <c r="H327" i="9"/>
  <c r="K327" i="9" s="1"/>
  <c r="L327" i="9" s="1"/>
  <c r="H323" i="9"/>
  <c r="H319" i="9"/>
  <c r="H315" i="9"/>
  <c r="H311" i="9"/>
  <c r="K311" i="9" s="1"/>
  <c r="L311" i="9" s="1"/>
  <c r="H305" i="9"/>
  <c r="H301" i="9"/>
  <c r="H297" i="9"/>
  <c r="H293" i="9"/>
  <c r="H289" i="9"/>
  <c r="H285" i="9"/>
  <c r="H281" i="9"/>
  <c r="H277" i="9"/>
  <c r="K277" i="9" s="1"/>
  <c r="L277" i="9" s="1"/>
  <c r="H271" i="9"/>
  <c r="H267" i="9"/>
  <c r="H263" i="9"/>
  <c r="H259" i="9"/>
  <c r="K259" i="9" s="1"/>
  <c r="L259" i="9" s="1"/>
  <c r="H255" i="9"/>
  <c r="H251" i="9"/>
  <c r="H247" i="9"/>
  <c r="H240" i="9"/>
  <c r="K240" i="9" s="1"/>
  <c r="H235" i="9"/>
  <c r="H230" i="9"/>
  <c r="H224" i="9"/>
  <c r="H219" i="9"/>
  <c r="H212" i="9"/>
  <c r="H206" i="9"/>
  <c r="H201" i="9"/>
  <c r="H196" i="9"/>
  <c r="K196" i="9" s="1"/>
  <c r="L196" i="9" s="1"/>
  <c r="H188" i="9"/>
  <c r="H178" i="9"/>
  <c r="H170" i="9"/>
  <c r="H162" i="9"/>
  <c r="K162" i="9" s="1"/>
  <c r="L162" i="9" s="1"/>
  <c r="H154" i="9"/>
  <c r="H144" i="9"/>
  <c r="H136" i="9"/>
  <c r="H128" i="9"/>
  <c r="K128" i="9" s="1"/>
  <c r="L128" i="9" s="1"/>
  <c r="M128" i="9" s="1"/>
  <c r="H118" i="9"/>
  <c r="H110" i="9"/>
  <c r="H94" i="9"/>
  <c r="H76" i="9"/>
  <c r="K76" i="9" s="1"/>
  <c r="H60" i="9"/>
  <c r="H42" i="9"/>
  <c r="H24" i="9"/>
  <c r="H8" i="9"/>
  <c r="K8" i="9" s="1"/>
  <c r="I360" i="9"/>
  <c r="I326" i="9"/>
  <c r="I292" i="9"/>
  <c r="I250" i="9"/>
  <c r="N250" i="9" s="1"/>
  <c r="I44" i="9"/>
  <c r="I70" i="9"/>
  <c r="H70" i="9"/>
  <c r="H56" i="9"/>
  <c r="K56" i="9" s="1"/>
  <c r="L56" i="9" s="1"/>
  <c r="I56" i="9"/>
  <c r="I48" i="9"/>
  <c r="H48" i="9"/>
  <c r="I18" i="9"/>
  <c r="H18" i="9"/>
  <c r="I241" i="9"/>
  <c r="H241" i="9"/>
  <c r="I237" i="9"/>
  <c r="N237" i="9" s="1"/>
  <c r="O237" i="9" s="1"/>
  <c r="H237" i="9"/>
  <c r="I233" i="9"/>
  <c r="H233" i="9"/>
  <c r="I229" i="9"/>
  <c r="N229" i="9" s="1"/>
  <c r="O229" i="9" s="1"/>
  <c r="H229" i="9"/>
  <c r="I225" i="9"/>
  <c r="H225" i="9"/>
  <c r="I221" i="9"/>
  <c r="N221" i="9" s="1"/>
  <c r="O221" i="9" s="1"/>
  <c r="H221" i="9"/>
  <c r="I217" i="9"/>
  <c r="H217" i="9"/>
  <c r="I211" i="9"/>
  <c r="N211" i="9" s="1"/>
  <c r="O211" i="9" s="1"/>
  <c r="H211" i="9"/>
  <c r="I207" i="9"/>
  <c r="H207" i="9"/>
  <c r="I203" i="9"/>
  <c r="N203" i="9" s="1"/>
  <c r="H203" i="9"/>
  <c r="I199" i="9"/>
  <c r="H199" i="9"/>
  <c r="I195" i="9"/>
  <c r="N195" i="9" s="1"/>
  <c r="H195" i="9"/>
  <c r="I191" i="9"/>
  <c r="H191" i="9"/>
  <c r="I187" i="9"/>
  <c r="N187" i="9" s="1"/>
  <c r="O187" i="9" s="1"/>
  <c r="H187" i="9"/>
  <c r="I181" i="9"/>
  <c r="H181" i="9"/>
  <c r="I177" i="9"/>
  <c r="H177" i="9"/>
  <c r="I173" i="9"/>
  <c r="H173" i="9"/>
  <c r="I169" i="9"/>
  <c r="N169" i="9" s="1"/>
  <c r="H169" i="9"/>
  <c r="I165" i="9"/>
  <c r="H165" i="9"/>
  <c r="I161" i="9"/>
  <c r="N161" i="9" s="1"/>
  <c r="H161" i="9"/>
  <c r="I157" i="9"/>
  <c r="H157" i="9"/>
  <c r="I153" i="9"/>
  <c r="N153" i="9" s="1"/>
  <c r="H153" i="9"/>
  <c r="I147" i="9"/>
  <c r="H147" i="9"/>
  <c r="I143" i="9"/>
  <c r="H143" i="9"/>
  <c r="I139" i="9"/>
  <c r="H139" i="9"/>
  <c r="I135" i="9"/>
  <c r="N135" i="9" s="1"/>
  <c r="H135" i="9"/>
  <c r="I131" i="9"/>
  <c r="H131" i="9"/>
  <c r="I127" i="9"/>
  <c r="N127" i="9" s="1"/>
  <c r="O127" i="9" s="1"/>
  <c r="H127" i="9"/>
  <c r="I123" i="9"/>
  <c r="H123" i="9"/>
  <c r="I117" i="9"/>
  <c r="N117" i="9" s="1"/>
  <c r="O117" i="9" s="1"/>
  <c r="H117" i="9"/>
  <c r="I113" i="9"/>
  <c r="H113" i="9"/>
  <c r="I109" i="9"/>
  <c r="N109" i="9" s="1"/>
  <c r="O109" i="9" s="1"/>
  <c r="H109" i="9"/>
  <c r="I105" i="9"/>
  <c r="H105" i="9"/>
  <c r="I101" i="9"/>
  <c r="N101" i="9" s="1"/>
  <c r="H101" i="9"/>
  <c r="I97" i="9"/>
  <c r="H97" i="9"/>
  <c r="I93" i="9"/>
  <c r="N93" i="9" s="1"/>
  <c r="H93" i="9"/>
  <c r="I87" i="9"/>
  <c r="H87" i="9"/>
  <c r="I83" i="9"/>
  <c r="N83" i="9" s="1"/>
  <c r="H83" i="9"/>
  <c r="I79" i="9"/>
  <c r="H79" i="9"/>
  <c r="I75" i="9"/>
  <c r="N75" i="9" s="1"/>
  <c r="H75" i="9"/>
  <c r="I71" i="9"/>
  <c r="H71" i="9"/>
  <c r="I67" i="9"/>
  <c r="H67" i="9"/>
  <c r="I63" i="9"/>
  <c r="H63" i="9"/>
  <c r="I57" i="9"/>
  <c r="N57" i="9" s="1"/>
  <c r="H57" i="9"/>
  <c r="I53" i="9"/>
  <c r="H53" i="9"/>
  <c r="I49" i="9"/>
  <c r="H49" i="9"/>
  <c r="I45" i="9"/>
  <c r="H45" i="9"/>
  <c r="I41" i="9"/>
  <c r="N41" i="9" s="1"/>
  <c r="H41" i="9"/>
  <c r="I37" i="9"/>
  <c r="H37" i="9"/>
  <c r="I33" i="9"/>
  <c r="H33" i="9"/>
  <c r="I27" i="9"/>
  <c r="H27" i="9"/>
  <c r="I23" i="9"/>
  <c r="N23" i="9" s="1"/>
  <c r="H23" i="9"/>
  <c r="I19" i="9"/>
  <c r="H19" i="9"/>
  <c r="I15" i="9"/>
  <c r="H15" i="9"/>
  <c r="I11" i="9"/>
  <c r="H11" i="9"/>
  <c r="I7" i="9"/>
  <c r="H7" i="9"/>
  <c r="H364" i="9"/>
  <c r="H356" i="9"/>
  <c r="H352" i="9"/>
  <c r="K352" i="9" s="1"/>
  <c r="L352" i="9" s="1"/>
  <c r="H348" i="9"/>
  <c r="H340" i="9"/>
  <c r="H330" i="9"/>
  <c r="H322" i="9"/>
  <c r="K322" i="9" s="1"/>
  <c r="L322" i="9" s="1"/>
  <c r="M322" i="9" s="1"/>
  <c r="V322" i="9" s="1"/>
  <c r="H318" i="9"/>
  <c r="H314" i="9"/>
  <c r="H304" i="9"/>
  <c r="H296" i="9"/>
  <c r="K296" i="9" s="1"/>
  <c r="L296" i="9" s="1"/>
  <c r="M296" i="9" s="1"/>
  <c r="V296" i="9" s="1"/>
  <c r="H288" i="9"/>
  <c r="H284" i="9"/>
  <c r="H280" i="9"/>
  <c r="H270" i="9"/>
  <c r="K270" i="9" s="1"/>
  <c r="L270" i="9" s="1"/>
  <c r="M270" i="9" s="1"/>
  <c r="V270" i="9" s="1"/>
  <c r="H262" i="9"/>
  <c r="H258" i="9"/>
  <c r="H254" i="9"/>
  <c r="H246" i="9"/>
  <c r="H239" i="9"/>
  <c r="H234" i="9"/>
  <c r="H228" i="9"/>
  <c r="H223" i="9"/>
  <c r="K223" i="9" s="1"/>
  <c r="L223" i="9" s="1"/>
  <c r="H218" i="9"/>
  <c r="H210" i="9"/>
  <c r="H205" i="9"/>
  <c r="H200" i="9"/>
  <c r="K200" i="9" s="1"/>
  <c r="L200" i="9" s="1"/>
  <c r="H194" i="9"/>
  <c r="H186" i="9"/>
  <c r="H176" i="9"/>
  <c r="H168" i="9"/>
  <c r="H160" i="9"/>
  <c r="H150" i="9"/>
  <c r="H142" i="9"/>
  <c r="H134" i="9"/>
  <c r="H126" i="9"/>
  <c r="H116" i="9"/>
  <c r="H106" i="9"/>
  <c r="H88" i="9"/>
  <c r="K88" i="9" s="1"/>
  <c r="H72" i="9"/>
  <c r="H54" i="9"/>
  <c r="H38" i="9"/>
  <c r="H20" i="9"/>
  <c r="H4" i="9"/>
  <c r="I96" i="9"/>
  <c r="I26" i="9"/>
  <c r="K16" i="9"/>
  <c r="L16" i="9" s="1"/>
  <c r="K17" i="9"/>
  <c r="L17" i="9" s="1"/>
  <c r="K18" i="9"/>
  <c r="L18" i="9" s="1"/>
  <c r="K19" i="9"/>
  <c r="L19" i="9" s="1"/>
  <c r="M19" i="9" s="1"/>
  <c r="V19" i="9" s="1"/>
  <c r="K20" i="9"/>
  <c r="L20" i="9" s="1"/>
  <c r="K21" i="9"/>
  <c r="L21" i="9" s="1"/>
  <c r="M21" i="9" s="1"/>
  <c r="V21" i="9" s="1"/>
  <c r="K22" i="9"/>
  <c r="L22" i="9" s="1"/>
  <c r="K23" i="9"/>
  <c r="L23" i="9" s="1"/>
  <c r="M23" i="9" s="1"/>
  <c r="V23" i="9" s="1"/>
  <c r="K24" i="9"/>
  <c r="L24" i="9" s="1"/>
  <c r="K25" i="9"/>
  <c r="L25" i="9" s="1"/>
  <c r="K26" i="9"/>
  <c r="L26" i="9" s="1"/>
  <c r="K27" i="9"/>
  <c r="L27" i="9" s="1"/>
  <c r="M27" i="9" s="1"/>
  <c r="V27" i="9" s="1"/>
  <c r="K28" i="9"/>
  <c r="L28" i="9" s="1"/>
  <c r="K29" i="9"/>
  <c r="L29" i="9" s="1"/>
  <c r="M29" i="9" s="1"/>
  <c r="V29" i="9" s="1"/>
  <c r="K30" i="9"/>
  <c r="L30" i="9" s="1"/>
  <c r="K190" i="9"/>
  <c r="L190" i="9" s="1"/>
  <c r="N207" i="9"/>
  <c r="N218" i="9"/>
  <c r="O218" i="9" s="1"/>
  <c r="K237" i="9"/>
  <c r="L237" i="9" s="1"/>
  <c r="M237" i="9" s="1"/>
  <c r="V237" i="9" s="1"/>
  <c r="K241" i="9"/>
  <c r="L241" i="9" s="1"/>
  <c r="M241" i="9" s="1"/>
  <c r="V241" i="9" s="1"/>
  <c r="K243" i="9"/>
  <c r="L243" i="9" s="1"/>
  <c r="K248" i="9"/>
  <c r="L248" i="9" s="1"/>
  <c r="M248" i="9" s="1"/>
  <c r="K253" i="9"/>
  <c r="L253" i="9" s="1"/>
  <c r="K256" i="9"/>
  <c r="L256" i="9" s="1"/>
  <c r="M256" i="9" s="1"/>
  <c r="N258" i="9"/>
  <c r="K261" i="9"/>
  <c r="L261" i="9" s="1"/>
  <c r="K264" i="9"/>
  <c r="L264" i="9" s="1"/>
  <c r="M264" i="9" s="1"/>
  <c r="V264" i="9" s="1"/>
  <c r="N266" i="9"/>
  <c r="K269" i="9"/>
  <c r="L269" i="9" s="1"/>
  <c r="N273" i="9"/>
  <c r="N287" i="9"/>
  <c r="N291" i="9"/>
  <c r="N295" i="9"/>
  <c r="N299" i="9"/>
  <c r="N303" i="9"/>
  <c r="N309" i="9"/>
  <c r="N313" i="9"/>
  <c r="N317" i="9"/>
  <c r="K320" i="9"/>
  <c r="L320" i="9" s="1"/>
  <c r="M320" i="9" s="1"/>
  <c r="N324" i="9"/>
  <c r="N325" i="9"/>
  <c r="K328" i="9"/>
  <c r="L328" i="9" s="1"/>
  <c r="M328" i="9" s="1"/>
  <c r="V328" i="9" s="1"/>
  <c r="K331" i="9"/>
  <c r="L331" i="9" s="1"/>
  <c r="N333" i="9"/>
  <c r="K341" i="9"/>
  <c r="L341" i="9" s="1"/>
  <c r="N342" i="9"/>
  <c r="N343" i="9"/>
  <c r="K346" i="9"/>
  <c r="L346" i="9" s="1"/>
  <c r="M346" i="9" s="1"/>
  <c r="K349" i="9"/>
  <c r="L349" i="9" s="1"/>
  <c r="M349" i="9" s="1"/>
  <c r="N350" i="9"/>
  <c r="N351" i="9"/>
  <c r="K354" i="9"/>
  <c r="N358" i="9"/>
  <c r="N359" i="9"/>
  <c r="K362" i="9"/>
  <c r="N367" i="9"/>
  <c r="K15" i="9"/>
  <c r="L15" i="9" s="1"/>
  <c r="M15" i="9" s="1"/>
  <c r="V201" i="9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S345" i="9"/>
  <c r="T345" i="9"/>
  <c r="S346" i="9"/>
  <c r="T346" i="9"/>
  <c r="S347" i="9"/>
  <c r="T347" i="9"/>
  <c r="S348" i="9"/>
  <c r="T348" i="9"/>
  <c r="S349" i="9"/>
  <c r="T349" i="9"/>
  <c r="S350" i="9"/>
  <c r="T350" i="9"/>
  <c r="S351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65" i="9"/>
  <c r="T365" i="9"/>
  <c r="S366" i="9"/>
  <c r="T366" i="9"/>
  <c r="S367" i="9"/>
  <c r="T367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T2" i="9"/>
  <c r="S2" i="9"/>
  <c r="R2" i="9"/>
  <c r="Q2" i="9"/>
  <c r="K367" i="9"/>
  <c r="E366" i="9"/>
  <c r="N366" i="9"/>
  <c r="O366" i="9" s="1"/>
  <c r="K366" i="9"/>
  <c r="N365" i="9"/>
  <c r="K365" i="9"/>
  <c r="L365" i="9" s="1"/>
  <c r="M365" i="9" s="1"/>
  <c r="V365" i="9" s="1"/>
  <c r="N364" i="9"/>
  <c r="K364" i="9"/>
  <c r="L364" i="9" s="1"/>
  <c r="N363" i="9"/>
  <c r="K363" i="9"/>
  <c r="L363" i="9" s="1"/>
  <c r="M363" i="9" s="1"/>
  <c r="V363" i="9" s="1"/>
  <c r="E362" i="9"/>
  <c r="N362" i="9"/>
  <c r="O362" i="9" s="1"/>
  <c r="E361" i="9"/>
  <c r="N361" i="9"/>
  <c r="E360" i="9"/>
  <c r="N360" i="9"/>
  <c r="O360" i="9" s="1"/>
  <c r="K360" i="9"/>
  <c r="L360" i="9" s="1"/>
  <c r="K359" i="9"/>
  <c r="L359" i="9" s="1"/>
  <c r="M359" i="9" s="1"/>
  <c r="V359" i="9" s="1"/>
  <c r="E357" i="9"/>
  <c r="N357" i="9"/>
  <c r="K357" i="9"/>
  <c r="L357" i="9" s="1"/>
  <c r="M357" i="9" s="1"/>
  <c r="V357" i="9" s="1"/>
  <c r="E356" i="9"/>
  <c r="N356" i="9"/>
  <c r="K356" i="9"/>
  <c r="L356" i="9" s="1"/>
  <c r="N355" i="9"/>
  <c r="K355" i="9"/>
  <c r="L355" i="9" s="1"/>
  <c r="M355" i="9" s="1"/>
  <c r="V355" i="9" s="1"/>
  <c r="E354" i="9"/>
  <c r="N354" i="9"/>
  <c r="O354" i="9" s="1"/>
  <c r="E353" i="9"/>
  <c r="N353" i="9"/>
  <c r="K353" i="9"/>
  <c r="L353" i="9" s="1"/>
  <c r="M353" i="9" s="1"/>
  <c r="V353" i="9" s="1"/>
  <c r="E352" i="9"/>
  <c r="N352" i="9"/>
  <c r="O352" i="9" s="1"/>
  <c r="K351" i="9"/>
  <c r="L351" i="9" s="1"/>
  <c r="M351" i="9" s="1"/>
  <c r="K350" i="9"/>
  <c r="N349" i="9"/>
  <c r="N348" i="9"/>
  <c r="K348" i="9"/>
  <c r="L348" i="9" s="1"/>
  <c r="M348" i="9" s="1"/>
  <c r="N347" i="9"/>
  <c r="K347" i="9"/>
  <c r="L347" i="9" s="1"/>
  <c r="N346" i="9"/>
  <c r="O346" i="9" s="1"/>
  <c r="N345" i="9"/>
  <c r="K345" i="9"/>
  <c r="L345" i="9" s="1"/>
  <c r="N344" i="9"/>
  <c r="O344" i="9" s="1"/>
  <c r="K344" i="9"/>
  <c r="L344" i="9" s="1"/>
  <c r="M344" i="9" s="1"/>
  <c r="K343" i="9"/>
  <c r="L343" i="9" s="1"/>
  <c r="K342" i="9"/>
  <c r="L342" i="9" s="1"/>
  <c r="M342" i="9" s="1"/>
  <c r="E341" i="9"/>
  <c r="N341" i="9"/>
  <c r="N340" i="9"/>
  <c r="K340" i="9"/>
  <c r="L340" i="9" s="1"/>
  <c r="M340" i="9" s="1"/>
  <c r="N339" i="9"/>
  <c r="K339" i="9"/>
  <c r="L339" i="9" s="1"/>
  <c r="E336" i="9"/>
  <c r="N336" i="9"/>
  <c r="O336" i="9" s="1"/>
  <c r="K336" i="9"/>
  <c r="L336" i="9" s="1"/>
  <c r="M336" i="9" s="1"/>
  <c r="V336" i="9" s="1"/>
  <c r="E335" i="9"/>
  <c r="N335" i="9"/>
  <c r="K335" i="9"/>
  <c r="L335" i="9" s="1"/>
  <c r="K334" i="9"/>
  <c r="L334" i="9" s="1"/>
  <c r="M334" i="9" s="1"/>
  <c r="V334" i="9" s="1"/>
  <c r="K333" i="9"/>
  <c r="L333" i="9" s="1"/>
  <c r="N332" i="9"/>
  <c r="K332" i="9"/>
  <c r="L332" i="9" s="1"/>
  <c r="M332" i="9" s="1"/>
  <c r="V332" i="9" s="1"/>
  <c r="N331" i="9"/>
  <c r="N330" i="9"/>
  <c r="K330" i="9"/>
  <c r="L330" i="9" s="1"/>
  <c r="M330" i="9" s="1"/>
  <c r="V330" i="9" s="1"/>
  <c r="N329" i="9"/>
  <c r="K329" i="9"/>
  <c r="L329" i="9" s="1"/>
  <c r="N328" i="9"/>
  <c r="O328" i="9" s="1"/>
  <c r="N327" i="9"/>
  <c r="N326" i="9"/>
  <c r="O326" i="9" s="1"/>
  <c r="K326" i="9"/>
  <c r="L326" i="9" s="1"/>
  <c r="M326" i="9" s="1"/>
  <c r="V326" i="9" s="1"/>
  <c r="K325" i="9"/>
  <c r="L325" i="9" s="1"/>
  <c r="E323" i="9"/>
  <c r="N323" i="9"/>
  <c r="K323" i="9"/>
  <c r="L323" i="9" s="1"/>
  <c r="N322" i="9"/>
  <c r="N321" i="9"/>
  <c r="K321" i="9"/>
  <c r="L321" i="9" s="1"/>
  <c r="N320" i="9"/>
  <c r="O320" i="9" s="1"/>
  <c r="E319" i="9"/>
  <c r="N319" i="9"/>
  <c r="K319" i="9"/>
  <c r="L319" i="9" s="1"/>
  <c r="N318" i="9"/>
  <c r="K318" i="9"/>
  <c r="L318" i="9" s="1"/>
  <c r="M318" i="9" s="1"/>
  <c r="E317" i="9"/>
  <c r="F317" i="9" s="1"/>
  <c r="U317" i="9" s="1"/>
  <c r="K317" i="9"/>
  <c r="L317" i="9" s="1"/>
  <c r="N316" i="9"/>
  <c r="K316" i="9"/>
  <c r="L316" i="9" s="1"/>
  <c r="M316" i="9" s="1"/>
  <c r="E315" i="9"/>
  <c r="N315" i="9"/>
  <c r="K315" i="9"/>
  <c r="L315" i="9" s="1"/>
  <c r="N314" i="9"/>
  <c r="O314" i="9" s="1"/>
  <c r="K314" i="9"/>
  <c r="L314" i="9" s="1"/>
  <c r="M314" i="9" s="1"/>
  <c r="K313" i="9"/>
  <c r="L313" i="9" s="1"/>
  <c r="E312" i="9"/>
  <c r="N312" i="9"/>
  <c r="K312" i="9"/>
  <c r="L312" i="9" s="1"/>
  <c r="M312" i="9" s="1"/>
  <c r="E311" i="9"/>
  <c r="N311" i="9"/>
  <c r="N310" i="9"/>
  <c r="O310" i="9" s="1"/>
  <c r="K310" i="9"/>
  <c r="L310" i="9" s="1"/>
  <c r="M310" i="9" s="1"/>
  <c r="E309" i="9"/>
  <c r="K309" i="9"/>
  <c r="L309" i="9" s="1"/>
  <c r="N308" i="9"/>
  <c r="K308" i="9"/>
  <c r="L308" i="9" s="1"/>
  <c r="M308" i="9" s="1"/>
  <c r="E305" i="9"/>
  <c r="N305" i="9"/>
  <c r="K305" i="9"/>
  <c r="L305" i="9" s="1"/>
  <c r="N304" i="9"/>
  <c r="O304" i="9" s="1"/>
  <c r="K304" i="9"/>
  <c r="L304" i="9" s="1"/>
  <c r="M304" i="9" s="1"/>
  <c r="V304" i="9" s="1"/>
  <c r="K303" i="9"/>
  <c r="L303" i="9" s="1"/>
  <c r="E302" i="9"/>
  <c r="N302" i="9"/>
  <c r="K302" i="9"/>
  <c r="L302" i="9" s="1"/>
  <c r="M302" i="9" s="1"/>
  <c r="V302" i="9" s="1"/>
  <c r="E301" i="9"/>
  <c r="N301" i="9"/>
  <c r="K301" i="9"/>
  <c r="L301" i="9" s="1"/>
  <c r="N300" i="9"/>
  <c r="O300" i="9" s="1"/>
  <c r="K300" i="9"/>
  <c r="L300" i="9" s="1"/>
  <c r="M300" i="9" s="1"/>
  <c r="V300" i="9" s="1"/>
  <c r="E299" i="9"/>
  <c r="F299" i="9" s="1"/>
  <c r="U299" i="9" s="1"/>
  <c r="K299" i="9"/>
  <c r="L299" i="9" s="1"/>
  <c r="N298" i="9"/>
  <c r="K298" i="9"/>
  <c r="L298" i="9" s="1"/>
  <c r="M298" i="9" s="1"/>
  <c r="V298" i="9" s="1"/>
  <c r="E297" i="9"/>
  <c r="N297" i="9"/>
  <c r="K297" i="9"/>
  <c r="L297" i="9" s="1"/>
  <c r="N296" i="9"/>
  <c r="O296" i="9" s="1"/>
  <c r="K295" i="9"/>
  <c r="L295" i="9" s="1"/>
  <c r="N294" i="9"/>
  <c r="K294" i="9"/>
  <c r="L294" i="9" s="1"/>
  <c r="M294" i="9" s="1"/>
  <c r="V294" i="9" s="1"/>
  <c r="N293" i="9"/>
  <c r="K293" i="9"/>
  <c r="L293" i="9" s="1"/>
  <c r="N292" i="9"/>
  <c r="O292" i="9" s="1"/>
  <c r="K292" i="9"/>
  <c r="L292" i="9" s="1"/>
  <c r="M292" i="9" s="1"/>
  <c r="V292" i="9" s="1"/>
  <c r="E291" i="9"/>
  <c r="F291" i="9" s="1"/>
  <c r="U291" i="9" s="1"/>
  <c r="K291" i="9"/>
  <c r="L291" i="9" s="1"/>
  <c r="N290" i="9"/>
  <c r="N289" i="9"/>
  <c r="K289" i="9"/>
  <c r="L289" i="9" s="1"/>
  <c r="N288" i="9"/>
  <c r="O288" i="9" s="1"/>
  <c r="K288" i="9"/>
  <c r="L288" i="9" s="1"/>
  <c r="M288" i="9" s="1"/>
  <c r="K287" i="9"/>
  <c r="L287" i="9" s="1"/>
  <c r="N286" i="9"/>
  <c r="K286" i="9"/>
  <c r="L286" i="9" s="1"/>
  <c r="M286" i="9" s="1"/>
  <c r="N285" i="9"/>
  <c r="K285" i="9"/>
  <c r="L285" i="9" s="1"/>
  <c r="N284" i="9"/>
  <c r="O284" i="9" s="1"/>
  <c r="K284" i="9"/>
  <c r="L284" i="9" s="1"/>
  <c r="M284" i="9" s="1"/>
  <c r="E283" i="9"/>
  <c r="F283" i="9" s="1"/>
  <c r="U283" i="9" s="1"/>
  <c r="N283" i="9"/>
  <c r="K283" i="9"/>
  <c r="L283" i="9" s="1"/>
  <c r="N282" i="9"/>
  <c r="K282" i="9"/>
  <c r="L282" i="9" s="1"/>
  <c r="M282" i="9" s="1"/>
  <c r="N281" i="9"/>
  <c r="K281" i="9"/>
  <c r="L281" i="9" s="1"/>
  <c r="N280" i="9"/>
  <c r="O280" i="9" s="1"/>
  <c r="K280" i="9"/>
  <c r="L280" i="9" s="1"/>
  <c r="M280" i="9" s="1"/>
  <c r="N279" i="9"/>
  <c r="K279" i="9"/>
  <c r="L279" i="9" s="1"/>
  <c r="N278" i="9"/>
  <c r="K278" i="9"/>
  <c r="L278" i="9" s="1"/>
  <c r="M278" i="9" s="1"/>
  <c r="E277" i="9"/>
  <c r="N277" i="9"/>
  <c r="N274" i="9"/>
  <c r="O274" i="9" s="1"/>
  <c r="K274" i="9"/>
  <c r="L274" i="9" s="1"/>
  <c r="M274" i="9" s="1"/>
  <c r="V274" i="9" s="1"/>
  <c r="E273" i="9"/>
  <c r="K273" i="9"/>
  <c r="L273" i="9" s="1"/>
  <c r="N272" i="9"/>
  <c r="E271" i="9"/>
  <c r="N271" i="9"/>
  <c r="K271" i="9"/>
  <c r="L271" i="9" s="1"/>
  <c r="N270" i="9"/>
  <c r="E269" i="9"/>
  <c r="N269" i="9"/>
  <c r="N268" i="9"/>
  <c r="K268" i="9"/>
  <c r="L268" i="9" s="1"/>
  <c r="M268" i="9" s="1"/>
  <c r="V268" i="9" s="1"/>
  <c r="N267" i="9"/>
  <c r="K267" i="9"/>
  <c r="L267" i="9" s="1"/>
  <c r="K266" i="9"/>
  <c r="L266" i="9" s="1"/>
  <c r="M266" i="9" s="1"/>
  <c r="V266" i="9" s="1"/>
  <c r="E265" i="9"/>
  <c r="F265" i="9" s="1"/>
  <c r="U265" i="9" s="1"/>
  <c r="N265" i="9"/>
  <c r="K265" i="9"/>
  <c r="L265" i="9" s="1"/>
  <c r="N264" i="9"/>
  <c r="N263" i="9"/>
  <c r="K263" i="9"/>
  <c r="L263" i="9" s="1"/>
  <c r="N262" i="9"/>
  <c r="K262" i="9"/>
  <c r="L262" i="9" s="1"/>
  <c r="M262" i="9" s="1"/>
  <c r="V262" i="9" s="1"/>
  <c r="N261" i="9"/>
  <c r="E260" i="9"/>
  <c r="N260" i="9"/>
  <c r="K260" i="9"/>
  <c r="L260" i="9" s="1"/>
  <c r="M260" i="9" s="1"/>
  <c r="V260" i="9" s="1"/>
  <c r="E259" i="9"/>
  <c r="N259" i="9"/>
  <c r="K258" i="9"/>
  <c r="L258" i="9" s="1"/>
  <c r="M258" i="9" s="1"/>
  <c r="E257" i="9"/>
  <c r="F257" i="9" s="1"/>
  <c r="U257" i="9" s="1"/>
  <c r="N257" i="9"/>
  <c r="K257" i="9"/>
  <c r="L257" i="9" s="1"/>
  <c r="N256" i="9"/>
  <c r="E255" i="9"/>
  <c r="N255" i="9"/>
  <c r="K255" i="9"/>
  <c r="L255" i="9" s="1"/>
  <c r="N254" i="9"/>
  <c r="K254" i="9"/>
  <c r="L254" i="9" s="1"/>
  <c r="M254" i="9" s="1"/>
  <c r="E253" i="9"/>
  <c r="N253" i="9"/>
  <c r="N252" i="9"/>
  <c r="K252" i="9"/>
  <c r="L252" i="9" s="1"/>
  <c r="M252" i="9" s="1"/>
  <c r="E251" i="9"/>
  <c r="N251" i="9"/>
  <c r="K251" i="9"/>
  <c r="L251" i="9" s="1"/>
  <c r="K250" i="9"/>
  <c r="L250" i="9" s="1"/>
  <c r="M250" i="9" s="1"/>
  <c r="E249" i="9"/>
  <c r="F249" i="9" s="1"/>
  <c r="U249" i="9" s="1"/>
  <c r="N249" i="9"/>
  <c r="K249" i="9"/>
  <c r="L249" i="9" s="1"/>
  <c r="N248" i="9"/>
  <c r="E247" i="9"/>
  <c r="N247" i="9"/>
  <c r="K247" i="9"/>
  <c r="L247" i="9" s="1"/>
  <c r="N246" i="9"/>
  <c r="K246" i="9"/>
  <c r="L246" i="9" s="1"/>
  <c r="M246" i="9" s="1"/>
  <c r="N243" i="9"/>
  <c r="N242" i="9"/>
  <c r="O242" i="9" s="1"/>
  <c r="K242" i="9"/>
  <c r="L242" i="9" s="1"/>
  <c r="N241" i="9"/>
  <c r="N240" i="9"/>
  <c r="O240" i="9" s="1"/>
  <c r="N239" i="9"/>
  <c r="O239" i="9" s="1"/>
  <c r="P239" i="9" s="1"/>
  <c r="W239" i="9" s="1"/>
  <c r="K239" i="9"/>
  <c r="L239" i="9" s="1"/>
  <c r="N238" i="9"/>
  <c r="O238" i="9" s="1"/>
  <c r="K238" i="9"/>
  <c r="L238" i="9" s="1"/>
  <c r="N236" i="9"/>
  <c r="O236" i="9" s="1"/>
  <c r="E235" i="9"/>
  <c r="N235" i="9"/>
  <c r="O235" i="9" s="1"/>
  <c r="P235" i="9" s="1"/>
  <c r="W235" i="9" s="1"/>
  <c r="K235" i="9"/>
  <c r="L235" i="9" s="1"/>
  <c r="E234" i="9"/>
  <c r="N234" i="9"/>
  <c r="O234" i="9" s="1"/>
  <c r="K234" i="9"/>
  <c r="L234" i="9" s="1"/>
  <c r="E233" i="9"/>
  <c r="N233" i="9"/>
  <c r="K233" i="9"/>
  <c r="L233" i="9" s="1"/>
  <c r="M233" i="9" s="1"/>
  <c r="V233" i="9" s="1"/>
  <c r="N232" i="9"/>
  <c r="O232" i="9" s="1"/>
  <c r="K232" i="9"/>
  <c r="L232" i="9" s="1"/>
  <c r="E231" i="9"/>
  <c r="N231" i="9"/>
  <c r="O231" i="9" s="1"/>
  <c r="P231" i="9" s="1"/>
  <c r="W231" i="9" s="1"/>
  <c r="K231" i="9"/>
  <c r="L231" i="9" s="1"/>
  <c r="N230" i="9"/>
  <c r="O230" i="9" s="1"/>
  <c r="K230" i="9"/>
  <c r="L230" i="9" s="1"/>
  <c r="E229" i="9"/>
  <c r="K229" i="9"/>
  <c r="L229" i="9" s="1"/>
  <c r="M229" i="9" s="1"/>
  <c r="V229" i="9" s="1"/>
  <c r="N228" i="9"/>
  <c r="O228" i="9" s="1"/>
  <c r="K228" i="9"/>
  <c r="N227" i="9"/>
  <c r="O227" i="9" s="1"/>
  <c r="P227" i="9" s="1"/>
  <c r="K227" i="9"/>
  <c r="L227" i="9" s="1"/>
  <c r="N226" i="9"/>
  <c r="O226" i="9" s="1"/>
  <c r="K226" i="9"/>
  <c r="L226" i="9" s="1"/>
  <c r="N225" i="9"/>
  <c r="K225" i="9"/>
  <c r="L225" i="9" s="1"/>
  <c r="M225" i="9" s="1"/>
  <c r="N224" i="9"/>
  <c r="O224" i="9" s="1"/>
  <c r="K224" i="9"/>
  <c r="L224" i="9" s="1"/>
  <c r="E223" i="9"/>
  <c r="F223" i="9" s="1"/>
  <c r="U223" i="9" s="1"/>
  <c r="N223" i="9"/>
  <c r="O223" i="9" s="1"/>
  <c r="P223" i="9" s="1"/>
  <c r="N222" i="9"/>
  <c r="O222" i="9" s="1"/>
  <c r="K222" i="9"/>
  <c r="L222" i="9" s="1"/>
  <c r="K221" i="9"/>
  <c r="L221" i="9" s="1"/>
  <c r="M221" i="9" s="1"/>
  <c r="N220" i="9"/>
  <c r="O220" i="9" s="1"/>
  <c r="K220" i="9"/>
  <c r="N219" i="9"/>
  <c r="O219" i="9" s="1"/>
  <c r="P219" i="9" s="1"/>
  <c r="K219" i="9"/>
  <c r="L219" i="9" s="1"/>
  <c r="K218" i="9"/>
  <c r="L218" i="9" s="1"/>
  <c r="N217" i="9"/>
  <c r="K217" i="9"/>
  <c r="L217" i="9" s="1"/>
  <c r="M217" i="9" s="1"/>
  <c r="N216" i="9"/>
  <c r="O216" i="9" s="1"/>
  <c r="K216" i="9"/>
  <c r="L216" i="9" s="1"/>
  <c r="E215" i="9"/>
  <c r="F215" i="9" s="1"/>
  <c r="U215" i="9" s="1"/>
  <c r="N215" i="9"/>
  <c r="O215" i="9" s="1"/>
  <c r="P215" i="9" s="1"/>
  <c r="K215" i="9"/>
  <c r="L215" i="9" s="1"/>
  <c r="N212" i="9"/>
  <c r="O212" i="9" s="1"/>
  <c r="K212" i="9"/>
  <c r="L212" i="9" s="1"/>
  <c r="K211" i="9"/>
  <c r="L211" i="9" s="1"/>
  <c r="M211" i="9" s="1"/>
  <c r="V211" i="9" s="1"/>
  <c r="N210" i="9"/>
  <c r="O210" i="9" s="1"/>
  <c r="K210" i="9"/>
  <c r="E209" i="9"/>
  <c r="N209" i="9"/>
  <c r="O209" i="9" s="1"/>
  <c r="P209" i="9" s="1"/>
  <c r="W209" i="9" s="1"/>
  <c r="K209" i="9"/>
  <c r="L209" i="9" s="1"/>
  <c r="E208" i="9"/>
  <c r="N208" i="9"/>
  <c r="O208" i="9" s="1"/>
  <c r="K208" i="9"/>
  <c r="L208" i="9" s="1"/>
  <c r="E207" i="9"/>
  <c r="K207" i="9"/>
  <c r="L207" i="9" s="1"/>
  <c r="M207" i="9" s="1"/>
  <c r="V207" i="9" s="1"/>
  <c r="N206" i="9"/>
  <c r="O206" i="9" s="1"/>
  <c r="K206" i="9"/>
  <c r="E205" i="9"/>
  <c r="N205" i="9"/>
  <c r="K205" i="9"/>
  <c r="N204" i="9"/>
  <c r="K204" i="9"/>
  <c r="E203" i="9"/>
  <c r="K203" i="9"/>
  <c r="L203" i="9" s="1"/>
  <c r="M203" i="9" s="1"/>
  <c r="V203" i="9" s="1"/>
  <c r="N202" i="9"/>
  <c r="O202" i="9" s="1"/>
  <c r="K202" i="9"/>
  <c r="N201" i="9"/>
  <c r="K201" i="9"/>
  <c r="L201" i="9" s="1"/>
  <c r="M201" i="9" s="1"/>
  <c r="N200" i="9"/>
  <c r="N199" i="9"/>
  <c r="K199" i="9"/>
  <c r="L199" i="9" s="1"/>
  <c r="M199" i="9" s="1"/>
  <c r="V199" i="9" s="1"/>
  <c r="N198" i="9"/>
  <c r="E197" i="9"/>
  <c r="F197" i="9" s="1"/>
  <c r="U197" i="9" s="1"/>
  <c r="N197" i="9"/>
  <c r="K197" i="9"/>
  <c r="L197" i="9" s="1"/>
  <c r="M197" i="9" s="1"/>
  <c r="N196" i="9"/>
  <c r="K195" i="9"/>
  <c r="L195" i="9" s="1"/>
  <c r="M195" i="9" s="1"/>
  <c r="N194" i="9"/>
  <c r="K194" i="9"/>
  <c r="L194" i="9" s="1"/>
  <c r="E193" i="9"/>
  <c r="N193" i="9"/>
  <c r="K193" i="9"/>
  <c r="L193" i="9" s="1"/>
  <c r="M193" i="9" s="1"/>
  <c r="N192" i="9"/>
  <c r="K192" i="9"/>
  <c r="L192" i="9" s="1"/>
  <c r="E191" i="9"/>
  <c r="N191" i="9"/>
  <c r="K191" i="9"/>
  <c r="L191" i="9" s="1"/>
  <c r="M191" i="9" s="1"/>
  <c r="N190" i="9"/>
  <c r="E189" i="9"/>
  <c r="K189" i="9"/>
  <c r="L189" i="9" s="1"/>
  <c r="M189" i="9" s="1"/>
  <c r="N188" i="9"/>
  <c r="K188" i="9"/>
  <c r="L188" i="9" s="1"/>
  <c r="K187" i="9"/>
  <c r="L187" i="9" s="1"/>
  <c r="M187" i="9" s="1"/>
  <c r="N186" i="9"/>
  <c r="K186" i="9"/>
  <c r="L186" i="9" s="1"/>
  <c r="N185" i="9"/>
  <c r="O185" i="9" s="1"/>
  <c r="K185" i="9"/>
  <c r="L185" i="9" s="1"/>
  <c r="M185" i="9" s="1"/>
  <c r="N184" i="9"/>
  <c r="K184" i="9"/>
  <c r="L184" i="9" s="1"/>
  <c r="E181" i="9"/>
  <c r="N181" i="9"/>
  <c r="K181" i="9"/>
  <c r="L181" i="9" s="1"/>
  <c r="M181" i="9" s="1"/>
  <c r="V181" i="9" s="1"/>
  <c r="E180" i="9"/>
  <c r="N180" i="9"/>
  <c r="K180" i="9"/>
  <c r="L180" i="9" s="1"/>
  <c r="E179" i="9"/>
  <c r="N179" i="9"/>
  <c r="K179" i="9"/>
  <c r="L179" i="9" s="1"/>
  <c r="M179" i="9" s="1"/>
  <c r="V179" i="9" s="1"/>
  <c r="N178" i="9"/>
  <c r="K178" i="9"/>
  <c r="L178" i="9" s="1"/>
  <c r="N177" i="9"/>
  <c r="K177" i="9"/>
  <c r="L177" i="9" s="1"/>
  <c r="M177" i="9" s="1"/>
  <c r="V177" i="9" s="1"/>
  <c r="N176" i="9"/>
  <c r="K176" i="9"/>
  <c r="L176" i="9" s="1"/>
  <c r="N175" i="9"/>
  <c r="K175" i="9"/>
  <c r="L175" i="9" s="1"/>
  <c r="M175" i="9" s="1"/>
  <c r="V175" i="9" s="1"/>
  <c r="N174" i="9"/>
  <c r="K174" i="9"/>
  <c r="L174" i="9" s="1"/>
  <c r="N173" i="9"/>
  <c r="K173" i="9"/>
  <c r="L173" i="9" s="1"/>
  <c r="M173" i="9" s="1"/>
  <c r="V173" i="9" s="1"/>
  <c r="N172" i="9"/>
  <c r="K172" i="9"/>
  <c r="L172" i="9" s="1"/>
  <c r="E171" i="9"/>
  <c r="F171" i="9" s="1"/>
  <c r="U171" i="9" s="1"/>
  <c r="K171" i="9"/>
  <c r="L171" i="9" s="1"/>
  <c r="M171" i="9" s="1"/>
  <c r="V171" i="9" s="1"/>
  <c r="N170" i="9"/>
  <c r="K170" i="9"/>
  <c r="L170" i="9" s="1"/>
  <c r="K169" i="9"/>
  <c r="L169" i="9" s="1"/>
  <c r="M169" i="9" s="1"/>
  <c r="V169" i="9" s="1"/>
  <c r="N168" i="9"/>
  <c r="K168" i="9"/>
  <c r="L168" i="9" s="1"/>
  <c r="E167" i="9"/>
  <c r="N167" i="9"/>
  <c r="K167" i="9"/>
  <c r="L167" i="9" s="1"/>
  <c r="M167" i="9" s="1"/>
  <c r="V167" i="9" s="1"/>
  <c r="N166" i="9"/>
  <c r="K166" i="9"/>
  <c r="L166" i="9" s="1"/>
  <c r="N165" i="9"/>
  <c r="K165" i="9"/>
  <c r="L165" i="9" s="1"/>
  <c r="M165" i="9" s="1"/>
  <c r="N164" i="9"/>
  <c r="K164" i="9"/>
  <c r="L164" i="9" s="1"/>
  <c r="E163" i="9"/>
  <c r="K163" i="9"/>
  <c r="L163" i="9" s="1"/>
  <c r="M163" i="9" s="1"/>
  <c r="N162" i="9"/>
  <c r="K161" i="9"/>
  <c r="L161" i="9" s="1"/>
  <c r="M161" i="9" s="1"/>
  <c r="N160" i="9"/>
  <c r="K160" i="9"/>
  <c r="L160" i="9" s="1"/>
  <c r="N159" i="9"/>
  <c r="K159" i="9"/>
  <c r="L159" i="9" s="1"/>
  <c r="M159" i="9" s="1"/>
  <c r="N158" i="9"/>
  <c r="K158" i="9"/>
  <c r="L158" i="9" s="1"/>
  <c r="N157" i="9"/>
  <c r="K157" i="9"/>
  <c r="L157" i="9" s="1"/>
  <c r="M157" i="9" s="1"/>
  <c r="N156" i="9"/>
  <c r="K155" i="9"/>
  <c r="L155" i="9" s="1"/>
  <c r="M155" i="9" s="1"/>
  <c r="N154" i="9"/>
  <c r="K154" i="9"/>
  <c r="L154" i="9" s="1"/>
  <c r="K153" i="9"/>
  <c r="L153" i="9" s="1"/>
  <c r="M153" i="9" s="1"/>
  <c r="N150" i="9"/>
  <c r="K150" i="9"/>
  <c r="L150" i="9" s="1"/>
  <c r="N149" i="9"/>
  <c r="K149" i="9"/>
  <c r="L149" i="9" s="1"/>
  <c r="M149" i="9" s="1"/>
  <c r="V149" i="9" s="1"/>
  <c r="N148" i="9"/>
  <c r="K148" i="9"/>
  <c r="L148" i="9" s="1"/>
  <c r="N147" i="9"/>
  <c r="K147" i="9"/>
  <c r="L147" i="9" s="1"/>
  <c r="M147" i="9" s="1"/>
  <c r="V147" i="9" s="1"/>
  <c r="K146" i="9"/>
  <c r="L146" i="9" s="1"/>
  <c r="E145" i="9"/>
  <c r="N145" i="9"/>
  <c r="K145" i="9"/>
  <c r="L145" i="9" s="1"/>
  <c r="M145" i="9" s="1"/>
  <c r="V145" i="9" s="1"/>
  <c r="N144" i="9"/>
  <c r="K144" i="9"/>
  <c r="L144" i="9" s="1"/>
  <c r="N143" i="9"/>
  <c r="K143" i="9"/>
  <c r="L143" i="9" s="1"/>
  <c r="M143" i="9" s="1"/>
  <c r="V143" i="9" s="1"/>
  <c r="N142" i="9"/>
  <c r="K142" i="9"/>
  <c r="L142" i="9" s="1"/>
  <c r="N141" i="9"/>
  <c r="K141" i="9"/>
  <c r="L141" i="9" s="1"/>
  <c r="M141" i="9" s="1"/>
  <c r="V141" i="9" s="1"/>
  <c r="N140" i="9"/>
  <c r="K140" i="9"/>
  <c r="L140" i="9" s="1"/>
  <c r="N139" i="9"/>
  <c r="K139" i="9"/>
  <c r="L139" i="9" s="1"/>
  <c r="M139" i="9" s="1"/>
  <c r="V139" i="9" s="1"/>
  <c r="N138" i="9"/>
  <c r="K138" i="9"/>
  <c r="L138" i="9" s="1"/>
  <c r="E137" i="9"/>
  <c r="F137" i="9" s="1"/>
  <c r="U137" i="9" s="1"/>
  <c r="K137" i="9"/>
  <c r="L137" i="9" s="1"/>
  <c r="M137" i="9" s="1"/>
  <c r="V137" i="9" s="1"/>
  <c r="N136" i="9"/>
  <c r="K136" i="9"/>
  <c r="L136" i="9" s="1"/>
  <c r="K135" i="9"/>
  <c r="L135" i="9" s="1"/>
  <c r="M135" i="9" s="1"/>
  <c r="N134" i="9"/>
  <c r="K134" i="9"/>
  <c r="L134" i="9" s="1"/>
  <c r="N133" i="9"/>
  <c r="K133" i="9"/>
  <c r="L133" i="9" s="1"/>
  <c r="M133" i="9" s="1"/>
  <c r="N132" i="9"/>
  <c r="K132" i="9"/>
  <c r="L132" i="9" s="1"/>
  <c r="N131" i="9"/>
  <c r="K131" i="9"/>
  <c r="L131" i="9" s="1"/>
  <c r="M131" i="9" s="1"/>
  <c r="E130" i="9"/>
  <c r="N130" i="9"/>
  <c r="O130" i="9" s="1"/>
  <c r="P130" i="9" s="1"/>
  <c r="K130" i="9"/>
  <c r="L130" i="9" s="1"/>
  <c r="K129" i="9"/>
  <c r="L129" i="9" s="1"/>
  <c r="N128" i="9"/>
  <c r="K127" i="9"/>
  <c r="N126" i="9"/>
  <c r="O126" i="9" s="1"/>
  <c r="P126" i="9" s="1"/>
  <c r="K126" i="9"/>
  <c r="L126" i="9" s="1"/>
  <c r="N125" i="9"/>
  <c r="O125" i="9" s="1"/>
  <c r="K125" i="9"/>
  <c r="L125" i="9" s="1"/>
  <c r="N124" i="9"/>
  <c r="K124" i="9"/>
  <c r="L124" i="9" s="1"/>
  <c r="M124" i="9" s="1"/>
  <c r="N123" i="9"/>
  <c r="O123" i="9" s="1"/>
  <c r="K123" i="9"/>
  <c r="N122" i="9"/>
  <c r="O122" i="9" s="1"/>
  <c r="P122" i="9" s="1"/>
  <c r="K122" i="9"/>
  <c r="L122" i="9" s="1"/>
  <c r="K119" i="9"/>
  <c r="L119" i="9" s="1"/>
  <c r="N118" i="9"/>
  <c r="K118" i="9"/>
  <c r="L118" i="9" s="1"/>
  <c r="M118" i="9" s="1"/>
  <c r="V118" i="9" s="1"/>
  <c r="K117" i="9"/>
  <c r="N116" i="9"/>
  <c r="O116" i="9" s="1"/>
  <c r="P116" i="9" s="1"/>
  <c r="W116" i="9" s="1"/>
  <c r="K116" i="9"/>
  <c r="L116" i="9" s="1"/>
  <c r="N115" i="9"/>
  <c r="O115" i="9" s="1"/>
  <c r="K115" i="9"/>
  <c r="L115" i="9" s="1"/>
  <c r="N114" i="9"/>
  <c r="K114" i="9"/>
  <c r="L114" i="9" s="1"/>
  <c r="M114" i="9" s="1"/>
  <c r="V114" i="9" s="1"/>
  <c r="N113" i="9"/>
  <c r="O113" i="9" s="1"/>
  <c r="K113" i="9"/>
  <c r="E112" i="9"/>
  <c r="N112" i="9"/>
  <c r="O112" i="9" s="1"/>
  <c r="P112" i="9" s="1"/>
  <c r="W112" i="9" s="1"/>
  <c r="K111" i="9"/>
  <c r="L111" i="9" s="1"/>
  <c r="N110" i="9"/>
  <c r="K110" i="9"/>
  <c r="L110" i="9" s="1"/>
  <c r="M110" i="9" s="1"/>
  <c r="V110" i="9" s="1"/>
  <c r="K109" i="9"/>
  <c r="N108" i="9"/>
  <c r="O108" i="9" s="1"/>
  <c r="P108" i="9" s="1"/>
  <c r="W108" i="9" s="1"/>
  <c r="N107" i="9"/>
  <c r="O107" i="9" s="1"/>
  <c r="K107" i="9"/>
  <c r="L107" i="9" s="1"/>
  <c r="N106" i="9"/>
  <c r="K106" i="9"/>
  <c r="N105" i="9"/>
  <c r="K105" i="9"/>
  <c r="L105" i="9" s="1"/>
  <c r="M105" i="9" s="1"/>
  <c r="V105" i="9" s="1"/>
  <c r="E104" i="9"/>
  <c r="N104" i="9"/>
  <c r="K104" i="9"/>
  <c r="L104" i="9" s="1"/>
  <c r="E103" i="9"/>
  <c r="K103" i="9"/>
  <c r="N102" i="9"/>
  <c r="O102" i="9" s="1"/>
  <c r="P102" i="9" s="1"/>
  <c r="K102" i="9"/>
  <c r="K101" i="9"/>
  <c r="L101" i="9" s="1"/>
  <c r="M101" i="9" s="1"/>
  <c r="N100" i="9"/>
  <c r="K100" i="9"/>
  <c r="L100" i="9" s="1"/>
  <c r="N99" i="9"/>
  <c r="K99" i="9"/>
  <c r="N98" i="9"/>
  <c r="O98" i="9" s="1"/>
  <c r="P98" i="9" s="1"/>
  <c r="K98" i="9"/>
  <c r="N97" i="9"/>
  <c r="K97" i="9"/>
  <c r="L97" i="9" s="1"/>
  <c r="M97" i="9" s="1"/>
  <c r="E96" i="9"/>
  <c r="N96" i="9"/>
  <c r="K96" i="9"/>
  <c r="L96" i="9" s="1"/>
  <c r="K95" i="9"/>
  <c r="N94" i="9"/>
  <c r="K94" i="9"/>
  <c r="K93" i="9"/>
  <c r="L93" i="9" s="1"/>
  <c r="M93" i="9" s="1"/>
  <c r="N92" i="9"/>
  <c r="K92" i="9"/>
  <c r="L92" i="9" s="1"/>
  <c r="N91" i="9"/>
  <c r="K91" i="9"/>
  <c r="N88" i="9"/>
  <c r="N87" i="9"/>
  <c r="K87" i="9"/>
  <c r="L87" i="9" s="1"/>
  <c r="M87" i="9" s="1"/>
  <c r="V87" i="9" s="1"/>
  <c r="N86" i="9"/>
  <c r="K86" i="9"/>
  <c r="L86" i="9" s="1"/>
  <c r="K85" i="9"/>
  <c r="N84" i="9"/>
  <c r="O84" i="9" s="1"/>
  <c r="P84" i="9" s="1"/>
  <c r="W84" i="9" s="1"/>
  <c r="K84" i="9"/>
  <c r="K83" i="9"/>
  <c r="L83" i="9" s="1"/>
  <c r="M83" i="9" s="1"/>
  <c r="V83" i="9" s="1"/>
  <c r="N82" i="9"/>
  <c r="K82" i="9"/>
  <c r="L82" i="9" s="1"/>
  <c r="N81" i="9"/>
  <c r="K81" i="9"/>
  <c r="N80" i="9"/>
  <c r="O80" i="9" s="1"/>
  <c r="P80" i="9" s="1"/>
  <c r="W80" i="9" s="1"/>
  <c r="K80" i="9"/>
  <c r="N79" i="9"/>
  <c r="K79" i="9"/>
  <c r="L79" i="9" s="1"/>
  <c r="M79" i="9" s="1"/>
  <c r="V79" i="9" s="1"/>
  <c r="E78" i="9"/>
  <c r="N78" i="9"/>
  <c r="K78" i="9"/>
  <c r="L78" i="9" s="1"/>
  <c r="K77" i="9"/>
  <c r="N76" i="9"/>
  <c r="K75" i="9"/>
  <c r="L75" i="9" s="1"/>
  <c r="M75" i="9" s="1"/>
  <c r="V75" i="9" s="1"/>
  <c r="N74" i="9"/>
  <c r="K74" i="9"/>
  <c r="L74" i="9" s="1"/>
  <c r="N73" i="9"/>
  <c r="K73" i="9"/>
  <c r="N72" i="9"/>
  <c r="K72" i="9"/>
  <c r="N71" i="9"/>
  <c r="K71" i="9"/>
  <c r="L71" i="9" s="1"/>
  <c r="M71" i="9" s="1"/>
  <c r="N70" i="9"/>
  <c r="K70" i="9"/>
  <c r="L70" i="9" s="1"/>
  <c r="E69" i="9"/>
  <c r="N69" i="9"/>
  <c r="K69" i="9"/>
  <c r="N68" i="9"/>
  <c r="O68" i="9" s="1"/>
  <c r="P68" i="9" s="1"/>
  <c r="K68" i="9"/>
  <c r="N67" i="9"/>
  <c r="K67" i="9"/>
  <c r="L67" i="9" s="1"/>
  <c r="M67" i="9" s="1"/>
  <c r="E66" i="9"/>
  <c r="K66" i="9"/>
  <c r="L66" i="9" s="1"/>
  <c r="N65" i="9"/>
  <c r="K65" i="9"/>
  <c r="N64" i="9"/>
  <c r="O64" i="9" s="1"/>
  <c r="P64" i="9" s="1"/>
  <c r="K64" i="9"/>
  <c r="N63" i="9"/>
  <c r="K63" i="9"/>
  <c r="L63" i="9" s="1"/>
  <c r="M63" i="9" s="1"/>
  <c r="N62" i="9"/>
  <c r="K62" i="9"/>
  <c r="L62" i="9" s="1"/>
  <c r="E61" i="9"/>
  <c r="K61" i="9"/>
  <c r="N60" i="9"/>
  <c r="K60" i="9"/>
  <c r="K57" i="9"/>
  <c r="L57" i="9" s="1"/>
  <c r="M57" i="9" s="1"/>
  <c r="V57" i="9" s="1"/>
  <c r="E56" i="9"/>
  <c r="N56" i="9"/>
  <c r="N55" i="9"/>
  <c r="K55" i="9"/>
  <c r="N54" i="9"/>
  <c r="K54" i="9"/>
  <c r="N53" i="9"/>
  <c r="K53" i="9"/>
  <c r="L53" i="9" s="1"/>
  <c r="M53" i="9" s="1"/>
  <c r="V53" i="9" s="1"/>
  <c r="N52" i="9"/>
  <c r="K52" i="9"/>
  <c r="L52" i="9" s="1"/>
  <c r="E51" i="9"/>
  <c r="N51" i="9"/>
  <c r="K51" i="9"/>
  <c r="N50" i="9"/>
  <c r="O50" i="9" s="1"/>
  <c r="P50" i="9" s="1"/>
  <c r="W50" i="9" s="1"/>
  <c r="K50" i="9"/>
  <c r="N49" i="9"/>
  <c r="K49" i="9"/>
  <c r="L49" i="9" s="1"/>
  <c r="M49" i="9" s="1"/>
  <c r="V49" i="9" s="1"/>
  <c r="E48" i="9"/>
  <c r="N48" i="9"/>
  <c r="K48" i="9"/>
  <c r="L48" i="9" s="1"/>
  <c r="N47" i="9"/>
  <c r="K47" i="9"/>
  <c r="N46" i="9"/>
  <c r="K46" i="9"/>
  <c r="N45" i="9"/>
  <c r="K45" i="9"/>
  <c r="L45" i="9" s="1"/>
  <c r="M45" i="9" s="1"/>
  <c r="V45" i="9" s="1"/>
  <c r="N44" i="9"/>
  <c r="O44" i="9" s="1"/>
  <c r="K44" i="9"/>
  <c r="L44" i="9" s="1"/>
  <c r="E43" i="9"/>
  <c r="K43" i="9"/>
  <c r="N42" i="9"/>
  <c r="O42" i="9" s="1"/>
  <c r="P42" i="9" s="1"/>
  <c r="K42" i="9"/>
  <c r="L42" i="9" s="1"/>
  <c r="K41" i="9"/>
  <c r="L41" i="9" s="1"/>
  <c r="M41" i="9" s="1"/>
  <c r="E40" i="9"/>
  <c r="N40" i="9"/>
  <c r="O40" i="9" s="1"/>
  <c r="N39" i="9"/>
  <c r="O39" i="9" s="1"/>
  <c r="K39" i="9"/>
  <c r="N38" i="9"/>
  <c r="O38" i="9" s="1"/>
  <c r="P38" i="9" s="1"/>
  <c r="K38" i="9"/>
  <c r="L38" i="9" s="1"/>
  <c r="N37" i="9"/>
  <c r="K37" i="9"/>
  <c r="L37" i="9" s="1"/>
  <c r="M37" i="9" s="1"/>
  <c r="N36" i="9"/>
  <c r="O36" i="9" s="1"/>
  <c r="K36" i="9"/>
  <c r="L36" i="9" s="1"/>
  <c r="E35" i="9"/>
  <c r="N35" i="9"/>
  <c r="O35" i="9" s="1"/>
  <c r="K35" i="9"/>
  <c r="N34" i="9"/>
  <c r="O34" i="9" s="1"/>
  <c r="P34" i="9" s="1"/>
  <c r="K34" i="9"/>
  <c r="L34" i="9" s="1"/>
  <c r="N33" i="9"/>
  <c r="K33" i="9"/>
  <c r="L33" i="9" s="1"/>
  <c r="M33" i="9" s="1"/>
  <c r="E30" i="9"/>
  <c r="N30" i="9"/>
  <c r="O30" i="9" s="1"/>
  <c r="N29" i="9"/>
  <c r="O29" i="9" s="1"/>
  <c r="N28" i="9"/>
  <c r="O28" i="9" s="1"/>
  <c r="P28" i="9" s="1"/>
  <c r="W28" i="9" s="1"/>
  <c r="N27" i="9"/>
  <c r="N26" i="9"/>
  <c r="O26" i="9" s="1"/>
  <c r="E25" i="9"/>
  <c r="N24" i="9"/>
  <c r="O24" i="9" s="1"/>
  <c r="P24" i="9" s="1"/>
  <c r="W24" i="9" s="1"/>
  <c r="N22" i="9"/>
  <c r="O22" i="9" s="1"/>
  <c r="N21" i="9"/>
  <c r="O21" i="9" s="1"/>
  <c r="N20" i="9"/>
  <c r="O20" i="9" s="1"/>
  <c r="P20" i="9" s="1"/>
  <c r="W20" i="9" s="1"/>
  <c r="N19" i="9"/>
  <c r="N18" i="9"/>
  <c r="O18" i="9" s="1"/>
  <c r="E17" i="9"/>
  <c r="N17" i="9"/>
  <c r="O17" i="9" s="1"/>
  <c r="N16" i="9"/>
  <c r="O16" i="9" s="1"/>
  <c r="P16" i="9" s="1"/>
  <c r="W16" i="9" s="1"/>
  <c r="N15" i="9"/>
  <c r="O15" i="9" s="1"/>
  <c r="N14" i="9"/>
  <c r="K14" i="9"/>
  <c r="N13" i="9"/>
  <c r="O13" i="9" s="1"/>
  <c r="K13" i="9"/>
  <c r="L13" i="9" s="1"/>
  <c r="M13" i="9" s="1"/>
  <c r="N12" i="9"/>
  <c r="K12" i="9"/>
  <c r="N11" i="9"/>
  <c r="O11" i="9" s="1"/>
  <c r="K11" i="9"/>
  <c r="L11" i="9" s="1"/>
  <c r="M11" i="9" s="1"/>
  <c r="E10" i="9"/>
  <c r="K10" i="9"/>
  <c r="N9" i="9"/>
  <c r="O9" i="9" s="1"/>
  <c r="K9" i="9"/>
  <c r="L9" i="9" s="1"/>
  <c r="M9" i="9" s="1"/>
  <c r="N8" i="9"/>
  <c r="N7" i="9"/>
  <c r="O7" i="9" s="1"/>
  <c r="K7" i="9"/>
  <c r="L7" i="9" s="1"/>
  <c r="M7" i="9" s="1"/>
  <c r="N6" i="9"/>
  <c r="K6" i="9"/>
  <c r="N5" i="9"/>
  <c r="O5" i="9" s="1"/>
  <c r="K5" i="9"/>
  <c r="L5" i="9" s="1"/>
  <c r="M5" i="9" s="1"/>
  <c r="N4" i="9"/>
  <c r="K4" i="9"/>
  <c r="N3" i="9"/>
  <c r="O3" i="9" s="1"/>
  <c r="K3" i="9"/>
  <c r="L3" i="9" s="1"/>
  <c r="M3" i="9" s="1"/>
  <c r="O169" i="9" l="1"/>
  <c r="P169" i="9" s="1"/>
  <c r="W169" i="9" s="1"/>
  <c r="P362" i="9"/>
  <c r="W362" i="9" s="1"/>
  <c r="P314" i="9"/>
  <c r="P296" i="9"/>
  <c r="W296" i="9" s="1"/>
  <c r="P280" i="9"/>
  <c r="P328" i="9"/>
  <c r="W328" i="9" s="1"/>
  <c r="M232" i="9"/>
  <c r="V232" i="9" s="1"/>
  <c r="O332" i="9"/>
  <c r="P332" i="9"/>
  <c r="W332" i="9" s="1"/>
  <c r="O19" i="9"/>
  <c r="P19" i="9" s="1"/>
  <c r="W19" i="9" s="1"/>
  <c r="O71" i="9"/>
  <c r="P71" i="9" s="1"/>
  <c r="L85" i="9"/>
  <c r="M85" i="9" s="1"/>
  <c r="V85" i="9" s="1"/>
  <c r="L91" i="9"/>
  <c r="M91" i="9" s="1"/>
  <c r="O246" i="9"/>
  <c r="P246" i="9" s="1"/>
  <c r="O298" i="9"/>
  <c r="P298" i="9" s="1"/>
  <c r="W298" i="9" s="1"/>
  <c r="O316" i="9"/>
  <c r="P316" i="9"/>
  <c r="L367" i="9"/>
  <c r="M367" i="9"/>
  <c r="V367" i="9" s="1"/>
  <c r="O203" i="9"/>
  <c r="P203" i="9"/>
  <c r="W203" i="9" s="1"/>
  <c r="O27" i="9"/>
  <c r="P27" i="9" s="1"/>
  <c r="W27" i="9" s="1"/>
  <c r="O41" i="9"/>
  <c r="P41" i="9" s="1"/>
  <c r="L47" i="9"/>
  <c r="M47" i="9" s="1"/>
  <c r="V47" i="9" s="1"/>
  <c r="O57" i="9"/>
  <c r="P57" i="9" s="1"/>
  <c r="W57" i="9" s="1"/>
  <c r="L65" i="9"/>
  <c r="M65" i="9" s="1"/>
  <c r="O79" i="9"/>
  <c r="P79" i="9" s="1"/>
  <c r="W79" i="9" s="1"/>
  <c r="O83" i="9"/>
  <c r="P83" i="9" s="1"/>
  <c r="W83" i="9" s="1"/>
  <c r="O87" i="9"/>
  <c r="P87" i="9"/>
  <c r="W87" i="9" s="1"/>
  <c r="O93" i="9"/>
  <c r="P93" i="9" s="1"/>
  <c r="L99" i="9"/>
  <c r="M99" i="9" s="1"/>
  <c r="L103" i="9"/>
  <c r="M103" i="9" s="1"/>
  <c r="O165" i="9"/>
  <c r="P165" i="9" s="1"/>
  <c r="O167" i="9"/>
  <c r="P167" i="9" s="1"/>
  <c r="W167" i="9" s="1"/>
  <c r="O181" i="9"/>
  <c r="P181" i="9"/>
  <c r="W181" i="9" s="1"/>
  <c r="O225" i="9"/>
  <c r="P225" i="9"/>
  <c r="O248" i="9"/>
  <c r="P248" i="9"/>
  <c r="O256" i="9"/>
  <c r="P256" i="9"/>
  <c r="O268" i="9"/>
  <c r="P268" i="9"/>
  <c r="W268" i="9" s="1"/>
  <c r="O278" i="9"/>
  <c r="P278" i="9"/>
  <c r="O282" i="9"/>
  <c r="P282" i="9"/>
  <c r="O340" i="9"/>
  <c r="P340" i="9" s="1"/>
  <c r="L350" i="9"/>
  <c r="M350" i="9" s="1"/>
  <c r="O356" i="9"/>
  <c r="P356" i="9" s="1"/>
  <c r="W356" i="9" s="1"/>
  <c r="M362" i="9"/>
  <c r="V362" i="9" s="1"/>
  <c r="L362" i="9"/>
  <c r="P336" i="9"/>
  <c r="W336" i="9" s="1"/>
  <c r="O318" i="9"/>
  <c r="P318" i="9" s="1"/>
  <c r="P300" i="9"/>
  <c r="W300" i="9" s="1"/>
  <c r="P284" i="9"/>
  <c r="O250" i="9"/>
  <c r="P250" i="9" s="1"/>
  <c r="O23" i="9"/>
  <c r="P23" i="9" s="1"/>
  <c r="W23" i="9" s="1"/>
  <c r="O37" i="9"/>
  <c r="P37" i="9" s="1"/>
  <c r="L43" i="9"/>
  <c r="M43" i="9" s="1"/>
  <c r="V43" i="9" s="1"/>
  <c r="O53" i="9"/>
  <c r="P53" i="9" s="1"/>
  <c r="W53" i="9" s="1"/>
  <c r="L61" i="9"/>
  <c r="M61" i="9" s="1"/>
  <c r="O75" i="9"/>
  <c r="P75" i="9" s="1"/>
  <c r="W75" i="9" s="1"/>
  <c r="O254" i="9"/>
  <c r="P254" i="9" s="1"/>
  <c r="O262" i="9"/>
  <c r="P262" i="9" s="1"/>
  <c r="W262" i="9" s="1"/>
  <c r="O264" i="9"/>
  <c r="P264" i="9" s="1"/>
  <c r="W264" i="9" s="1"/>
  <c r="O308" i="9"/>
  <c r="P308" i="9" s="1"/>
  <c r="O358" i="9"/>
  <c r="P358" i="9" s="1"/>
  <c r="W358" i="9" s="1"/>
  <c r="L354" i="9"/>
  <c r="M354" i="9" s="1"/>
  <c r="V354" i="9" s="1"/>
  <c r="O324" i="9"/>
  <c r="P324" i="9" s="1"/>
  <c r="W324" i="9" s="1"/>
  <c r="L35" i="9"/>
  <c r="M35" i="9" s="1"/>
  <c r="O45" i="9"/>
  <c r="P45" i="9" s="1"/>
  <c r="W45" i="9" s="1"/>
  <c r="L51" i="9"/>
  <c r="M51" i="9" s="1"/>
  <c r="V51" i="9" s="1"/>
  <c r="O54" i="9"/>
  <c r="P54" i="9" s="1"/>
  <c r="W54" i="9" s="1"/>
  <c r="O63" i="9"/>
  <c r="P63" i="9" s="1"/>
  <c r="L69" i="9"/>
  <c r="M69" i="9" s="1"/>
  <c r="O72" i="9"/>
  <c r="P72" i="9" s="1"/>
  <c r="O76" i="9"/>
  <c r="P76" i="9" s="1"/>
  <c r="W76" i="9" s="1"/>
  <c r="O97" i="9"/>
  <c r="P97" i="9" s="1"/>
  <c r="O101" i="9"/>
  <c r="P101" i="9" s="1"/>
  <c r="O201" i="9"/>
  <c r="P201" i="9" s="1"/>
  <c r="W201" i="9" s="1"/>
  <c r="O241" i="9"/>
  <c r="P241" i="9" s="1"/>
  <c r="W241" i="9" s="1"/>
  <c r="O270" i="9"/>
  <c r="P270" i="9" s="1"/>
  <c r="W270" i="9" s="1"/>
  <c r="O286" i="9"/>
  <c r="P286" i="9" s="1"/>
  <c r="O290" i="9"/>
  <c r="P290" i="9" s="1"/>
  <c r="O302" i="9"/>
  <c r="P302" i="9" s="1"/>
  <c r="W302" i="9" s="1"/>
  <c r="O312" i="9"/>
  <c r="P312" i="9" s="1"/>
  <c r="O322" i="9"/>
  <c r="P322" i="9" s="1"/>
  <c r="W322" i="9" s="1"/>
  <c r="P344" i="9"/>
  <c r="O348" i="9"/>
  <c r="P348" i="9"/>
  <c r="P352" i="9"/>
  <c r="L358" i="9"/>
  <c r="M358" i="9" s="1"/>
  <c r="V358" i="9" s="1"/>
  <c r="O364" i="9"/>
  <c r="P364" i="9" s="1"/>
  <c r="W364" i="9" s="1"/>
  <c r="P366" i="9"/>
  <c r="W366" i="9" s="1"/>
  <c r="P346" i="9"/>
  <c r="O342" i="9"/>
  <c r="P342" i="9" s="1"/>
  <c r="P304" i="9"/>
  <c r="W304" i="9" s="1"/>
  <c r="P288" i="9"/>
  <c r="O258" i="9"/>
  <c r="P258" i="9" s="1"/>
  <c r="P211" i="9"/>
  <c r="W211" i="9" s="1"/>
  <c r="O46" i="9"/>
  <c r="P46" i="9" s="1"/>
  <c r="W46" i="9" s="1"/>
  <c r="L81" i="9"/>
  <c r="M81" i="9" s="1"/>
  <c r="V81" i="9" s="1"/>
  <c r="O217" i="9"/>
  <c r="P217" i="9"/>
  <c r="O33" i="9"/>
  <c r="P33" i="9" s="1"/>
  <c r="L39" i="9"/>
  <c r="M39" i="9" s="1"/>
  <c r="O49" i="9"/>
  <c r="P49" i="9" s="1"/>
  <c r="W49" i="9" s="1"/>
  <c r="L55" i="9"/>
  <c r="M55" i="9" s="1"/>
  <c r="V55" i="9" s="1"/>
  <c r="O60" i="9"/>
  <c r="P60" i="9" s="1"/>
  <c r="O67" i="9"/>
  <c r="P67" i="9" s="1"/>
  <c r="L73" i="9"/>
  <c r="M73" i="9" s="1"/>
  <c r="L77" i="9"/>
  <c r="M77" i="9" s="1"/>
  <c r="V77" i="9" s="1"/>
  <c r="O88" i="9"/>
  <c r="P88" i="9"/>
  <c r="W88" i="9" s="1"/>
  <c r="O94" i="9"/>
  <c r="P94" i="9" s="1"/>
  <c r="L109" i="9"/>
  <c r="M109" i="9" s="1"/>
  <c r="V109" i="9" s="1"/>
  <c r="O114" i="9"/>
  <c r="P114" i="9" s="1"/>
  <c r="W114" i="9" s="1"/>
  <c r="O118" i="9"/>
  <c r="P118" i="9" s="1"/>
  <c r="W118" i="9" s="1"/>
  <c r="O124" i="9"/>
  <c r="P124" i="9"/>
  <c r="O128" i="9"/>
  <c r="P128" i="9" s="1"/>
  <c r="O139" i="9"/>
  <c r="P139" i="9" s="1"/>
  <c r="W139" i="9" s="1"/>
  <c r="O141" i="9"/>
  <c r="P141" i="9" s="1"/>
  <c r="W141" i="9" s="1"/>
  <c r="O143" i="9"/>
  <c r="P143" i="9"/>
  <c r="W143" i="9" s="1"/>
  <c r="O145" i="9"/>
  <c r="P145" i="9" s="1"/>
  <c r="W145" i="9" s="1"/>
  <c r="O173" i="9"/>
  <c r="P173" i="9" s="1"/>
  <c r="W173" i="9" s="1"/>
  <c r="O175" i="9"/>
  <c r="P175" i="9" s="1"/>
  <c r="W175" i="9" s="1"/>
  <c r="O177" i="9"/>
  <c r="P177" i="9" s="1"/>
  <c r="W177" i="9" s="1"/>
  <c r="O179" i="9"/>
  <c r="P179" i="9" s="1"/>
  <c r="W179" i="9" s="1"/>
  <c r="O191" i="9"/>
  <c r="P191" i="9" s="1"/>
  <c r="O205" i="9"/>
  <c r="P205" i="9" s="1"/>
  <c r="W205" i="9" s="1"/>
  <c r="O233" i="9"/>
  <c r="P233" i="9" s="1"/>
  <c r="W233" i="9" s="1"/>
  <c r="L236" i="9"/>
  <c r="M236" i="9"/>
  <c r="V236" i="9" s="1"/>
  <c r="L240" i="9"/>
  <c r="M240" i="9" s="1"/>
  <c r="V240" i="9" s="1"/>
  <c r="O252" i="9"/>
  <c r="P252" i="9" s="1"/>
  <c r="O260" i="9"/>
  <c r="P260" i="9" s="1"/>
  <c r="W260" i="9" s="1"/>
  <c r="O272" i="9"/>
  <c r="P272" i="9" s="1"/>
  <c r="W272" i="9" s="1"/>
  <c r="O294" i="9"/>
  <c r="P294" i="9" s="1"/>
  <c r="W294" i="9" s="1"/>
  <c r="P326" i="9"/>
  <c r="W326" i="9" s="1"/>
  <c r="O330" i="9"/>
  <c r="P330" i="9" s="1"/>
  <c r="W330" i="9" s="1"/>
  <c r="P360" i="9"/>
  <c r="W360" i="9" s="1"/>
  <c r="P354" i="9"/>
  <c r="W354" i="9" s="1"/>
  <c r="O350" i="9"/>
  <c r="P350" i="9" s="1"/>
  <c r="O334" i="9"/>
  <c r="P334" i="9" s="1"/>
  <c r="W334" i="9" s="1"/>
  <c r="P320" i="9"/>
  <c r="P310" i="9"/>
  <c r="P292" i="9"/>
  <c r="W292" i="9" s="1"/>
  <c r="P274" i="9"/>
  <c r="W274" i="9" s="1"/>
  <c r="O266" i="9"/>
  <c r="P266" i="9" s="1"/>
  <c r="W266" i="9" s="1"/>
  <c r="O207" i="9"/>
  <c r="P207" i="9" s="1"/>
  <c r="W207" i="9" s="1"/>
  <c r="L95" i="9"/>
  <c r="M95" i="9" s="1"/>
  <c r="O105" i="9"/>
  <c r="P105" i="9" s="1"/>
  <c r="W105" i="9" s="1"/>
  <c r="L113" i="9"/>
  <c r="M113" i="9" s="1"/>
  <c r="V113" i="9" s="1"/>
  <c r="L117" i="9"/>
  <c r="M117" i="9" s="1"/>
  <c r="V117" i="9" s="1"/>
  <c r="L123" i="9"/>
  <c r="M123" i="9" s="1"/>
  <c r="L127" i="9"/>
  <c r="M127" i="9" s="1"/>
  <c r="O147" i="9"/>
  <c r="P147" i="9" s="1"/>
  <c r="W147" i="9" s="1"/>
  <c r="O149" i="9"/>
  <c r="P149" i="9" s="1"/>
  <c r="W149" i="9" s="1"/>
  <c r="O153" i="9"/>
  <c r="P153" i="9" s="1"/>
  <c r="O155" i="9"/>
  <c r="P155" i="9" s="1"/>
  <c r="O157" i="9"/>
  <c r="P157" i="9" s="1"/>
  <c r="O161" i="9"/>
  <c r="P161" i="9" s="1"/>
  <c r="O163" i="9"/>
  <c r="P163" i="9" s="1"/>
  <c r="O193" i="9"/>
  <c r="P193" i="9" s="1"/>
  <c r="L210" i="9"/>
  <c r="M210" i="9"/>
  <c r="V210" i="9" s="1"/>
  <c r="P221" i="9"/>
  <c r="P187" i="9"/>
  <c r="O195" i="9"/>
  <c r="P195" i="9" s="1"/>
  <c r="O197" i="9"/>
  <c r="P197" i="9" s="1"/>
  <c r="L220" i="9"/>
  <c r="M220" i="9" s="1"/>
  <c r="P229" i="9"/>
  <c r="W229" i="9" s="1"/>
  <c r="M216" i="9"/>
  <c r="O106" i="9"/>
  <c r="P106" i="9" s="1"/>
  <c r="W106" i="9" s="1"/>
  <c r="O110" i="9"/>
  <c r="P110" i="9" s="1"/>
  <c r="W110" i="9" s="1"/>
  <c r="O131" i="9"/>
  <c r="P131" i="9"/>
  <c r="O133" i="9"/>
  <c r="P133" i="9" s="1"/>
  <c r="O135" i="9"/>
  <c r="P135" i="9" s="1"/>
  <c r="O137" i="9"/>
  <c r="P137" i="9" s="1"/>
  <c r="W137" i="9" s="1"/>
  <c r="O171" i="9"/>
  <c r="P171" i="9" s="1"/>
  <c r="W171" i="9" s="1"/>
  <c r="P185" i="9"/>
  <c r="O189" i="9"/>
  <c r="P189" i="9" s="1"/>
  <c r="O199" i="9"/>
  <c r="P199" i="9" s="1"/>
  <c r="W199" i="9" s="1"/>
  <c r="L205" i="9"/>
  <c r="M205" i="9" s="1"/>
  <c r="V205" i="9" s="1"/>
  <c r="L228" i="9"/>
  <c r="M228" i="9" s="1"/>
  <c r="P237" i="9"/>
  <c r="W237" i="9" s="1"/>
  <c r="M224" i="9"/>
  <c r="O159" i="9"/>
  <c r="P159" i="9" s="1"/>
  <c r="M25" i="9"/>
  <c r="V25" i="9" s="1"/>
  <c r="M17" i="9"/>
  <c r="V17" i="9" s="1"/>
  <c r="O4" i="9"/>
  <c r="P4" i="9" s="1"/>
  <c r="L14" i="9"/>
  <c r="M14" i="9" s="1"/>
  <c r="O14" i="9"/>
  <c r="P14" i="9" s="1"/>
  <c r="L8" i="9"/>
  <c r="M8" i="9" s="1"/>
  <c r="L10" i="9"/>
  <c r="M10" i="9" s="1"/>
  <c r="O12" i="9"/>
  <c r="P12" i="9" s="1"/>
  <c r="O8" i="9"/>
  <c r="P8" i="9" s="1"/>
  <c r="O10" i="9"/>
  <c r="P10" i="9" s="1"/>
  <c r="L12" i="9"/>
  <c r="M12" i="9" s="1"/>
  <c r="O6" i="9"/>
  <c r="P6" i="9" s="1"/>
  <c r="L4" i="9"/>
  <c r="M4" i="9" s="1"/>
  <c r="L6" i="9"/>
  <c r="M6" i="9" s="1"/>
  <c r="O363" i="9"/>
  <c r="P363" i="9" s="1"/>
  <c r="W363" i="9" s="1"/>
  <c r="O355" i="9"/>
  <c r="P355" i="9" s="1"/>
  <c r="W355" i="9" s="1"/>
  <c r="O339" i="9"/>
  <c r="P339" i="9" s="1"/>
  <c r="O321" i="9"/>
  <c r="P321" i="9" s="1"/>
  <c r="O311" i="9"/>
  <c r="P311" i="9" s="1"/>
  <c r="O305" i="9"/>
  <c r="P305" i="9" s="1"/>
  <c r="W305" i="9" s="1"/>
  <c r="O289" i="9"/>
  <c r="P289" i="9" s="1"/>
  <c r="O277" i="9"/>
  <c r="P277" i="9" s="1"/>
  <c r="O267" i="9"/>
  <c r="P267" i="9" s="1"/>
  <c r="W267" i="9" s="1"/>
  <c r="O255" i="9"/>
  <c r="P255" i="9" s="1"/>
  <c r="O247" i="9"/>
  <c r="P247" i="9" s="1"/>
  <c r="O192" i="9"/>
  <c r="P192" i="9" s="1"/>
  <c r="O174" i="9"/>
  <c r="P174" i="9" s="1"/>
  <c r="W174" i="9" s="1"/>
  <c r="O148" i="9"/>
  <c r="P148" i="9" s="1"/>
  <c r="W148" i="9" s="1"/>
  <c r="O132" i="9"/>
  <c r="P132" i="9" s="1"/>
  <c r="O367" i="9"/>
  <c r="P367" i="9" s="1"/>
  <c r="W367" i="9" s="1"/>
  <c r="O365" i="9"/>
  <c r="P365" i="9" s="1"/>
  <c r="W365" i="9" s="1"/>
  <c r="M360" i="9"/>
  <c r="V360" i="9" s="1"/>
  <c r="O357" i="9"/>
  <c r="P357" i="9" s="1"/>
  <c r="W357" i="9" s="1"/>
  <c r="M352" i="9"/>
  <c r="O349" i="9"/>
  <c r="P349" i="9" s="1"/>
  <c r="O341" i="9"/>
  <c r="P341" i="9" s="1"/>
  <c r="O331" i="9"/>
  <c r="P331" i="9" s="1"/>
  <c r="W331" i="9" s="1"/>
  <c r="O323" i="9"/>
  <c r="P323" i="9" s="1"/>
  <c r="W323" i="9" s="1"/>
  <c r="O204" i="9"/>
  <c r="P204" i="9" s="1"/>
  <c r="W204" i="9" s="1"/>
  <c r="O347" i="9"/>
  <c r="P347" i="9" s="1"/>
  <c r="O329" i="9"/>
  <c r="P329" i="9" s="1"/>
  <c r="W329" i="9" s="1"/>
  <c r="O315" i="9"/>
  <c r="P315" i="9" s="1"/>
  <c r="O297" i="9"/>
  <c r="P297" i="9" s="1"/>
  <c r="W297" i="9" s="1"/>
  <c r="O293" i="9"/>
  <c r="P293" i="9" s="1"/>
  <c r="W293" i="9" s="1"/>
  <c r="O285" i="9"/>
  <c r="P285" i="9" s="1"/>
  <c r="O281" i="9"/>
  <c r="P281" i="9" s="1"/>
  <c r="O271" i="9"/>
  <c r="P271" i="9" s="1"/>
  <c r="W271" i="9" s="1"/>
  <c r="O263" i="9"/>
  <c r="P263" i="9" s="1"/>
  <c r="W263" i="9" s="1"/>
  <c r="O251" i="9"/>
  <c r="P251" i="9" s="1"/>
  <c r="O200" i="9"/>
  <c r="P200" i="9" s="1"/>
  <c r="W200" i="9" s="1"/>
  <c r="O184" i="9"/>
  <c r="P184" i="9" s="1"/>
  <c r="O166" i="9"/>
  <c r="P166" i="9" s="1"/>
  <c r="O158" i="9"/>
  <c r="P158" i="9" s="1"/>
  <c r="O140" i="9"/>
  <c r="P140" i="9" s="1"/>
  <c r="W140" i="9" s="1"/>
  <c r="O359" i="9"/>
  <c r="P359" i="9" s="1"/>
  <c r="W359" i="9" s="1"/>
  <c r="O351" i="9"/>
  <c r="P351" i="9" s="1"/>
  <c r="O343" i="9"/>
  <c r="P343" i="9" s="1"/>
  <c r="O333" i="9"/>
  <c r="P333" i="9" s="1"/>
  <c r="W333" i="9" s="1"/>
  <c r="O325" i="9"/>
  <c r="P325" i="9" s="1"/>
  <c r="W325" i="9" s="1"/>
  <c r="O317" i="9"/>
  <c r="P317" i="9" s="1"/>
  <c r="O313" i="9"/>
  <c r="P313" i="9" s="1"/>
  <c r="O309" i="9"/>
  <c r="P309" i="9" s="1"/>
  <c r="O303" i="9"/>
  <c r="P303" i="9" s="1"/>
  <c r="W303" i="9" s="1"/>
  <c r="O299" i="9"/>
  <c r="P299" i="9" s="1"/>
  <c r="W299" i="9" s="1"/>
  <c r="O295" i="9"/>
  <c r="P295" i="9" s="1"/>
  <c r="W295" i="9" s="1"/>
  <c r="O291" i="9"/>
  <c r="P291" i="9" s="1"/>
  <c r="W291" i="9" s="1"/>
  <c r="O287" i="9"/>
  <c r="P287" i="9" s="1"/>
  <c r="O283" i="9"/>
  <c r="P283" i="9" s="1"/>
  <c r="O279" i="9"/>
  <c r="P279" i="9" s="1"/>
  <c r="O273" i="9"/>
  <c r="P273" i="9" s="1"/>
  <c r="W273" i="9" s="1"/>
  <c r="O269" i="9"/>
  <c r="P269" i="9" s="1"/>
  <c r="W269" i="9" s="1"/>
  <c r="O265" i="9"/>
  <c r="P265" i="9" s="1"/>
  <c r="W265" i="9" s="1"/>
  <c r="O261" i="9"/>
  <c r="P261" i="9" s="1"/>
  <c r="W261" i="9" s="1"/>
  <c r="O257" i="9"/>
  <c r="P257" i="9" s="1"/>
  <c r="O253" i="9"/>
  <c r="P253" i="9" s="1"/>
  <c r="O249" i="9"/>
  <c r="P249" i="9" s="1"/>
  <c r="O243" i="9"/>
  <c r="P243" i="9" s="1"/>
  <c r="W243" i="9" s="1"/>
  <c r="L206" i="9"/>
  <c r="M206" i="9" s="1"/>
  <c r="V206" i="9" s="1"/>
  <c r="O301" i="9"/>
  <c r="P301" i="9" s="1"/>
  <c r="W301" i="9" s="1"/>
  <c r="O259" i="9"/>
  <c r="P259" i="9" s="1"/>
  <c r="L366" i="9"/>
  <c r="M366" i="9" s="1"/>
  <c r="V366" i="9" s="1"/>
  <c r="M364" i="9"/>
  <c r="V364" i="9" s="1"/>
  <c r="O361" i="9"/>
  <c r="P361" i="9" s="1"/>
  <c r="W361" i="9" s="1"/>
  <c r="M356" i="9"/>
  <c r="V356" i="9" s="1"/>
  <c r="O353" i="9"/>
  <c r="P353" i="9" s="1"/>
  <c r="W353" i="9" s="1"/>
  <c r="O345" i="9"/>
  <c r="P345" i="9" s="1"/>
  <c r="O335" i="9"/>
  <c r="P335" i="9" s="1"/>
  <c r="W335" i="9" s="1"/>
  <c r="O327" i="9"/>
  <c r="P327" i="9" s="1"/>
  <c r="W327" i="9" s="1"/>
  <c r="O319" i="9"/>
  <c r="P319" i="9" s="1"/>
  <c r="M347" i="9"/>
  <c r="M345" i="9"/>
  <c r="M343" i="9"/>
  <c r="M341" i="9"/>
  <c r="M339" i="9"/>
  <c r="M335" i="9"/>
  <c r="V335" i="9" s="1"/>
  <c r="M333" i="9"/>
  <c r="V333" i="9" s="1"/>
  <c r="M331" i="9"/>
  <c r="V331" i="9" s="1"/>
  <c r="M329" i="9"/>
  <c r="V329" i="9" s="1"/>
  <c r="M327" i="9"/>
  <c r="V327" i="9" s="1"/>
  <c r="M325" i="9"/>
  <c r="V325" i="9" s="1"/>
  <c r="M323" i="9"/>
  <c r="V323" i="9" s="1"/>
  <c r="M321" i="9"/>
  <c r="M319" i="9"/>
  <c r="M317" i="9"/>
  <c r="M315" i="9"/>
  <c r="M313" i="9"/>
  <c r="M311" i="9"/>
  <c r="M309" i="9"/>
  <c r="M305" i="9"/>
  <c r="V305" i="9" s="1"/>
  <c r="M303" i="9"/>
  <c r="V303" i="9" s="1"/>
  <c r="M301" i="9"/>
  <c r="V301" i="9" s="1"/>
  <c r="M299" i="9"/>
  <c r="V299" i="9" s="1"/>
  <c r="M297" i="9"/>
  <c r="V297" i="9" s="1"/>
  <c r="M295" i="9"/>
  <c r="V295" i="9" s="1"/>
  <c r="M293" i="9"/>
  <c r="V293" i="9" s="1"/>
  <c r="M291" i="9"/>
  <c r="V291" i="9" s="1"/>
  <c r="M289" i="9"/>
  <c r="M287" i="9"/>
  <c r="M285" i="9"/>
  <c r="M283" i="9"/>
  <c r="M281" i="9"/>
  <c r="M279" i="9"/>
  <c r="M277" i="9"/>
  <c r="M273" i="9"/>
  <c r="V273" i="9" s="1"/>
  <c r="M271" i="9"/>
  <c r="V271" i="9" s="1"/>
  <c r="M269" i="9"/>
  <c r="V269" i="9" s="1"/>
  <c r="M267" i="9"/>
  <c r="V267" i="9" s="1"/>
  <c r="M265" i="9"/>
  <c r="V265" i="9" s="1"/>
  <c r="M263" i="9"/>
  <c r="V263" i="9" s="1"/>
  <c r="M261" i="9"/>
  <c r="V261" i="9" s="1"/>
  <c r="M259" i="9"/>
  <c r="M257" i="9"/>
  <c r="M255" i="9"/>
  <c r="M253" i="9"/>
  <c r="M251" i="9"/>
  <c r="M249" i="9"/>
  <c r="M247" i="9"/>
  <c r="M243" i="9"/>
  <c r="V243" i="9" s="1"/>
  <c r="P242" i="9"/>
  <c r="W242" i="9" s="1"/>
  <c r="M239" i="9"/>
  <c r="V239" i="9" s="1"/>
  <c r="P238" i="9"/>
  <c r="W238" i="9" s="1"/>
  <c r="M235" i="9"/>
  <c r="V235" i="9" s="1"/>
  <c r="P234" i="9"/>
  <c r="W234" i="9" s="1"/>
  <c r="M231" i="9"/>
  <c r="V231" i="9" s="1"/>
  <c r="P230" i="9"/>
  <c r="W230" i="9" s="1"/>
  <c r="M227" i="9"/>
  <c r="P226" i="9"/>
  <c r="M223" i="9"/>
  <c r="P222" i="9"/>
  <c r="M219" i="9"/>
  <c r="P218" i="9"/>
  <c r="M215" i="9"/>
  <c r="P212" i="9"/>
  <c r="W212" i="9" s="1"/>
  <c r="M209" i="9"/>
  <c r="V209" i="9" s="1"/>
  <c r="P208" i="9"/>
  <c r="W208" i="9" s="1"/>
  <c r="L204" i="9"/>
  <c r="M204" i="9" s="1"/>
  <c r="V204" i="9" s="1"/>
  <c r="P202" i="9"/>
  <c r="W202" i="9" s="1"/>
  <c r="O194" i="9"/>
  <c r="P194" i="9" s="1"/>
  <c r="O186" i="9"/>
  <c r="P186" i="9" s="1"/>
  <c r="O176" i="9"/>
  <c r="P176" i="9" s="1"/>
  <c r="W176" i="9" s="1"/>
  <c r="O168" i="9"/>
  <c r="P168" i="9" s="1"/>
  <c r="W168" i="9" s="1"/>
  <c r="O160" i="9"/>
  <c r="P160" i="9" s="1"/>
  <c r="O150" i="9"/>
  <c r="P150" i="9" s="1"/>
  <c r="W150" i="9" s="1"/>
  <c r="O142" i="9"/>
  <c r="P142" i="9" s="1"/>
  <c r="W142" i="9" s="1"/>
  <c r="O134" i="9"/>
  <c r="P134" i="9" s="1"/>
  <c r="L94" i="9"/>
  <c r="M94" i="9" s="1"/>
  <c r="O91" i="9"/>
  <c r="P91" i="9" s="1"/>
  <c r="O86" i="9"/>
  <c r="P86" i="9" s="1"/>
  <c r="W86" i="9" s="1"/>
  <c r="L60" i="9"/>
  <c r="M60" i="9" s="1"/>
  <c r="O55" i="9"/>
  <c r="P55" i="9" s="1"/>
  <c r="W55" i="9" s="1"/>
  <c r="O52" i="9"/>
  <c r="P52" i="9" s="1"/>
  <c r="W52" i="9" s="1"/>
  <c r="M242" i="9"/>
  <c r="V242" i="9" s="1"/>
  <c r="M238" i="9"/>
  <c r="V238" i="9" s="1"/>
  <c r="M234" i="9"/>
  <c r="V234" i="9" s="1"/>
  <c r="M230" i="9"/>
  <c r="V230" i="9" s="1"/>
  <c r="M226" i="9"/>
  <c r="M222" i="9"/>
  <c r="M218" i="9"/>
  <c r="M212" i="9"/>
  <c r="V212" i="9" s="1"/>
  <c r="M208" i="9"/>
  <c r="V208" i="9" s="1"/>
  <c r="L202" i="9"/>
  <c r="M202" i="9" s="1"/>
  <c r="V202" i="9" s="1"/>
  <c r="O196" i="9"/>
  <c r="P196" i="9" s="1"/>
  <c r="O188" i="9"/>
  <c r="P188" i="9" s="1"/>
  <c r="O178" i="9"/>
  <c r="P178" i="9" s="1"/>
  <c r="W178" i="9" s="1"/>
  <c r="O170" i="9"/>
  <c r="P170" i="9" s="1"/>
  <c r="W170" i="9" s="1"/>
  <c r="O162" i="9"/>
  <c r="P162" i="9" s="1"/>
  <c r="O154" i="9"/>
  <c r="P154" i="9" s="1"/>
  <c r="O144" i="9"/>
  <c r="P144" i="9" s="1"/>
  <c r="W144" i="9" s="1"/>
  <c r="O136" i="9"/>
  <c r="P136" i="9" s="1"/>
  <c r="W136" i="9" s="1"/>
  <c r="P240" i="9"/>
  <c r="W240" i="9" s="1"/>
  <c r="P236" i="9"/>
  <c r="W236" i="9" s="1"/>
  <c r="P232" i="9"/>
  <c r="W232" i="9" s="1"/>
  <c r="P228" i="9"/>
  <c r="P224" i="9"/>
  <c r="P220" i="9"/>
  <c r="P216" i="9"/>
  <c r="P210" i="9"/>
  <c r="W210" i="9" s="1"/>
  <c r="P206" i="9"/>
  <c r="W206" i="9" s="1"/>
  <c r="O198" i="9"/>
  <c r="P198" i="9" s="1"/>
  <c r="W198" i="9" s="1"/>
  <c r="O190" i="9"/>
  <c r="P190" i="9" s="1"/>
  <c r="O180" i="9"/>
  <c r="P180" i="9" s="1"/>
  <c r="W180" i="9" s="1"/>
  <c r="O172" i="9"/>
  <c r="P172" i="9" s="1"/>
  <c r="W172" i="9" s="1"/>
  <c r="O164" i="9"/>
  <c r="P164" i="9" s="1"/>
  <c r="O156" i="9"/>
  <c r="P156" i="9" s="1"/>
  <c r="O146" i="9"/>
  <c r="P146" i="9" s="1"/>
  <c r="W146" i="9" s="1"/>
  <c r="O138" i="9"/>
  <c r="P138" i="9" s="1"/>
  <c r="W138" i="9" s="1"/>
  <c r="O104" i="9"/>
  <c r="P104" i="9" s="1"/>
  <c r="M76" i="9"/>
  <c r="V76" i="9" s="1"/>
  <c r="L76" i="9"/>
  <c r="O73" i="9"/>
  <c r="P73" i="9" s="1"/>
  <c r="O70" i="9"/>
  <c r="P70" i="9" s="1"/>
  <c r="M200" i="9"/>
  <c r="V200" i="9" s="1"/>
  <c r="M198" i="9"/>
  <c r="V198" i="9" s="1"/>
  <c r="M196" i="9"/>
  <c r="M194" i="9"/>
  <c r="M192" i="9"/>
  <c r="M190" i="9"/>
  <c r="M188" i="9"/>
  <c r="M186" i="9"/>
  <c r="M184" i="9"/>
  <c r="M180" i="9"/>
  <c r="V180" i="9" s="1"/>
  <c r="M178" i="9"/>
  <c r="V178" i="9" s="1"/>
  <c r="M176" i="9"/>
  <c r="V176" i="9" s="1"/>
  <c r="M174" i="9"/>
  <c r="V174" i="9" s="1"/>
  <c r="M172" i="9"/>
  <c r="V172" i="9" s="1"/>
  <c r="M170" i="9"/>
  <c r="V170" i="9" s="1"/>
  <c r="M168" i="9"/>
  <c r="V168" i="9" s="1"/>
  <c r="M166" i="9"/>
  <c r="M164" i="9"/>
  <c r="M162" i="9"/>
  <c r="M160" i="9"/>
  <c r="M158" i="9"/>
  <c r="M156" i="9"/>
  <c r="M154" i="9"/>
  <c r="M150" i="9"/>
  <c r="V150" i="9" s="1"/>
  <c r="M148" i="9"/>
  <c r="V148" i="9" s="1"/>
  <c r="M146" i="9"/>
  <c r="V146" i="9" s="1"/>
  <c r="M144" i="9"/>
  <c r="V144" i="9" s="1"/>
  <c r="M142" i="9"/>
  <c r="V142" i="9" s="1"/>
  <c r="M140" i="9"/>
  <c r="V140" i="9" s="1"/>
  <c r="M138" i="9"/>
  <c r="V138" i="9" s="1"/>
  <c r="M136" i="9"/>
  <c r="V136" i="9" s="1"/>
  <c r="M134" i="9"/>
  <c r="M132" i="9"/>
  <c r="M130" i="9"/>
  <c r="P129" i="9"/>
  <c r="M126" i="9"/>
  <c r="P125" i="9"/>
  <c r="M122" i="9"/>
  <c r="P119" i="9"/>
  <c r="W119" i="9" s="1"/>
  <c r="M116" i="9"/>
  <c r="V116" i="9" s="1"/>
  <c r="P115" i="9"/>
  <c r="W115" i="9" s="1"/>
  <c r="M112" i="9"/>
  <c r="V112" i="9" s="1"/>
  <c r="P111" i="9"/>
  <c r="W111" i="9" s="1"/>
  <c r="M108" i="9"/>
  <c r="V108" i="9" s="1"/>
  <c r="P107" i="9"/>
  <c r="W107" i="9" s="1"/>
  <c r="L98" i="9"/>
  <c r="M98" i="9" s="1"/>
  <c r="O95" i="9"/>
  <c r="P95" i="9" s="1"/>
  <c r="O92" i="9"/>
  <c r="P92" i="9" s="1"/>
  <c r="L80" i="9"/>
  <c r="M80" i="9" s="1"/>
  <c r="V80" i="9" s="1"/>
  <c r="O77" i="9"/>
  <c r="P77" i="9"/>
  <c r="W77" i="9" s="1"/>
  <c r="O74" i="9"/>
  <c r="P74" i="9" s="1"/>
  <c r="W74" i="9" s="1"/>
  <c r="L64" i="9"/>
  <c r="M64" i="9" s="1"/>
  <c r="O61" i="9"/>
  <c r="P61" i="9" s="1"/>
  <c r="O56" i="9"/>
  <c r="P56" i="9" s="1"/>
  <c r="W56" i="9" s="1"/>
  <c r="M129" i="9"/>
  <c r="M125" i="9"/>
  <c r="M119" i="9"/>
  <c r="V119" i="9" s="1"/>
  <c r="M115" i="9"/>
  <c r="V115" i="9" s="1"/>
  <c r="M111" i="9"/>
  <c r="V111" i="9" s="1"/>
  <c r="M107" i="9"/>
  <c r="V107" i="9" s="1"/>
  <c r="L102" i="9"/>
  <c r="M102" i="9" s="1"/>
  <c r="O99" i="9"/>
  <c r="P99" i="9" s="1"/>
  <c r="O96" i="9"/>
  <c r="P96" i="9" s="1"/>
  <c r="L84" i="9"/>
  <c r="M84" i="9" s="1"/>
  <c r="V84" i="9" s="1"/>
  <c r="O81" i="9"/>
  <c r="P81" i="9" s="1"/>
  <c r="W81" i="9" s="1"/>
  <c r="O78" i="9"/>
  <c r="P78" i="9" s="1"/>
  <c r="W78" i="9" s="1"/>
  <c r="L68" i="9"/>
  <c r="M68" i="9" s="1"/>
  <c r="O65" i="9"/>
  <c r="P65" i="9" s="1"/>
  <c r="O62" i="9"/>
  <c r="P62" i="9" s="1"/>
  <c r="L50" i="9"/>
  <c r="M50" i="9" s="1"/>
  <c r="V50" i="9" s="1"/>
  <c r="O47" i="9"/>
  <c r="P47" i="9" s="1"/>
  <c r="W47" i="9" s="1"/>
  <c r="P127" i="9"/>
  <c r="P123" i="9"/>
  <c r="P117" i="9"/>
  <c r="W117" i="9" s="1"/>
  <c r="P113" i="9"/>
  <c r="W113" i="9" s="1"/>
  <c r="P109" i="9"/>
  <c r="W109" i="9" s="1"/>
  <c r="L106" i="9"/>
  <c r="M106" i="9" s="1"/>
  <c r="V106" i="9" s="1"/>
  <c r="O103" i="9"/>
  <c r="P103" i="9" s="1"/>
  <c r="O100" i="9"/>
  <c r="P100" i="9"/>
  <c r="L88" i="9"/>
  <c r="M88" i="9" s="1"/>
  <c r="V88" i="9" s="1"/>
  <c r="O85" i="9"/>
  <c r="P85" i="9" s="1"/>
  <c r="W85" i="9" s="1"/>
  <c r="O82" i="9"/>
  <c r="P82" i="9" s="1"/>
  <c r="W82" i="9" s="1"/>
  <c r="L72" i="9"/>
  <c r="M72" i="9" s="1"/>
  <c r="O69" i="9"/>
  <c r="P69" i="9" s="1"/>
  <c r="O66" i="9"/>
  <c r="P66" i="9" s="1"/>
  <c r="L54" i="9"/>
  <c r="M54" i="9" s="1"/>
  <c r="V54" i="9" s="1"/>
  <c r="O51" i="9"/>
  <c r="P51" i="9" s="1"/>
  <c r="W51" i="9" s="1"/>
  <c r="O48" i="9"/>
  <c r="P48" i="9" s="1"/>
  <c r="W48" i="9" s="1"/>
  <c r="M104" i="9"/>
  <c r="M100" i="9"/>
  <c r="M96" i="9"/>
  <c r="M92" i="9"/>
  <c r="M86" i="9"/>
  <c r="V86" i="9" s="1"/>
  <c r="M82" i="9"/>
  <c r="V82" i="9" s="1"/>
  <c r="M78" i="9"/>
  <c r="V78" i="9" s="1"/>
  <c r="M74" i="9"/>
  <c r="V74" i="9" s="1"/>
  <c r="M70" i="9"/>
  <c r="M66" i="9"/>
  <c r="M62" i="9"/>
  <c r="M56" i="9"/>
  <c r="V56" i="9" s="1"/>
  <c r="M52" i="9"/>
  <c r="V52" i="9" s="1"/>
  <c r="M48" i="9"/>
  <c r="V48" i="9" s="1"/>
  <c r="P44" i="9"/>
  <c r="W44" i="9" s="1"/>
  <c r="M44" i="9"/>
  <c r="V44" i="9" s="1"/>
  <c r="P40" i="9"/>
  <c r="M40" i="9"/>
  <c r="P36" i="9"/>
  <c r="M36" i="9"/>
  <c r="P30" i="9"/>
  <c r="W30" i="9" s="1"/>
  <c r="M30" i="9"/>
  <c r="V30" i="9" s="1"/>
  <c r="P26" i="9"/>
  <c r="W26" i="9" s="1"/>
  <c r="M26" i="9"/>
  <c r="V26" i="9" s="1"/>
  <c r="P22" i="9"/>
  <c r="W22" i="9" s="1"/>
  <c r="M22" i="9"/>
  <c r="V22" i="9" s="1"/>
  <c r="P18" i="9"/>
  <c r="W18" i="9" s="1"/>
  <c r="M18" i="9"/>
  <c r="V18" i="9" s="1"/>
  <c r="L46" i="9"/>
  <c r="M46" i="9" s="1"/>
  <c r="V46" i="9" s="1"/>
  <c r="P43" i="9"/>
  <c r="W43" i="9" s="1"/>
  <c r="P39" i="9"/>
  <c r="P35" i="9"/>
  <c r="P29" i="9"/>
  <c r="W29" i="9" s="1"/>
  <c r="P25" i="9"/>
  <c r="W25" i="9" s="1"/>
  <c r="P21" i="9"/>
  <c r="W21" i="9" s="1"/>
  <c r="P17" i="9"/>
  <c r="W17" i="9" s="1"/>
  <c r="M42" i="9"/>
  <c r="M38" i="9"/>
  <c r="M34" i="9"/>
  <c r="M28" i="9"/>
  <c r="V28" i="9" s="1"/>
  <c r="M24" i="9"/>
  <c r="V24" i="9" s="1"/>
  <c r="M20" i="9"/>
  <c r="V20" i="9" s="1"/>
  <c r="M16" i="9"/>
  <c r="V16" i="9" s="1"/>
  <c r="P15" i="9"/>
  <c r="P13" i="9"/>
  <c r="P11" i="9"/>
  <c r="P9" i="9"/>
  <c r="P7" i="9"/>
  <c r="P5" i="9"/>
  <c r="P3" i="9"/>
  <c r="F362" i="9"/>
  <c r="U362" i="9" s="1"/>
  <c r="F366" i="9"/>
  <c r="U366" i="9" s="1"/>
  <c r="F179" i="9"/>
  <c r="U179" i="9" s="1"/>
  <c r="F260" i="9"/>
  <c r="U260" i="9" s="1"/>
  <c r="E261" i="9"/>
  <c r="F261" i="9" s="1"/>
  <c r="U261" i="9" s="1"/>
  <c r="E192" i="9"/>
  <c r="F192" i="9" s="1"/>
  <c r="U192" i="9" s="1"/>
  <c r="F208" i="9"/>
  <c r="U208" i="9" s="1"/>
  <c r="F209" i="9"/>
  <c r="U209" i="9" s="1"/>
  <c r="E239" i="9"/>
  <c r="F239" i="9" s="1"/>
  <c r="U239" i="9" s="1"/>
  <c r="E252" i="9"/>
  <c r="F252" i="9" s="1"/>
  <c r="U252" i="9" s="1"/>
  <c r="E278" i="9"/>
  <c r="F278" i="9" s="1"/>
  <c r="U278" i="9" s="1"/>
  <c r="E279" i="9"/>
  <c r="F279" i="9" s="1"/>
  <c r="U279" i="9" s="1"/>
  <c r="F312" i="9"/>
  <c r="U312" i="9" s="1"/>
  <c r="E320" i="9"/>
  <c r="F320" i="9" s="1"/>
  <c r="U320" i="9" s="1"/>
  <c r="E358" i="9"/>
  <c r="F358" i="9" s="1"/>
  <c r="U358" i="9" s="1"/>
  <c r="E365" i="9"/>
  <c r="F365" i="9" s="1"/>
  <c r="U365" i="9" s="1"/>
  <c r="F273" i="9"/>
  <c r="U273" i="9" s="1"/>
  <c r="F69" i="9"/>
  <c r="U69" i="9" s="1"/>
  <c r="F205" i="9"/>
  <c r="U205" i="9" s="1"/>
  <c r="F193" i="9"/>
  <c r="U193" i="9" s="1"/>
  <c r="F145" i="9"/>
  <c r="U145" i="9" s="1"/>
  <c r="F302" i="9"/>
  <c r="U302" i="9" s="1"/>
  <c r="F354" i="9"/>
  <c r="U354" i="9" s="1"/>
  <c r="F309" i="9"/>
  <c r="U309" i="9" s="1"/>
  <c r="F35" i="9"/>
  <c r="U35" i="9" s="1"/>
  <c r="E9" i="9"/>
  <c r="F9" i="9" s="1"/>
  <c r="U9" i="9" s="1"/>
  <c r="E14" i="9"/>
  <c r="F14" i="9" s="1"/>
  <c r="U14" i="9" s="1"/>
  <c r="E22" i="9"/>
  <c r="F22" i="9" s="1"/>
  <c r="U22" i="9" s="1"/>
  <c r="E37" i="9"/>
  <c r="F37" i="9" s="1"/>
  <c r="U37" i="9" s="1"/>
  <c r="E21" i="9"/>
  <c r="F21" i="9" s="1"/>
  <c r="U21" i="9" s="1"/>
  <c r="E29" i="9"/>
  <c r="F29" i="9" s="1"/>
  <c r="U29" i="9" s="1"/>
  <c r="E36" i="9"/>
  <c r="F36" i="9" s="1"/>
  <c r="U36" i="9" s="1"/>
  <c r="E65" i="9"/>
  <c r="F65" i="9" s="1"/>
  <c r="U65" i="9" s="1"/>
  <c r="E15" i="9"/>
  <c r="F15" i="9" s="1"/>
  <c r="U15" i="9" s="1"/>
  <c r="E47" i="9"/>
  <c r="F47" i="9" s="1"/>
  <c r="U47" i="9" s="1"/>
  <c r="E52" i="9"/>
  <c r="F52" i="9" s="1"/>
  <c r="U52" i="9" s="1"/>
  <c r="E97" i="9"/>
  <c r="F97" i="9" s="1"/>
  <c r="U97" i="9" s="1"/>
  <c r="E131" i="9"/>
  <c r="F131" i="9" s="1"/>
  <c r="U131" i="9" s="1"/>
  <c r="E139" i="9"/>
  <c r="F139" i="9" s="1"/>
  <c r="U139" i="9" s="1"/>
  <c r="E147" i="9"/>
  <c r="F147" i="9" s="1"/>
  <c r="U147" i="9" s="1"/>
  <c r="E211" i="9"/>
  <c r="F211" i="9" s="1"/>
  <c r="U211" i="9" s="1"/>
  <c r="E227" i="9"/>
  <c r="F227" i="9" s="1"/>
  <c r="U227" i="9" s="1"/>
  <c r="E232" i="9"/>
  <c r="F232" i="9" s="1"/>
  <c r="U232" i="9" s="1"/>
  <c r="E314" i="9"/>
  <c r="F314" i="9" s="1"/>
  <c r="U314" i="9" s="1"/>
  <c r="E334" i="9"/>
  <c r="F334" i="9" s="1"/>
  <c r="U334" i="9" s="1"/>
  <c r="F103" i="9"/>
  <c r="U103" i="9" s="1"/>
  <c r="E3" i="9"/>
  <c r="F3" i="9" s="1"/>
  <c r="U3" i="9" s="1"/>
  <c r="E13" i="9"/>
  <c r="F13" i="9" s="1"/>
  <c r="U13" i="9" s="1"/>
  <c r="F40" i="9"/>
  <c r="U40" i="9" s="1"/>
  <c r="F56" i="9"/>
  <c r="U56" i="9" s="1"/>
  <c r="E70" i="9"/>
  <c r="F70" i="9" s="1"/>
  <c r="U70" i="9" s="1"/>
  <c r="E77" i="9"/>
  <c r="F77" i="9" s="1"/>
  <c r="U77" i="9" s="1"/>
  <c r="E85" i="9"/>
  <c r="F85" i="9" s="1"/>
  <c r="U85" i="9" s="1"/>
  <c r="E86" i="9"/>
  <c r="F86" i="9" s="1"/>
  <c r="U86" i="9" s="1"/>
  <c r="E95" i="9"/>
  <c r="F95" i="9" s="1"/>
  <c r="U95" i="9" s="1"/>
  <c r="E111" i="9"/>
  <c r="F111" i="9" s="1"/>
  <c r="U111" i="9" s="1"/>
  <c r="E119" i="9"/>
  <c r="F119" i="9" s="1"/>
  <c r="U119" i="9" s="1"/>
  <c r="E122" i="9"/>
  <c r="F122" i="9" s="1"/>
  <c r="U122" i="9" s="1"/>
  <c r="E129" i="9"/>
  <c r="F129" i="9" s="1"/>
  <c r="U129" i="9" s="1"/>
  <c r="E138" i="9"/>
  <c r="F138" i="9" s="1"/>
  <c r="U138" i="9" s="1"/>
  <c r="E146" i="9"/>
  <c r="F146" i="9" s="1"/>
  <c r="U146" i="9" s="1"/>
  <c r="E156" i="9"/>
  <c r="F156" i="9" s="1"/>
  <c r="U156" i="9" s="1"/>
  <c r="E168" i="9"/>
  <c r="F168" i="9" s="1"/>
  <c r="U168" i="9" s="1"/>
  <c r="E177" i="9"/>
  <c r="F177" i="9" s="1"/>
  <c r="U177" i="9" s="1"/>
  <c r="E186" i="9"/>
  <c r="F186" i="9" s="1"/>
  <c r="U186" i="9" s="1"/>
  <c r="E190" i="9"/>
  <c r="F190" i="9" s="1"/>
  <c r="U190" i="9" s="1"/>
  <c r="E202" i="9"/>
  <c r="F202" i="9" s="1"/>
  <c r="U202" i="9" s="1"/>
  <c r="E217" i="9"/>
  <c r="F217" i="9" s="1"/>
  <c r="U217" i="9" s="1"/>
  <c r="E221" i="9"/>
  <c r="F221" i="9" s="1"/>
  <c r="U221" i="9" s="1"/>
  <c r="E226" i="9"/>
  <c r="F226" i="9" s="1"/>
  <c r="U226" i="9" s="1"/>
  <c r="E243" i="9"/>
  <c r="F243" i="9" s="1"/>
  <c r="U243" i="9" s="1"/>
  <c r="E274" i="9"/>
  <c r="F274" i="9" s="1"/>
  <c r="U274" i="9" s="1"/>
  <c r="E293" i="9"/>
  <c r="F293" i="9" s="1"/>
  <c r="U293" i="9" s="1"/>
  <c r="E350" i="9"/>
  <c r="F350" i="9" s="1"/>
  <c r="U350" i="9" s="1"/>
  <c r="E364" i="9"/>
  <c r="F364" i="9" s="1"/>
  <c r="U364" i="9" s="1"/>
  <c r="F231" i="9"/>
  <c r="U231" i="9" s="1"/>
  <c r="F163" i="9"/>
  <c r="U163" i="9" s="1"/>
  <c r="F61" i="9"/>
  <c r="U61" i="9" s="1"/>
  <c r="F25" i="9"/>
  <c r="U25" i="9" s="1"/>
  <c r="E83" i="9"/>
  <c r="F83" i="9" s="1"/>
  <c r="U83" i="9" s="1"/>
  <c r="E93" i="9"/>
  <c r="F93" i="9" s="1"/>
  <c r="U93" i="9" s="1"/>
  <c r="E117" i="9"/>
  <c r="F117" i="9" s="1"/>
  <c r="U117" i="9" s="1"/>
  <c r="E127" i="9"/>
  <c r="F127" i="9" s="1"/>
  <c r="U127" i="9" s="1"/>
  <c r="E136" i="9"/>
  <c r="F136" i="9" s="1"/>
  <c r="U136" i="9" s="1"/>
  <c r="E144" i="9"/>
  <c r="F144" i="9" s="1"/>
  <c r="U144" i="9" s="1"/>
  <c r="E154" i="9"/>
  <c r="F154" i="9" s="1"/>
  <c r="U154" i="9" s="1"/>
  <c r="E155" i="9"/>
  <c r="F155" i="9" s="1"/>
  <c r="U155" i="9" s="1"/>
  <c r="E164" i="9"/>
  <c r="F164" i="9" s="1"/>
  <c r="U164" i="9" s="1"/>
  <c r="E165" i="9"/>
  <c r="F165" i="9" s="1"/>
  <c r="U165" i="9" s="1"/>
  <c r="E175" i="9"/>
  <c r="F175" i="9" s="1"/>
  <c r="U175" i="9" s="1"/>
  <c r="E176" i="9"/>
  <c r="F176" i="9" s="1"/>
  <c r="U176" i="9" s="1"/>
  <c r="E185" i="9"/>
  <c r="F185" i="9" s="1"/>
  <c r="U185" i="9" s="1"/>
  <c r="E201" i="9"/>
  <c r="F201" i="9" s="1"/>
  <c r="U201" i="9" s="1"/>
  <c r="E206" i="9"/>
  <c r="F206" i="9" s="1"/>
  <c r="U206" i="9" s="1"/>
  <c r="E225" i="9"/>
  <c r="F225" i="9" s="1"/>
  <c r="U225" i="9" s="1"/>
  <c r="E237" i="9"/>
  <c r="F237" i="9" s="1"/>
  <c r="U237" i="9" s="1"/>
  <c r="E242" i="9"/>
  <c r="F242" i="9" s="1"/>
  <c r="U242" i="9" s="1"/>
  <c r="E263" i="9"/>
  <c r="F263" i="9" s="1"/>
  <c r="U263" i="9" s="1"/>
  <c r="E287" i="9"/>
  <c r="F287" i="9" s="1"/>
  <c r="U287" i="9" s="1"/>
  <c r="E296" i="9"/>
  <c r="F296" i="9" s="1"/>
  <c r="U296" i="9" s="1"/>
  <c r="E328" i="9"/>
  <c r="F328" i="9" s="1"/>
  <c r="U328" i="9" s="1"/>
  <c r="E349" i="9"/>
  <c r="F349" i="9" s="1"/>
  <c r="U349" i="9" s="1"/>
  <c r="F356" i="9"/>
  <c r="U356" i="9" s="1"/>
  <c r="F189" i="9"/>
  <c r="U189" i="9" s="1"/>
  <c r="F51" i="9"/>
  <c r="U51" i="9" s="1"/>
  <c r="F17" i="9"/>
  <c r="U17" i="9" s="1"/>
  <c r="E71" i="9"/>
  <c r="F71" i="9" s="1"/>
  <c r="U71" i="9" s="1"/>
  <c r="F78" i="9"/>
  <c r="U78" i="9" s="1"/>
  <c r="E87" i="9"/>
  <c r="F87" i="9" s="1"/>
  <c r="U87" i="9" s="1"/>
  <c r="F96" i="9"/>
  <c r="U96" i="9" s="1"/>
  <c r="F104" i="9"/>
  <c r="U104" i="9" s="1"/>
  <c r="F112" i="9"/>
  <c r="U112" i="9" s="1"/>
  <c r="E123" i="9"/>
  <c r="F123" i="9" s="1"/>
  <c r="U123" i="9" s="1"/>
  <c r="F130" i="9"/>
  <c r="U130" i="9" s="1"/>
  <c r="E157" i="9"/>
  <c r="F157" i="9" s="1"/>
  <c r="U157" i="9" s="1"/>
  <c r="F167" i="9"/>
  <c r="U167" i="9" s="1"/>
  <c r="E169" i="9"/>
  <c r="F169" i="9" s="1"/>
  <c r="U169" i="9" s="1"/>
  <c r="E187" i="9"/>
  <c r="F187" i="9" s="1"/>
  <c r="U187" i="9" s="1"/>
  <c r="E199" i="9"/>
  <c r="F199" i="9" s="1"/>
  <c r="U199" i="9" s="1"/>
  <c r="E218" i="9"/>
  <c r="F218" i="9" s="1"/>
  <c r="U218" i="9" s="1"/>
  <c r="E246" i="9"/>
  <c r="F246" i="9" s="1"/>
  <c r="U246" i="9" s="1"/>
  <c r="E285" i="9"/>
  <c r="F285" i="9" s="1"/>
  <c r="U285" i="9" s="1"/>
  <c r="E294" i="9"/>
  <c r="F294" i="9" s="1"/>
  <c r="U294" i="9" s="1"/>
  <c r="E7" i="9"/>
  <c r="F7" i="9" s="1"/>
  <c r="U7" i="9" s="1"/>
  <c r="E19" i="9"/>
  <c r="F19" i="9" s="1"/>
  <c r="U19" i="9" s="1"/>
  <c r="E27" i="9"/>
  <c r="F27" i="9" s="1"/>
  <c r="U27" i="9" s="1"/>
  <c r="E39" i="9"/>
  <c r="F39" i="9" s="1"/>
  <c r="U39" i="9" s="1"/>
  <c r="E45" i="9"/>
  <c r="F45" i="9" s="1"/>
  <c r="U45" i="9" s="1"/>
  <c r="E55" i="9"/>
  <c r="F55" i="9" s="1"/>
  <c r="U55" i="9" s="1"/>
  <c r="E63" i="9"/>
  <c r="F63" i="9"/>
  <c r="U63" i="9" s="1"/>
  <c r="E5" i="9"/>
  <c r="F5" i="9" s="1"/>
  <c r="U5" i="9" s="1"/>
  <c r="E6" i="9"/>
  <c r="F6" i="9" s="1"/>
  <c r="U6" i="9" s="1"/>
  <c r="F10" i="9"/>
  <c r="U10" i="9" s="1"/>
  <c r="E18" i="9"/>
  <c r="F18" i="9" s="1"/>
  <c r="U18" i="9" s="1"/>
  <c r="E26" i="9"/>
  <c r="F26" i="9" s="1"/>
  <c r="U26" i="9" s="1"/>
  <c r="F30" i="9"/>
  <c r="U30" i="9" s="1"/>
  <c r="E33" i="9"/>
  <c r="F33" i="9" s="1"/>
  <c r="U33" i="9" s="1"/>
  <c r="E44" i="9"/>
  <c r="F44" i="9" s="1"/>
  <c r="U44" i="9" s="1"/>
  <c r="F48" i="9"/>
  <c r="U48" i="9" s="1"/>
  <c r="E62" i="9"/>
  <c r="F62" i="9" s="1"/>
  <c r="U62" i="9" s="1"/>
  <c r="F66" i="9"/>
  <c r="U66" i="9" s="1"/>
  <c r="E67" i="9"/>
  <c r="F67" i="9" s="1"/>
  <c r="U67" i="9" s="1"/>
  <c r="E73" i="9"/>
  <c r="F73" i="9" s="1"/>
  <c r="U73" i="9" s="1"/>
  <c r="E74" i="9"/>
  <c r="F74" i="9" s="1"/>
  <c r="U74" i="9" s="1"/>
  <c r="E81" i="9"/>
  <c r="F81" i="9" s="1"/>
  <c r="U81" i="9" s="1"/>
  <c r="E82" i="9"/>
  <c r="F82" i="9" s="1"/>
  <c r="U82" i="9" s="1"/>
  <c r="E91" i="9"/>
  <c r="F91" i="9" s="1"/>
  <c r="U91" i="9" s="1"/>
  <c r="E92" i="9"/>
  <c r="F92" i="9" s="1"/>
  <c r="U92" i="9" s="1"/>
  <c r="E99" i="9"/>
  <c r="F99" i="9" s="1"/>
  <c r="U99" i="9" s="1"/>
  <c r="E100" i="9"/>
  <c r="F100" i="9" s="1"/>
  <c r="U100" i="9" s="1"/>
  <c r="E107" i="9"/>
  <c r="F107" i="9" s="1"/>
  <c r="U107" i="9" s="1"/>
  <c r="E108" i="9"/>
  <c r="F108" i="9" s="1"/>
  <c r="U108" i="9" s="1"/>
  <c r="E115" i="9"/>
  <c r="F115" i="9" s="1"/>
  <c r="U115" i="9" s="1"/>
  <c r="E116" i="9"/>
  <c r="F116" i="9" s="1"/>
  <c r="U116" i="9" s="1"/>
  <c r="E125" i="9"/>
  <c r="F125" i="9" s="1"/>
  <c r="U125" i="9" s="1"/>
  <c r="E126" i="9"/>
  <c r="F126" i="9" s="1"/>
  <c r="U126" i="9" s="1"/>
  <c r="E132" i="9"/>
  <c r="F132" i="9" s="1"/>
  <c r="U132" i="9" s="1"/>
  <c r="E133" i="9"/>
  <c r="F133" i="9" s="1"/>
  <c r="U133" i="9" s="1"/>
  <c r="E134" i="9"/>
  <c r="F134" i="9" s="1"/>
  <c r="U134" i="9" s="1"/>
  <c r="E135" i="9"/>
  <c r="F135" i="9" s="1"/>
  <c r="U135" i="9" s="1"/>
  <c r="E140" i="9"/>
  <c r="F140" i="9" s="1"/>
  <c r="U140" i="9" s="1"/>
  <c r="E141" i="9"/>
  <c r="F141" i="9" s="1"/>
  <c r="U141" i="9" s="1"/>
  <c r="E142" i="9"/>
  <c r="F142" i="9" s="1"/>
  <c r="U142" i="9" s="1"/>
  <c r="E143" i="9"/>
  <c r="F143" i="9" s="1"/>
  <c r="U143" i="9" s="1"/>
  <c r="E148" i="9"/>
  <c r="F148" i="9" s="1"/>
  <c r="U148" i="9" s="1"/>
  <c r="E149" i="9"/>
  <c r="F149" i="9" s="1"/>
  <c r="U149" i="9" s="1"/>
  <c r="E150" i="9"/>
  <c r="F150" i="9" s="1"/>
  <c r="U150" i="9" s="1"/>
  <c r="E153" i="9"/>
  <c r="F153" i="9" s="1"/>
  <c r="U153" i="9" s="1"/>
  <c r="E158" i="9"/>
  <c r="F158" i="9"/>
  <c r="U158" i="9" s="1"/>
  <c r="E159" i="9"/>
  <c r="F159" i="9" s="1"/>
  <c r="U159" i="9" s="1"/>
  <c r="E160" i="9"/>
  <c r="F160" i="9" s="1"/>
  <c r="U160" i="9" s="1"/>
  <c r="E161" i="9"/>
  <c r="F161" i="9" s="1"/>
  <c r="U161" i="9" s="1"/>
  <c r="E172" i="9"/>
  <c r="F172" i="9" s="1"/>
  <c r="U172" i="9" s="1"/>
  <c r="E173" i="9"/>
  <c r="F173" i="9" s="1"/>
  <c r="U173" i="9" s="1"/>
  <c r="E195" i="9"/>
  <c r="F195" i="9" s="1"/>
  <c r="U195" i="9" s="1"/>
  <c r="E200" i="9"/>
  <c r="F200" i="9" s="1"/>
  <c r="U200" i="9" s="1"/>
  <c r="E219" i="9"/>
  <c r="F219" i="9" s="1"/>
  <c r="U219" i="9" s="1"/>
  <c r="E228" i="9"/>
  <c r="F228" i="9" s="1"/>
  <c r="U228" i="9" s="1"/>
  <c r="F234" i="9"/>
  <c r="U234" i="9" s="1"/>
  <c r="F235" i="9"/>
  <c r="U235" i="9" s="1"/>
  <c r="E241" i="9"/>
  <c r="F241" i="9" s="1"/>
  <c r="U241" i="9" s="1"/>
  <c r="E254" i="9"/>
  <c r="F254" i="9" s="1"/>
  <c r="U254" i="9" s="1"/>
  <c r="E286" i="9"/>
  <c r="F286" i="9" s="1"/>
  <c r="U286" i="9" s="1"/>
  <c r="E295" i="9"/>
  <c r="F295" i="9" s="1"/>
  <c r="U295" i="9" s="1"/>
  <c r="E322" i="9"/>
  <c r="F322" i="9" s="1"/>
  <c r="U322" i="9" s="1"/>
  <c r="E327" i="9"/>
  <c r="F327" i="9" s="1"/>
  <c r="U327" i="9" s="1"/>
  <c r="F336" i="9"/>
  <c r="U336" i="9" s="1"/>
  <c r="F43" i="9"/>
  <c r="U43" i="9" s="1"/>
  <c r="E198" i="9"/>
  <c r="F198" i="9" s="1"/>
  <c r="U198" i="9" s="1"/>
  <c r="F207" i="9"/>
  <c r="U207" i="9" s="1"/>
  <c r="E210" i="9"/>
  <c r="F210" i="9" s="1"/>
  <c r="U210" i="9" s="1"/>
  <c r="E220" i="9"/>
  <c r="F220" i="9" s="1"/>
  <c r="U220" i="9" s="1"/>
  <c r="F229" i="9"/>
  <c r="U229" i="9" s="1"/>
  <c r="E240" i="9"/>
  <c r="F240" i="9" s="1"/>
  <c r="U240" i="9" s="1"/>
  <c r="F251" i="9"/>
  <c r="U251" i="9" s="1"/>
  <c r="F259" i="9"/>
  <c r="U259" i="9" s="1"/>
  <c r="E262" i="9"/>
  <c r="F262" i="9" s="1"/>
  <c r="U262" i="9" s="1"/>
  <c r="F271" i="9"/>
  <c r="U271" i="9" s="1"/>
  <c r="E284" i="9"/>
  <c r="F284" i="9" s="1"/>
  <c r="U284" i="9" s="1"/>
  <c r="E292" i="9"/>
  <c r="F292" i="9" s="1"/>
  <c r="U292" i="9" s="1"/>
  <c r="F301" i="9"/>
  <c r="U301" i="9" s="1"/>
  <c r="F311" i="9"/>
  <c r="U311" i="9" s="1"/>
  <c r="F319" i="9"/>
  <c r="U319" i="9" s="1"/>
  <c r="E326" i="9"/>
  <c r="F326" i="9" s="1"/>
  <c r="U326" i="9" s="1"/>
  <c r="F341" i="9"/>
  <c r="U341" i="9" s="1"/>
  <c r="E348" i="9"/>
  <c r="F348" i="9" s="1"/>
  <c r="U348" i="9" s="1"/>
  <c r="F353" i="9"/>
  <c r="U353" i="9" s="1"/>
  <c r="F361" i="9"/>
  <c r="U361" i="9" s="1"/>
  <c r="F360" i="9"/>
  <c r="U360" i="9" s="1"/>
  <c r="E250" i="9"/>
  <c r="F250" i="9" s="1"/>
  <c r="U250" i="9" s="1"/>
  <c r="E258" i="9"/>
  <c r="F258" i="9" s="1"/>
  <c r="U258" i="9" s="1"/>
  <c r="E270" i="9"/>
  <c r="F270" i="9" s="1"/>
  <c r="U270" i="9" s="1"/>
  <c r="E300" i="9"/>
  <c r="F300" i="9" s="1"/>
  <c r="U300" i="9" s="1"/>
  <c r="E310" i="9"/>
  <c r="F310" i="9" s="1"/>
  <c r="U310" i="9" s="1"/>
  <c r="E318" i="9"/>
  <c r="F318" i="9" s="1"/>
  <c r="U318" i="9" s="1"/>
  <c r="E340" i="9"/>
  <c r="F340" i="9" s="1"/>
  <c r="U340" i="9" s="1"/>
  <c r="F269" i="9"/>
  <c r="U269" i="9" s="1"/>
  <c r="F253" i="9"/>
  <c r="U253" i="9" s="1"/>
  <c r="F180" i="9"/>
  <c r="U180" i="9" s="1"/>
  <c r="F181" i="9"/>
  <c r="U181" i="9" s="1"/>
  <c r="F191" i="9"/>
  <c r="U191" i="9" s="1"/>
  <c r="E194" i="9"/>
  <c r="F194" i="9" s="1"/>
  <c r="U194" i="9" s="1"/>
  <c r="F203" i="9"/>
  <c r="U203" i="9" s="1"/>
  <c r="E216" i="9"/>
  <c r="F216" i="9" s="1"/>
  <c r="U216" i="9" s="1"/>
  <c r="E224" i="9"/>
  <c r="F224" i="9" s="1"/>
  <c r="U224" i="9" s="1"/>
  <c r="F233" i="9"/>
  <c r="U233" i="9" s="1"/>
  <c r="E236" i="9"/>
  <c r="F236" i="9" s="1"/>
  <c r="U236" i="9" s="1"/>
  <c r="F247" i="9"/>
  <c r="U247" i="9" s="1"/>
  <c r="F255" i="9"/>
  <c r="U255" i="9" s="1"/>
  <c r="E266" i="9"/>
  <c r="F266" i="9" s="1"/>
  <c r="U266" i="9" s="1"/>
  <c r="E267" i="9"/>
  <c r="F267" i="9" s="1"/>
  <c r="U267" i="9" s="1"/>
  <c r="E268" i="9"/>
  <c r="F268" i="9" s="1"/>
  <c r="U268" i="9" s="1"/>
  <c r="F277" i="9"/>
  <c r="U277" i="9" s="1"/>
  <c r="E280" i="9"/>
  <c r="F280" i="9" s="1"/>
  <c r="U280" i="9" s="1"/>
  <c r="E281" i="9"/>
  <c r="F281" i="9" s="1"/>
  <c r="U281" i="9" s="1"/>
  <c r="E288" i="9"/>
  <c r="F288" i="9" s="1"/>
  <c r="U288" i="9" s="1"/>
  <c r="E289" i="9"/>
  <c r="F289" i="9" s="1"/>
  <c r="U289" i="9" s="1"/>
  <c r="F297" i="9"/>
  <c r="U297" i="9" s="1"/>
  <c r="F305" i="9"/>
  <c r="U305" i="9" s="1"/>
  <c r="F315" i="9"/>
  <c r="U315" i="9" s="1"/>
  <c r="F323" i="9"/>
  <c r="U323" i="9" s="1"/>
  <c r="E330" i="9"/>
  <c r="F330" i="9" s="1"/>
  <c r="U330" i="9" s="1"/>
  <c r="E331" i="9"/>
  <c r="F331" i="9" s="1"/>
  <c r="U331" i="9" s="1"/>
  <c r="F335" i="9"/>
  <c r="U335" i="9" s="1"/>
  <c r="E344" i="9"/>
  <c r="F344" i="9" s="1"/>
  <c r="U344" i="9" s="1"/>
  <c r="E345" i="9"/>
  <c r="F345" i="9" s="1"/>
  <c r="U345" i="9" s="1"/>
  <c r="E346" i="9"/>
  <c r="F346" i="9" s="1"/>
  <c r="U346" i="9" s="1"/>
  <c r="F357" i="9"/>
  <c r="U357" i="9" s="1"/>
  <c r="F352" i="9"/>
  <c r="U352" i="9" s="1"/>
  <c r="E11" i="9"/>
  <c r="F11" i="9" s="1"/>
  <c r="U11" i="9" s="1"/>
  <c r="E23" i="9"/>
  <c r="F23" i="9" s="1"/>
  <c r="U23" i="9" s="1"/>
  <c r="E41" i="9"/>
  <c r="F41" i="9" s="1"/>
  <c r="U41" i="9" s="1"/>
  <c r="E49" i="9"/>
  <c r="F49" i="9" s="1"/>
  <c r="U49" i="9" s="1"/>
  <c r="E53" i="9"/>
  <c r="F53" i="9" s="1"/>
  <c r="U53" i="9" s="1"/>
  <c r="E57" i="9"/>
  <c r="F57" i="9" s="1"/>
  <c r="U57" i="9" s="1"/>
  <c r="E75" i="9"/>
  <c r="F75" i="9" s="1"/>
  <c r="U75" i="9" s="1"/>
  <c r="E79" i="9"/>
  <c r="F79" i="9" s="1"/>
  <c r="U79" i="9" s="1"/>
  <c r="E101" i="9"/>
  <c r="F101" i="9" s="1"/>
  <c r="U101" i="9" s="1"/>
  <c r="E105" i="9"/>
  <c r="F105" i="9" s="1"/>
  <c r="U105" i="9" s="1"/>
  <c r="E109" i="9"/>
  <c r="F109" i="9" s="1"/>
  <c r="U109" i="9" s="1"/>
  <c r="E113" i="9"/>
  <c r="F113" i="9" s="1"/>
  <c r="U113" i="9" s="1"/>
  <c r="E4" i="9"/>
  <c r="F4" i="9" s="1"/>
  <c r="U4" i="9" s="1"/>
  <c r="E8" i="9"/>
  <c r="F8" i="9" s="1"/>
  <c r="U8" i="9" s="1"/>
  <c r="E12" i="9"/>
  <c r="F12" i="9" s="1"/>
  <c r="U12" i="9" s="1"/>
  <c r="E16" i="9"/>
  <c r="F16" i="9" s="1"/>
  <c r="U16" i="9" s="1"/>
  <c r="E20" i="9"/>
  <c r="F20" i="9" s="1"/>
  <c r="U20" i="9" s="1"/>
  <c r="E24" i="9"/>
  <c r="F24" i="9" s="1"/>
  <c r="U24" i="9" s="1"/>
  <c r="E28" i="9"/>
  <c r="F28" i="9" s="1"/>
  <c r="U28" i="9" s="1"/>
  <c r="E34" i="9"/>
  <c r="F34" i="9" s="1"/>
  <c r="U34" i="9" s="1"/>
  <c r="E38" i="9"/>
  <c r="F38" i="9" s="1"/>
  <c r="U38" i="9" s="1"/>
  <c r="E42" i="9"/>
  <c r="F42" i="9" s="1"/>
  <c r="U42" i="9" s="1"/>
  <c r="E46" i="9"/>
  <c r="F46" i="9" s="1"/>
  <c r="U46" i="9" s="1"/>
  <c r="E50" i="9"/>
  <c r="F50" i="9" s="1"/>
  <c r="U50" i="9" s="1"/>
  <c r="E54" i="9"/>
  <c r="F54" i="9" s="1"/>
  <c r="U54" i="9" s="1"/>
  <c r="E60" i="9"/>
  <c r="F60" i="9" s="1"/>
  <c r="U60" i="9" s="1"/>
  <c r="E64" i="9"/>
  <c r="F64" i="9" s="1"/>
  <c r="U64" i="9" s="1"/>
  <c r="E68" i="9"/>
  <c r="F68" i="9" s="1"/>
  <c r="U68" i="9" s="1"/>
  <c r="E72" i="9"/>
  <c r="F72" i="9" s="1"/>
  <c r="U72" i="9" s="1"/>
  <c r="E76" i="9"/>
  <c r="F76" i="9" s="1"/>
  <c r="U76" i="9" s="1"/>
  <c r="E80" i="9"/>
  <c r="F80" i="9" s="1"/>
  <c r="U80" i="9" s="1"/>
  <c r="E84" i="9"/>
  <c r="F84" i="9" s="1"/>
  <c r="U84" i="9" s="1"/>
  <c r="E88" i="9"/>
  <c r="F88" i="9" s="1"/>
  <c r="U88" i="9" s="1"/>
  <c r="E94" i="9"/>
  <c r="F94" i="9" s="1"/>
  <c r="U94" i="9" s="1"/>
  <c r="E98" i="9"/>
  <c r="F98" i="9" s="1"/>
  <c r="U98" i="9" s="1"/>
  <c r="E102" i="9"/>
  <c r="F102" i="9" s="1"/>
  <c r="U102" i="9" s="1"/>
  <c r="E106" i="9"/>
  <c r="F106" i="9" s="1"/>
  <c r="U106" i="9" s="1"/>
  <c r="E110" i="9"/>
  <c r="F110" i="9" s="1"/>
  <c r="U110" i="9" s="1"/>
  <c r="E114" i="9"/>
  <c r="F114" i="9" s="1"/>
  <c r="U114" i="9" s="1"/>
  <c r="E118" i="9"/>
  <c r="F118" i="9" s="1"/>
  <c r="U118" i="9" s="1"/>
  <c r="E124" i="9"/>
  <c r="F124" i="9" s="1"/>
  <c r="U124" i="9" s="1"/>
  <c r="E128" i="9"/>
  <c r="F128" i="9" s="1"/>
  <c r="U128" i="9" s="1"/>
  <c r="E174" i="9"/>
  <c r="F174" i="9" s="1"/>
  <c r="U174" i="9" s="1"/>
  <c r="E196" i="9"/>
  <c r="F196" i="9" s="1"/>
  <c r="U196" i="9" s="1"/>
  <c r="E230" i="9"/>
  <c r="F230" i="9" s="1"/>
  <c r="U230" i="9" s="1"/>
  <c r="E264" i="9"/>
  <c r="F264" i="9" s="1"/>
  <c r="U264" i="9" s="1"/>
  <c r="E298" i="9"/>
  <c r="F298" i="9" s="1"/>
  <c r="U298" i="9" s="1"/>
  <c r="E303" i="9"/>
  <c r="F303" i="9" s="1"/>
  <c r="U303" i="9" s="1"/>
  <c r="E162" i="9"/>
  <c r="F162" i="9" s="1"/>
  <c r="U162" i="9" s="1"/>
  <c r="E178" i="9"/>
  <c r="F178" i="9" s="1"/>
  <c r="U178" i="9" s="1"/>
  <c r="E204" i="9"/>
  <c r="F204" i="9" s="1"/>
  <c r="U204" i="9" s="1"/>
  <c r="E238" i="9"/>
  <c r="F238" i="9" s="1"/>
  <c r="U238" i="9" s="1"/>
  <c r="E272" i="9"/>
  <c r="F272" i="9" s="1"/>
  <c r="U272" i="9" s="1"/>
  <c r="E166" i="9"/>
  <c r="F166" i="9" s="1"/>
  <c r="U166" i="9" s="1"/>
  <c r="E184" i="9"/>
  <c r="F184" i="9" s="1"/>
  <c r="U184" i="9" s="1"/>
  <c r="E212" i="9"/>
  <c r="F212" i="9" s="1"/>
  <c r="U212" i="9" s="1"/>
  <c r="E248" i="9"/>
  <c r="F248" i="9" s="1"/>
  <c r="U248" i="9" s="1"/>
  <c r="E282" i="9"/>
  <c r="F282" i="9" s="1"/>
  <c r="U282" i="9" s="1"/>
  <c r="E170" i="9"/>
  <c r="F170" i="9" s="1"/>
  <c r="U170" i="9" s="1"/>
  <c r="E188" i="9"/>
  <c r="F188" i="9" s="1"/>
  <c r="U188" i="9" s="1"/>
  <c r="E222" i="9"/>
  <c r="F222" i="9" s="1"/>
  <c r="U222" i="9" s="1"/>
  <c r="E256" i="9"/>
  <c r="F256" i="9" s="1"/>
  <c r="U256" i="9" s="1"/>
  <c r="E290" i="9"/>
  <c r="F290" i="9" s="1"/>
  <c r="U290" i="9" s="1"/>
  <c r="E304" i="9"/>
  <c r="F304" i="9" s="1"/>
  <c r="U304" i="9" s="1"/>
  <c r="E308" i="9"/>
  <c r="F308" i="9" s="1"/>
  <c r="U308" i="9" s="1"/>
  <c r="E316" i="9"/>
  <c r="F316" i="9" s="1"/>
  <c r="U316" i="9" s="1"/>
  <c r="E324" i="9"/>
  <c r="F324" i="9" s="1"/>
  <c r="U324" i="9" s="1"/>
  <c r="E332" i="9"/>
  <c r="F332" i="9" s="1"/>
  <c r="U332" i="9" s="1"/>
  <c r="E342" i="9"/>
  <c r="F342" i="9" s="1"/>
  <c r="U342" i="9" s="1"/>
  <c r="E325" i="9"/>
  <c r="F325" i="9" s="1"/>
  <c r="U325" i="9" s="1"/>
  <c r="E333" i="9"/>
  <c r="F333" i="9" s="1"/>
  <c r="U333" i="9" s="1"/>
  <c r="E343" i="9"/>
  <c r="F343" i="9" s="1"/>
  <c r="U343" i="9" s="1"/>
  <c r="E359" i="9"/>
  <c r="F359" i="9" s="1"/>
  <c r="U359" i="9" s="1"/>
  <c r="E313" i="9"/>
  <c r="F313" i="9" s="1"/>
  <c r="U313" i="9" s="1"/>
  <c r="E321" i="9"/>
  <c r="F321" i="9" s="1"/>
  <c r="U321" i="9" s="1"/>
  <c r="E329" i="9"/>
  <c r="F329" i="9" s="1"/>
  <c r="U329" i="9" s="1"/>
  <c r="E339" i="9"/>
  <c r="F339" i="9" s="1"/>
  <c r="U339" i="9" s="1"/>
  <c r="E347" i="9"/>
  <c r="F347" i="9" s="1"/>
  <c r="U347" i="9" s="1"/>
  <c r="E351" i="9"/>
  <c r="F351" i="9" s="1"/>
  <c r="U351" i="9" s="1"/>
  <c r="E355" i="9"/>
  <c r="F355" i="9" s="1"/>
  <c r="U355" i="9" s="1"/>
  <c r="E363" i="9"/>
  <c r="F363" i="9" s="1"/>
  <c r="U363" i="9" s="1"/>
  <c r="E367" i="9"/>
  <c r="F367" i="9" s="1"/>
  <c r="U367" i="9" s="1"/>
  <c r="K2" i="9" l="1"/>
  <c r="N2" i="9"/>
  <c r="O2" i="9" s="1"/>
  <c r="E2" i="9"/>
  <c r="F2" i="9" s="1"/>
  <c r="U2" i="9" s="1"/>
  <c r="L2" i="9" l="1"/>
  <c r="M2" i="9" s="1"/>
  <c r="P2" i="9"/>
</calcChain>
</file>

<file path=xl/sharedStrings.xml><?xml version="1.0" encoding="utf-8"?>
<sst xmlns="http://schemas.openxmlformats.org/spreadsheetml/2006/main" count="2701" uniqueCount="49">
  <si>
    <t>Wilmington WWTP Influent</t>
  </si>
  <si>
    <t>Airport PS</t>
  </si>
  <si>
    <t>Edgemoor PS</t>
  </si>
  <si>
    <t>Richardson Park PS</t>
  </si>
  <si>
    <t>South Market PS</t>
  </si>
  <si>
    <t>Terminal Avenue PS</t>
  </si>
  <si>
    <t>White Clay Creek PS</t>
  </si>
  <si>
    <t>Delaware City WWTP Influent</t>
  </si>
  <si>
    <t>Port Penn WWTP Influent</t>
  </si>
  <si>
    <t>MOT Water Farm Influent</t>
  </si>
  <si>
    <t>City of Newark (subset of WCC PS)</t>
  </si>
  <si>
    <t>Christiana Hospital (subset of WCC PS)</t>
  </si>
  <si>
    <t>Station</t>
  </si>
  <si>
    <t>Date</t>
  </si>
  <si>
    <t>Parent</t>
  </si>
  <si>
    <t>Cases</t>
  </si>
  <si>
    <t>Prevelance Rate</t>
  </si>
  <si>
    <t>None</t>
  </si>
  <si>
    <t>Station Friendly Name</t>
  </si>
  <si>
    <t>Bear/Glasgow/Churchmans</t>
  </si>
  <si>
    <t>Brandywine Hundred/Claymont</t>
  </si>
  <si>
    <t>Greenville/Elsmere/Newport</t>
  </si>
  <si>
    <t>Minquadale/N. New Castle</t>
  </si>
  <si>
    <t>New Castle/Red Lion/Wrangle Hill</t>
  </si>
  <si>
    <t>Greater Newark/Pike Creek/Hockessin</t>
  </si>
  <si>
    <t>South of the Canal</t>
  </si>
  <si>
    <t>N. New Castle Co. Aggregate Sewer System</t>
  </si>
  <si>
    <t>City of Newark</t>
  </si>
  <si>
    <t>Delaware City</t>
  </si>
  <si>
    <t>Port Penn</t>
  </si>
  <si>
    <t>Christiana Hospital</t>
  </si>
  <si>
    <t>Lower</t>
  </si>
  <si>
    <t>Upper</t>
  </si>
  <si>
    <t>UD</t>
  </si>
  <si>
    <t>Biobot</t>
  </si>
  <si>
    <t>Source</t>
  </si>
  <si>
    <t>SARS-CoV-2 Copies/L</t>
  </si>
  <si>
    <t>Upper Final</t>
  </si>
  <si>
    <t>Upper Sig Fig</t>
  </si>
  <si>
    <t>Lower Final</t>
  </si>
  <si>
    <t>Lower Sig Fig</t>
  </si>
  <si>
    <t>Log Value</t>
  </si>
  <si>
    <t>Log Lower</t>
  </si>
  <si>
    <t>Log Upper</t>
  </si>
  <si>
    <t>Ave Sig Fig</t>
  </si>
  <si>
    <t>Ave</t>
  </si>
  <si>
    <t>Ave Final</t>
  </si>
  <si>
    <t>Lower Limit (Copies/L)</t>
  </si>
  <si>
    <t>Upper Limit (Copies/L)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</si>
</sst>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1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4" fillId="3" borderId="1" xfId="0" applyFont="1" applyFill="1" applyBorder="1"/>
    <xf numFmtId="0" fontId="8" fillId="3" borderId="1" xfId="0" applyFont="1" applyFill="1" applyBorder="1" applyAlignment="1">
      <alignment wrapText="1"/>
    </xf>
    <xf numFmtId="2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/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1" xfId="0" applyNumberFormat="1" applyBorder="1"/>
    <xf numFmtId="2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'Clean Data'!$J$2:$J$365</c:f>
              <c:numCache>
                <c:formatCode>0</c:formatCode>
                <c:ptCount val="3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D-4E71-BF1C-C997FB598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68080"/>
        <c:axId val="1438225312"/>
      </c:scatterChart>
      <c:valAx>
        <c:axId val="19040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25312"/>
        <c:crosses val="autoZero"/>
        <c:crossBetween val="midCat"/>
      </c:valAx>
      <c:valAx>
        <c:axId val="143822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397292</xdr:colOff>
      <xdr:row>94</xdr:row>
      <xdr:rowOff>129842</xdr:rowOff>
    </xdr:from>
    <xdr:to>
      <xdr:col>18</xdr:col>
      <xdr:colOff>495049</xdr:colOff>
      <xdr:row>109</xdr:row>
      <xdr:rowOff>128338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D0A14-7B87-4D72-B94E-1C6CB4549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8590-CC77-42E9-B985-8F787D253DA4}">
  <dimension ref="A1:J369"/>
  <sheetViews>
    <sheetView tabSelected="1" zoomScale="107" zoomScaleNormal="310" workbookViewId="0">
      <pane ySplit="1" topLeftCell="A344" activePane="bottomLeft" state="frozen"/>
      <selection pane="bottomLeft" activeCell="C368" sqref="C368:C369"/>
    </sheetView>
  </sheetViews>
  <sheetFormatPr defaultColWidth="8.83984375" defaultRowHeight="14.4" x14ac:dyDescent="0.55000000000000004"/>
  <cols>
    <col min="1" max="1" width="26.734375" customWidth="1"/>
    <col min="2" max="2" width="37.20703125" customWidth="1"/>
    <col min="3" max="3" width="12.20703125" customWidth="1"/>
    <col min="4" max="4" width="10.9453125" customWidth="1"/>
    <col min="5" max="5" width="18" customWidth="1"/>
    <col min="6" max="7" width="19.1015625" bestFit="1" customWidth="1"/>
    <col min="8" max="8" width="11.41796875" customWidth="1"/>
    <col min="9" max="9" width="10.83984375" customWidth="1"/>
  </cols>
  <sheetData>
    <row r="1" spans="1:10" ht="18.600000000000001" customHeight="1" x14ac:dyDescent="0.55000000000000004">
      <c r="A1" s="27" t="s">
        <v>12</v>
      </c>
      <c r="B1" s="28" t="s">
        <v>18</v>
      </c>
      <c r="C1" s="29" t="s">
        <v>13</v>
      </c>
      <c r="D1" s="30" t="s">
        <v>35</v>
      </c>
      <c r="E1" s="31" t="s">
        <v>36</v>
      </c>
      <c r="F1" s="32" t="s">
        <v>47</v>
      </c>
      <c r="G1" s="32" t="s">
        <v>48</v>
      </c>
    </row>
    <row r="2" spans="1:10" x14ac:dyDescent="0.55000000000000004">
      <c r="A2" s="33" t="s">
        <v>1</v>
      </c>
      <c r="B2" s="33" t="s">
        <v>19</v>
      </c>
      <c r="C2" s="34">
        <v>43958</v>
      </c>
      <c r="D2" s="33" t="s">
        <v>34</v>
      </c>
      <c r="E2" s="36">
        <v>71800</v>
      </c>
      <c r="F2" s="36"/>
      <c r="G2" s="36"/>
      <c r="H2" s="8"/>
      <c r="I2" s="8"/>
      <c r="J2" s="8"/>
    </row>
    <row r="3" spans="1:10" x14ac:dyDescent="0.55000000000000004">
      <c r="A3" s="33" t="s">
        <v>1</v>
      </c>
      <c r="B3" s="33" t="s">
        <v>19</v>
      </c>
      <c r="C3" s="34">
        <v>43965</v>
      </c>
      <c r="D3" s="33" t="s">
        <v>34</v>
      </c>
      <c r="E3" s="36">
        <v>78100</v>
      </c>
      <c r="F3" s="36"/>
      <c r="G3" s="36"/>
      <c r="H3" s="8"/>
      <c r="I3" s="8"/>
      <c r="J3" s="8"/>
    </row>
    <row r="4" spans="1:10" x14ac:dyDescent="0.55000000000000004">
      <c r="A4" s="33" t="s">
        <v>1</v>
      </c>
      <c r="B4" s="33" t="s">
        <v>19</v>
      </c>
      <c r="C4" s="34">
        <v>43972</v>
      </c>
      <c r="D4" s="33" t="s">
        <v>34</v>
      </c>
      <c r="E4" s="36">
        <v>34900</v>
      </c>
      <c r="F4" s="36"/>
      <c r="G4" s="36"/>
      <c r="H4" s="8"/>
      <c r="I4" s="8"/>
      <c r="J4" s="8"/>
    </row>
    <row r="5" spans="1:10" x14ac:dyDescent="0.55000000000000004">
      <c r="A5" s="33" t="s">
        <v>1</v>
      </c>
      <c r="B5" s="33" t="s">
        <v>19</v>
      </c>
      <c r="C5" s="34">
        <v>43979</v>
      </c>
      <c r="D5" s="33" t="s">
        <v>34</v>
      </c>
      <c r="E5" s="36">
        <v>10000</v>
      </c>
      <c r="F5" s="36"/>
      <c r="G5" s="36"/>
      <c r="H5" s="8"/>
      <c r="I5" s="8"/>
      <c r="J5" s="8"/>
    </row>
    <row r="6" spans="1:10" x14ac:dyDescent="0.55000000000000004">
      <c r="A6" s="33" t="s">
        <v>1</v>
      </c>
      <c r="B6" s="33" t="s">
        <v>19</v>
      </c>
      <c r="C6" s="34">
        <v>43986</v>
      </c>
      <c r="D6" s="33" t="s">
        <v>34</v>
      </c>
      <c r="E6" s="36">
        <v>268000</v>
      </c>
      <c r="F6" s="36"/>
      <c r="G6" s="36"/>
      <c r="H6" s="8"/>
      <c r="I6" s="8"/>
      <c r="J6" s="8"/>
    </row>
    <row r="7" spans="1:10" x14ac:dyDescent="0.55000000000000004">
      <c r="A7" s="33" t="s">
        <v>1</v>
      </c>
      <c r="B7" s="33" t="s">
        <v>19</v>
      </c>
      <c r="C7" s="34">
        <v>43993</v>
      </c>
      <c r="D7" s="33" t="s">
        <v>34</v>
      </c>
      <c r="E7" s="36">
        <v>110000</v>
      </c>
      <c r="F7" s="36"/>
      <c r="G7" s="36"/>
      <c r="H7" s="8"/>
      <c r="I7" s="8"/>
      <c r="J7" s="8"/>
    </row>
    <row r="8" spans="1:10" x14ac:dyDescent="0.55000000000000004">
      <c r="A8" s="33" t="s">
        <v>1</v>
      </c>
      <c r="B8" s="33" t="s">
        <v>19</v>
      </c>
      <c r="C8" s="34">
        <v>44000</v>
      </c>
      <c r="D8" s="33" t="s">
        <v>34</v>
      </c>
      <c r="E8" s="36">
        <v>69200</v>
      </c>
      <c r="F8" s="36"/>
      <c r="G8" s="36"/>
      <c r="H8" s="8"/>
      <c r="I8" s="8"/>
      <c r="J8" s="8"/>
    </row>
    <row r="9" spans="1:10" x14ac:dyDescent="0.55000000000000004">
      <c r="A9" s="33" t="s">
        <v>1</v>
      </c>
      <c r="B9" s="33" t="s">
        <v>19</v>
      </c>
      <c r="C9" s="34">
        <v>44007</v>
      </c>
      <c r="D9" s="33" t="s">
        <v>34</v>
      </c>
      <c r="E9" s="36">
        <v>42900</v>
      </c>
      <c r="F9" s="36"/>
      <c r="G9" s="36"/>
      <c r="H9" s="8"/>
      <c r="I9" s="8"/>
      <c r="J9" s="8"/>
    </row>
    <row r="10" spans="1:10" x14ac:dyDescent="0.55000000000000004">
      <c r="A10" s="33" t="s">
        <v>1</v>
      </c>
      <c r="B10" s="33" t="s">
        <v>19</v>
      </c>
      <c r="C10" s="34">
        <v>44014</v>
      </c>
      <c r="D10" s="33" t="s">
        <v>34</v>
      </c>
      <c r="E10" s="36">
        <v>61700</v>
      </c>
      <c r="F10" s="36"/>
      <c r="G10" s="36"/>
      <c r="H10" s="8"/>
      <c r="I10" s="8"/>
      <c r="J10" s="8"/>
    </row>
    <row r="11" spans="1:10" x14ac:dyDescent="0.55000000000000004">
      <c r="A11" s="33" t="s">
        <v>1</v>
      </c>
      <c r="B11" s="33" t="s">
        <v>19</v>
      </c>
      <c r="C11" s="34">
        <v>44021</v>
      </c>
      <c r="D11" s="33" t="s">
        <v>34</v>
      </c>
      <c r="E11" s="36">
        <v>32500</v>
      </c>
      <c r="F11" s="36"/>
      <c r="G11" s="36"/>
      <c r="H11" s="8"/>
      <c r="I11" s="8"/>
      <c r="J11" s="8"/>
    </row>
    <row r="12" spans="1:10" x14ac:dyDescent="0.55000000000000004">
      <c r="A12" s="33" t="s">
        <v>1</v>
      </c>
      <c r="B12" s="33" t="s">
        <v>19</v>
      </c>
      <c r="C12" s="34">
        <v>44028</v>
      </c>
      <c r="D12" s="33" t="s">
        <v>34</v>
      </c>
      <c r="E12" s="36">
        <v>114000</v>
      </c>
      <c r="F12" s="36"/>
      <c r="G12" s="36"/>
      <c r="H12" s="8"/>
      <c r="I12" s="8"/>
      <c r="J12" s="8"/>
    </row>
    <row r="13" spans="1:10" x14ac:dyDescent="0.55000000000000004">
      <c r="A13" s="33" t="s">
        <v>1</v>
      </c>
      <c r="B13" s="33" t="s">
        <v>19</v>
      </c>
      <c r="C13" s="34">
        <v>44035</v>
      </c>
      <c r="D13" s="33" t="s">
        <v>34</v>
      </c>
      <c r="E13" s="36">
        <v>93900</v>
      </c>
      <c r="F13" s="36"/>
      <c r="G13" s="36"/>
      <c r="H13" s="8"/>
      <c r="I13" s="8"/>
      <c r="J13" s="8"/>
    </row>
    <row r="14" spans="1:10" x14ac:dyDescent="0.55000000000000004">
      <c r="A14" s="33" t="s">
        <v>1</v>
      </c>
      <c r="B14" s="33" t="s">
        <v>19</v>
      </c>
      <c r="C14" s="34">
        <v>44042</v>
      </c>
      <c r="D14" s="33" t="s">
        <v>34</v>
      </c>
      <c r="E14" s="36">
        <v>16600</v>
      </c>
      <c r="F14" s="36"/>
      <c r="G14" s="36"/>
      <c r="H14" s="8"/>
      <c r="I14" s="8"/>
      <c r="J14" s="8"/>
    </row>
    <row r="15" spans="1:10" x14ac:dyDescent="0.55000000000000004">
      <c r="A15" s="33" t="s">
        <v>1</v>
      </c>
      <c r="B15" s="33" t="s">
        <v>19</v>
      </c>
      <c r="C15" s="34">
        <v>44049</v>
      </c>
      <c r="D15" s="33" t="s">
        <v>34</v>
      </c>
      <c r="E15" s="36">
        <v>74800</v>
      </c>
      <c r="F15" s="36"/>
      <c r="G15" s="36"/>
      <c r="H15" s="8"/>
      <c r="I15" s="8"/>
      <c r="J15" s="8"/>
    </row>
    <row r="16" spans="1:10" x14ac:dyDescent="0.55000000000000004">
      <c r="A16" s="33" t="s">
        <v>1</v>
      </c>
      <c r="B16" s="33" t="s">
        <v>19</v>
      </c>
      <c r="C16" s="34">
        <v>44056</v>
      </c>
      <c r="D16" s="33" t="s">
        <v>33</v>
      </c>
      <c r="E16" s="36">
        <v>57200</v>
      </c>
      <c r="F16" s="36">
        <v>32200</v>
      </c>
      <c r="G16" s="36">
        <v>102000</v>
      </c>
      <c r="H16" s="8"/>
      <c r="I16" s="8"/>
      <c r="J16" s="8"/>
    </row>
    <row r="17" spans="1:10" x14ac:dyDescent="0.55000000000000004">
      <c r="A17" s="33" t="s">
        <v>1</v>
      </c>
      <c r="B17" s="33" t="s">
        <v>19</v>
      </c>
      <c r="C17" s="34">
        <v>44063</v>
      </c>
      <c r="D17" s="33" t="s">
        <v>33</v>
      </c>
      <c r="E17" s="36">
        <v>50200</v>
      </c>
      <c r="F17" s="36">
        <v>28200</v>
      </c>
      <c r="G17" s="36">
        <v>89300</v>
      </c>
      <c r="H17" s="8"/>
      <c r="I17" s="8"/>
      <c r="J17" s="8"/>
    </row>
    <row r="18" spans="1:10" x14ac:dyDescent="0.55000000000000004">
      <c r="A18" s="33" t="s">
        <v>1</v>
      </c>
      <c r="B18" s="33" t="s">
        <v>19</v>
      </c>
      <c r="C18" s="34">
        <v>44070</v>
      </c>
      <c r="D18" s="33" t="s">
        <v>33</v>
      </c>
      <c r="E18" s="36">
        <v>29200</v>
      </c>
      <c r="F18" s="36">
        <v>16400</v>
      </c>
      <c r="G18" s="36">
        <v>52000</v>
      </c>
      <c r="H18" s="8"/>
      <c r="I18" s="8"/>
      <c r="J18" s="8"/>
    </row>
    <row r="19" spans="1:10" x14ac:dyDescent="0.55000000000000004">
      <c r="A19" s="33" t="s">
        <v>1</v>
      </c>
      <c r="B19" s="33" t="s">
        <v>19</v>
      </c>
      <c r="C19" s="34">
        <v>44077</v>
      </c>
      <c r="D19" s="33" t="s">
        <v>33</v>
      </c>
      <c r="E19" s="36">
        <v>20900</v>
      </c>
      <c r="F19" s="36">
        <v>11800</v>
      </c>
      <c r="G19" s="36">
        <v>37200</v>
      </c>
      <c r="H19" s="8"/>
      <c r="I19" s="8"/>
      <c r="J19" s="8"/>
    </row>
    <row r="20" spans="1:10" x14ac:dyDescent="0.55000000000000004">
      <c r="A20" s="33" t="s">
        <v>1</v>
      </c>
      <c r="B20" s="33" t="s">
        <v>19</v>
      </c>
      <c r="C20" s="34">
        <v>44084</v>
      </c>
      <c r="D20" s="33" t="s">
        <v>33</v>
      </c>
      <c r="E20" s="36">
        <v>55200</v>
      </c>
      <c r="F20" s="36">
        <v>31000</v>
      </c>
      <c r="G20" s="36">
        <v>98100</v>
      </c>
      <c r="H20" s="8"/>
      <c r="I20" s="8"/>
      <c r="J20" s="8"/>
    </row>
    <row r="21" spans="1:10" x14ac:dyDescent="0.55000000000000004">
      <c r="A21" s="33" t="s">
        <v>1</v>
      </c>
      <c r="B21" s="33" t="s">
        <v>19</v>
      </c>
      <c r="C21" s="34">
        <v>44091</v>
      </c>
      <c r="D21" s="33" t="s">
        <v>33</v>
      </c>
      <c r="E21" s="36">
        <v>70500</v>
      </c>
      <c r="F21" s="36">
        <v>39700</v>
      </c>
      <c r="G21" s="36">
        <v>125000</v>
      </c>
      <c r="H21" s="8"/>
      <c r="I21" s="8"/>
      <c r="J21" s="8"/>
    </row>
    <row r="22" spans="1:10" x14ac:dyDescent="0.55000000000000004">
      <c r="A22" s="33" t="s">
        <v>1</v>
      </c>
      <c r="B22" s="33" t="s">
        <v>19</v>
      </c>
      <c r="C22" s="34">
        <v>44098</v>
      </c>
      <c r="D22" s="33" t="s">
        <v>33</v>
      </c>
      <c r="E22" s="36">
        <v>66600</v>
      </c>
      <c r="F22" s="36">
        <v>37500</v>
      </c>
      <c r="G22" s="36">
        <v>119000</v>
      </c>
      <c r="H22" s="8"/>
      <c r="I22" s="8"/>
      <c r="J22" s="8"/>
    </row>
    <row r="23" spans="1:10" x14ac:dyDescent="0.55000000000000004">
      <c r="A23" s="33" t="s">
        <v>1</v>
      </c>
      <c r="B23" s="33" t="s">
        <v>19</v>
      </c>
      <c r="C23" s="34">
        <v>44105</v>
      </c>
      <c r="D23" s="33" t="s">
        <v>33</v>
      </c>
      <c r="E23" s="36">
        <v>705000</v>
      </c>
      <c r="F23" s="36">
        <v>397000</v>
      </c>
      <c r="G23" s="36">
        <v>1250000</v>
      </c>
      <c r="H23" s="8"/>
      <c r="I23" s="8"/>
      <c r="J23" s="8"/>
    </row>
    <row r="24" spans="1:10" x14ac:dyDescent="0.55000000000000004">
      <c r="A24" s="33" t="s">
        <v>1</v>
      </c>
      <c r="B24" s="33" t="s">
        <v>19</v>
      </c>
      <c r="C24" s="34">
        <v>44112</v>
      </c>
      <c r="D24" s="33" t="s">
        <v>33</v>
      </c>
      <c r="E24" s="36">
        <v>48800</v>
      </c>
      <c r="F24" s="36">
        <v>27500</v>
      </c>
      <c r="G24" s="36">
        <v>86800</v>
      </c>
      <c r="H24" s="8"/>
      <c r="I24" s="8"/>
      <c r="J24" s="8"/>
    </row>
    <row r="25" spans="1:10" x14ac:dyDescent="0.55000000000000004">
      <c r="A25" s="33" t="s">
        <v>1</v>
      </c>
      <c r="B25" s="33" t="s">
        <v>19</v>
      </c>
      <c r="C25" s="34">
        <v>44119</v>
      </c>
      <c r="D25" s="33" t="s">
        <v>33</v>
      </c>
      <c r="E25" s="36">
        <v>35400</v>
      </c>
      <c r="F25" s="36">
        <v>19900</v>
      </c>
      <c r="G25" s="36">
        <v>62900</v>
      </c>
      <c r="H25" s="8"/>
      <c r="I25" s="8"/>
      <c r="J25" s="8"/>
    </row>
    <row r="26" spans="1:10" x14ac:dyDescent="0.55000000000000004">
      <c r="A26" s="33" t="s">
        <v>1</v>
      </c>
      <c r="B26" s="33" t="s">
        <v>19</v>
      </c>
      <c r="C26" s="34">
        <v>44126</v>
      </c>
      <c r="D26" s="33" t="s">
        <v>33</v>
      </c>
      <c r="E26" s="36">
        <v>20600</v>
      </c>
      <c r="F26" s="36">
        <v>11600</v>
      </c>
      <c r="G26" s="36">
        <v>36700</v>
      </c>
      <c r="H26" s="8"/>
      <c r="I26" s="8"/>
      <c r="J26" s="8"/>
    </row>
    <row r="27" spans="1:10" x14ac:dyDescent="0.55000000000000004">
      <c r="A27" s="33" t="s">
        <v>1</v>
      </c>
      <c r="B27" s="33" t="s">
        <v>19</v>
      </c>
      <c r="C27" s="34">
        <v>44133</v>
      </c>
      <c r="D27" s="33" t="s">
        <v>33</v>
      </c>
      <c r="E27" s="36">
        <v>63000</v>
      </c>
      <c r="F27" s="36">
        <v>35400</v>
      </c>
      <c r="G27" s="36">
        <v>112000</v>
      </c>
      <c r="H27" s="8"/>
      <c r="I27" s="8"/>
      <c r="J27" s="8"/>
    </row>
    <row r="28" spans="1:10" x14ac:dyDescent="0.55000000000000004">
      <c r="A28" s="33" t="s">
        <v>1</v>
      </c>
      <c r="B28" s="33" t="s">
        <v>19</v>
      </c>
      <c r="C28" s="34">
        <v>44140</v>
      </c>
      <c r="D28" s="33" t="s">
        <v>33</v>
      </c>
      <c r="E28" s="36">
        <v>28800</v>
      </c>
      <c r="F28" s="36">
        <v>16200</v>
      </c>
      <c r="G28" s="36">
        <v>51200</v>
      </c>
      <c r="H28" s="8"/>
      <c r="I28" s="8"/>
      <c r="J28" s="8"/>
    </row>
    <row r="29" spans="1:10" x14ac:dyDescent="0.55000000000000004">
      <c r="A29" s="33" t="s">
        <v>1</v>
      </c>
      <c r="B29" s="33" t="s">
        <v>19</v>
      </c>
      <c r="C29" s="34">
        <v>44147</v>
      </c>
      <c r="D29" s="33" t="s">
        <v>33</v>
      </c>
      <c r="E29" s="36">
        <v>211000</v>
      </c>
      <c r="F29" s="36">
        <v>118000</v>
      </c>
      <c r="G29" s="36">
        <v>374000</v>
      </c>
      <c r="H29" s="8"/>
      <c r="I29" s="8"/>
      <c r="J29" s="8"/>
    </row>
    <row r="30" spans="1:10" x14ac:dyDescent="0.55000000000000004">
      <c r="A30" s="33" t="s">
        <v>1</v>
      </c>
      <c r="B30" s="33" t="s">
        <v>19</v>
      </c>
      <c r="C30" s="34">
        <v>44154</v>
      </c>
      <c r="D30" s="33" t="s">
        <v>33</v>
      </c>
      <c r="E30" s="36">
        <v>238000</v>
      </c>
      <c r="F30" s="36">
        <v>134000</v>
      </c>
      <c r="G30" s="36">
        <v>424000</v>
      </c>
      <c r="H30" s="8"/>
      <c r="I30" s="8"/>
      <c r="J30" s="8"/>
    </row>
    <row r="31" spans="1:10" x14ac:dyDescent="0.55000000000000004">
      <c r="A31" s="38" t="s">
        <v>1</v>
      </c>
      <c r="B31" s="38" t="s">
        <v>19</v>
      </c>
      <c r="C31" s="39">
        <v>44159</v>
      </c>
      <c r="D31" s="40" t="s">
        <v>33</v>
      </c>
      <c r="E31" s="41">
        <v>478000</v>
      </c>
      <c r="F31" s="41">
        <v>269000</v>
      </c>
      <c r="G31" s="41">
        <v>850000</v>
      </c>
      <c r="H31" s="8"/>
      <c r="I31" s="8"/>
      <c r="J31" s="8"/>
    </row>
    <row r="32" spans="1:10" x14ac:dyDescent="0.55000000000000004">
      <c r="A32" s="38" t="s">
        <v>1</v>
      </c>
      <c r="B32" s="38" t="s">
        <v>19</v>
      </c>
      <c r="C32" s="39">
        <v>44168</v>
      </c>
      <c r="D32" s="40" t="s">
        <v>33</v>
      </c>
      <c r="E32" s="41">
        <v>661000</v>
      </c>
      <c r="F32" s="41">
        <v>372000</v>
      </c>
      <c r="G32" s="41">
        <v>1180000</v>
      </c>
      <c r="H32" s="8"/>
      <c r="I32" s="8"/>
      <c r="J32" s="8"/>
    </row>
    <row r="33" spans="1:10" x14ac:dyDescent="0.55000000000000004">
      <c r="A33" s="35" t="s">
        <v>11</v>
      </c>
      <c r="B33" s="33" t="s">
        <v>30</v>
      </c>
      <c r="C33" s="34">
        <v>43986</v>
      </c>
      <c r="D33" s="33" t="s">
        <v>34</v>
      </c>
      <c r="E33" s="36">
        <v>119000</v>
      </c>
      <c r="F33" s="36"/>
      <c r="G33" s="36"/>
      <c r="H33" s="8"/>
      <c r="I33" s="8"/>
      <c r="J33" s="8"/>
    </row>
    <row r="34" spans="1:10" x14ac:dyDescent="0.55000000000000004">
      <c r="A34" s="35" t="s">
        <v>11</v>
      </c>
      <c r="B34" s="33" t="s">
        <v>30</v>
      </c>
      <c r="C34" s="34">
        <v>43993</v>
      </c>
      <c r="D34" s="33" t="s">
        <v>34</v>
      </c>
      <c r="E34" s="36">
        <v>248000</v>
      </c>
      <c r="F34" s="36"/>
      <c r="G34" s="36"/>
      <c r="H34" s="8"/>
      <c r="I34" s="8"/>
      <c r="J34" s="8"/>
    </row>
    <row r="35" spans="1:10" x14ac:dyDescent="0.55000000000000004">
      <c r="A35" s="35" t="s">
        <v>11</v>
      </c>
      <c r="B35" s="33" t="s">
        <v>30</v>
      </c>
      <c r="C35" s="34">
        <v>44000</v>
      </c>
      <c r="D35" s="33" t="s">
        <v>34</v>
      </c>
      <c r="E35" s="36">
        <v>10000</v>
      </c>
      <c r="F35" s="36"/>
      <c r="G35" s="36"/>
      <c r="H35" s="8"/>
      <c r="I35" s="8"/>
      <c r="J35" s="8"/>
    </row>
    <row r="36" spans="1:10" x14ac:dyDescent="0.55000000000000004">
      <c r="A36" s="35" t="s">
        <v>11</v>
      </c>
      <c r="B36" s="33" t="s">
        <v>30</v>
      </c>
      <c r="C36" s="34">
        <v>44007</v>
      </c>
      <c r="D36" s="33" t="s">
        <v>34</v>
      </c>
      <c r="E36" s="36">
        <v>12400</v>
      </c>
      <c r="F36" s="36"/>
      <c r="G36" s="36"/>
      <c r="H36" s="8"/>
      <c r="I36" s="8"/>
      <c r="J36" s="8"/>
    </row>
    <row r="37" spans="1:10" x14ac:dyDescent="0.55000000000000004">
      <c r="A37" s="35" t="s">
        <v>11</v>
      </c>
      <c r="B37" s="33" t="s">
        <v>30</v>
      </c>
      <c r="C37" s="34">
        <v>44014</v>
      </c>
      <c r="D37" s="33" t="s">
        <v>34</v>
      </c>
      <c r="E37" s="36">
        <v>111000</v>
      </c>
      <c r="F37" s="36"/>
      <c r="G37" s="36"/>
      <c r="H37" s="8"/>
      <c r="I37" s="8"/>
      <c r="J37" s="8"/>
    </row>
    <row r="38" spans="1:10" x14ac:dyDescent="0.55000000000000004">
      <c r="A38" s="35" t="s">
        <v>11</v>
      </c>
      <c r="B38" s="33" t="s">
        <v>30</v>
      </c>
      <c r="C38" s="34">
        <v>44021</v>
      </c>
      <c r="D38" s="33" t="s">
        <v>34</v>
      </c>
      <c r="E38" s="36">
        <v>10000</v>
      </c>
      <c r="F38" s="36"/>
      <c r="G38" s="36"/>
      <c r="H38" s="8"/>
      <c r="I38" s="8"/>
      <c r="J38" s="8"/>
    </row>
    <row r="39" spans="1:10" x14ac:dyDescent="0.55000000000000004">
      <c r="A39" s="35" t="s">
        <v>11</v>
      </c>
      <c r="B39" s="33" t="s">
        <v>30</v>
      </c>
      <c r="C39" s="34">
        <v>44028</v>
      </c>
      <c r="D39" s="33" t="s">
        <v>34</v>
      </c>
      <c r="E39" s="36">
        <v>344000</v>
      </c>
      <c r="F39" s="36"/>
      <c r="G39" s="36"/>
      <c r="H39" s="8"/>
      <c r="I39" s="8"/>
      <c r="J39" s="8"/>
    </row>
    <row r="40" spans="1:10" x14ac:dyDescent="0.55000000000000004">
      <c r="A40" s="35" t="s">
        <v>11</v>
      </c>
      <c r="B40" s="33" t="s">
        <v>30</v>
      </c>
      <c r="C40" s="34">
        <v>44035</v>
      </c>
      <c r="D40" s="33" t="s">
        <v>34</v>
      </c>
      <c r="E40" s="36">
        <v>10000</v>
      </c>
      <c r="F40" s="36"/>
      <c r="G40" s="36"/>
      <c r="H40" s="8"/>
      <c r="I40" s="8"/>
      <c r="J40" s="8"/>
    </row>
    <row r="41" spans="1:10" x14ac:dyDescent="0.55000000000000004">
      <c r="A41" s="35" t="s">
        <v>11</v>
      </c>
      <c r="B41" s="33" t="s">
        <v>30</v>
      </c>
      <c r="C41" s="34">
        <v>44042</v>
      </c>
      <c r="D41" s="33" t="s">
        <v>34</v>
      </c>
      <c r="E41" s="36">
        <v>25500</v>
      </c>
      <c r="F41" s="36"/>
      <c r="G41" s="36"/>
      <c r="H41" s="8"/>
      <c r="I41" s="8"/>
      <c r="J41" s="8"/>
    </row>
    <row r="42" spans="1:10" x14ac:dyDescent="0.55000000000000004">
      <c r="A42" s="35" t="s">
        <v>11</v>
      </c>
      <c r="B42" s="33" t="s">
        <v>30</v>
      </c>
      <c r="C42" s="34">
        <v>44049</v>
      </c>
      <c r="D42" s="33" t="s">
        <v>34</v>
      </c>
      <c r="E42" s="36">
        <v>24700</v>
      </c>
      <c r="F42" s="36"/>
      <c r="G42" s="36"/>
      <c r="H42" s="8"/>
      <c r="I42" s="8"/>
      <c r="J42" s="8"/>
    </row>
    <row r="43" spans="1:10" x14ac:dyDescent="0.55000000000000004">
      <c r="A43" s="35" t="s">
        <v>11</v>
      </c>
      <c r="B43" s="33" t="s">
        <v>30</v>
      </c>
      <c r="C43" s="34">
        <v>44056</v>
      </c>
      <c r="D43" s="33" t="s">
        <v>33</v>
      </c>
      <c r="E43" s="36">
        <v>10000</v>
      </c>
      <c r="F43" s="36">
        <v>10000</v>
      </c>
      <c r="G43" s="36">
        <v>10000</v>
      </c>
      <c r="H43" s="8"/>
      <c r="I43" s="8"/>
      <c r="J43" s="8"/>
    </row>
    <row r="44" spans="1:10" x14ac:dyDescent="0.55000000000000004">
      <c r="A44" s="35" t="s">
        <v>11</v>
      </c>
      <c r="B44" s="33" t="s">
        <v>30</v>
      </c>
      <c r="C44" s="34">
        <v>44063</v>
      </c>
      <c r="D44" s="33" t="s">
        <v>33</v>
      </c>
      <c r="E44" s="36">
        <v>46700</v>
      </c>
      <c r="F44" s="36">
        <v>26300</v>
      </c>
      <c r="G44" s="36">
        <v>83100</v>
      </c>
      <c r="H44" s="8"/>
      <c r="I44" s="8"/>
      <c r="J44" s="8"/>
    </row>
    <row r="45" spans="1:10" x14ac:dyDescent="0.55000000000000004">
      <c r="A45" s="35" t="s">
        <v>11</v>
      </c>
      <c r="B45" s="33" t="s">
        <v>30</v>
      </c>
      <c r="C45" s="34">
        <v>44070</v>
      </c>
      <c r="D45" s="33" t="s">
        <v>33</v>
      </c>
      <c r="E45" s="36">
        <v>41900</v>
      </c>
      <c r="F45" s="36">
        <v>23600</v>
      </c>
      <c r="G45" s="36">
        <v>74500</v>
      </c>
      <c r="H45" s="8"/>
      <c r="I45" s="8"/>
      <c r="J45" s="8"/>
    </row>
    <row r="46" spans="1:10" x14ac:dyDescent="0.55000000000000004">
      <c r="A46" s="35" t="s">
        <v>11</v>
      </c>
      <c r="B46" s="33" t="s">
        <v>30</v>
      </c>
      <c r="C46" s="34">
        <v>44077</v>
      </c>
      <c r="D46" s="33" t="s">
        <v>33</v>
      </c>
      <c r="E46" s="36">
        <v>10000</v>
      </c>
      <c r="F46" s="36">
        <v>10000</v>
      </c>
      <c r="G46" s="36">
        <v>10000</v>
      </c>
      <c r="H46" s="8"/>
      <c r="I46" s="8"/>
      <c r="J46" s="8"/>
    </row>
    <row r="47" spans="1:10" x14ac:dyDescent="0.55000000000000004">
      <c r="A47" s="35" t="s">
        <v>11</v>
      </c>
      <c r="B47" s="33" t="s">
        <v>30</v>
      </c>
      <c r="C47" s="34">
        <v>44084</v>
      </c>
      <c r="D47" s="33" t="s">
        <v>33</v>
      </c>
      <c r="E47" s="36">
        <v>10000</v>
      </c>
      <c r="F47" s="36">
        <v>10000</v>
      </c>
      <c r="G47" s="36">
        <v>10000</v>
      </c>
      <c r="H47" s="8"/>
      <c r="I47" s="8"/>
      <c r="J47" s="8"/>
    </row>
    <row r="48" spans="1:10" x14ac:dyDescent="0.55000000000000004">
      <c r="A48" s="35" t="s">
        <v>11</v>
      </c>
      <c r="B48" s="33" t="s">
        <v>30</v>
      </c>
      <c r="C48" s="34">
        <v>44091</v>
      </c>
      <c r="D48" s="33" t="s">
        <v>33</v>
      </c>
      <c r="E48" s="36">
        <v>10000</v>
      </c>
      <c r="F48" s="36">
        <v>10000</v>
      </c>
      <c r="G48" s="36">
        <v>10000</v>
      </c>
      <c r="H48" s="8"/>
      <c r="I48" s="8"/>
      <c r="J48" s="8"/>
    </row>
    <row r="49" spans="1:10" x14ac:dyDescent="0.55000000000000004">
      <c r="A49" s="35" t="s">
        <v>11</v>
      </c>
      <c r="B49" s="33" t="s">
        <v>30</v>
      </c>
      <c r="C49" s="34">
        <v>44098</v>
      </c>
      <c r="D49" s="33" t="s">
        <v>33</v>
      </c>
      <c r="E49" s="36">
        <v>10000</v>
      </c>
      <c r="F49" s="36">
        <v>10000</v>
      </c>
      <c r="G49" s="36">
        <v>10000</v>
      </c>
      <c r="H49" s="8"/>
      <c r="I49" s="8"/>
      <c r="J49" s="8"/>
    </row>
    <row r="50" spans="1:10" x14ac:dyDescent="0.55000000000000004">
      <c r="A50" s="35" t="s">
        <v>11</v>
      </c>
      <c r="B50" s="33" t="s">
        <v>30</v>
      </c>
      <c r="C50" s="34">
        <v>44105</v>
      </c>
      <c r="D50" s="33" t="s">
        <v>33</v>
      </c>
      <c r="E50" s="36">
        <v>35300</v>
      </c>
      <c r="F50" s="36">
        <v>19800</v>
      </c>
      <c r="G50" s="36">
        <v>62700</v>
      </c>
      <c r="H50" s="8"/>
      <c r="I50" s="8"/>
      <c r="J50" s="8"/>
    </row>
    <row r="51" spans="1:10" x14ac:dyDescent="0.55000000000000004">
      <c r="A51" s="35" t="s">
        <v>11</v>
      </c>
      <c r="B51" s="33" t="s">
        <v>30</v>
      </c>
      <c r="C51" s="34">
        <v>44112</v>
      </c>
      <c r="D51" s="33" t="s">
        <v>33</v>
      </c>
      <c r="E51" s="36">
        <v>10000</v>
      </c>
      <c r="F51" s="36">
        <v>10000</v>
      </c>
      <c r="G51" s="36">
        <v>10000</v>
      </c>
      <c r="H51" s="8"/>
      <c r="I51" s="8"/>
      <c r="J51" s="8"/>
    </row>
    <row r="52" spans="1:10" x14ac:dyDescent="0.55000000000000004">
      <c r="A52" s="35" t="s">
        <v>11</v>
      </c>
      <c r="B52" s="33" t="s">
        <v>30</v>
      </c>
      <c r="C52" s="34">
        <v>44119</v>
      </c>
      <c r="D52" s="33" t="s">
        <v>33</v>
      </c>
      <c r="E52" s="36">
        <v>39700</v>
      </c>
      <c r="F52" s="36">
        <v>22400</v>
      </c>
      <c r="G52" s="36">
        <v>70700</v>
      </c>
      <c r="H52" s="8"/>
      <c r="I52" s="8"/>
      <c r="J52" s="8"/>
    </row>
    <row r="53" spans="1:10" x14ac:dyDescent="0.55000000000000004">
      <c r="A53" s="35" t="s">
        <v>11</v>
      </c>
      <c r="B53" s="33" t="s">
        <v>30</v>
      </c>
      <c r="C53" s="34">
        <v>44126</v>
      </c>
      <c r="D53" s="33" t="s">
        <v>33</v>
      </c>
      <c r="E53" s="36">
        <v>10000</v>
      </c>
      <c r="F53" s="36">
        <v>10000</v>
      </c>
      <c r="G53" s="36">
        <v>10000</v>
      </c>
      <c r="H53" s="8"/>
      <c r="I53" s="8"/>
      <c r="J53" s="8"/>
    </row>
    <row r="54" spans="1:10" x14ac:dyDescent="0.55000000000000004">
      <c r="A54" s="35" t="s">
        <v>11</v>
      </c>
      <c r="B54" s="33" t="s">
        <v>30</v>
      </c>
      <c r="C54" s="34">
        <v>44133</v>
      </c>
      <c r="D54" s="33" t="s">
        <v>33</v>
      </c>
      <c r="E54" s="36">
        <v>36600</v>
      </c>
      <c r="F54" s="36">
        <v>20600</v>
      </c>
      <c r="G54" s="36">
        <v>65100</v>
      </c>
      <c r="H54" s="8"/>
      <c r="I54" s="8"/>
      <c r="J54" s="8"/>
    </row>
    <row r="55" spans="1:10" x14ac:dyDescent="0.55000000000000004">
      <c r="A55" s="35" t="s">
        <v>11</v>
      </c>
      <c r="B55" s="33" t="s">
        <v>30</v>
      </c>
      <c r="C55" s="34">
        <v>44140</v>
      </c>
      <c r="D55" s="33" t="s">
        <v>33</v>
      </c>
      <c r="E55" s="36">
        <v>17300</v>
      </c>
      <c r="F55" s="36">
        <v>10000</v>
      </c>
      <c r="G55" s="36">
        <v>30700</v>
      </c>
      <c r="H55" s="8"/>
      <c r="I55" s="8"/>
      <c r="J55" s="8"/>
    </row>
    <row r="56" spans="1:10" x14ac:dyDescent="0.55000000000000004">
      <c r="A56" s="35" t="s">
        <v>11</v>
      </c>
      <c r="B56" s="33" t="s">
        <v>30</v>
      </c>
      <c r="C56" s="34">
        <v>44147</v>
      </c>
      <c r="D56" s="33" t="s">
        <v>33</v>
      </c>
      <c r="E56" s="36">
        <v>18300</v>
      </c>
      <c r="F56" s="36">
        <v>10300</v>
      </c>
      <c r="G56" s="36">
        <v>32500</v>
      </c>
      <c r="H56" s="8"/>
      <c r="I56" s="8"/>
      <c r="J56" s="8"/>
    </row>
    <row r="57" spans="1:10" x14ac:dyDescent="0.55000000000000004">
      <c r="A57" s="35" t="s">
        <v>11</v>
      </c>
      <c r="B57" s="33" t="s">
        <v>30</v>
      </c>
      <c r="C57" s="34">
        <v>44154</v>
      </c>
      <c r="D57" s="33" t="s">
        <v>33</v>
      </c>
      <c r="E57" s="36">
        <v>87200</v>
      </c>
      <c r="F57" s="36">
        <v>49000</v>
      </c>
      <c r="G57" s="36">
        <v>155000</v>
      </c>
      <c r="H57" s="8"/>
      <c r="I57" s="8"/>
      <c r="J57" s="8"/>
    </row>
    <row r="58" spans="1:10" x14ac:dyDescent="0.55000000000000004">
      <c r="A58" s="35" t="s">
        <v>11</v>
      </c>
      <c r="B58" s="33" t="s">
        <v>30</v>
      </c>
      <c r="C58" s="34">
        <v>44159</v>
      </c>
      <c r="D58" s="33" t="s">
        <v>33</v>
      </c>
      <c r="E58" s="36">
        <v>10000</v>
      </c>
      <c r="F58" s="36">
        <v>10000</v>
      </c>
      <c r="G58" s="36">
        <v>10000</v>
      </c>
      <c r="H58" s="8"/>
      <c r="I58" s="8"/>
      <c r="J58" s="8"/>
    </row>
    <row r="59" spans="1:10" x14ac:dyDescent="0.55000000000000004">
      <c r="A59" s="35" t="s">
        <v>11</v>
      </c>
      <c r="B59" s="33" t="s">
        <v>30</v>
      </c>
      <c r="C59" s="34">
        <v>44168</v>
      </c>
      <c r="D59" s="33" t="s">
        <v>33</v>
      </c>
      <c r="E59" s="36">
        <v>890000</v>
      </c>
      <c r="F59" s="36">
        <v>500000</v>
      </c>
      <c r="G59" s="36">
        <v>1580000</v>
      </c>
      <c r="H59" s="8"/>
      <c r="I59" s="8"/>
      <c r="J59" s="8"/>
    </row>
    <row r="60" spans="1:10" x14ac:dyDescent="0.55000000000000004">
      <c r="A60" s="35" t="s">
        <v>10</v>
      </c>
      <c r="B60" s="33" t="s">
        <v>27</v>
      </c>
      <c r="C60" s="34">
        <v>43958</v>
      </c>
      <c r="D60" s="33" t="s">
        <v>34</v>
      </c>
      <c r="E60" s="36">
        <v>28900</v>
      </c>
      <c r="F60" s="36"/>
      <c r="G60" s="36"/>
      <c r="H60" s="8"/>
      <c r="I60" s="8"/>
      <c r="J60" s="8"/>
    </row>
    <row r="61" spans="1:10" x14ac:dyDescent="0.55000000000000004">
      <c r="A61" s="35" t="s">
        <v>10</v>
      </c>
      <c r="B61" s="33" t="s">
        <v>27</v>
      </c>
      <c r="C61" s="34">
        <v>43965</v>
      </c>
      <c r="D61" s="33" t="s">
        <v>34</v>
      </c>
      <c r="E61" s="36">
        <v>139000</v>
      </c>
      <c r="F61" s="36"/>
      <c r="G61" s="36"/>
      <c r="H61" s="8"/>
      <c r="I61" s="8"/>
      <c r="J61" s="8"/>
    </row>
    <row r="62" spans="1:10" x14ac:dyDescent="0.55000000000000004">
      <c r="A62" s="35" t="s">
        <v>10</v>
      </c>
      <c r="B62" s="33" t="s">
        <v>27</v>
      </c>
      <c r="C62" s="34">
        <v>43972</v>
      </c>
      <c r="D62" s="33" t="s">
        <v>34</v>
      </c>
      <c r="E62" s="36">
        <v>75800</v>
      </c>
      <c r="F62" s="36"/>
      <c r="G62" s="36"/>
      <c r="H62" s="8"/>
      <c r="I62" s="8"/>
      <c r="J62" s="8"/>
    </row>
    <row r="63" spans="1:10" x14ac:dyDescent="0.55000000000000004">
      <c r="A63" s="35" t="s">
        <v>10</v>
      </c>
      <c r="B63" s="33" t="s">
        <v>27</v>
      </c>
      <c r="C63" s="34">
        <v>43979</v>
      </c>
      <c r="D63" s="33" t="s">
        <v>34</v>
      </c>
      <c r="E63" s="36">
        <v>11000</v>
      </c>
      <c r="F63" s="36"/>
      <c r="G63" s="36"/>
      <c r="H63" s="8"/>
      <c r="I63" s="8"/>
      <c r="J63" s="8"/>
    </row>
    <row r="64" spans="1:10" x14ac:dyDescent="0.55000000000000004">
      <c r="A64" s="35" t="s">
        <v>10</v>
      </c>
      <c r="B64" s="33" t="s">
        <v>27</v>
      </c>
      <c r="C64" s="34">
        <v>43986</v>
      </c>
      <c r="D64" s="33" t="s">
        <v>34</v>
      </c>
      <c r="E64" s="36">
        <v>112000</v>
      </c>
      <c r="F64" s="36"/>
      <c r="G64" s="36"/>
      <c r="H64" s="8"/>
      <c r="I64" s="8"/>
      <c r="J64" s="8"/>
    </row>
    <row r="65" spans="1:10" x14ac:dyDescent="0.55000000000000004">
      <c r="A65" s="35" t="s">
        <v>10</v>
      </c>
      <c r="B65" s="33" t="s">
        <v>27</v>
      </c>
      <c r="C65" s="34">
        <v>43993</v>
      </c>
      <c r="D65" s="33" t="s">
        <v>34</v>
      </c>
      <c r="E65" s="36">
        <v>343000</v>
      </c>
      <c r="F65" s="36"/>
      <c r="G65" s="36"/>
      <c r="H65" s="8"/>
      <c r="I65" s="8"/>
      <c r="J65" s="8"/>
    </row>
    <row r="66" spans="1:10" x14ac:dyDescent="0.55000000000000004">
      <c r="A66" s="35" t="s">
        <v>10</v>
      </c>
      <c r="B66" s="33" t="s">
        <v>27</v>
      </c>
      <c r="C66" s="34">
        <v>44000</v>
      </c>
      <c r="D66" s="33" t="s">
        <v>34</v>
      </c>
      <c r="E66" s="36">
        <v>10000</v>
      </c>
      <c r="F66" s="36"/>
      <c r="G66" s="36"/>
      <c r="H66" s="8"/>
      <c r="I66" s="8"/>
      <c r="J66" s="8"/>
    </row>
    <row r="67" spans="1:10" x14ac:dyDescent="0.55000000000000004">
      <c r="A67" s="35" t="s">
        <v>10</v>
      </c>
      <c r="B67" s="33" t="s">
        <v>27</v>
      </c>
      <c r="C67" s="34">
        <v>44007</v>
      </c>
      <c r="D67" s="33" t="s">
        <v>34</v>
      </c>
      <c r="E67" s="36">
        <v>20100</v>
      </c>
      <c r="F67" s="36"/>
      <c r="G67" s="36"/>
      <c r="H67" s="8"/>
      <c r="I67" s="8"/>
      <c r="J67" s="8"/>
    </row>
    <row r="68" spans="1:10" x14ac:dyDescent="0.55000000000000004">
      <c r="A68" s="35" t="s">
        <v>10</v>
      </c>
      <c r="B68" s="33" t="s">
        <v>27</v>
      </c>
      <c r="C68" s="34">
        <v>44014</v>
      </c>
      <c r="D68" s="33" t="s">
        <v>34</v>
      </c>
      <c r="E68" s="36">
        <v>10200</v>
      </c>
      <c r="F68" s="36"/>
      <c r="G68" s="36"/>
      <c r="H68" s="8"/>
      <c r="I68" s="8"/>
      <c r="J68" s="8"/>
    </row>
    <row r="69" spans="1:10" x14ac:dyDescent="0.55000000000000004">
      <c r="A69" s="35" t="s">
        <v>10</v>
      </c>
      <c r="B69" s="33" t="s">
        <v>27</v>
      </c>
      <c r="C69" s="34">
        <v>44021</v>
      </c>
      <c r="D69" s="33" t="s">
        <v>34</v>
      </c>
      <c r="E69" s="36">
        <v>35900</v>
      </c>
      <c r="F69" s="36"/>
      <c r="G69" s="36"/>
      <c r="H69" s="8"/>
      <c r="I69" s="8"/>
      <c r="J69" s="8"/>
    </row>
    <row r="70" spans="1:10" x14ac:dyDescent="0.55000000000000004">
      <c r="A70" s="35" t="s">
        <v>10</v>
      </c>
      <c r="B70" s="33" t="s">
        <v>27</v>
      </c>
      <c r="C70" s="34">
        <v>44028</v>
      </c>
      <c r="D70" s="33" t="s">
        <v>34</v>
      </c>
      <c r="E70" s="36">
        <v>26900</v>
      </c>
      <c r="F70" s="36"/>
      <c r="G70" s="36"/>
      <c r="H70" s="8"/>
      <c r="I70" s="8"/>
      <c r="J70" s="8"/>
    </row>
    <row r="71" spans="1:10" x14ac:dyDescent="0.55000000000000004">
      <c r="A71" s="35" t="s">
        <v>10</v>
      </c>
      <c r="B71" s="33" t="s">
        <v>27</v>
      </c>
      <c r="C71" s="34">
        <v>44035</v>
      </c>
      <c r="D71" s="33" t="s">
        <v>34</v>
      </c>
      <c r="E71" s="36">
        <v>31600</v>
      </c>
      <c r="F71" s="36"/>
      <c r="G71" s="36"/>
      <c r="H71" s="8"/>
      <c r="I71" s="8"/>
      <c r="J71" s="8"/>
    </row>
    <row r="72" spans="1:10" x14ac:dyDescent="0.55000000000000004">
      <c r="A72" s="35" t="s">
        <v>10</v>
      </c>
      <c r="B72" s="33" t="s">
        <v>27</v>
      </c>
      <c r="C72" s="34">
        <v>44042</v>
      </c>
      <c r="D72" s="33" t="s">
        <v>34</v>
      </c>
      <c r="E72" s="36">
        <v>41000</v>
      </c>
      <c r="F72" s="36"/>
      <c r="G72" s="36"/>
      <c r="H72" s="8"/>
      <c r="I72" s="8"/>
      <c r="J72" s="8"/>
    </row>
    <row r="73" spans="1:10" x14ac:dyDescent="0.55000000000000004">
      <c r="A73" s="35" t="s">
        <v>10</v>
      </c>
      <c r="B73" s="33" t="s">
        <v>27</v>
      </c>
      <c r="C73" s="34">
        <v>44049</v>
      </c>
      <c r="D73" s="33" t="s">
        <v>34</v>
      </c>
      <c r="E73" s="36">
        <v>31300</v>
      </c>
      <c r="F73" s="36"/>
      <c r="G73" s="36"/>
      <c r="H73" s="8"/>
      <c r="I73" s="8"/>
      <c r="J73" s="8"/>
    </row>
    <row r="74" spans="1:10" x14ac:dyDescent="0.55000000000000004">
      <c r="A74" s="35" t="s">
        <v>10</v>
      </c>
      <c r="B74" s="33" t="s">
        <v>27</v>
      </c>
      <c r="C74" s="34">
        <v>44056</v>
      </c>
      <c r="D74" s="33" t="s">
        <v>33</v>
      </c>
      <c r="E74" s="36">
        <v>61200</v>
      </c>
      <c r="F74" s="36">
        <v>34400</v>
      </c>
      <c r="G74" s="36">
        <v>109000</v>
      </c>
      <c r="H74" s="8"/>
      <c r="I74" s="8"/>
      <c r="J74" s="8"/>
    </row>
    <row r="75" spans="1:10" x14ac:dyDescent="0.55000000000000004">
      <c r="A75" s="35" t="s">
        <v>10</v>
      </c>
      <c r="B75" s="33" t="s">
        <v>27</v>
      </c>
      <c r="C75" s="34">
        <v>44063</v>
      </c>
      <c r="D75" s="33" t="s">
        <v>33</v>
      </c>
      <c r="E75" s="36">
        <v>49300</v>
      </c>
      <c r="F75" s="36">
        <v>27700</v>
      </c>
      <c r="G75" s="36">
        <v>87600</v>
      </c>
      <c r="H75" s="8"/>
      <c r="I75" s="8"/>
      <c r="J75" s="8"/>
    </row>
    <row r="76" spans="1:10" x14ac:dyDescent="0.55000000000000004">
      <c r="A76" s="35" t="s">
        <v>10</v>
      </c>
      <c r="B76" s="33" t="s">
        <v>27</v>
      </c>
      <c r="C76" s="34">
        <v>44070</v>
      </c>
      <c r="D76" s="33" t="s">
        <v>33</v>
      </c>
      <c r="E76" s="36">
        <v>56700</v>
      </c>
      <c r="F76" s="36">
        <v>31900</v>
      </c>
      <c r="G76" s="36">
        <v>101000</v>
      </c>
      <c r="H76" s="8"/>
      <c r="I76" s="8"/>
      <c r="J76" s="8"/>
    </row>
    <row r="77" spans="1:10" x14ac:dyDescent="0.55000000000000004">
      <c r="A77" s="35" t="s">
        <v>10</v>
      </c>
      <c r="B77" s="33" t="s">
        <v>27</v>
      </c>
      <c r="C77" s="34">
        <v>44077</v>
      </c>
      <c r="D77" s="33" t="s">
        <v>33</v>
      </c>
      <c r="E77" s="36">
        <v>22800</v>
      </c>
      <c r="F77" s="36">
        <v>12800</v>
      </c>
      <c r="G77" s="36">
        <v>40500</v>
      </c>
      <c r="H77" s="8"/>
      <c r="I77" s="8"/>
      <c r="J77" s="8"/>
    </row>
    <row r="78" spans="1:10" x14ac:dyDescent="0.55000000000000004">
      <c r="A78" s="35" t="s">
        <v>10</v>
      </c>
      <c r="B78" s="33" t="s">
        <v>27</v>
      </c>
      <c r="C78" s="34">
        <v>44084</v>
      </c>
      <c r="D78" s="33" t="s">
        <v>33</v>
      </c>
      <c r="E78" s="36">
        <v>50000</v>
      </c>
      <c r="F78" s="36">
        <v>28100</v>
      </c>
      <c r="G78" s="36">
        <v>88800</v>
      </c>
      <c r="H78" s="8"/>
      <c r="I78" s="8"/>
      <c r="J78" s="8"/>
    </row>
    <row r="79" spans="1:10" x14ac:dyDescent="0.55000000000000004">
      <c r="A79" s="35" t="s">
        <v>10</v>
      </c>
      <c r="B79" s="33" t="s">
        <v>27</v>
      </c>
      <c r="C79" s="34">
        <v>44091</v>
      </c>
      <c r="D79" s="33" t="s">
        <v>33</v>
      </c>
      <c r="E79" s="36">
        <v>29800</v>
      </c>
      <c r="F79" s="36">
        <v>16800</v>
      </c>
      <c r="G79" s="36">
        <v>53000</v>
      </c>
      <c r="H79" s="8"/>
      <c r="I79" s="8"/>
      <c r="J79" s="8"/>
    </row>
    <row r="80" spans="1:10" x14ac:dyDescent="0.55000000000000004">
      <c r="A80" s="35" t="s">
        <v>10</v>
      </c>
      <c r="B80" s="33" t="s">
        <v>27</v>
      </c>
      <c r="C80" s="34">
        <v>44098</v>
      </c>
      <c r="D80" s="33" t="s">
        <v>33</v>
      </c>
      <c r="E80" s="36">
        <v>68700</v>
      </c>
      <c r="F80" s="36">
        <v>38700</v>
      </c>
      <c r="G80" s="36">
        <v>122000</v>
      </c>
      <c r="H80" s="8"/>
      <c r="I80" s="8"/>
      <c r="J80" s="8"/>
    </row>
    <row r="81" spans="1:10" x14ac:dyDescent="0.55000000000000004">
      <c r="A81" s="35" t="s">
        <v>10</v>
      </c>
      <c r="B81" s="33" t="s">
        <v>27</v>
      </c>
      <c r="C81" s="34">
        <v>44105</v>
      </c>
      <c r="D81" s="33" t="s">
        <v>33</v>
      </c>
      <c r="E81" s="36">
        <v>44500</v>
      </c>
      <c r="F81" s="36">
        <v>25000</v>
      </c>
      <c r="G81" s="36">
        <v>79200</v>
      </c>
      <c r="H81" s="8"/>
      <c r="I81" s="8"/>
      <c r="J81" s="8"/>
    </row>
    <row r="82" spans="1:10" x14ac:dyDescent="0.55000000000000004">
      <c r="A82" s="35" t="s">
        <v>10</v>
      </c>
      <c r="B82" s="33" t="s">
        <v>27</v>
      </c>
      <c r="C82" s="34">
        <v>44112</v>
      </c>
      <c r="D82" s="33" t="s">
        <v>33</v>
      </c>
      <c r="E82" s="36">
        <v>35100</v>
      </c>
      <c r="F82" s="36">
        <v>19800</v>
      </c>
      <c r="G82" s="36">
        <v>62500</v>
      </c>
      <c r="H82" s="8"/>
      <c r="I82" s="8"/>
      <c r="J82" s="8"/>
    </row>
    <row r="83" spans="1:10" x14ac:dyDescent="0.55000000000000004">
      <c r="A83" s="35" t="s">
        <v>10</v>
      </c>
      <c r="B83" s="33" t="s">
        <v>27</v>
      </c>
      <c r="C83" s="34">
        <v>44119</v>
      </c>
      <c r="D83" s="33" t="s">
        <v>33</v>
      </c>
      <c r="E83" s="36">
        <v>178000</v>
      </c>
      <c r="F83" s="36">
        <v>100000</v>
      </c>
      <c r="G83" s="36">
        <v>317000</v>
      </c>
      <c r="H83" s="8"/>
      <c r="I83" s="8"/>
      <c r="J83" s="8"/>
    </row>
    <row r="84" spans="1:10" x14ac:dyDescent="0.55000000000000004">
      <c r="A84" s="35" t="s">
        <v>10</v>
      </c>
      <c r="B84" s="33" t="s">
        <v>27</v>
      </c>
      <c r="C84" s="34">
        <v>44126</v>
      </c>
      <c r="D84" s="33" t="s">
        <v>33</v>
      </c>
      <c r="E84" s="36">
        <v>18600</v>
      </c>
      <c r="F84" s="36">
        <v>10400</v>
      </c>
      <c r="G84" s="36">
        <v>33000</v>
      </c>
      <c r="H84" s="8"/>
      <c r="I84" s="8"/>
      <c r="J84" s="8"/>
    </row>
    <row r="85" spans="1:10" x14ac:dyDescent="0.55000000000000004">
      <c r="A85" s="35" t="s">
        <v>10</v>
      </c>
      <c r="B85" s="33" t="s">
        <v>27</v>
      </c>
      <c r="C85" s="34">
        <v>44133</v>
      </c>
      <c r="D85" s="33" t="s">
        <v>33</v>
      </c>
      <c r="E85" s="36">
        <v>138000</v>
      </c>
      <c r="F85" s="36">
        <v>77500</v>
      </c>
      <c r="G85" s="36">
        <v>245000</v>
      </c>
      <c r="H85" s="8"/>
      <c r="I85" s="8"/>
      <c r="J85" s="8"/>
    </row>
    <row r="86" spans="1:10" x14ac:dyDescent="0.55000000000000004">
      <c r="A86" s="35" t="s">
        <v>10</v>
      </c>
      <c r="B86" s="33" t="s">
        <v>27</v>
      </c>
      <c r="C86" s="34">
        <v>44140</v>
      </c>
      <c r="D86" s="33" t="s">
        <v>33</v>
      </c>
      <c r="E86" s="36">
        <v>174000</v>
      </c>
      <c r="F86" s="36">
        <v>97700</v>
      </c>
      <c r="G86" s="36">
        <v>309000</v>
      </c>
      <c r="H86" s="8"/>
      <c r="I86" s="8"/>
      <c r="J86" s="8"/>
    </row>
    <row r="87" spans="1:10" x14ac:dyDescent="0.55000000000000004">
      <c r="A87" s="35" t="s">
        <v>10</v>
      </c>
      <c r="B87" s="33" t="s">
        <v>27</v>
      </c>
      <c r="C87" s="34">
        <v>44147</v>
      </c>
      <c r="D87" s="33" t="s">
        <v>33</v>
      </c>
      <c r="E87" s="36">
        <v>165000</v>
      </c>
      <c r="F87" s="36">
        <v>92700</v>
      </c>
      <c r="G87" s="36">
        <v>293000</v>
      </c>
      <c r="H87" s="8"/>
      <c r="I87" s="8"/>
      <c r="J87" s="8"/>
    </row>
    <row r="88" spans="1:10" x14ac:dyDescent="0.55000000000000004">
      <c r="A88" s="35" t="s">
        <v>10</v>
      </c>
      <c r="B88" s="33" t="s">
        <v>27</v>
      </c>
      <c r="C88" s="34">
        <v>44154</v>
      </c>
      <c r="D88" s="33" t="s">
        <v>33</v>
      </c>
      <c r="E88" s="36">
        <v>202000</v>
      </c>
      <c r="F88" s="36">
        <v>114000</v>
      </c>
      <c r="G88" s="36">
        <v>360000</v>
      </c>
      <c r="H88" s="8"/>
      <c r="I88" s="8"/>
      <c r="J88" s="8"/>
    </row>
    <row r="89" spans="1:10" x14ac:dyDescent="0.55000000000000004">
      <c r="A89" s="35" t="s">
        <v>10</v>
      </c>
      <c r="B89" s="33" t="s">
        <v>27</v>
      </c>
      <c r="C89" s="34">
        <v>44159</v>
      </c>
      <c r="D89" s="33" t="s">
        <v>33</v>
      </c>
      <c r="E89" s="36">
        <v>409000</v>
      </c>
      <c r="F89" s="36">
        <v>230000</v>
      </c>
      <c r="G89" s="36">
        <v>727000</v>
      </c>
      <c r="H89" s="8"/>
      <c r="I89" s="8"/>
      <c r="J89" s="8"/>
    </row>
    <row r="90" spans="1:10" x14ac:dyDescent="0.55000000000000004">
      <c r="A90" s="35" t="s">
        <v>10</v>
      </c>
      <c r="B90" s="33" t="s">
        <v>27</v>
      </c>
      <c r="C90" s="34">
        <v>44168</v>
      </c>
      <c r="D90" s="33" t="s">
        <v>33</v>
      </c>
      <c r="E90" s="36">
        <v>1810000</v>
      </c>
      <c r="F90" s="36">
        <v>1020000</v>
      </c>
      <c r="G90" s="36">
        <v>3230000</v>
      </c>
      <c r="H90" s="8"/>
      <c r="I90" s="8"/>
      <c r="J90" s="8"/>
    </row>
    <row r="91" spans="1:10" x14ac:dyDescent="0.55000000000000004">
      <c r="A91" s="35" t="s">
        <v>7</v>
      </c>
      <c r="B91" s="33" t="s">
        <v>28</v>
      </c>
      <c r="C91" s="34">
        <v>43958</v>
      </c>
      <c r="D91" s="33" t="s">
        <v>34</v>
      </c>
      <c r="E91" s="36">
        <v>10000</v>
      </c>
      <c r="F91" s="36"/>
      <c r="G91" s="36"/>
      <c r="H91" s="8"/>
      <c r="I91" s="8"/>
      <c r="J91" s="8"/>
    </row>
    <row r="92" spans="1:10" x14ac:dyDescent="0.55000000000000004">
      <c r="A92" s="35" t="s">
        <v>7</v>
      </c>
      <c r="B92" s="33" t="s">
        <v>28</v>
      </c>
      <c r="C92" s="34">
        <v>43965</v>
      </c>
      <c r="D92" s="33" t="s">
        <v>34</v>
      </c>
      <c r="E92" s="36">
        <v>15500</v>
      </c>
      <c r="F92" s="36"/>
      <c r="G92" s="36"/>
      <c r="H92" s="8"/>
      <c r="I92" s="8"/>
      <c r="J92" s="8"/>
    </row>
    <row r="93" spans="1:10" x14ac:dyDescent="0.55000000000000004">
      <c r="A93" s="35" t="s">
        <v>7</v>
      </c>
      <c r="B93" s="33" t="s">
        <v>28</v>
      </c>
      <c r="C93" s="34">
        <v>43972</v>
      </c>
      <c r="D93" s="33" t="s">
        <v>34</v>
      </c>
      <c r="E93" s="36">
        <v>10000</v>
      </c>
      <c r="F93" s="36"/>
      <c r="G93" s="36"/>
      <c r="H93" s="8"/>
      <c r="I93" s="8"/>
      <c r="J93" s="8"/>
    </row>
    <row r="94" spans="1:10" x14ac:dyDescent="0.55000000000000004">
      <c r="A94" s="35" t="s">
        <v>7</v>
      </c>
      <c r="B94" s="33" t="s">
        <v>28</v>
      </c>
      <c r="C94" s="34">
        <v>43979</v>
      </c>
      <c r="D94" s="33" t="s">
        <v>34</v>
      </c>
      <c r="E94" s="36">
        <v>10000</v>
      </c>
      <c r="F94" s="36"/>
      <c r="G94" s="36"/>
      <c r="H94" s="8"/>
      <c r="I94" s="8"/>
      <c r="J94" s="8"/>
    </row>
    <row r="95" spans="1:10" x14ac:dyDescent="0.55000000000000004">
      <c r="A95" s="35" t="s">
        <v>7</v>
      </c>
      <c r="B95" s="33" t="s">
        <v>28</v>
      </c>
      <c r="C95" s="34">
        <v>43986</v>
      </c>
      <c r="D95" s="33" t="s">
        <v>34</v>
      </c>
      <c r="E95" s="36">
        <v>29200</v>
      </c>
      <c r="F95" s="36"/>
      <c r="G95" s="36"/>
      <c r="H95" s="8"/>
      <c r="I95" s="8"/>
      <c r="J95" s="8"/>
    </row>
    <row r="96" spans="1:10" x14ac:dyDescent="0.55000000000000004">
      <c r="A96" s="35" t="s">
        <v>7</v>
      </c>
      <c r="B96" s="33" t="s">
        <v>28</v>
      </c>
      <c r="C96" s="34">
        <v>43993</v>
      </c>
      <c r="D96" s="33" t="s">
        <v>34</v>
      </c>
      <c r="E96" s="36">
        <v>23200</v>
      </c>
      <c r="F96" s="36"/>
      <c r="G96" s="36"/>
      <c r="H96" s="8"/>
      <c r="I96" s="8"/>
      <c r="J96" s="8"/>
    </row>
    <row r="97" spans="1:10" x14ac:dyDescent="0.55000000000000004">
      <c r="A97" s="35" t="s">
        <v>7</v>
      </c>
      <c r="B97" s="33" t="s">
        <v>28</v>
      </c>
      <c r="C97" s="34">
        <v>44000</v>
      </c>
      <c r="D97" s="33" t="s">
        <v>34</v>
      </c>
      <c r="E97" s="36">
        <v>10000</v>
      </c>
      <c r="F97" s="36"/>
      <c r="G97" s="36"/>
      <c r="H97" s="8"/>
      <c r="I97" s="8"/>
      <c r="J97" s="8"/>
    </row>
    <row r="98" spans="1:10" x14ac:dyDescent="0.55000000000000004">
      <c r="A98" s="35" t="s">
        <v>7</v>
      </c>
      <c r="B98" s="33" t="s">
        <v>28</v>
      </c>
      <c r="C98" s="34">
        <v>44007</v>
      </c>
      <c r="D98" s="33" t="s">
        <v>34</v>
      </c>
      <c r="E98" s="36">
        <v>10000</v>
      </c>
      <c r="F98" s="36"/>
      <c r="G98" s="36"/>
      <c r="H98" s="8"/>
      <c r="I98" s="8"/>
      <c r="J98" s="8"/>
    </row>
    <row r="99" spans="1:10" x14ac:dyDescent="0.55000000000000004">
      <c r="A99" s="35" t="s">
        <v>7</v>
      </c>
      <c r="B99" s="33" t="s">
        <v>28</v>
      </c>
      <c r="C99" s="34">
        <v>44014</v>
      </c>
      <c r="D99" s="33" t="s">
        <v>34</v>
      </c>
      <c r="E99" s="36">
        <v>118000</v>
      </c>
      <c r="F99" s="36"/>
      <c r="G99" s="36"/>
      <c r="H99" s="8"/>
      <c r="I99" s="8"/>
      <c r="J99" s="8"/>
    </row>
    <row r="100" spans="1:10" x14ac:dyDescent="0.55000000000000004">
      <c r="A100" s="35" t="s">
        <v>7</v>
      </c>
      <c r="B100" s="33" t="s">
        <v>28</v>
      </c>
      <c r="C100" s="34">
        <v>44021</v>
      </c>
      <c r="D100" s="33" t="s">
        <v>34</v>
      </c>
      <c r="E100" s="36">
        <v>14100</v>
      </c>
      <c r="F100" s="36"/>
      <c r="G100" s="36"/>
      <c r="H100" s="8"/>
      <c r="I100" s="8"/>
      <c r="J100" s="8"/>
    </row>
    <row r="101" spans="1:10" x14ac:dyDescent="0.55000000000000004">
      <c r="A101" s="35" t="s">
        <v>7</v>
      </c>
      <c r="B101" s="33" t="s">
        <v>28</v>
      </c>
      <c r="C101" s="34">
        <v>44028</v>
      </c>
      <c r="D101" s="33" t="s">
        <v>34</v>
      </c>
      <c r="E101" s="36">
        <v>16700</v>
      </c>
      <c r="F101" s="36"/>
      <c r="G101" s="36"/>
      <c r="H101" s="8"/>
      <c r="I101" s="8"/>
      <c r="J101" s="8"/>
    </row>
    <row r="102" spans="1:10" x14ac:dyDescent="0.55000000000000004">
      <c r="A102" s="35" t="s">
        <v>7</v>
      </c>
      <c r="B102" s="33" t="s">
        <v>28</v>
      </c>
      <c r="C102" s="34">
        <v>44035</v>
      </c>
      <c r="D102" s="33" t="s">
        <v>34</v>
      </c>
      <c r="E102" s="36">
        <v>12000</v>
      </c>
      <c r="F102" s="36"/>
      <c r="G102" s="36"/>
      <c r="H102" s="8"/>
      <c r="I102" s="8"/>
      <c r="J102" s="8"/>
    </row>
    <row r="103" spans="1:10" x14ac:dyDescent="0.55000000000000004">
      <c r="A103" s="35" t="s">
        <v>7</v>
      </c>
      <c r="B103" s="33" t="s">
        <v>28</v>
      </c>
      <c r="C103" s="34">
        <v>44042</v>
      </c>
      <c r="D103" s="33" t="s">
        <v>34</v>
      </c>
      <c r="E103" s="36">
        <v>10000</v>
      </c>
      <c r="F103" s="36"/>
      <c r="G103" s="36"/>
      <c r="H103" s="8"/>
      <c r="I103" s="8"/>
      <c r="J103" s="8"/>
    </row>
    <row r="104" spans="1:10" x14ac:dyDescent="0.55000000000000004">
      <c r="A104" s="35" t="s">
        <v>7</v>
      </c>
      <c r="B104" s="33" t="s">
        <v>28</v>
      </c>
      <c r="C104" s="34">
        <v>44049</v>
      </c>
      <c r="D104" s="33" t="s">
        <v>34</v>
      </c>
      <c r="E104" s="36">
        <v>41300</v>
      </c>
      <c r="F104" s="36"/>
      <c r="G104" s="36"/>
      <c r="H104" s="8"/>
      <c r="I104" s="8"/>
      <c r="J104" s="8"/>
    </row>
    <row r="105" spans="1:10" x14ac:dyDescent="0.55000000000000004">
      <c r="A105" s="35" t="s">
        <v>7</v>
      </c>
      <c r="B105" s="33" t="s">
        <v>28</v>
      </c>
      <c r="C105" s="34">
        <v>44056</v>
      </c>
      <c r="D105" s="33" t="s">
        <v>33</v>
      </c>
      <c r="E105" s="36">
        <v>25800</v>
      </c>
      <c r="F105" s="36">
        <v>14500</v>
      </c>
      <c r="G105" s="36">
        <v>45900</v>
      </c>
      <c r="H105" s="8"/>
      <c r="I105" s="8"/>
      <c r="J105" s="8"/>
    </row>
    <row r="106" spans="1:10" x14ac:dyDescent="0.55000000000000004">
      <c r="A106" s="35" t="s">
        <v>7</v>
      </c>
      <c r="B106" s="33" t="s">
        <v>28</v>
      </c>
      <c r="C106" s="34">
        <v>44063</v>
      </c>
      <c r="D106" s="33" t="s">
        <v>33</v>
      </c>
      <c r="E106" s="36">
        <v>14400</v>
      </c>
      <c r="F106" s="36">
        <v>10000</v>
      </c>
      <c r="G106" s="36">
        <v>25600</v>
      </c>
      <c r="H106" s="8"/>
      <c r="I106" s="8"/>
      <c r="J106" s="8"/>
    </row>
    <row r="107" spans="1:10" x14ac:dyDescent="0.55000000000000004">
      <c r="A107" s="35" t="s">
        <v>7</v>
      </c>
      <c r="B107" s="33" t="s">
        <v>28</v>
      </c>
      <c r="C107" s="34">
        <v>44070</v>
      </c>
      <c r="D107" s="33" t="s">
        <v>33</v>
      </c>
      <c r="E107" s="36">
        <v>10000</v>
      </c>
      <c r="F107" s="36">
        <v>10000</v>
      </c>
      <c r="G107" s="36">
        <v>10000</v>
      </c>
      <c r="H107" s="8"/>
      <c r="I107" s="8"/>
      <c r="J107" s="8"/>
    </row>
    <row r="108" spans="1:10" x14ac:dyDescent="0.55000000000000004">
      <c r="A108" s="35" t="s">
        <v>7</v>
      </c>
      <c r="B108" s="33" t="s">
        <v>28</v>
      </c>
      <c r="C108" s="34">
        <v>44077</v>
      </c>
      <c r="D108" s="33" t="s">
        <v>33</v>
      </c>
      <c r="E108" s="36">
        <v>14100</v>
      </c>
      <c r="F108" s="36">
        <v>10000</v>
      </c>
      <c r="G108" s="36">
        <v>25100</v>
      </c>
      <c r="H108" s="8"/>
      <c r="I108" s="8"/>
      <c r="J108" s="8"/>
    </row>
    <row r="109" spans="1:10" x14ac:dyDescent="0.55000000000000004">
      <c r="A109" s="35" t="s">
        <v>7</v>
      </c>
      <c r="B109" s="33" t="s">
        <v>28</v>
      </c>
      <c r="C109" s="34">
        <v>44084</v>
      </c>
      <c r="D109" s="33" t="s">
        <v>33</v>
      </c>
      <c r="E109" s="36">
        <v>13200</v>
      </c>
      <c r="F109" s="36">
        <v>10000</v>
      </c>
      <c r="G109" s="36">
        <v>23400</v>
      </c>
      <c r="H109" s="8"/>
      <c r="I109" s="8"/>
      <c r="J109" s="8"/>
    </row>
    <row r="110" spans="1:10" x14ac:dyDescent="0.55000000000000004">
      <c r="A110" s="35" t="s">
        <v>7</v>
      </c>
      <c r="B110" s="33" t="s">
        <v>28</v>
      </c>
      <c r="C110" s="34">
        <v>44091</v>
      </c>
      <c r="D110" s="33" t="s">
        <v>33</v>
      </c>
      <c r="E110" s="36">
        <v>10000</v>
      </c>
      <c r="F110" s="36">
        <v>10000</v>
      </c>
      <c r="G110" s="36">
        <v>10000</v>
      </c>
      <c r="H110" s="8"/>
      <c r="I110" s="8"/>
      <c r="J110" s="8"/>
    </row>
    <row r="111" spans="1:10" x14ac:dyDescent="0.55000000000000004">
      <c r="A111" s="35" t="s">
        <v>7</v>
      </c>
      <c r="B111" s="33" t="s">
        <v>28</v>
      </c>
      <c r="C111" s="34">
        <v>44098</v>
      </c>
      <c r="D111" s="33" t="s">
        <v>33</v>
      </c>
      <c r="E111" s="36">
        <v>21800</v>
      </c>
      <c r="F111" s="36">
        <v>12300</v>
      </c>
      <c r="G111" s="36">
        <v>38800</v>
      </c>
      <c r="H111" s="8"/>
      <c r="I111" s="8"/>
      <c r="J111" s="8"/>
    </row>
    <row r="112" spans="1:10" x14ac:dyDescent="0.55000000000000004">
      <c r="A112" s="35" t="s">
        <v>7</v>
      </c>
      <c r="B112" s="33" t="s">
        <v>28</v>
      </c>
      <c r="C112" s="34">
        <v>44105</v>
      </c>
      <c r="D112" s="33" t="s">
        <v>33</v>
      </c>
      <c r="E112" s="36">
        <v>10000</v>
      </c>
      <c r="F112" s="36">
        <v>10000</v>
      </c>
      <c r="G112" s="36">
        <v>10000</v>
      </c>
      <c r="H112" s="8"/>
      <c r="I112" s="8"/>
      <c r="J112" s="8"/>
    </row>
    <row r="113" spans="1:10" x14ac:dyDescent="0.55000000000000004">
      <c r="A113" s="35" t="s">
        <v>7</v>
      </c>
      <c r="B113" s="33" t="s">
        <v>28</v>
      </c>
      <c r="C113" s="34">
        <v>44112</v>
      </c>
      <c r="D113" s="33" t="s">
        <v>33</v>
      </c>
      <c r="E113" s="36">
        <v>15000</v>
      </c>
      <c r="F113" s="36">
        <v>10000</v>
      </c>
      <c r="G113" s="36">
        <v>26700</v>
      </c>
      <c r="H113" s="8"/>
      <c r="I113" s="8"/>
      <c r="J113" s="8"/>
    </row>
    <row r="114" spans="1:10" x14ac:dyDescent="0.55000000000000004">
      <c r="A114" s="35" t="s">
        <v>7</v>
      </c>
      <c r="B114" s="33" t="s">
        <v>28</v>
      </c>
      <c r="C114" s="34">
        <v>44119</v>
      </c>
      <c r="D114" s="33" t="s">
        <v>33</v>
      </c>
      <c r="E114" s="36">
        <v>10000</v>
      </c>
      <c r="F114" s="36">
        <v>10000</v>
      </c>
      <c r="G114" s="36">
        <v>10000</v>
      </c>
      <c r="H114" s="8"/>
      <c r="I114" s="8"/>
      <c r="J114" s="8"/>
    </row>
    <row r="115" spans="1:10" x14ac:dyDescent="0.55000000000000004">
      <c r="A115" s="35" t="s">
        <v>7</v>
      </c>
      <c r="B115" s="33" t="s">
        <v>28</v>
      </c>
      <c r="C115" s="34">
        <v>44126</v>
      </c>
      <c r="D115" s="33" t="s">
        <v>33</v>
      </c>
      <c r="E115" s="36">
        <v>18100</v>
      </c>
      <c r="F115" s="36">
        <v>10200</v>
      </c>
      <c r="G115" s="36">
        <v>32100</v>
      </c>
      <c r="H115" s="8"/>
      <c r="I115" s="8"/>
      <c r="J115" s="8"/>
    </row>
    <row r="116" spans="1:10" x14ac:dyDescent="0.55000000000000004">
      <c r="A116" s="35" t="s">
        <v>7</v>
      </c>
      <c r="B116" s="33" t="s">
        <v>28</v>
      </c>
      <c r="C116" s="34">
        <v>44133</v>
      </c>
      <c r="D116" s="33" t="s">
        <v>33</v>
      </c>
      <c r="E116" s="36">
        <v>13700</v>
      </c>
      <c r="F116" s="36">
        <v>10000</v>
      </c>
      <c r="G116" s="36">
        <v>24300</v>
      </c>
      <c r="H116" s="8"/>
      <c r="I116" s="8"/>
      <c r="J116" s="8"/>
    </row>
    <row r="117" spans="1:10" x14ac:dyDescent="0.55000000000000004">
      <c r="A117" s="35" t="s">
        <v>7</v>
      </c>
      <c r="B117" s="33" t="s">
        <v>28</v>
      </c>
      <c r="C117" s="34">
        <v>44140</v>
      </c>
      <c r="D117" s="33" t="s">
        <v>33</v>
      </c>
      <c r="E117" s="36">
        <v>16900</v>
      </c>
      <c r="F117" s="36">
        <v>10000</v>
      </c>
      <c r="G117" s="36">
        <v>30100</v>
      </c>
      <c r="H117" s="8"/>
      <c r="I117" s="8"/>
      <c r="J117" s="8"/>
    </row>
    <row r="118" spans="1:10" x14ac:dyDescent="0.55000000000000004">
      <c r="A118" s="35" t="s">
        <v>7</v>
      </c>
      <c r="B118" s="33" t="s">
        <v>28</v>
      </c>
      <c r="C118" s="34">
        <v>44147</v>
      </c>
      <c r="D118" s="33" t="s">
        <v>33</v>
      </c>
      <c r="E118" s="36">
        <v>10000</v>
      </c>
      <c r="F118" s="36">
        <v>10000</v>
      </c>
      <c r="G118" s="36">
        <v>10000</v>
      </c>
      <c r="H118" s="8"/>
      <c r="I118" s="8"/>
      <c r="J118" s="8"/>
    </row>
    <row r="119" spans="1:10" x14ac:dyDescent="0.55000000000000004">
      <c r="A119" s="35" t="s">
        <v>7</v>
      </c>
      <c r="B119" s="33" t="s">
        <v>28</v>
      </c>
      <c r="C119" s="34">
        <v>44154</v>
      </c>
      <c r="D119" s="33" t="s">
        <v>33</v>
      </c>
      <c r="E119" s="36">
        <v>805000</v>
      </c>
      <c r="F119" s="36">
        <v>453000</v>
      </c>
      <c r="G119" s="36">
        <v>1430000</v>
      </c>
      <c r="H119" s="8"/>
      <c r="I119" s="8"/>
      <c r="J119" s="8"/>
    </row>
    <row r="120" spans="1:10" x14ac:dyDescent="0.55000000000000004">
      <c r="A120" s="35" t="s">
        <v>7</v>
      </c>
      <c r="B120" s="33" t="s">
        <v>28</v>
      </c>
      <c r="C120" s="34">
        <v>44159</v>
      </c>
      <c r="D120" s="33" t="s">
        <v>33</v>
      </c>
      <c r="E120" s="36">
        <v>91600</v>
      </c>
      <c r="F120" s="36">
        <v>51500</v>
      </c>
      <c r="G120" s="36">
        <v>163000</v>
      </c>
      <c r="H120" s="8"/>
      <c r="I120" s="8"/>
      <c r="J120" s="8"/>
    </row>
    <row r="121" spans="1:10" x14ac:dyDescent="0.55000000000000004">
      <c r="A121" s="35" t="s">
        <v>7</v>
      </c>
      <c r="B121" s="33" t="s">
        <v>28</v>
      </c>
      <c r="C121" s="34">
        <v>44168</v>
      </c>
      <c r="D121" s="33" t="s">
        <v>33</v>
      </c>
      <c r="E121" s="36">
        <v>358000</v>
      </c>
      <c r="F121" s="36">
        <v>201000</v>
      </c>
      <c r="G121" s="36">
        <v>637000</v>
      </c>
      <c r="H121" s="8"/>
      <c r="I121" s="8"/>
      <c r="J121" s="8"/>
    </row>
    <row r="122" spans="1:10" x14ac:dyDescent="0.55000000000000004">
      <c r="A122" s="35" t="s">
        <v>2</v>
      </c>
      <c r="B122" s="33" t="s">
        <v>20</v>
      </c>
      <c r="C122" s="34">
        <v>43958</v>
      </c>
      <c r="D122" s="33" t="s">
        <v>34</v>
      </c>
      <c r="E122" s="36">
        <v>10000</v>
      </c>
      <c r="F122" s="36"/>
      <c r="G122" s="36"/>
      <c r="H122" s="8"/>
      <c r="I122" s="8"/>
      <c r="J122" s="8"/>
    </row>
    <row r="123" spans="1:10" x14ac:dyDescent="0.55000000000000004">
      <c r="A123" s="35" t="s">
        <v>2</v>
      </c>
      <c r="B123" s="33" t="s">
        <v>20</v>
      </c>
      <c r="C123" s="34">
        <v>43965</v>
      </c>
      <c r="D123" s="33" t="s">
        <v>34</v>
      </c>
      <c r="E123" s="36">
        <v>60900</v>
      </c>
      <c r="F123" s="36"/>
      <c r="G123" s="36"/>
      <c r="H123" s="8"/>
      <c r="I123" s="8"/>
      <c r="J123" s="8"/>
    </row>
    <row r="124" spans="1:10" x14ac:dyDescent="0.55000000000000004">
      <c r="A124" s="35" t="s">
        <v>2</v>
      </c>
      <c r="B124" s="33" t="s">
        <v>20</v>
      </c>
      <c r="C124" s="34">
        <v>43972</v>
      </c>
      <c r="D124" s="33" t="s">
        <v>34</v>
      </c>
      <c r="E124" s="36">
        <v>26800</v>
      </c>
      <c r="F124" s="36"/>
      <c r="G124" s="36"/>
      <c r="H124" s="8"/>
      <c r="I124" s="8"/>
      <c r="J124" s="8"/>
    </row>
    <row r="125" spans="1:10" x14ac:dyDescent="0.55000000000000004">
      <c r="A125" s="35" t="s">
        <v>2</v>
      </c>
      <c r="B125" s="33" t="s">
        <v>20</v>
      </c>
      <c r="C125" s="34">
        <v>43979</v>
      </c>
      <c r="D125" s="33" t="s">
        <v>34</v>
      </c>
      <c r="E125" s="36">
        <v>29300</v>
      </c>
      <c r="F125" s="36"/>
      <c r="G125" s="36"/>
      <c r="H125" s="8"/>
      <c r="I125" s="8"/>
      <c r="J125" s="8"/>
    </row>
    <row r="126" spans="1:10" x14ac:dyDescent="0.55000000000000004">
      <c r="A126" s="35" t="s">
        <v>2</v>
      </c>
      <c r="B126" s="33" t="s">
        <v>20</v>
      </c>
      <c r="C126" s="34">
        <v>43986</v>
      </c>
      <c r="D126" s="33" t="s">
        <v>34</v>
      </c>
      <c r="E126" s="36">
        <v>40900</v>
      </c>
      <c r="F126" s="36"/>
      <c r="G126" s="36"/>
      <c r="H126" s="8"/>
      <c r="I126" s="8"/>
      <c r="J126" s="8"/>
    </row>
    <row r="127" spans="1:10" x14ac:dyDescent="0.55000000000000004">
      <c r="A127" s="35" t="s">
        <v>2</v>
      </c>
      <c r="B127" s="33" t="s">
        <v>20</v>
      </c>
      <c r="C127" s="34">
        <v>43993</v>
      </c>
      <c r="D127" s="33" t="s">
        <v>34</v>
      </c>
      <c r="E127" s="36">
        <v>18000</v>
      </c>
      <c r="F127" s="36"/>
      <c r="G127" s="36"/>
      <c r="H127" s="8"/>
      <c r="I127" s="8"/>
      <c r="J127" s="8"/>
    </row>
    <row r="128" spans="1:10" x14ac:dyDescent="0.55000000000000004">
      <c r="A128" s="35" t="s">
        <v>2</v>
      </c>
      <c r="B128" s="33" t="s">
        <v>20</v>
      </c>
      <c r="C128" s="34">
        <v>44000</v>
      </c>
      <c r="D128" s="33" t="s">
        <v>34</v>
      </c>
      <c r="E128" s="36">
        <v>30200</v>
      </c>
      <c r="F128" s="36"/>
      <c r="G128" s="36"/>
      <c r="H128" s="8"/>
      <c r="I128" s="8"/>
      <c r="J128" s="8"/>
    </row>
    <row r="129" spans="1:10" x14ac:dyDescent="0.55000000000000004">
      <c r="A129" s="35" t="s">
        <v>2</v>
      </c>
      <c r="B129" s="33" t="s">
        <v>20</v>
      </c>
      <c r="C129" s="34">
        <v>44007</v>
      </c>
      <c r="D129" s="33" t="s">
        <v>34</v>
      </c>
      <c r="E129" s="36">
        <v>15400</v>
      </c>
      <c r="F129" s="36"/>
      <c r="G129" s="36"/>
      <c r="H129" s="8"/>
      <c r="I129" s="8"/>
      <c r="J129" s="8"/>
    </row>
    <row r="130" spans="1:10" x14ac:dyDescent="0.55000000000000004">
      <c r="A130" s="35" t="s">
        <v>2</v>
      </c>
      <c r="B130" s="33" t="s">
        <v>20</v>
      </c>
      <c r="C130" s="34">
        <v>44014</v>
      </c>
      <c r="D130" s="33" t="s">
        <v>34</v>
      </c>
      <c r="E130" s="36">
        <v>56700</v>
      </c>
      <c r="F130" s="36"/>
      <c r="G130" s="36"/>
      <c r="H130" s="8"/>
      <c r="I130" s="8"/>
      <c r="J130" s="8"/>
    </row>
    <row r="131" spans="1:10" x14ac:dyDescent="0.55000000000000004">
      <c r="A131" s="35" t="s">
        <v>2</v>
      </c>
      <c r="B131" s="33" t="s">
        <v>20</v>
      </c>
      <c r="C131" s="34">
        <v>44021</v>
      </c>
      <c r="D131" s="33" t="s">
        <v>34</v>
      </c>
      <c r="E131" s="36">
        <v>11700</v>
      </c>
      <c r="F131" s="36"/>
      <c r="G131" s="36"/>
      <c r="H131" s="8"/>
      <c r="I131" s="8"/>
      <c r="J131" s="8"/>
    </row>
    <row r="132" spans="1:10" x14ac:dyDescent="0.55000000000000004">
      <c r="A132" s="35" t="s">
        <v>2</v>
      </c>
      <c r="B132" s="33" t="s">
        <v>20</v>
      </c>
      <c r="C132" s="34">
        <v>44028</v>
      </c>
      <c r="D132" s="33" t="s">
        <v>34</v>
      </c>
      <c r="E132" s="36">
        <v>273000</v>
      </c>
      <c r="F132" s="36"/>
      <c r="G132" s="36"/>
      <c r="H132" s="8"/>
      <c r="I132" s="8"/>
      <c r="J132" s="8"/>
    </row>
    <row r="133" spans="1:10" x14ac:dyDescent="0.55000000000000004">
      <c r="A133" s="35" t="s">
        <v>2</v>
      </c>
      <c r="B133" s="33" t="s">
        <v>20</v>
      </c>
      <c r="C133" s="34">
        <v>44035</v>
      </c>
      <c r="D133" s="33" t="s">
        <v>34</v>
      </c>
      <c r="E133" s="36">
        <v>57800</v>
      </c>
      <c r="F133" s="36"/>
      <c r="G133" s="36"/>
      <c r="H133" s="8"/>
      <c r="I133" s="8"/>
      <c r="J133" s="8"/>
    </row>
    <row r="134" spans="1:10" x14ac:dyDescent="0.55000000000000004">
      <c r="A134" s="35" t="s">
        <v>2</v>
      </c>
      <c r="B134" s="33" t="s">
        <v>20</v>
      </c>
      <c r="C134" s="34">
        <v>44042</v>
      </c>
      <c r="D134" s="33" t="s">
        <v>34</v>
      </c>
      <c r="E134" s="36">
        <v>50300</v>
      </c>
      <c r="F134" s="36"/>
      <c r="G134" s="36"/>
      <c r="H134" s="8"/>
      <c r="I134" s="8"/>
      <c r="J134" s="8"/>
    </row>
    <row r="135" spans="1:10" x14ac:dyDescent="0.55000000000000004">
      <c r="A135" s="35" t="s">
        <v>2</v>
      </c>
      <c r="B135" s="33" t="s">
        <v>20</v>
      </c>
      <c r="C135" s="34">
        <v>44049</v>
      </c>
      <c r="D135" s="33" t="s">
        <v>34</v>
      </c>
      <c r="E135" s="36">
        <v>34800</v>
      </c>
      <c r="F135" s="36"/>
      <c r="G135" s="36"/>
      <c r="H135" s="8"/>
      <c r="I135" s="8"/>
      <c r="J135" s="8"/>
    </row>
    <row r="136" spans="1:10" x14ac:dyDescent="0.55000000000000004">
      <c r="A136" s="35" t="s">
        <v>2</v>
      </c>
      <c r="B136" s="33" t="s">
        <v>20</v>
      </c>
      <c r="C136" s="34">
        <v>44056</v>
      </c>
      <c r="D136" s="33" t="s">
        <v>33</v>
      </c>
      <c r="E136" s="36">
        <v>33800</v>
      </c>
      <c r="F136" s="36">
        <v>19000</v>
      </c>
      <c r="G136" s="36">
        <v>60000</v>
      </c>
      <c r="H136" s="8"/>
      <c r="I136" s="8"/>
      <c r="J136" s="8"/>
    </row>
    <row r="137" spans="1:10" x14ac:dyDescent="0.55000000000000004">
      <c r="A137" s="35" t="s">
        <v>2</v>
      </c>
      <c r="B137" s="33" t="s">
        <v>20</v>
      </c>
      <c r="C137" s="34">
        <v>44063</v>
      </c>
      <c r="D137" s="33" t="s">
        <v>33</v>
      </c>
      <c r="E137" s="36">
        <v>24000</v>
      </c>
      <c r="F137" s="36">
        <v>13500</v>
      </c>
      <c r="G137" s="36">
        <v>42600</v>
      </c>
      <c r="H137" s="8"/>
      <c r="I137" s="8"/>
      <c r="J137" s="8"/>
    </row>
    <row r="138" spans="1:10" x14ac:dyDescent="0.55000000000000004">
      <c r="A138" s="35" t="s">
        <v>2</v>
      </c>
      <c r="B138" s="33" t="s">
        <v>20</v>
      </c>
      <c r="C138" s="34">
        <v>44070</v>
      </c>
      <c r="D138" s="33" t="s">
        <v>33</v>
      </c>
      <c r="E138" s="36">
        <v>46100</v>
      </c>
      <c r="F138" s="36">
        <v>25900</v>
      </c>
      <c r="G138" s="36">
        <v>82000</v>
      </c>
      <c r="H138" s="8"/>
      <c r="I138" s="8"/>
      <c r="J138" s="8"/>
    </row>
    <row r="139" spans="1:10" x14ac:dyDescent="0.55000000000000004">
      <c r="A139" s="35" t="s">
        <v>2</v>
      </c>
      <c r="B139" s="33" t="s">
        <v>20</v>
      </c>
      <c r="C139" s="34">
        <v>44077</v>
      </c>
      <c r="D139" s="33" t="s">
        <v>33</v>
      </c>
      <c r="E139" s="36">
        <v>10000</v>
      </c>
      <c r="F139" s="36">
        <v>10000</v>
      </c>
      <c r="G139" s="36">
        <v>10000</v>
      </c>
      <c r="H139" s="8"/>
      <c r="I139" s="8"/>
      <c r="J139" s="8"/>
    </row>
    <row r="140" spans="1:10" x14ac:dyDescent="0.55000000000000004">
      <c r="A140" s="35" t="s">
        <v>2</v>
      </c>
      <c r="B140" s="33" t="s">
        <v>20</v>
      </c>
      <c r="C140" s="34">
        <v>44084</v>
      </c>
      <c r="D140" s="33" t="s">
        <v>33</v>
      </c>
      <c r="E140" s="36">
        <v>10000</v>
      </c>
      <c r="F140" s="36">
        <v>10000</v>
      </c>
      <c r="G140" s="36">
        <v>10000</v>
      </c>
      <c r="H140" s="8"/>
      <c r="I140" s="8"/>
      <c r="J140" s="8"/>
    </row>
    <row r="141" spans="1:10" x14ac:dyDescent="0.55000000000000004">
      <c r="A141" s="35" t="s">
        <v>2</v>
      </c>
      <c r="B141" s="33" t="s">
        <v>20</v>
      </c>
      <c r="C141" s="34">
        <v>44091</v>
      </c>
      <c r="D141" s="33" t="s">
        <v>33</v>
      </c>
      <c r="E141" s="36">
        <v>14300</v>
      </c>
      <c r="F141" s="36">
        <v>10000</v>
      </c>
      <c r="G141" s="36">
        <v>25400</v>
      </c>
      <c r="H141" s="8"/>
      <c r="I141" s="8"/>
      <c r="J141" s="8"/>
    </row>
    <row r="142" spans="1:10" x14ac:dyDescent="0.55000000000000004">
      <c r="A142" s="35" t="s">
        <v>2</v>
      </c>
      <c r="B142" s="33" t="s">
        <v>20</v>
      </c>
      <c r="C142" s="34">
        <v>44098</v>
      </c>
      <c r="D142" s="33" t="s">
        <v>33</v>
      </c>
      <c r="E142" s="36">
        <v>10000</v>
      </c>
      <c r="F142" s="36">
        <v>10000</v>
      </c>
      <c r="G142" s="36">
        <v>10000</v>
      </c>
      <c r="H142" s="8"/>
      <c r="I142" s="8"/>
      <c r="J142" s="8"/>
    </row>
    <row r="143" spans="1:10" x14ac:dyDescent="0.55000000000000004">
      <c r="A143" s="35" t="s">
        <v>2</v>
      </c>
      <c r="B143" s="33" t="s">
        <v>20</v>
      </c>
      <c r="C143" s="34">
        <v>44105</v>
      </c>
      <c r="D143" s="33" t="s">
        <v>33</v>
      </c>
      <c r="E143" s="36">
        <v>10400</v>
      </c>
      <c r="F143" s="36">
        <v>10000</v>
      </c>
      <c r="G143" s="36">
        <v>18500</v>
      </c>
      <c r="H143" s="8"/>
      <c r="I143" s="8"/>
      <c r="J143" s="8"/>
    </row>
    <row r="144" spans="1:10" x14ac:dyDescent="0.55000000000000004">
      <c r="A144" s="35" t="s">
        <v>2</v>
      </c>
      <c r="B144" s="33" t="s">
        <v>20</v>
      </c>
      <c r="C144" s="34">
        <v>44112</v>
      </c>
      <c r="D144" s="33" t="s">
        <v>33</v>
      </c>
      <c r="E144" s="36">
        <v>31300</v>
      </c>
      <c r="F144" s="36">
        <v>17600</v>
      </c>
      <c r="G144" s="36">
        <v>55700</v>
      </c>
      <c r="H144" s="8"/>
      <c r="I144" s="8"/>
      <c r="J144" s="8"/>
    </row>
    <row r="145" spans="1:10" x14ac:dyDescent="0.55000000000000004">
      <c r="A145" s="35" t="s">
        <v>2</v>
      </c>
      <c r="B145" s="33" t="s">
        <v>20</v>
      </c>
      <c r="C145" s="34">
        <v>44119</v>
      </c>
      <c r="D145" s="33" t="s">
        <v>33</v>
      </c>
      <c r="E145" s="36">
        <v>10000</v>
      </c>
      <c r="F145" s="36">
        <v>10000</v>
      </c>
      <c r="G145" s="36">
        <v>10000</v>
      </c>
      <c r="H145" s="8"/>
      <c r="I145" s="8"/>
      <c r="J145" s="8"/>
    </row>
    <row r="146" spans="1:10" x14ac:dyDescent="0.55000000000000004">
      <c r="A146" s="35" t="s">
        <v>2</v>
      </c>
      <c r="B146" s="33" t="s">
        <v>20</v>
      </c>
      <c r="C146" s="34">
        <v>44126</v>
      </c>
      <c r="D146" s="33" t="s">
        <v>33</v>
      </c>
      <c r="E146" s="36">
        <v>12600</v>
      </c>
      <c r="F146" s="36">
        <v>10000</v>
      </c>
      <c r="G146" s="36">
        <v>22500</v>
      </c>
      <c r="H146" s="8"/>
      <c r="I146" s="8"/>
      <c r="J146" s="8"/>
    </row>
    <row r="147" spans="1:10" x14ac:dyDescent="0.55000000000000004">
      <c r="A147" s="35" t="s">
        <v>2</v>
      </c>
      <c r="B147" s="33" t="s">
        <v>20</v>
      </c>
      <c r="C147" s="34">
        <v>44133</v>
      </c>
      <c r="D147" s="33" t="s">
        <v>33</v>
      </c>
      <c r="E147" s="36">
        <v>19300</v>
      </c>
      <c r="F147" s="36">
        <v>10800</v>
      </c>
      <c r="G147" s="36">
        <v>34200</v>
      </c>
      <c r="H147" s="8"/>
      <c r="I147" s="8"/>
      <c r="J147" s="8"/>
    </row>
    <row r="148" spans="1:10" x14ac:dyDescent="0.55000000000000004">
      <c r="A148" s="35" t="s">
        <v>2</v>
      </c>
      <c r="B148" s="33" t="s">
        <v>20</v>
      </c>
      <c r="C148" s="34">
        <v>44140</v>
      </c>
      <c r="D148" s="33" t="s">
        <v>33</v>
      </c>
      <c r="E148" s="36">
        <v>234000</v>
      </c>
      <c r="F148" s="36">
        <v>132000</v>
      </c>
      <c r="G148" s="36">
        <v>417000</v>
      </c>
      <c r="H148" s="8"/>
      <c r="I148" s="8"/>
      <c r="J148" s="8"/>
    </row>
    <row r="149" spans="1:10" x14ac:dyDescent="0.55000000000000004">
      <c r="A149" s="35" t="s">
        <v>2</v>
      </c>
      <c r="B149" s="33" t="s">
        <v>20</v>
      </c>
      <c r="C149" s="34">
        <v>44147</v>
      </c>
      <c r="D149" s="33" t="s">
        <v>33</v>
      </c>
      <c r="E149" s="36">
        <v>140000</v>
      </c>
      <c r="F149" s="36">
        <v>78800</v>
      </c>
      <c r="G149" s="36">
        <v>249000</v>
      </c>
      <c r="H149" s="8"/>
      <c r="I149" s="8"/>
      <c r="J149" s="8"/>
    </row>
    <row r="150" spans="1:10" x14ac:dyDescent="0.55000000000000004">
      <c r="A150" s="35" t="s">
        <v>2</v>
      </c>
      <c r="B150" s="33" t="s">
        <v>20</v>
      </c>
      <c r="C150" s="34">
        <v>44154</v>
      </c>
      <c r="D150" s="33" t="s">
        <v>33</v>
      </c>
      <c r="E150" s="36">
        <v>698000</v>
      </c>
      <c r="F150" s="36">
        <v>393000</v>
      </c>
      <c r="G150" s="36">
        <v>1240000</v>
      </c>
      <c r="H150" s="8"/>
      <c r="I150" s="8"/>
      <c r="J150" s="8"/>
    </row>
    <row r="151" spans="1:10" x14ac:dyDescent="0.55000000000000004">
      <c r="A151" s="35" t="s">
        <v>2</v>
      </c>
      <c r="B151" s="33" t="s">
        <v>20</v>
      </c>
      <c r="C151" s="34">
        <v>44159</v>
      </c>
      <c r="D151" s="33" t="s">
        <v>33</v>
      </c>
      <c r="E151" s="36">
        <v>610000</v>
      </c>
      <c r="F151" s="36">
        <v>343000</v>
      </c>
      <c r="G151" s="36">
        <v>1090000</v>
      </c>
      <c r="H151" s="8"/>
      <c r="I151" s="8"/>
      <c r="J151" s="8"/>
    </row>
    <row r="152" spans="1:10" x14ac:dyDescent="0.55000000000000004">
      <c r="A152" s="35" t="s">
        <v>2</v>
      </c>
      <c r="B152" s="33" t="s">
        <v>20</v>
      </c>
      <c r="C152" s="34">
        <v>44168</v>
      </c>
      <c r="D152" s="33" t="s">
        <v>33</v>
      </c>
      <c r="E152" s="36">
        <v>1230000</v>
      </c>
      <c r="F152" s="36">
        <v>694000</v>
      </c>
      <c r="G152" s="36">
        <v>2200000</v>
      </c>
      <c r="H152" s="8"/>
      <c r="I152" s="8"/>
      <c r="J152" s="8"/>
    </row>
    <row r="153" spans="1:10" x14ac:dyDescent="0.55000000000000004">
      <c r="A153" s="35" t="s">
        <v>9</v>
      </c>
      <c r="B153" s="33" t="s">
        <v>25</v>
      </c>
      <c r="C153" s="34">
        <v>43958</v>
      </c>
      <c r="D153" s="33" t="s">
        <v>34</v>
      </c>
      <c r="E153" s="36">
        <v>22900</v>
      </c>
      <c r="F153" s="36"/>
      <c r="G153" s="36"/>
      <c r="H153" s="8"/>
      <c r="I153" s="8"/>
      <c r="J153" s="8"/>
    </row>
    <row r="154" spans="1:10" x14ac:dyDescent="0.55000000000000004">
      <c r="A154" s="35" t="s">
        <v>9</v>
      </c>
      <c r="B154" s="33" t="s">
        <v>25</v>
      </c>
      <c r="C154" s="34">
        <v>43965</v>
      </c>
      <c r="D154" s="33" t="s">
        <v>34</v>
      </c>
      <c r="E154" s="36">
        <v>10000</v>
      </c>
      <c r="F154" s="36"/>
      <c r="G154" s="36"/>
      <c r="H154" s="8"/>
      <c r="I154" s="8"/>
      <c r="J154" s="8"/>
    </row>
    <row r="155" spans="1:10" x14ac:dyDescent="0.55000000000000004">
      <c r="A155" s="35" t="s">
        <v>9</v>
      </c>
      <c r="B155" s="33" t="s">
        <v>25</v>
      </c>
      <c r="C155" s="34">
        <v>43972</v>
      </c>
      <c r="D155" s="33" t="s">
        <v>34</v>
      </c>
      <c r="E155" s="36">
        <v>16600</v>
      </c>
      <c r="F155" s="36"/>
      <c r="G155" s="36"/>
      <c r="H155" s="8"/>
      <c r="I155" s="8"/>
      <c r="J155" s="8"/>
    </row>
    <row r="156" spans="1:10" x14ac:dyDescent="0.55000000000000004">
      <c r="A156" s="35" t="s">
        <v>9</v>
      </c>
      <c r="B156" s="33" t="s">
        <v>25</v>
      </c>
      <c r="C156" s="34">
        <v>43979</v>
      </c>
      <c r="D156" s="33" t="s">
        <v>34</v>
      </c>
      <c r="E156" s="36">
        <v>10000</v>
      </c>
      <c r="F156" s="36"/>
      <c r="G156" s="36"/>
      <c r="H156" s="8"/>
      <c r="I156" s="8"/>
      <c r="J156" s="8"/>
    </row>
    <row r="157" spans="1:10" x14ac:dyDescent="0.55000000000000004">
      <c r="A157" s="35" t="s">
        <v>9</v>
      </c>
      <c r="B157" s="33" t="s">
        <v>25</v>
      </c>
      <c r="C157" s="34">
        <v>43986</v>
      </c>
      <c r="D157" s="33" t="s">
        <v>34</v>
      </c>
      <c r="E157" s="36">
        <v>17700</v>
      </c>
      <c r="F157" s="36"/>
      <c r="G157" s="36"/>
      <c r="H157" s="8"/>
      <c r="I157" s="8"/>
      <c r="J157" s="8"/>
    </row>
    <row r="158" spans="1:10" x14ac:dyDescent="0.55000000000000004">
      <c r="A158" s="35" t="s">
        <v>9</v>
      </c>
      <c r="B158" s="33" t="s">
        <v>25</v>
      </c>
      <c r="C158" s="34">
        <v>43993</v>
      </c>
      <c r="D158" s="33" t="s">
        <v>34</v>
      </c>
      <c r="E158" s="36">
        <v>136000</v>
      </c>
      <c r="F158" s="36"/>
      <c r="G158" s="36"/>
      <c r="H158" s="8"/>
      <c r="I158" s="8"/>
      <c r="J158" s="8"/>
    </row>
    <row r="159" spans="1:10" x14ac:dyDescent="0.55000000000000004">
      <c r="A159" s="35" t="s">
        <v>9</v>
      </c>
      <c r="B159" s="33" t="s">
        <v>25</v>
      </c>
      <c r="C159" s="34">
        <v>44000</v>
      </c>
      <c r="D159" s="33" t="s">
        <v>34</v>
      </c>
      <c r="E159" s="36">
        <v>25500</v>
      </c>
      <c r="F159" s="36"/>
      <c r="G159" s="36"/>
      <c r="H159" s="8"/>
      <c r="I159" s="8"/>
      <c r="J159" s="8"/>
    </row>
    <row r="160" spans="1:10" x14ac:dyDescent="0.55000000000000004">
      <c r="A160" s="35" t="s">
        <v>9</v>
      </c>
      <c r="B160" s="33" t="s">
        <v>25</v>
      </c>
      <c r="C160" s="34">
        <v>44007</v>
      </c>
      <c r="D160" s="33" t="s">
        <v>34</v>
      </c>
      <c r="E160" s="36">
        <v>81400</v>
      </c>
      <c r="F160" s="36"/>
      <c r="G160" s="36"/>
      <c r="H160" s="8"/>
      <c r="I160" s="8"/>
      <c r="J160" s="8"/>
    </row>
    <row r="161" spans="1:10" x14ac:dyDescent="0.55000000000000004">
      <c r="A161" s="35" t="s">
        <v>9</v>
      </c>
      <c r="B161" s="33" t="s">
        <v>25</v>
      </c>
      <c r="C161" s="34">
        <v>44014</v>
      </c>
      <c r="D161" s="33" t="s">
        <v>34</v>
      </c>
      <c r="E161" s="36">
        <v>68100</v>
      </c>
      <c r="F161" s="36"/>
      <c r="G161" s="36"/>
      <c r="H161" s="8"/>
      <c r="I161" s="8"/>
      <c r="J161" s="8"/>
    </row>
    <row r="162" spans="1:10" x14ac:dyDescent="0.55000000000000004">
      <c r="A162" s="35" t="s">
        <v>9</v>
      </c>
      <c r="B162" s="33" t="s">
        <v>25</v>
      </c>
      <c r="C162" s="34">
        <v>44021</v>
      </c>
      <c r="D162" s="33" t="s">
        <v>34</v>
      </c>
      <c r="E162" s="36">
        <v>42300</v>
      </c>
      <c r="F162" s="36"/>
      <c r="G162" s="36"/>
      <c r="H162" s="8"/>
      <c r="I162" s="8"/>
      <c r="J162" s="8"/>
    </row>
    <row r="163" spans="1:10" x14ac:dyDescent="0.55000000000000004">
      <c r="A163" s="35" t="s">
        <v>9</v>
      </c>
      <c r="B163" s="33" t="s">
        <v>25</v>
      </c>
      <c r="C163" s="34">
        <v>44028</v>
      </c>
      <c r="D163" s="33" t="s">
        <v>34</v>
      </c>
      <c r="E163" s="36">
        <v>56900</v>
      </c>
      <c r="F163" s="36"/>
      <c r="G163" s="36"/>
      <c r="H163" s="8"/>
      <c r="I163" s="8"/>
      <c r="J163" s="8"/>
    </row>
    <row r="164" spans="1:10" x14ac:dyDescent="0.55000000000000004">
      <c r="A164" s="35" t="s">
        <v>9</v>
      </c>
      <c r="B164" s="33" t="s">
        <v>25</v>
      </c>
      <c r="C164" s="34">
        <v>44035</v>
      </c>
      <c r="D164" s="33" t="s">
        <v>34</v>
      </c>
      <c r="E164" s="36">
        <v>25100</v>
      </c>
      <c r="F164" s="36"/>
      <c r="G164" s="36"/>
      <c r="H164" s="8"/>
      <c r="I164" s="8"/>
      <c r="J164" s="8"/>
    </row>
    <row r="165" spans="1:10" x14ac:dyDescent="0.55000000000000004">
      <c r="A165" s="35" t="s">
        <v>9</v>
      </c>
      <c r="B165" s="33" t="s">
        <v>25</v>
      </c>
      <c r="C165" s="34">
        <v>44042</v>
      </c>
      <c r="D165" s="33" t="s">
        <v>34</v>
      </c>
      <c r="E165" s="36">
        <v>13400</v>
      </c>
      <c r="F165" s="36"/>
      <c r="G165" s="36"/>
      <c r="H165" s="8"/>
      <c r="I165" s="8"/>
      <c r="J165" s="8"/>
    </row>
    <row r="166" spans="1:10" x14ac:dyDescent="0.55000000000000004">
      <c r="A166" s="35" t="s">
        <v>9</v>
      </c>
      <c r="B166" s="33" t="s">
        <v>25</v>
      </c>
      <c r="C166" s="34">
        <v>44049</v>
      </c>
      <c r="D166" s="33" t="s">
        <v>34</v>
      </c>
      <c r="E166" s="36">
        <v>17000</v>
      </c>
      <c r="F166" s="36"/>
      <c r="G166" s="36"/>
      <c r="H166" s="8"/>
      <c r="I166" s="8"/>
      <c r="J166" s="8"/>
    </row>
    <row r="167" spans="1:10" x14ac:dyDescent="0.55000000000000004">
      <c r="A167" s="35" t="s">
        <v>9</v>
      </c>
      <c r="B167" s="33" t="s">
        <v>25</v>
      </c>
      <c r="C167" s="34">
        <v>44056</v>
      </c>
      <c r="D167" s="33" t="s">
        <v>33</v>
      </c>
      <c r="E167" s="36">
        <v>17400</v>
      </c>
      <c r="F167" s="36">
        <v>10000</v>
      </c>
      <c r="G167" s="36">
        <v>30900</v>
      </c>
      <c r="H167" s="8"/>
      <c r="I167" s="8"/>
      <c r="J167" s="8"/>
    </row>
    <row r="168" spans="1:10" x14ac:dyDescent="0.55000000000000004">
      <c r="A168" s="35" t="s">
        <v>9</v>
      </c>
      <c r="B168" s="33" t="s">
        <v>25</v>
      </c>
      <c r="C168" s="34">
        <v>44063</v>
      </c>
      <c r="D168" s="33" t="s">
        <v>33</v>
      </c>
      <c r="E168" s="36">
        <v>10000</v>
      </c>
      <c r="F168" s="36">
        <v>10000</v>
      </c>
      <c r="G168" s="36">
        <v>10000</v>
      </c>
      <c r="H168" s="8"/>
      <c r="I168" s="8"/>
      <c r="J168" s="8"/>
    </row>
    <row r="169" spans="1:10" x14ac:dyDescent="0.55000000000000004">
      <c r="A169" s="35" t="s">
        <v>9</v>
      </c>
      <c r="B169" s="33" t="s">
        <v>25</v>
      </c>
      <c r="C169" s="34">
        <v>44070</v>
      </c>
      <c r="D169" s="33" t="s">
        <v>33</v>
      </c>
      <c r="E169" s="36">
        <v>10000</v>
      </c>
      <c r="F169" s="36">
        <v>10000</v>
      </c>
      <c r="G169" s="36">
        <v>10000</v>
      </c>
      <c r="H169" s="8"/>
      <c r="I169" s="8"/>
      <c r="J169" s="8"/>
    </row>
    <row r="170" spans="1:10" x14ac:dyDescent="0.55000000000000004">
      <c r="A170" s="35" t="s">
        <v>9</v>
      </c>
      <c r="B170" s="33" t="s">
        <v>25</v>
      </c>
      <c r="C170" s="34">
        <v>44077</v>
      </c>
      <c r="D170" s="33" t="s">
        <v>33</v>
      </c>
      <c r="E170" s="36">
        <v>47100</v>
      </c>
      <c r="F170" s="36">
        <v>26500</v>
      </c>
      <c r="G170" s="36">
        <v>83800</v>
      </c>
      <c r="H170" s="8"/>
      <c r="I170" s="8"/>
      <c r="J170" s="8"/>
    </row>
    <row r="171" spans="1:10" x14ac:dyDescent="0.55000000000000004">
      <c r="A171" s="35" t="s">
        <v>9</v>
      </c>
      <c r="B171" s="33" t="s">
        <v>25</v>
      </c>
      <c r="C171" s="34">
        <v>44084</v>
      </c>
      <c r="D171" s="33" t="s">
        <v>33</v>
      </c>
      <c r="E171" s="36">
        <v>10000</v>
      </c>
      <c r="F171" s="36">
        <v>10000</v>
      </c>
      <c r="G171" s="36">
        <v>10000</v>
      </c>
      <c r="H171" s="8"/>
      <c r="I171" s="8"/>
      <c r="J171" s="8"/>
    </row>
    <row r="172" spans="1:10" x14ac:dyDescent="0.55000000000000004">
      <c r="A172" s="35" t="s">
        <v>9</v>
      </c>
      <c r="B172" s="33" t="s">
        <v>25</v>
      </c>
      <c r="C172" s="34">
        <v>44091</v>
      </c>
      <c r="D172" s="33" t="s">
        <v>33</v>
      </c>
      <c r="E172" s="36">
        <v>17600</v>
      </c>
      <c r="F172" s="36">
        <v>10000</v>
      </c>
      <c r="G172" s="36">
        <v>31400</v>
      </c>
      <c r="H172" s="8"/>
      <c r="I172" s="8"/>
      <c r="J172" s="8"/>
    </row>
    <row r="173" spans="1:10" x14ac:dyDescent="0.55000000000000004">
      <c r="A173" s="35" t="s">
        <v>9</v>
      </c>
      <c r="B173" s="33" t="s">
        <v>25</v>
      </c>
      <c r="C173" s="34">
        <v>44098</v>
      </c>
      <c r="D173" s="33" t="s">
        <v>33</v>
      </c>
      <c r="E173" s="36">
        <v>10000</v>
      </c>
      <c r="F173" s="36">
        <v>10000</v>
      </c>
      <c r="G173" s="36">
        <v>10000</v>
      </c>
      <c r="H173" s="8"/>
      <c r="I173" s="8"/>
      <c r="J173" s="8"/>
    </row>
    <row r="174" spans="1:10" x14ac:dyDescent="0.55000000000000004">
      <c r="A174" s="35" t="s">
        <v>9</v>
      </c>
      <c r="B174" s="33" t="s">
        <v>25</v>
      </c>
      <c r="C174" s="34">
        <v>44105</v>
      </c>
      <c r="D174" s="33" t="s">
        <v>33</v>
      </c>
      <c r="E174" s="36">
        <v>15100</v>
      </c>
      <c r="F174" s="36">
        <v>10000</v>
      </c>
      <c r="G174" s="36">
        <v>26800</v>
      </c>
      <c r="H174" s="8"/>
      <c r="I174" s="8"/>
      <c r="J174" s="8"/>
    </row>
    <row r="175" spans="1:10" x14ac:dyDescent="0.55000000000000004">
      <c r="A175" s="35" t="s">
        <v>9</v>
      </c>
      <c r="B175" s="33" t="s">
        <v>25</v>
      </c>
      <c r="C175" s="34">
        <v>44112</v>
      </c>
      <c r="D175" s="33" t="s">
        <v>33</v>
      </c>
      <c r="E175" s="36">
        <v>21700</v>
      </c>
      <c r="F175" s="36">
        <v>12200</v>
      </c>
      <c r="G175" s="36">
        <v>38600</v>
      </c>
      <c r="H175" s="8"/>
      <c r="I175" s="8"/>
      <c r="J175" s="8"/>
    </row>
    <row r="176" spans="1:10" x14ac:dyDescent="0.55000000000000004">
      <c r="A176" s="35" t="s">
        <v>9</v>
      </c>
      <c r="B176" s="33" t="s">
        <v>25</v>
      </c>
      <c r="C176" s="34">
        <v>44119</v>
      </c>
      <c r="D176" s="33" t="s">
        <v>33</v>
      </c>
      <c r="E176" s="36">
        <v>12900</v>
      </c>
      <c r="F176" s="36">
        <v>10000</v>
      </c>
      <c r="G176" s="36">
        <v>23000</v>
      </c>
      <c r="H176" s="8"/>
      <c r="I176" s="8"/>
      <c r="J176" s="8"/>
    </row>
    <row r="177" spans="1:10" x14ac:dyDescent="0.55000000000000004">
      <c r="A177" s="35" t="s">
        <v>9</v>
      </c>
      <c r="B177" s="33" t="s">
        <v>25</v>
      </c>
      <c r="C177" s="34">
        <v>44126</v>
      </c>
      <c r="D177" s="33" t="s">
        <v>33</v>
      </c>
      <c r="E177" s="36">
        <v>27300</v>
      </c>
      <c r="F177" s="36">
        <v>15300</v>
      </c>
      <c r="G177" s="36">
        <v>48500</v>
      </c>
      <c r="H177" s="8"/>
      <c r="I177" s="8"/>
      <c r="J177" s="8"/>
    </row>
    <row r="178" spans="1:10" x14ac:dyDescent="0.55000000000000004">
      <c r="A178" s="35" t="s">
        <v>9</v>
      </c>
      <c r="B178" s="33" t="s">
        <v>25</v>
      </c>
      <c r="C178" s="34">
        <v>44133</v>
      </c>
      <c r="D178" s="33" t="s">
        <v>33</v>
      </c>
      <c r="E178" s="36">
        <v>35600</v>
      </c>
      <c r="F178" s="36">
        <v>20000</v>
      </c>
      <c r="G178" s="36">
        <v>63200</v>
      </c>
      <c r="H178" s="8"/>
      <c r="I178" s="8"/>
      <c r="J178" s="8"/>
    </row>
    <row r="179" spans="1:10" x14ac:dyDescent="0.55000000000000004">
      <c r="A179" s="35" t="s">
        <v>9</v>
      </c>
      <c r="B179" s="33" t="s">
        <v>25</v>
      </c>
      <c r="C179" s="34">
        <v>44140</v>
      </c>
      <c r="D179" s="33" t="s">
        <v>33</v>
      </c>
      <c r="E179" s="36">
        <v>87600</v>
      </c>
      <c r="F179" s="36">
        <v>49200</v>
      </c>
      <c r="G179" s="36">
        <v>156000</v>
      </c>
      <c r="H179" s="8"/>
      <c r="I179" s="8"/>
      <c r="J179" s="8"/>
    </row>
    <row r="180" spans="1:10" x14ac:dyDescent="0.55000000000000004">
      <c r="A180" s="35" t="s">
        <v>9</v>
      </c>
      <c r="B180" s="33" t="s">
        <v>25</v>
      </c>
      <c r="C180" s="34">
        <v>44147</v>
      </c>
      <c r="D180" s="33" t="s">
        <v>33</v>
      </c>
      <c r="E180" s="36">
        <v>28200</v>
      </c>
      <c r="F180" s="36">
        <v>15800</v>
      </c>
      <c r="G180" s="36">
        <v>50100</v>
      </c>
      <c r="H180" s="8"/>
      <c r="I180" s="8"/>
      <c r="J180" s="8"/>
    </row>
    <row r="181" spans="1:10" x14ac:dyDescent="0.55000000000000004">
      <c r="A181" s="35" t="s">
        <v>9</v>
      </c>
      <c r="B181" s="33" t="s">
        <v>25</v>
      </c>
      <c r="C181" s="34">
        <v>44154</v>
      </c>
      <c r="D181" s="33" t="s">
        <v>33</v>
      </c>
      <c r="E181" s="36">
        <v>102000</v>
      </c>
      <c r="F181" s="36">
        <v>57200</v>
      </c>
      <c r="G181" s="36">
        <v>181000</v>
      </c>
      <c r="H181" s="8"/>
      <c r="I181" s="8"/>
      <c r="J181" s="8"/>
    </row>
    <row r="182" spans="1:10" x14ac:dyDescent="0.55000000000000004">
      <c r="A182" s="35" t="s">
        <v>9</v>
      </c>
      <c r="B182" s="33" t="s">
        <v>25</v>
      </c>
      <c r="C182" s="34">
        <v>44159</v>
      </c>
      <c r="D182" s="33" t="s">
        <v>33</v>
      </c>
      <c r="E182" s="36">
        <v>206000</v>
      </c>
      <c r="F182" s="36">
        <v>116000</v>
      </c>
      <c r="G182" s="36">
        <v>366000</v>
      </c>
      <c r="H182" s="8"/>
      <c r="I182" s="8"/>
      <c r="J182" s="8"/>
    </row>
    <row r="183" spans="1:10" x14ac:dyDescent="0.55000000000000004">
      <c r="A183" s="35" t="s">
        <v>9</v>
      </c>
      <c r="B183" s="33" t="s">
        <v>25</v>
      </c>
      <c r="C183" s="34">
        <v>44168</v>
      </c>
      <c r="D183" s="33" t="s">
        <v>33</v>
      </c>
      <c r="E183" s="36">
        <v>123000</v>
      </c>
      <c r="F183" s="36">
        <v>69200</v>
      </c>
      <c r="G183" s="36">
        <v>219000</v>
      </c>
      <c r="H183" s="8"/>
      <c r="I183" s="8"/>
      <c r="J183" s="8"/>
    </row>
    <row r="184" spans="1:10" x14ac:dyDescent="0.55000000000000004">
      <c r="A184" s="35" t="s">
        <v>8</v>
      </c>
      <c r="B184" s="33" t="s">
        <v>29</v>
      </c>
      <c r="C184" s="34">
        <v>43958</v>
      </c>
      <c r="D184" s="33" t="s">
        <v>34</v>
      </c>
      <c r="E184" s="36">
        <v>10000</v>
      </c>
      <c r="F184" s="36"/>
      <c r="G184" s="36"/>
      <c r="H184" s="8"/>
      <c r="I184" s="8"/>
      <c r="J184" s="8"/>
    </row>
    <row r="185" spans="1:10" x14ac:dyDescent="0.55000000000000004">
      <c r="A185" s="35" t="s">
        <v>8</v>
      </c>
      <c r="B185" s="33" t="s">
        <v>29</v>
      </c>
      <c r="C185" s="34">
        <v>43965</v>
      </c>
      <c r="D185" s="33" t="s">
        <v>34</v>
      </c>
      <c r="E185" s="36">
        <v>10000</v>
      </c>
      <c r="F185" s="36"/>
      <c r="G185" s="36"/>
      <c r="H185" s="8"/>
      <c r="I185" s="8"/>
      <c r="J185" s="8"/>
    </row>
    <row r="186" spans="1:10" x14ac:dyDescent="0.55000000000000004">
      <c r="A186" s="35" t="s">
        <v>8</v>
      </c>
      <c r="B186" s="33" t="s">
        <v>29</v>
      </c>
      <c r="C186" s="34">
        <v>43972</v>
      </c>
      <c r="D186" s="33" t="s">
        <v>34</v>
      </c>
      <c r="E186" s="36">
        <v>10000</v>
      </c>
      <c r="F186" s="36"/>
      <c r="G186" s="36"/>
      <c r="H186" s="8"/>
      <c r="I186" s="8"/>
      <c r="J186" s="8"/>
    </row>
    <row r="187" spans="1:10" x14ac:dyDescent="0.55000000000000004">
      <c r="A187" s="35" t="s">
        <v>8</v>
      </c>
      <c r="B187" s="33" t="s">
        <v>29</v>
      </c>
      <c r="C187" s="34">
        <v>43979</v>
      </c>
      <c r="D187" s="33" t="s">
        <v>34</v>
      </c>
      <c r="E187" s="36">
        <v>10000</v>
      </c>
      <c r="F187" s="36"/>
      <c r="G187" s="36"/>
      <c r="H187" s="8"/>
      <c r="I187" s="8"/>
      <c r="J187" s="8"/>
    </row>
    <row r="188" spans="1:10" x14ac:dyDescent="0.55000000000000004">
      <c r="A188" s="35" t="s">
        <v>8</v>
      </c>
      <c r="B188" s="33" t="s">
        <v>29</v>
      </c>
      <c r="C188" s="34">
        <v>43986</v>
      </c>
      <c r="D188" s="33" t="s">
        <v>34</v>
      </c>
      <c r="E188" s="36">
        <v>10000</v>
      </c>
      <c r="F188" s="36"/>
      <c r="G188" s="36"/>
      <c r="H188" s="8"/>
      <c r="I188" s="8"/>
      <c r="J188" s="8"/>
    </row>
    <row r="189" spans="1:10" x14ac:dyDescent="0.55000000000000004">
      <c r="A189" s="35" t="s">
        <v>8</v>
      </c>
      <c r="B189" s="33" t="s">
        <v>29</v>
      </c>
      <c r="C189" s="34">
        <v>43993</v>
      </c>
      <c r="D189" s="33" t="s">
        <v>34</v>
      </c>
      <c r="E189" s="36">
        <v>10000</v>
      </c>
      <c r="F189" s="36"/>
      <c r="G189" s="36"/>
      <c r="H189" s="8"/>
      <c r="I189" s="8"/>
      <c r="J189" s="8"/>
    </row>
    <row r="190" spans="1:10" x14ac:dyDescent="0.55000000000000004">
      <c r="A190" s="35" t="s">
        <v>8</v>
      </c>
      <c r="B190" s="33" t="s">
        <v>29</v>
      </c>
      <c r="C190" s="34">
        <v>44000</v>
      </c>
      <c r="D190" s="33" t="s">
        <v>34</v>
      </c>
      <c r="E190" s="36">
        <v>10000</v>
      </c>
      <c r="F190" s="36"/>
      <c r="G190" s="36"/>
      <c r="H190" s="8"/>
      <c r="I190" s="8"/>
      <c r="J190" s="8"/>
    </row>
    <row r="191" spans="1:10" x14ac:dyDescent="0.55000000000000004">
      <c r="A191" s="35" t="s">
        <v>8</v>
      </c>
      <c r="B191" s="33" t="s">
        <v>29</v>
      </c>
      <c r="C191" s="34">
        <v>44007</v>
      </c>
      <c r="D191" s="33" t="s">
        <v>34</v>
      </c>
      <c r="E191" s="36">
        <v>10000</v>
      </c>
      <c r="F191" s="36"/>
      <c r="G191" s="36"/>
      <c r="H191" s="8"/>
      <c r="I191" s="8"/>
      <c r="J191" s="8"/>
    </row>
    <row r="192" spans="1:10" x14ac:dyDescent="0.55000000000000004">
      <c r="A192" s="35" t="s">
        <v>8</v>
      </c>
      <c r="B192" s="33" t="s">
        <v>29</v>
      </c>
      <c r="C192" s="34">
        <v>44014</v>
      </c>
      <c r="D192" s="33" t="s">
        <v>34</v>
      </c>
      <c r="E192" s="36">
        <v>10000</v>
      </c>
      <c r="F192" s="36"/>
      <c r="G192" s="36"/>
      <c r="H192" s="8"/>
      <c r="I192" s="8"/>
      <c r="J192" s="8"/>
    </row>
    <row r="193" spans="1:10" x14ac:dyDescent="0.55000000000000004">
      <c r="A193" s="35" t="s">
        <v>8</v>
      </c>
      <c r="B193" s="33" t="s">
        <v>29</v>
      </c>
      <c r="C193" s="34">
        <v>44021</v>
      </c>
      <c r="D193" s="33" t="s">
        <v>34</v>
      </c>
      <c r="E193" s="36">
        <v>10000</v>
      </c>
      <c r="F193" s="36"/>
      <c r="G193" s="36"/>
      <c r="H193" s="8"/>
      <c r="I193" s="8"/>
      <c r="J193" s="8"/>
    </row>
    <row r="194" spans="1:10" x14ac:dyDescent="0.55000000000000004">
      <c r="A194" s="35" t="s">
        <v>8</v>
      </c>
      <c r="B194" s="33" t="s">
        <v>29</v>
      </c>
      <c r="C194" s="34">
        <v>44028</v>
      </c>
      <c r="D194" s="33" t="s">
        <v>34</v>
      </c>
      <c r="E194" s="36">
        <v>10000</v>
      </c>
      <c r="F194" s="36"/>
      <c r="G194" s="36"/>
      <c r="H194" s="8"/>
      <c r="I194" s="8"/>
      <c r="J194" s="8"/>
    </row>
    <row r="195" spans="1:10" x14ac:dyDescent="0.55000000000000004">
      <c r="A195" s="35" t="s">
        <v>8</v>
      </c>
      <c r="B195" s="33" t="s">
        <v>29</v>
      </c>
      <c r="C195" s="34">
        <v>44035</v>
      </c>
      <c r="D195" s="33" t="s">
        <v>34</v>
      </c>
      <c r="E195" s="36">
        <v>10000</v>
      </c>
      <c r="F195" s="36"/>
      <c r="G195" s="36"/>
      <c r="H195" s="8"/>
      <c r="I195" s="8"/>
      <c r="J195" s="8"/>
    </row>
    <row r="196" spans="1:10" x14ac:dyDescent="0.55000000000000004">
      <c r="A196" s="35" t="s">
        <v>8</v>
      </c>
      <c r="B196" s="33" t="s">
        <v>29</v>
      </c>
      <c r="C196" s="34">
        <v>44042</v>
      </c>
      <c r="D196" s="33" t="s">
        <v>34</v>
      </c>
      <c r="E196" s="36">
        <v>10000</v>
      </c>
      <c r="F196" s="36"/>
      <c r="G196" s="36"/>
      <c r="H196" s="8"/>
      <c r="I196" s="8"/>
      <c r="J196" s="8"/>
    </row>
    <row r="197" spans="1:10" x14ac:dyDescent="0.55000000000000004">
      <c r="A197" s="35" t="s">
        <v>8</v>
      </c>
      <c r="B197" s="33" t="s">
        <v>29</v>
      </c>
      <c r="C197" s="34">
        <v>44049</v>
      </c>
      <c r="D197" s="33" t="s">
        <v>34</v>
      </c>
      <c r="E197" s="36">
        <v>10000</v>
      </c>
      <c r="F197" s="36"/>
      <c r="G197" s="36"/>
      <c r="H197" s="8"/>
      <c r="I197" s="8"/>
      <c r="J197" s="8"/>
    </row>
    <row r="198" spans="1:10" x14ac:dyDescent="0.55000000000000004">
      <c r="A198" s="35" t="s">
        <v>8</v>
      </c>
      <c r="B198" s="33" t="s">
        <v>29</v>
      </c>
      <c r="C198" s="34">
        <v>44056</v>
      </c>
      <c r="D198" s="33" t="s">
        <v>33</v>
      </c>
      <c r="E198" s="36">
        <v>14500</v>
      </c>
      <c r="F198" s="36">
        <v>10000</v>
      </c>
      <c r="G198" s="36">
        <v>25800</v>
      </c>
      <c r="H198" s="8"/>
      <c r="I198" s="8"/>
      <c r="J198" s="8"/>
    </row>
    <row r="199" spans="1:10" x14ac:dyDescent="0.55000000000000004">
      <c r="A199" s="35" t="s">
        <v>8</v>
      </c>
      <c r="B199" s="33" t="s">
        <v>29</v>
      </c>
      <c r="C199" s="34">
        <v>44063</v>
      </c>
      <c r="D199" s="33" t="s">
        <v>33</v>
      </c>
      <c r="E199" s="36">
        <v>10000</v>
      </c>
      <c r="F199" s="36">
        <v>10000</v>
      </c>
      <c r="G199" s="36">
        <v>10000</v>
      </c>
      <c r="H199" s="8"/>
      <c r="I199" s="8"/>
      <c r="J199" s="8"/>
    </row>
    <row r="200" spans="1:10" x14ac:dyDescent="0.55000000000000004">
      <c r="A200" s="35" t="s">
        <v>8</v>
      </c>
      <c r="B200" s="33" t="s">
        <v>29</v>
      </c>
      <c r="C200" s="34">
        <v>44070</v>
      </c>
      <c r="D200" s="33" t="s">
        <v>33</v>
      </c>
      <c r="E200" s="36">
        <v>31700</v>
      </c>
      <c r="F200" s="36">
        <v>17800</v>
      </c>
      <c r="G200" s="36">
        <v>56400</v>
      </c>
      <c r="H200" s="8"/>
      <c r="I200" s="8"/>
      <c r="J200" s="8"/>
    </row>
    <row r="201" spans="1:10" x14ac:dyDescent="0.55000000000000004">
      <c r="A201" s="35" t="s">
        <v>8</v>
      </c>
      <c r="B201" s="33" t="s">
        <v>29</v>
      </c>
      <c r="C201" s="34">
        <v>44077</v>
      </c>
      <c r="D201" s="33" t="s">
        <v>33</v>
      </c>
      <c r="E201" s="36">
        <v>10000</v>
      </c>
      <c r="F201" s="36">
        <v>10000</v>
      </c>
      <c r="G201" s="36">
        <v>10000</v>
      </c>
      <c r="H201" s="8"/>
      <c r="I201" s="8"/>
      <c r="J201" s="8"/>
    </row>
    <row r="202" spans="1:10" x14ac:dyDescent="0.55000000000000004">
      <c r="A202" s="35" t="s">
        <v>8</v>
      </c>
      <c r="B202" s="33" t="s">
        <v>29</v>
      </c>
      <c r="C202" s="34">
        <v>44084</v>
      </c>
      <c r="D202" s="33" t="s">
        <v>33</v>
      </c>
      <c r="E202" s="36">
        <v>22700</v>
      </c>
      <c r="F202" s="36">
        <v>12800</v>
      </c>
      <c r="G202" s="36">
        <v>40300</v>
      </c>
      <c r="H202" s="8"/>
      <c r="I202" s="8"/>
      <c r="J202" s="8"/>
    </row>
    <row r="203" spans="1:10" x14ac:dyDescent="0.55000000000000004">
      <c r="A203" s="35" t="s">
        <v>8</v>
      </c>
      <c r="B203" s="33" t="s">
        <v>29</v>
      </c>
      <c r="C203" s="34">
        <v>44091</v>
      </c>
      <c r="D203" s="33" t="s">
        <v>33</v>
      </c>
      <c r="E203" s="36">
        <v>14500</v>
      </c>
      <c r="F203" s="36">
        <v>10000</v>
      </c>
      <c r="G203" s="36">
        <v>25800</v>
      </c>
      <c r="H203" s="8"/>
      <c r="I203" s="8"/>
      <c r="J203" s="8"/>
    </row>
    <row r="204" spans="1:10" x14ac:dyDescent="0.55000000000000004">
      <c r="A204" s="35" t="s">
        <v>8</v>
      </c>
      <c r="B204" s="33" t="s">
        <v>29</v>
      </c>
      <c r="C204" s="34">
        <v>44098</v>
      </c>
      <c r="D204" s="33" t="s">
        <v>33</v>
      </c>
      <c r="E204" s="36">
        <v>16900</v>
      </c>
      <c r="F204" s="36">
        <v>10000</v>
      </c>
      <c r="G204" s="36">
        <v>30000</v>
      </c>
      <c r="H204" s="8"/>
      <c r="I204" s="8"/>
      <c r="J204" s="8"/>
    </row>
    <row r="205" spans="1:10" x14ac:dyDescent="0.55000000000000004">
      <c r="A205" s="35" t="s">
        <v>8</v>
      </c>
      <c r="B205" s="33" t="s">
        <v>29</v>
      </c>
      <c r="C205" s="34">
        <v>44105</v>
      </c>
      <c r="D205" s="33" t="s">
        <v>33</v>
      </c>
      <c r="E205" s="36">
        <v>10000</v>
      </c>
      <c r="F205" s="36">
        <v>10000</v>
      </c>
      <c r="G205" s="36">
        <v>10000</v>
      </c>
      <c r="H205" s="8"/>
      <c r="I205" s="8"/>
      <c r="J205" s="8"/>
    </row>
    <row r="206" spans="1:10" x14ac:dyDescent="0.55000000000000004">
      <c r="A206" s="35" t="s">
        <v>8</v>
      </c>
      <c r="B206" s="33" t="s">
        <v>29</v>
      </c>
      <c r="C206" s="34">
        <v>44112</v>
      </c>
      <c r="D206" s="33" t="s">
        <v>33</v>
      </c>
      <c r="E206" s="36">
        <v>10000</v>
      </c>
      <c r="F206" s="36">
        <v>10000</v>
      </c>
      <c r="G206" s="36">
        <v>10000</v>
      </c>
      <c r="H206" s="8"/>
      <c r="I206" s="8"/>
      <c r="J206" s="8"/>
    </row>
    <row r="207" spans="1:10" x14ac:dyDescent="0.55000000000000004">
      <c r="A207" s="35" t="s">
        <v>8</v>
      </c>
      <c r="B207" s="33" t="s">
        <v>29</v>
      </c>
      <c r="C207" s="34">
        <v>44119</v>
      </c>
      <c r="D207" s="33" t="s">
        <v>33</v>
      </c>
      <c r="E207" s="36">
        <v>10000</v>
      </c>
      <c r="F207" s="36">
        <v>10000</v>
      </c>
      <c r="G207" s="36">
        <v>10000</v>
      </c>
      <c r="H207" s="8"/>
      <c r="I207" s="8"/>
      <c r="J207" s="8"/>
    </row>
    <row r="208" spans="1:10" x14ac:dyDescent="0.55000000000000004">
      <c r="A208" s="35" t="s">
        <v>8</v>
      </c>
      <c r="B208" s="33" t="s">
        <v>29</v>
      </c>
      <c r="C208" s="34">
        <v>44126</v>
      </c>
      <c r="D208" s="33" t="s">
        <v>33</v>
      </c>
      <c r="E208" s="36">
        <v>10000</v>
      </c>
      <c r="F208" s="36">
        <v>10000</v>
      </c>
      <c r="G208" s="36">
        <v>10000</v>
      </c>
      <c r="H208" s="8"/>
      <c r="I208" s="8"/>
      <c r="J208" s="8"/>
    </row>
    <row r="209" spans="1:10" x14ac:dyDescent="0.55000000000000004">
      <c r="A209" s="35" t="s">
        <v>8</v>
      </c>
      <c r="B209" s="33" t="s">
        <v>29</v>
      </c>
      <c r="C209" s="34">
        <v>44133</v>
      </c>
      <c r="D209" s="33" t="s">
        <v>33</v>
      </c>
      <c r="E209" s="36">
        <v>10000</v>
      </c>
      <c r="F209" s="36">
        <v>10000</v>
      </c>
      <c r="G209" s="36">
        <v>10000</v>
      </c>
      <c r="H209" s="8"/>
      <c r="I209" s="8"/>
      <c r="J209" s="8"/>
    </row>
    <row r="210" spans="1:10" x14ac:dyDescent="0.55000000000000004">
      <c r="A210" s="35" t="s">
        <v>8</v>
      </c>
      <c r="B210" s="33" t="s">
        <v>29</v>
      </c>
      <c r="C210" s="34">
        <v>44140</v>
      </c>
      <c r="D210" s="33" t="s">
        <v>33</v>
      </c>
      <c r="E210" s="36">
        <v>10000</v>
      </c>
      <c r="F210" s="36">
        <v>10000</v>
      </c>
      <c r="G210" s="36">
        <v>10000</v>
      </c>
      <c r="H210" s="8"/>
      <c r="I210" s="8"/>
      <c r="J210" s="8"/>
    </row>
    <row r="211" spans="1:10" x14ac:dyDescent="0.55000000000000004">
      <c r="A211" s="35" t="s">
        <v>8</v>
      </c>
      <c r="B211" s="33" t="s">
        <v>29</v>
      </c>
      <c r="C211" s="34">
        <v>44147</v>
      </c>
      <c r="D211" s="33" t="s">
        <v>33</v>
      </c>
      <c r="E211" s="36">
        <v>10000</v>
      </c>
      <c r="F211" s="36">
        <v>10000</v>
      </c>
      <c r="G211" s="36">
        <v>10000</v>
      </c>
      <c r="H211" s="8"/>
      <c r="I211" s="8"/>
      <c r="J211" s="8"/>
    </row>
    <row r="212" spans="1:10" x14ac:dyDescent="0.55000000000000004">
      <c r="A212" s="35" t="s">
        <v>8</v>
      </c>
      <c r="B212" s="33" t="s">
        <v>29</v>
      </c>
      <c r="C212" s="34">
        <v>44154</v>
      </c>
      <c r="D212" s="33" t="s">
        <v>33</v>
      </c>
      <c r="E212" s="36">
        <v>24400</v>
      </c>
      <c r="F212" s="36">
        <v>13700</v>
      </c>
      <c r="G212" s="36">
        <v>43400</v>
      </c>
      <c r="H212" s="8"/>
      <c r="I212" s="8"/>
      <c r="J212" s="8"/>
    </row>
    <row r="213" spans="1:10" x14ac:dyDescent="0.55000000000000004">
      <c r="A213" s="35" t="s">
        <v>8</v>
      </c>
      <c r="B213" s="33" t="s">
        <v>29</v>
      </c>
      <c r="C213" s="34">
        <v>44159</v>
      </c>
      <c r="D213" s="33" t="s">
        <v>33</v>
      </c>
      <c r="E213" s="36">
        <v>142000</v>
      </c>
      <c r="F213" s="36">
        <v>79700</v>
      </c>
      <c r="G213" s="36">
        <v>252000</v>
      </c>
      <c r="H213" s="8"/>
      <c r="I213" s="8"/>
      <c r="J213" s="8"/>
    </row>
    <row r="214" spans="1:10" x14ac:dyDescent="0.55000000000000004">
      <c r="A214" s="35" t="s">
        <v>8</v>
      </c>
      <c r="B214" s="33" t="s">
        <v>29</v>
      </c>
      <c r="C214" s="34">
        <v>44168</v>
      </c>
      <c r="D214" s="33" t="s">
        <v>33</v>
      </c>
      <c r="E214" s="36">
        <v>185000</v>
      </c>
      <c r="F214" s="36">
        <v>104000</v>
      </c>
      <c r="G214" s="36">
        <v>329000</v>
      </c>
      <c r="H214" s="8"/>
      <c r="I214" s="8"/>
      <c r="J214" s="8"/>
    </row>
    <row r="215" spans="1:10" x14ac:dyDescent="0.55000000000000004">
      <c r="A215" s="35" t="s">
        <v>3</v>
      </c>
      <c r="B215" s="33" t="s">
        <v>21</v>
      </c>
      <c r="C215" s="34">
        <v>43958</v>
      </c>
      <c r="D215" s="33" t="s">
        <v>34</v>
      </c>
      <c r="E215" s="36">
        <v>87000</v>
      </c>
      <c r="F215" s="36"/>
      <c r="G215" s="36"/>
      <c r="H215" s="8"/>
      <c r="I215" s="8"/>
      <c r="J215" s="8"/>
    </row>
    <row r="216" spans="1:10" x14ac:dyDescent="0.55000000000000004">
      <c r="A216" s="35" t="s">
        <v>3</v>
      </c>
      <c r="B216" s="33" t="s">
        <v>21</v>
      </c>
      <c r="C216" s="34">
        <v>43965</v>
      </c>
      <c r="D216" s="33" t="s">
        <v>34</v>
      </c>
      <c r="E216" s="36">
        <v>306000</v>
      </c>
      <c r="F216" s="36"/>
      <c r="G216" s="36"/>
      <c r="H216" s="8"/>
      <c r="I216" s="8"/>
      <c r="J216" s="8"/>
    </row>
    <row r="217" spans="1:10" x14ac:dyDescent="0.55000000000000004">
      <c r="A217" s="35" t="s">
        <v>3</v>
      </c>
      <c r="B217" s="33" t="s">
        <v>21</v>
      </c>
      <c r="C217" s="34">
        <v>43972</v>
      </c>
      <c r="D217" s="33" t="s">
        <v>34</v>
      </c>
      <c r="E217" s="36">
        <v>638000</v>
      </c>
      <c r="F217" s="36"/>
      <c r="G217" s="36"/>
      <c r="H217" s="8"/>
      <c r="I217" s="8"/>
      <c r="J217" s="8"/>
    </row>
    <row r="218" spans="1:10" x14ac:dyDescent="0.55000000000000004">
      <c r="A218" s="35" t="s">
        <v>3</v>
      </c>
      <c r="B218" s="33" t="s">
        <v>21</v>
      </c>
      <c r="C218" s="34">
        <v>43979</v>
      </c>
      <c r="D218" s="33" t="s">
        <v>34</v>
      </c>
      <c r="E218" s="36">
        <v>10000</v>
      </c>
      <c r="F218" s="36"/>
      <c r="G218" s="36"/>
      <c r="H218" s="8"/>
      <c r="I218" s="8"/>
      <c r="J218" s="8"/>
    </row>
    <row r="219" spans="1:10" x14ac:dyDescent="0.55000000000000004">
      <c r="A219" s="35" t="s">
        <v>3</v>
      </c>
      <c r="B219" s="33" t="s">
        <v>21</v>
      </c>
      <c r="C219" s="34">
        <v>43986</v>
      </c>
      <c r="D219" s="33" t="s">
        <v>34</v>
      </c>
      <c r="E219" s="36">
        <v>97200</v>
      </c>
      <c r="F219" s="36"/>
      <c r="G219" s="36"/>
      <c r="H219" s="8"/>
      <c r="I219" s="8"/>
      <c r="J219" s="8"/>
    </row>
    <row r="220" spans="1:10" x14ac:dyDescent="0.55000000000000004">
      <c r="A220" s="35" t="s">
        <v>3</v>
      </c>
      <c r="B220" s="33" t="s">
        <v>21</v>
      </c>
      <c r="C220" s="34">
        <v>43993</v>
      </c>
      <c r="D220" s="33" t="s">
        <v>34</v>
      </c>
      <c r="E220" s="36">
        <v>210000</v>
      </c>
      <c r="F220" s="36"/>
      <c r="G220" s="36"/>
      <c r="H220" s="8"/>
      <c r="I220" s="8"/>
      <c r="J220" s="8"/>
    </row>
    <row r="221" spans="1:10" x14ac:dyDescent="0.55000000000000004">
      <c r="A221" s="35" t="s">
        <v>3</v>
      </c>
      <c r="B221" s="33" t="s">
        <v>21</v>
      </c>
      <c r="C221" s="34">
        <v>44000</v>
      </c>
      <c r="D221" s="33" t="s">
        <v>34</v>
      </c>
      <c r="E221" s="36">
        <v>10000</v>
      </c>
      <c r="F221" s="36"/>
      <c r="G221" s="36"/>
      <c r="H221" s="8"/>
      <c r="I221" s="8"/>
      <c r="J221" s="8"/>
    </row>
    <row r="222" spans="1:10" x14ac:dyDescent="0.55000000000000004">
      <c r="A222" s="35" t="s">
        <v>3</v>
      </c>
      <c r="B222" s="33" t="s">
        <v>21</v>
      </c>
      <c r="C222" s="34">
        <v>44007</v>
      </c>
      <c r="D222" s="33" t="s">
        <v>34</v>
      </c>
      <c r="E222" s="36">
        <v>91000</v>
      </c>
      <c r="F222" s="36"/>
      <c r="G222" s="36"/>
      <c r="H222" s="8"/>
      <c r="I222" s="8"/>
      <c r="J222" s="8"/>
    </row>
    <row r="223" spans="1:10" x14ac:dyDescent="0.55000000000000004">
      <c r="A223" s="35" t="s">
        <v>3</v>
      </c>
      <c r="B223" s="33" t="s">
        <v>21</v>
      </c>
      <c r="C223" s="34">
        <v>44014</v>
      </c>
      <c r="D223" s="33" t="s">
        <v>34</v>
      </c>
      <c r="E223" s="36">
        <v>273000</v>
      </c>
      <c r="F223" s="36"/>
      <c r="G223" s="36"/>
      <c r="H223" s="8"/>
      <c r="I223" s="8"/>
      <c r="J223" s="8"/>
    </row>
    <row r="224" spans="1:10" x14ac:dyDescent="0.55000000000000004">
      <c r="A224" s="35" t="s">
        <v>3</v>
      </c>
      <c r="B224" s="33" t="s">
        <v>21</v>
      </c>
      <c r="C224" s="34">
        <v>44021</v>
      </c>
      <c r="D224" s="33" t="s">
        <v>34</v>
      </c>
      <c r="E224" s="36">
        <v>95100</v>
      </c>
      <c r="F224" s="36"/>
      <c r="G224" s="36"/>
      <c r="H224" s="8"/>
      <c r="I224" s="8"/>
      <c r="J224" s="8"/>
    </row>
    <row r="225" spans="1:10" x14ac:dyDescent="0.55000000000000004">
      <c r="A225" s="35" t="s">
        <v>3</v>
      </c>
      <c r="B225" s="33" t="s">
        <v>21</v>
      </c>
      <c r="C225" s="34">
        <v>44028</v>
      </c>
      <c r="D225" s="33" t="s">
        <v>34</v>
      </c>
      <c r="E225" s="36">
        <v>116000</v>
      </c>
      <c r="F225" s="36"/>
      <c r="G225" s="36"/>
      <c r="H225" s="8"/>
      <c r="I225" s="8"/>
      <c r="J225" s="8"/>
    </row>
    <row r="226" spans="1:10" x14ac:dyDescent="0.55000000000000004">
      <c r="A226" s="35" t="s">
        <v>3</v>
      </c>
      <c r="B226" s="33" t="s">
        <v>21</v>
      </c>
      <c r="C226" s="34">
        <v>44035</v>
      </c>
      <c r="D226" s="33" t="s">
        <v>34</v>
      </c>
      <c r="E226" s="36">
        <v>55300</v>
      </c>
      <c r="F226" s="36"/>
      <c r="G226" s="36"/>
      <c r="H226" s="8"/>
      <c r="I226" s="8"/>
      <c r="J226" s="8"/>
    </row>
    <row r="227" spans="1:10" x14ac:dyDescent="0.55000000000000004">
      <c r="A227" s="35" t="s">
        <v>3</v>
      </c>
      <c r="B227" s="33" t="s">
        <v>21</v>
      </c>
      <c r="C227" s="34">
        <v>44042</v>
      </c>
      <c r="D227" s="33" t="s">
        <v>34</v>
      </c>
      <c r="E227" s="36">
        <v>63700</v>
      </c>
      <c r="F227" s="36"/>
      <c r="G227" s="36"/>
      <c r="H227" s="8"/>
      <c r="I227" s="8"/>
      <c r="J227" s="8"/>
    </row>
    <row r="228" spans="1:10" x14ac:dyDescent="0.55000000000000004">
      <c r="A228" s="35" t="s">
        <v>3</v>
      </c>
      <c r="B228" s="33" t="s">
        <v>21</v>
      </c>
      <c r="C228" s="34">
        <v>44049</v>
      </c>
      <c r="D228" s="33" t="s">
        <v>34</v>
      </c>
      <c r="E228" s="36">
        <v>732000</v>
      </c>
      <c r="F228" s="36"/>
      <c r="G228" s="36"/>
      <c r="H228" s="8"/>
      <c r="I228" s="8"/>
      <c r="J228" s="8"/>
    </row>
    <row r="229" spans="1:10" x14ac:dyDescent="0.55000000000000004">
      <c r="A229" s="35" t="s">
        <v>3</v>
      </c>
      <c r="B229" s="33" t="s">
        <v>21</v>
      </c>
      <c r="C229" s="34">
        <v>44056</v>
      </c>
      <c r="D229" s="33" t="s">
        <v>33</v>
      </c>
      <c r="E229" s="36">
        <v>114000</v>
      </c>
      <c r="F229" s="36">
        <v>64300</v>
      </c>
      <c r="G229" s="36">
        <v>203000</v>
      </c>
      <c r="H229" s="8"/>
      <c r="I229" s="8"/>
      <c r="J229" s="8"/>
    </row>
    <row r="230" spans="1:10" x14ac:dyDescent="0.55000000000000004">
      <c r="A230" s="35" t="s">
        <v>3</v>
      </c>
      <c r="B230" s="33" t="s">
        <v>21</v>
      </c>
      <c r="C230" s="34">
        <v>44063</v>
      </c>
      <c r="D230" s="33" t="s">
        <v>33</v>
      </c>
      <c r="E230" s="36">
        <v>72400</v>
      </c>
      <c r="F230" s="36">
        <v>40700</v>
      </c>
      <c r="G230" s="36">
        <v>129000</v>
      </c>
      <c r="H230" s="8"/>
      <c r="I230" s="8"/>
      <c r="J230" s="8"/>
    </row>
    <row r="231" spans="1:10" x14ac:dyDescent="0.55000000000000004">
      <c r="A231" s="35" t="s">
        <v>3</v>
      </c>
      <c r="B231" s="33" t="s">
        <v>21</v>
      </c>
      <c r="C231" s="34">
        <v>44070</v>
      </c>
      <c r="D231" s="33" t="s">
        <v>33</v>
      </c>
      <c r="E231" s="36">
        <v>62300</v>
      </c>
      <c r="F231" s="36">
        <v>35000</v>
      </c>
      <c r="G231" s="36">
        <v>111000</v>
      </c>
      <c r="H231" s="8"/>
      <c r="I231" s="8"/>
      <c r="J231" s="8"/>
    </row>
    <row r="232" spans="1:10" x14ac:dyDescent="0.55000000000000004">
      <c r="A232" s="35" t="s">
        <v>3</v>
      </c>
      <c r="B232" s="33" t="s">
        <v>21</v>
      </c>
      <c r="C232" s="34">
        <v>44077</v>
      </c>
      <c r="D232" s="33" t="s">
        <v>33</v>
      </c>
      <c r="E232" s="36">
        <v>12500</v>
      </c>
      <c r="F232" s="36">
        <v>10000</v>
      </c>
      <c r="G232" s="36">
        <v>22100</v>
      </c>
      <c r="H232" s="8"/>
      <c r="I232" s="8"/>
      <c r="J232" s="8"/>
    </row>
    <row r="233" spans="1:10" x14ac:dyDescent="0.55000000000000004">
      <c r="A233" s="35" t="s">
        <v>3</v>
      </c>
      <c r="B233" s="33" t="s">
        <v>21</v>
      </c>
      <c r="C233" s="34">
        <v>44084</v>
      </c>
      <c r="D233" s="33" t="s">
        <v>33</v>
      </c>
      <c r="E233" s="36">
        <v>32800</v>
      </c>
      <c r="F233" s="36">
        <v>18500</v>
      </c>
      <c r="G233" s="36">
        <v>58400</v>
      </c>
      <c r="H233" s="8"/>
      <c r="I233" s="8"/>
      <c r="J233" s="8"/>
    </row>
    <row r="234" spans="1:10" x14ac:dyDescent="0.55000000000000004">
      <c r="A234" s="35" t="s">
        <v>3</v>
      </c>
      <c r="B234" s="33" t="s">
        <v>21</v>
      </c>
      <c r="C234" s="34">
        <v>44091</v>
      </c>
      <c r="D234" s="33" t="s">
        <v>33</v>
      </c>
      <c r="E234" s="36">
        <v>79000</v>
      </c>
      <c r="F234" s="36">
        <v>44400</v>
      </c>
      <c r="G234" s="36">
        <v>140000</v>
      </c>
      <c r="H234" s="8"/>
      <c r="I234" s="8"/>
      <c r="J234" s="8"/>
    </row>
    <row r="235" spans="1:10" x14ac:dyDescent="0.55000000000000004">
      <c r="A235" s="35" t="s">
        <v>3</v>
      </c>
      <c r="B235" s="33" t="s">
        <v>21</v>
      </c>
      <c r="C235" s="34">
        <v>44098</v>
      </c>
      <c r="D235" s="33" t="s">
        <v>33</v>
      </c>
      <c r="E235" s="36">
        <v>90200</v>
      </c>
      <c r="F235" s="36">
        <v>50700</v>
      </c>
      <c r="G235" s="36">
        <v>160000</v>
      </c>
      <c r="H235" s="8"/>
      <c r="I235" s="8"/>
      <c r="J235" s="8"/>
    </row>
    <row r="236" spans="1:10" x14ac:dyDescent="0.55000000000000004">
      <c r="A236" s="35" t="s">
        <v>3</v>
      </c>
      <c r="B236" s="33" t="s">
        <v>21</v>
      </c>
      <c r="C236" s="34">
        <v>44105</v>
      </c>
      <c r="D236" s="33" t="s">
        <v>33</v>
      </c>
      <c r="E236" s="36">
        <v>94600</v>
      </c>
      <c r="F236" s="36">
        <v>53200</v>
      </c>
      <c r="G236" s="36">
        <v>168000</v>
      </c>
      <c r="H236" s="8"/>
      <c r="I236" s="8"/>
      <c r="J236" s="8"/>
    </row>
    <row r="237" spans="1:10" x14ac:dyDescent="0.55000000000000004">
      <c r="A237" s="35" t="s">
        <v>3</v>
      </c>
      <c r="B237" s="33" t="s">
        <v>21</v>
      </c>
      <c r="C237" s="34">
        <v>44112</v>
      </c>
      <c r="D237" s="33" t="s">
        <v>33</v>
      </c>
      <c r="E237" s="36">
        <v>25900</v>
      </c>
      <c r="F237" s="36">
        <v>14600</v>
      </c>
      <c r="G237" s="36">
        <v>46100</v>
      </c>
      <c r="H237" s="8"/>
      <c r="I237" s="8"/>
      <c r="J237" s="8"/>
    </row>
    <row r="238" spans="1:10" x14ac:dyDescent="0.55000000000000004">
      <c r="A238" s="35" t="s">
        <v>3</v>
      </c>
      <c r="B238" s="33" t="s">
        <v>21</v>
      </c>
      <c r="C238" s="34">
        <v>44119</v>
      </c>
      <c r="D238" s="33" t="s">
        <v>33</v>
      </c>
      <c r="E238" s="36">
        <v>102000</v>
      </c>
      <c r="F238" s="36">
        <v>57200</v>
      </c>
      <c r="G238" s="36">
        <v>181000</v>
      </c>
      <c r="H238" s="8"/>
      <c r="I238" s="8"/>
      <c r="J238" s="8"/>
    </row>
    <row r="239" spans="1:10" x14ac:dyDescent="0.55000000000000004">
      <c r="A239" s="35" t="s">
        <v>3</v>
      </c>
      <c r="B239" s="33" t="s">
        <v>21</v>
      </c>
      <c r="C239" s="34">
        <v>44126</v>
      </c>
      <c r="D239" s="33" t="s">
        <v>33</v>
      </c>
      <c r="E239" s="36">
        <v>16500</v>
      </c>
      <c r="F239" s="36">
        <v>10000</v>
      </c>
      <c r="G239" s="36">
        <v>29300</v>
      </c>
      <c r="H239" s="8"/>
      <c r="I239" s="8"/>
      <c r="J239" s="8"/>
    </row>
    <row r="240" spans="1:10" x14ac:dyDescent="0.55000000000000004">
      <c r="A240" s="35" t="s">
        <v>3</v>
      </c>
      <c r="B240" s="33" t="s">
        <v>21</v>
      </c>
      <c r="C240" s="34">
        <v>44133</v>
      </c>
      <c r="D240" s="33" t="s">
        <v>33</v>
      </c>
      <c r="E240" s="36">
        <v>20900</v>
      </c>
      <c r="F240" s="36">
        <v>11700</v>
      </c>
      <c r="G240" s="36">
        <v>37100</v>
      </c>
      <c r="H240" s="8"/>
      <c r="I240" s="8"/>
      <c r="J240" s="8"/>
    </row>
    <row r="241" spans="1:10" x14ac:dyDescent="0.55000000000000004">
      <c r="A241" s="35" t="s">
        <v>3</v>
      </c>
      <c r="B241" s="33" t="s">
        <v>21</v>
      </c>
      <c r="C241" s="34">
        <v>44140</v>
      </c>
      <c r="D241" s="33" t="s">
        <v>33</v>
      </c>
      <c r="E241" s="36">
        <v>132000</v>
      </c>
      <c r="F241" s="36">
        <v>74000</v>
      </c>
      <c r="G241" s="36">
        <v>234000</v>
      </c>
      <c r="H241" s="8"/>
      <c r="I241" s="8"/>
      <c r="J241" s="8"/>
    </row>
    <row r="242" spans="1:10" x14ac:dyDescent="0.55000000000000004">
      <c r="A242" s="35" t="s">
        <v>3</v>
      </c>
      <c r="B242" s="33" t="s">
        <v>21</v>
      </c>
      <c r="C242" s="34">
        <v>44147</v>
      </c>
      <c r="D242" s="33" t="s">
        <v>33</v>
      </c>
      <c r="E242" s="36">
        <v>252000</v>
      </c>
      <c r="F242" s="36">
        <v>141000</v>
      </c>
      <c r="G242" s="36">
        <v>447000</v>
      </c>
      <c r="H242" s="8"/>
      <c r="I242" s="8"/>
      <c r="J242" s="8"/>
    </row>
    <row r="243" spans="1:10" x14ac:dyDescent="0.55000000000000004">
      <c r="A243" s="35" t="s">
        <v>3</v>
      </c>
      <c r="B243" s="33" t="s">
        <v>21</v>
      </c>
      <c r="C243" s="34">
        <v>44154</v>
      </c>
      <c r="D243" s="33" t="s">
        <v>33</v>
      </c>
      <c r="E243" s="36">
        <v>85800</v>
      </c>
      <c r="F243" s="36">
        <v>48200</v>
      </c>
      <c r="G243" s="36">
        <v>153000</v>
      </c>
      <c r="H243" s="8"/>
      <c r="I243" s="8"/>
      <c r="J243" s="8"/>
    </row>
    <row r="244" spans="1:10" x14ac:dyDescent="0.55000000000000004">
      <c r="A244" s="35" t="s">
        <v>3</v>
      </c>
      <c r="B244" s="33" t="s">
        <v>21</v>
      </c>
      <c r="C244" s="34">
        <v>44159</v>
      </c>
      <c r="D244" s="33" t="s">
        <v>33</v>
      </c>
      <c r="E244" s="36">
        <v>406000</v>
      </c>
      <c r="F244" s="36">
        <v>228000</v>
      </c>
      <c r="G244" s="36">
        <v>722000</v>
      </c>
      <c r="H244" s="8"/>
      <c r="I244" s="8"/>
      <c r="J244" s="8"/>
    </row>
    <row r="245" spans="1:10" x14ac:dyDescent="0.55000000000000004">
      <c r="A245" s="35" t="s">
        <v>3</v>
      </c>
      <c r="B245" s="33" t="s">
        <v>21</v>
      </c>
      <c r="C245" s="34">
        <v>44168</v>
      </c>
      <c r="D245" s="33" t="s">
        <v>33</v>
      </c>
      <c r="E245" s="36">
        <v>630000</v>
      </c>
      <c r="F245" s="36">
        <v>354000</v>
      </c>
      <c r="G245" s="36">
        <v>1120000</v>
      </c>
      <c r="H245" s="8"/>
      <c r="I245" s="8"/>
      <c r="J245" s="8"/>
    </row>
    <row r="246" spans="1:10" x14ac:dyDescent="0.55000000000000004">
      <c r="A246" s="35" t="s">
        <v>4</v>
      </c>
      <c r="B246" s="33" t="s">
        <v>22</v>
      </c>
      <c r="C246" s="34">
        <v>43958</v>
      </c>
      <c r="D246" s="33" t="s">
        <v>34</v>
      </c>
      <c r="E246" s="36">
        <v>18700</v>
      </c>
      <c r="F246" s="36"/>
      <c r="G246" s="36"/>
      <c r="H246" s="8"/>
      <c r="I246" s="8"/>
      <c r="J246" s="8"/>
    </row>
    <row r="247" spans="1:10" x14ac:dyDescent="0.55000000000000004">
      <c r="A247" s="35" t="s">
        <v>4</v>
      </c>
      <c r="B247" s="33" t="s">
        <v>22</v>
      </c>
      <c r="C247" s="34">
        <v>43965</v>
      </c>
      <c r="D247" s="33" t="s">
        <v>34</v>
      </c>
      <c r="E247" s="36">
        <v>10000</v>
      </c>
      <c r="F247" s="36"/>
      <c r="G247" s="36"/>
      <c r="H247" s="8"/>
      <c r="I247" s="8"/>
      <c r="J247" s="8"/>
    </row>
    <row r="248" spans="1:10" x14ac:dyDescent="0.55000000000000004">
      <c r="A248" s="35" t="s">
        <v>4</v>
      </c>
      <c r="B248" s="33" t="s">
        <v>22</v>
      </c>
      <c r="C248" s="34">
        <v>43972</v>
      </c>
      <c r="D248" s="33" t="s">
        <v>34</v>
      </c>
      <c r="E248" s="36">
        <v>13700</v>
      </c>
      <c r="F248" s="36"/>
      <c r="G248" s="36"/>
      <c r="H248" s="8"/>
      <c r="I248" s="8"/>
      <c r="J248" s="8"/>
    </row>
    <row r="249" spans="1:10" x14ac:dyDescent="0.55000000000000004">
      <c r="A249" s="35" t="s">
        <v>4</v>
      </c>
      <c r="B249" s="33" t="s">
        <v>22</v>
      </c>
      <c r="C249" s="34">
        <v>43979</v>
      </c>
      <c r="D249" s="33" t="s">
        <v>34</v>
      </c>
      <c r="E249" s="36">
        <v>10000</v>
      </c>
      <c r="F249" s="36"/>
      <c r="G249" s="36"/>
      <c r="H249" s="8"/>
      <c r="I249" s="8"/>
      <c r="J249" s="8"/>
    </row>
    <row r="250" spans="1:10" x14ac:dyDescent="0.55000000000000004">
      <c r="A250" s="35" t="s">
        <v>4</v>
      </c>
      <c r="B250" s="33" t="s">
        <v>22</v>
      </c>
      <c r="C250" s="34">
        <v>43986</v>
      </c>
      <c r="D250" s="33" t="s">
        <v>34</v>
      </c>
      <c r="E250" s="36">
        <v>10000</v>
      </c>
      <c r="F250" s="36"/>
      <c r="G250" s="36"/>
      <c r="H250" s="8"/>
      <c r="I250" s="8"/>
      <c r="J250" s="8"/>
    </row>
    <row r="251" spans="1:10" x14ac:dyDescent="0.55000000000000004">
      <c r="A251" s="35" t="s">
        <v>4</v>
      </c>
      <c r="B251" s="33" t="s">
        <v>22</v>
      </c>
      <c r="C251" s="34">
        <v>43993</v>
      </c>
      <c r="D251" s="33" t="s">
        <v>34</v>
      </c>
      <c r="E251" s="36">
        <v>23300</v>
      </c>
      <c r="F251" s="36"/>
      <c r="G251" s="36"/>
      <c r="H251" s="8"/>
      <c r="I251" s="8"/>
      <c r="J251" s="8"/>
    </row>
    <row r="252" spans="1:10" x14ac:dyDescent="0.55000000000000004">
      <c r="A252" s="35" t="s">
        <v>4</v>
      </c>
      <c r="B252" s="33" t="s">
        <v>22</v>
      </c>
      <c r="C252" s="34">
        <v>44000</v>
      </c>
      <c r="D252" s="33" t="s">
        <v>34</v>
      </c>
      <c r="E252" s="36">
        <v>43600</v>
      </c>
      <c r="F252" s="36"/>
      <c r="G252" s="36"/>
      <c r="H252" s="8"/>
      <c r="I252" s="8"/>
      <c r="J252" s="8"/>
    </row>
    <row r="253" spans="1:10" x14ac:dyDescent="0.55000000000000004">
      <c r="A253" s="35" t="s">
        <v>4</v>
      </c>
      <c r="B253" s="33" t="s">
        <v>22</v>
      </c>
      <c r="C253" s="34">
        <v>44007</v>
      </c>
      <c r="D253" s="33" t="s">
        <v>34</v>
      </c>
      <c r="E253" s="36">
        <v>23400</v>
      </c>
      <c r="F253" s="36"/>
      <c r="G253" s="36"/>
      <c r="H253" s="8"/>
      <c r="I253" s="8"/>
      <c r="J253" s="8"/>
    </row>
    <row r="254" spans="1:10" x14ac:dyDescent="0.55000000000000004">
      <c r="A254" s="35" t="s">
        <v>4</v>
      </c>
      <c r="B254" s="33" t="s">
        <v>22</v>
      </c>
      <c r="C254" s="34">
        <v>44014</v>
      </c>
      <c r="D254" s="33" t="s">
        <v>34</v>
      </c>
      <c r="E254" s="36">
        <v>20400</v>
      </c>
      <c r="F254" s="36"/>
      <c r="G254" s="36"/>
      <c r="H254" s="8"/>
      <c r="I254" s="8"/>
      <c r="J254" s="8"/>
    </row>
    <row r="255" spans="1:10" x14ac:dyDescent="0.55000000000000004">
      <c r="A255" s="35" t="s">
        <v>4</v>
      </c>
      <c r="B255" s="33" t="s">
        <v>22</v>
      </c>
      <c r="C255" s="34">
        <v>44021</v>
      </c>
      <c r="D255" s="33" t="s">
        <v>34</v>
      </c>
      <c r="E255" s="36">
        <v>26800</v>
      </c>
      <c r="F255" s="36"/>
      <c r="G255" s="36"/>
      <c r="H255" s="8"/>
      <c r="I255" s="8"/>
      <c r="J255" s="8"/>
    </row>
    <row r="256" spans="1:10" x14ac:dyDescent="0.55000000000000004">
      <c r="A256" s="35" t="s">
        <v>4</v>
      </c>
      <c r="B256" s="33" t="s">
        <v>22</v>
      </c>
      <c r="C256" s="34">
        <v>44028</v>
      </c>
      <c r="D256" s="33" t="s">
        <v>34</v>
      </c>
      <c r="E256" s="36">
        <v>165000</v>
      </c>
      <c r="F256" s="36"/>
      <c r="G256" s="36"/>
      <c r="H256" s="8"/>
      <c r="I256" s="8"/>
      <c r="J256" s="8"/>
    </row>
    <row r="257" spans="1:10" x14ac:dyDescent="0.55000000000000004">
      <c r="A257" s="35" t="s">
        <v>4</v>
      </c>
      <c r="B257" s="33" t="s">
        <v>22</v>
      </c>
      <c r="C257" s="34">
        <v>44035</v>
      </c>
      <c r="D257" s="33" t="s">
        <v>34</v>
      </c>
      <c r="E257" s="36">
        <v>23800</v>
      </c>
      <c r="F257" s="36"/>
      <c r="G257" s="36"/>
      <c r="H257" s="8"/>
      <c r="I257" s="8"/>
      <c r="J257" s="8"/>
    </row>
    <row r="258" spans="1:10" x14ac:dyDescent="0.55000000000000004">
      <c r="A258" s="35" t="s">
        <v>4</v>
      </c>
      <c r="B258" s="33" t="s">
        <v>22</v>
      </c>
      <c r="C258" s="34">
        <v>44042</v>
      </c>
      <c r="D258" s="33" t="s">
        <v>34</v>
      </c>
      <c r="E258" s="36">
        <v>39000</v>
      </c>
      <c r="F258" s="36"/>
      <c r="G258" s="36"/>
      <c r="H258" s="8"/>
      <c r="I258" s="8"/>
      <c r="J258" s="8"/>
    </row>
    <row r="259" spans="1:10" x14ac:dyDescent="0.55000000000000004">
      <c r="A259" s="35" t="s">
        <v>4</v>
      </c>
      <c r="B259" s="33" t="s">
        <v>22</v>
      </c>
      <c r="C259" s="34">
        <v>44049</v>
      </c>
      <c r="D259" s="33" t="s">
        <v>34</v>
      </c>
      <c r="E259" s="36">
        <v>33600</v>
      </c>
      <c r="F259" s="36"/>
      <c r="G259" s="36"/>
      <c r="H259" s="8"/>
      <c r="I259" s="8"/>
      <c r="J259" s="8"/>
    </row>
    <row r="260" spans="1:10" x14ac:dyDescent="0.55000000000000004">
      <c r="A260" s="35" t="s">
        <v>4</v>
      </c>
      <c r="B260" s="33" t="s">
        <v>22</v>
      </c>
      <c r="C260" s="34">
        <v>44056</v>
      </c>
      <c r="D260" s="33" t="s">
        <v>33</v>
      </c>
      <c r="E260" s="36">
        <v>43300</v>
      </c>
      <c r="F260" s="36">
        <v>24400</v>
      </c>
      <c r="G260" s="36">
        <v>77000</v>
      </c>
      <c r="H260" s="8"/>
      <c r="I260" s="8"/>
      <c r="J260" s="8"/>
    </row>
    <row r="261" spans="1:10" x14ac:dyDescent="0.55000000000000004">
      <c r="A261" s="35" t="s">
        <v>4</v>
      </c>
      <c r="B261" s="33" t="s">
        <v>22</v>
      </c>
      <c r="C261" s="34">
        <v>44063</v>
      </c>
      <c r="D261" s="33" t="s">
        <v>33</v>
      </c>
      <c r="E261" s="36">
        <v>10000</v>
      </c>
      <c r="F261" s="36">
        <v>10000</v>
      </c>
      <c r="G261" s="36">
        <v>10000</v>
      </c>
      <c r="H261" s="8"/>
      <c r="I261" s="8"/>
      <c r="J261" s="8"/>
    </row>
    <row r="262" spans="1:10" x14ac:dyDescent="0.55000000000000004">
      <c r="A262" s="35" t="s">
        <v>4</v>
      </c>
      <c r="B262" s="33" t="s">
        <v>22</v>
      </c>
      <c r="C262" s="34">
        <v>44070</v>
      </c>
      <c r="D262" s="33" t="s">
        <v>33</v>
      </c>
      <c r="E262" s="36">
        <v>28300</v>
      </c>
      <c r="F262" s="36">
        <v>15900</v>
      </c>
      <c r="G262" s="36">
        <v>50300</v>
      </c>
      <c r="H262" s="8"/>
      <c r="I262" s="8"/>
      <c r="J262" s="8"/>
    </row>
    <row r="263" spans="1:10" x14ac:dyDescent="0.55000000000000004">
      <c r="A263" s="35" t="s">
        <v>4</v>
      </c>
      <c r="B263" s="33" t="s">
        <v>22</v>
      </c>
      <c r="C263" s="34">
        <v>44077</v>
      </c>
      <c r="D263" s="33" t="s">
        <v>33</v>
      </c>
      <c r="E263" s="36">
        <v>11100</v>
      </c>
      <c r="F263" s="36">
        <v>10000</v>
      </c>
      <c r="G263" s="36">
        <v>19800</v>
      </c>
      <c r="H263" s="8"/>
      <c r="I263" s="8"/>
      <c r="J263" s="8"/>
    </row>
    <row r="264" spans="1:10" x14ac:dyDescent="0.55000000000000004">
      <c r="A264" s="35" t="s">
        <v>4</v>
      </c>
      <c r="B264" s="33" t="s">
        <v>22</v>
      </c>
      <c r="C264" s="34">
        <v>44084</v>
      </c>
      <c r="D264" s="33" t="s">
        <v>33</v>
      </c>
      <c r="E264" s="36">
        <v>21500</v>
      </c>
      <c r="F264" s="36">
        <v>12100</v>
      </c>
      <c r="G264" s="36">
        <v>38300</v>
      </c>
      <c r="H264" s="8"/>
      <c r="I264" s="8"/>
      <c r="J264" s="8"/>
    </row>
    <row r="265" spans="1:10" x14ac:dyDescent="0.55000000000000004">
      <c r="A265" s="35" t="s">
        <v>4</v>
      </c>
      <c r="B265" s="33" t="s">
        <v>22</v>
      </c>
      <c r="C265" s="34">
        <v>44091</v>
      </c>
      <c r="D265" s="33" t="s">
        <v>33</v>
      </c>
      <c r="E265" s="36">
        <v>35700</v>
      </c>
      <c r="F265" s="36">
        <v>20100</v>
      </c>
      <c r="G265" s="36">
        <v>63400</v>
      </c>
      <c r="H265" s="8"/>
      <c r="I265" s="8"/>
      <c r="J265" s="8"/>
    </row>
    <row r="266" spans="1:10" x14ac:dyDescent="0.55000000000000004">
      <c r="A266" s="35" t="s">
        <v>4</v>
      </c>
      <c r="B266" s="33" t="s">
        <v>22</v>
      </c>
      <c r="C266" s="34">
        <v>44098</v>
      </c>
      <c r="D266" s="33" t="s">
        <v>33</v>
      </c>
      <c r="E266" s="36">
        <v>22500</v>
      </c>
      <c r="F266" s="36">
        <v>12600</v>
      </c>
      <c r="G266" s="36">
        <v>40000</v>
      </c>
      <c r="H266" s="8"/>
      <c r="I266" s="8"/>
      <c r="J266" s="8"/>
    </row>
    <row r="267" spans="1:10" x14ac:dyDescent="0.55000000000000004">
      <c r="A267" s="35" t="s">
        <v>4</v>
      </c>
      <c r="B267" s="33" t="s">
        <v>22</v>
      </c>
      <c r="C267" s="34">
        <v>44105</v>
      </c>
      <c r="D267" s="33" t="s">
        <v>33</v>
      </c>
      <c r="E267" s="36">
        <v>39200</v>
      </c>
      <c r="F267" s="36">
        <v>22100</v>
      </c>
      <c r="G267" s="36">
        <v>69700</v>
      </c>
      <c r="H267" s="8"/>
      <c r="I267" s="8"/>
      <c r="J267" s="8"/>
    </row>
    <row r="268" spans="1:10" x14ac:dyDescent="0.55000000000000004">
      <c r="A268" s="35" t="s">
        <v>4</v>
      </c>
      <c r="B268" s="33" t="s">
        <v>22</v>
      </c>
      <c r="C268" s="34">
        <v>44112</v>
      </c>
      <c r="D268" s="33" t="s">
        <v>33</v>
      </c>
      <c r="E268" s="36">
        <v>25600</v>
      </c>
      <c r="F268" s="36">
        <v>14400</v>
      </c>
      <c r="G268" s="36">
        <v>45500</v>
      </c>
      <c r="H268" s="8"/>
      <c r="I268" s="8"/>
      <c r="J268" s="8"/>
    </row>
    <row r="269" spans="1:10" x14ac:dyDescent="0.55000000000000004">
      <c r="A269" s="35" t="s">
        <v>4</v>
      </c>
      <c r="B269" s="33" t="s">
        <v>22</v>
      </c>
      <c r="C269" s="34">
        <v>44119</v>
      </c>
      <c r="D269" s="33" t="s">
        <v>33</v>
      </c>
      <c r="E269" s="36">
        <v>32100</v>
      </c>
      <c r="F269" s="36">
        <v>18100</v>
      </c>
      <c r="G269" s="36">
        <v>57100</v>
      </c>
      <c r="H269" s="8"/>
      <c r="I269" s="8"/>
      <c r="J269" s="8"/>
    </row>
    <row r="270" spans="1:10" x14ac:dyDescent="0.55000000000000004">
      <c r="A270" s="35" t="s">
        <v>4</v>
      </c>
      <c r="B270" s="33" t="s">
        <v>22</v>
      </c>
      <c r="C270" s="34">
        <v>44126</v>
      </c>
      <c r="D270" s="33" t="s">
        <v>33</v>
      </c>
      <c r="E270" s="36">
        <v>11700</v>
      </c>
      <c r="F270" s="36">
        <v>10000</v>
      </c>
      <c r="G270" s="36">
        <v>20900</v>
      </c>
      <c r="H270" s="8"/>
      <c r="I270" s="8"/>
      <c r="J270" s="8"/>
    </row>
    <row r="271" spans="1:10" x14ac:dyDescent="0.55000000000000004">
      <c r="A271" s="35" t="s">
        <v>4</v>
      </c>
      <c r="B271" s="33" t="s">
        <v>22</v>
      </c>
      <c r="C271" s="34">
        <v>44133</v>
      </c>
      <c r="D271" s="33" t="s">
        <v>33</v>
      </c>
      <c r="E271" s="36">
        <v>21500</v>
      </c>
      <c r="F271" s="36">
        <v>12100</v>
      </c>
      <c r="G271" s="36">
        <v>38200</v>
      </c>
      <c r="H271" s="8"/>
      <c r="I271" s="8"/>
      <c r="J271" s="8"/>
    </row>
    <row r="272" spans="1:10" x14ac:dyDescent="0.55000000000000004">
      <c r="A272" s="35" t="s">
        <v>4</v>
      </c>
      <c r="B272" s="33" t="s">
        <v>22</v>
      </c>
      <c r="C272" s="34">
        <v>44140</v>
      </c>
      <c r="D272" s="33" t="s">
        <v>33</v>
      </c>
      <c r="E272" s="36">
        <v>119000</v>
      </c>
      <c r="F272" s="36">
        <v>67100</v>
      </c>
      <c r="G272" s="36">
        <v>212000</v>
      </c>
      <c r="H272" s="8"/>
      <c r="I272" s="8"/>
      <c r="J272" s="8"/>
    </row>
    <row r="273" spans="1:10" x14ac:dyDescent="0.55000000000000004">
      <c r="A273" s="35" t="s">
        <v>4</v>
      </c>
      <c r="B273" s="33" t="s">
        <v>22</v>
      </c>
      <c r="C273" s="34">
        <v>44147</v>
      </c>
      <c r="D273" s="33" t="s">
        <v>33</v>
      </c>
      <c r="E273" s="36">
        <v>238000</v>
      </c>
      <c r="F273" s="36">
        <v>134000</v>
      </c>
      <c r="G273" s="36">
        <v>424000</v>
      </c>
      <c r="H273" s="8"/>
      <c r="I273" s="8"/>
      <c r="J273" s="8"/>
    </row>
    <row r="274" spans="1:10" x14ac:dyDescent="0.55000000000000004">
      <c r="A274" s="35" t="s">
        <v>4</v>
      </c>
      <c r="B274" s="33" t="s">
        <v>22</v>
      </c>
      <c r="C274" s="34">
        <v>44154</v>
      </c>
      <c r="D274" s="33" t="s">
        <v>33</v>
      </c>
      <c r="E274" s="36">
        <v>156000</v>
      </c>
      <c r="F274" s="36">
        <v>87900</v>
      </c>
      <c r="G274" s="36">
        <v>278000</v>
      </c>
      <c r="H274" s="8"/>
      <c r="I274" s="8"/>
      <c r="J274" s="8"/>
    </row>
    <row r="275" spans="1:10" x14ac:dyDescent="0.55000000000000004">
      <c r="A275" s="35" t="s">
        <v>4</v>
      </c>
      <c r="B275" s="33" t="s">
        <v>22</v>
      </c>
      <c r="C275" s="34">
        <v>44159</v>
      </c>
      <c r="D275" s="33" t="s">
        <v>33</v>
      </c>
      <c r="E275" s="36">
        <v>687000</v>
      </c>
      <c r="F275" s="36">
        <v>386000</v>
      </c>
      <c r="G275" s="36">
        <v>1220000</v>
      </c>
      <c r="H275" s="8"/>
      <c r="I275" s="8"/>
      <c r="J275" s="8"/>
    </row>
    <row r="276" spans="1:10" x14ac:dyDescent="0.55000000000000004">
      <c r="A276" s="35" t="s">
        <v>4</v>
      </c>
      <c r="B276" s="33" t="s">
        <v>22</v>
      </c>
      <c r="C276" s="34">
        <v>44168</v>
      </c>
      <c r="D276" s="33" t="s">
        <v>33</v>
      </c>
      <c r="E276" s="36">
        <v>663000</v>
      </c>
      <c r="F276" s="36">
        <v>373000</v>
      </c>
      <c r="G276" s="36">
        <v>1180000</v>
      </c>
      <c r="H276" s="8"/>
      <c r="I276" s="8"/>
      <c r="J276" s="8"/>
    </row>
    <row r="277" spans="1:10" x14ac:dyDescent="0.55000000000000004">
      <c r="A277" s="35" t="s">
        <v>5</v>
      </c>
      <c r="B277" s="33" t="s">
        <v>23</v>
      </c>
      <c r="C277" s="34">
        <v>43958</v>
      </c>
      <c r="D277" s="33" t="s">
        <v>34</v>
      </c>
      <c r="E277" s="36">
        <v>45700</v>
      </c>
      <c r="F277" s="36"/>
      <c r="G277" s="36"/>
      <c r="H277" s="8"/>
      <c r="I277" s="8"/>
      <c r="J277" s="8"/>
    </row>
    <row r="278" spans="1:10" x14ac:dyDescent="0.55000000000000004">
      <c r="A278" s="35" t="s">
        <v>5</v>
      </c>
      <c r="B278" s="33" t="s">
        <v>23</v>
      </c>
      <c r="C278" s="34">
        <v>43965</v>
      </c>
      <c r="D278" s="33" t="s">
        <v>34</v>
      </c>
      <c r="E278" s="36">
        <v>10000</v>
      </c>
      <c r="F278" s="36"/>
      <c r="G278" s="36"/>
      <c r="H278" s="8"/>
      <c r="I278" s="8"/>
      <c r="J278" s="8"/>
    </row>
    <row r="279" spans="1:10" x14ac:dyDescent="0.55000000000000004">
      <c r="A279" s="35" t="s">
        <v>5</v>
      </c>
      <c r="B279" s="33" t="s">
        <v>23</v>
      </c>
      <c r="C279" s="34">
        <v>43972</v>
      </c>
      <c r="D279" s="33" t="s">
        <v>34</v>
      </c>
      <c r="E279" s="36">
        <v>13000</v>
      </c>
      <c r="F279" s="36"/>
      <c r="G279" s="36"/>
      <c r="H279" s="8"/>
      <c r="I279" s="8"/>
      <c r="J279" s="8"/>
    </row>
    <row r="280" spans="1:10" x14ac:dyDescent="0.55000000000000004">
      <c r="A280" s="35" t="s">
        <v>5</v>
      </c>
      <c r="B280" s="33" t="s">
        <v>23</v>
      </c>
      <c r="C280" s="34">
        <v>43979</v>
      </c>
      <c r="D280" s="33" t="s">
        <v>34</v>
      </c>
      <c r="E280" s="36">
        <v>10000</v>
      </c>
      <c r="F280" s="36"/>
      <c r="G280" s="36"/>
      <c r="H280" s="8"/>
      <c r="I280" s="8"/>
      <c r="J280" s="8"/>
    </row>
    <row r="281" spans="1:10" x14ac:dyDescent="0.55000000000000004">
      <c r="A281" s="35" t="s">
        <v>5</v>
      </c>
      <c r="B281" s="33" t="s">
        <v>23</v>
      </c>
      <c r="C281" s="34">
        <v>43986</v>
      </c>
      <c r="D281" s="33" t="s">
        <v>34</v>
      </c>
      <c r="E281" s="36">
        <v>74000</v>
      </c>
      <c r="F281" s="36"/>
      <c r="G281" s="36"/>
      <c r="H281" s="8"/>
      <c r="I281" s="8"/>
      <c r="J281" s="8"/>
    </row>
    <row r="282" spans="1:10" x14ac:dyDescent="0.55000000000000004">
      <c r="A282" s="35" t="s">
        <v>5</v>
      </c>
      <c r="B282" s="33" t="s">
        <v>23</v>
      </c>
      <c r="C282" s="34">
        <v>43993</v>
      </c>
      <c r="D282" s="33" t="s">
        <v>34</v>
      </c>
      <c r="E282" s="36">
        <v>63500</v>
      </c>
      <c r="F282" s="36"/>
      <c r="G282" s="36"/>
      <c r="H282" s="8"/>
      <c r="I282" s="8"/>
      <c r="J282" s="8"/>
    </row>
    <row r="283" spans="1:10" x14ac:dyDescent="0.55000000000000004">
      <c r="A283" s="35" t="s">
        <v>5</v>
      </c>
      <c r="B283" s="33" t="s">
        <v>23</v>
      </c>
      <c r="C283" s="34">
        <v>44000</v>
      </c>
      <c r="D283" s="33" t="s">
        <v>34</v>
      </c>
      <c r="E283" s="36">
        <v>137000</v>
      </c>
      <c r="F283" s="36"/>
      <c r="G283" s="36"/>
      <c r="H283" s="8"/>
      <c r="I283" s="8"/>
      <c r="J283" s="8"/>
    </row>
    <row r="284" spans="1:10" x14ac:dyDescent="0.55000000000000004">
      <c r="A284" s="35" t="s">
        <v>5</v>
      </c>
      <c r="B284" s="33" t="s">
        <v>23</v>
      </c>
      <c r="C284" s="34">
        <v>44007</v>
      </c>
      <c r="D284" s="33" t="s">
        <v>34</v>
      </c>
      <c r="E284" s="36">
        <v>131000</v>
      </c>
      <c r="F284" s="36"/>
      <c r="G284" s="36"/>
      <c r="H284" s="8"/>
      <c r="I284" s="8"/>
      <c r="J284" s="8"/>
    </row>
    <row r="285" spans="1:10" x14ac:dyDescent="0.55000000000000004">
      <c r="A285" s="35" t="s">
        <v>5</v>
      </c>
      <c r="B285" s="33" t="s">
        <v>23</v>
      </c>
      <c r="C285" s="34">
        <v>44014</v>
      </c>
      <c r="D285" s="33" t="s">
        <v>34</v>
      </c>
      <c r="E285" s="36">
        <v>67800</v>
      </c>
      <c r="F285" s="36"/>
      <c r="G285" s="36"/>
      <c r="H285" s="8"/>
      <c r="I285" s="8"/>
      <c r="J285" s="8"/>
    </row>
    <row r="286" spans="1:10" x14ac:dyDescent="0.55000000000000004">
      <c r="A286" s="35" t="s">
        <v>5</v>
      </c>
      <c r="B286" s="33" t="s">
        <v>23</v>
      </c>
      <c r="C286" s="34">
        <v>44021</v>
      </c>
      <c r="D286" s="33" t="s">
        <v>34</v>
      </c>
      <c r="E286" s="36">
        <v>35400</v>
      </c>
      <c r="F286" s="36"/>
      <c r="G286" s="36"/>
      <c r="H286" s="8"/>
      <c r="I286" s="8"/>
      <c r="J286" s="8"/>
    </row>
    <row r="287" spans="1:10" x14ac:dyDescent="0.55000000000000004">
      <c r="A287" s="35" t="s">
        <v>5</v>
      </c>
      <c r="B287" s="33" t="s">
        <v>23</v>
      </c>
      <c r="C287" s="34">
        <v>44028</v>
      </c>
      <c r="D287" s="33" t="s">
        <v>34</v>
      </c>
      <c r="E287" s="36">
        <v>25500</v>
      </c>
      <c r="F287" s="36"/>
      <c r="G287" s="36"/>
      <c r="H287" s="8"/>
      <c r="I287" s="8"/>
      <c r="J287" s="8"/>
    </row>
    <row r="288" spans="1:10" x14ac:dyDescent="0.55000000000000004">
      <c r="A288" s="35" t="s">
        <v>5</v>
      </c>
      <c r="B288" s="33" t="s">
        <v>23</v>
      </c>
      <c r="C288" s="34">
        <v>44035</v>
      </c>
      <c r="D288" s="33" t="s">
        <v>34</v>
      </c>
      <c r="E288" s="36">
        <v>37000</v>
      </c>
      <c r="F288" s="36"/>
      <c r="G288" s="36"/>
      <c r="H288" s="8"/>
      <c r="I288" s="8"/>
      <c r="J288" s="8"/>
    </row>
    <row r="289" spans="1:10" x14ac:dyDescent="0.55000000000000004">
      <c r="A289" s="35" t="s">
        <v>5</v>
      </c>
      <c r="B289" s="33" t="s">
        <v>23</v>
      </c>
      <c r="C289" s="34">
        <v>44042</v>
      </c>
      <c r="D289" s="33" t="s">
        <v>34</v>
      </c>
      <c r="E289" s="36">
        <v>96300</v>
      </c>
      <c r="F289" s="36"/>
      <c r="G289" s="36"/>
      <c r="H289" s="8"/>
      <c r="I289" s="8"/>
      <c r="J289" s="8"/>
    </row>
    <row r="290" spans="1:10" x14ac:dyDescent="0.55000000000000004">
      <c r="A290" s="35" t="s">
        <v>5</v>
      </c>
      <c r="B290" s="33" t="s">
        <v>23</v>
      </c>
      <c r="C290" s="34">
        <v>44049</v>
      </c>
      <c r="D290" s="33" t="s">
        <v>34</v>
      </c>
      <c r="E290" s="36">
        <v>69000</v>
      </c>
      <c r="F290" s="36"/>
      <c r="G290" s="36"/>
      <c r="H290" s="8"/>
      <c r="I290" s="8"/>
      <c r="J290" s="8"/>
    </row>
    <row r="291" spans="1:10" x14ac:dyDescent="0.55000000000000004">
      <c r="A291" s="35" t="s">
        <v>5</v>
      </c>
      <c r="B291" s="33" t="s">
        <v>23</v>
      </c>
      <c r="C291" s="34">
        <v>44056</v>
      </c>
      <c r="D291" s="33" t="s">
        <v>33</v>
      </c>
      <c r="E291" s="36">
        <v>11600</v>
      </c>
      <c r="F291" s="36">
        <v>10000</v>
      </c>
      <c r="G291" s="36">
        <v>20500</v>
      </c>
      <c r="H291" s="8"/>
      <c r="I291" s="8"/>
      <c r="J291" s="8"/>
    </row>
    <row r="292" spans="1:10" x14ac:dyDescent="0.55000000000000004">
      <c r="A292" s="35" t="s">
        <v>5</v>
      </c>
      <c r="B292" s="33" t="s">
        <v>23</v>
      </c>
      <c r="C292" s="34">
        <v>44063</v>
      </c>
      <c r="D292" s="33" t="s">
        <v>33</v>
      </c>
      <c r="E292" s="36">
        <v>19500</v>
      </c>
      <c r="F292" s="36">
        <v>10900</v>
      </c>
      <c r="G292" s="36">
        <v>34600</v>
      </c>
      <c r="H292" s="8"/>
      <c r="I292" s="8"/>
      <c r="J292" s="8"/>
    </row>
    <row r="293" spans="1:10" x14ac:dyDescent="0.55000000000000004">
      <c r="A293" s="35" t="s">
        <v>5</v>
      </c>
      <c r="B293" s="33" t="s">
        <v>23</v>
      </c>
      <c r="C293" s="34">
        <v>44070</v>
      </c>
      <c r="D293" s="33" t="s">
        <v>33</v>
      </c>
      <c r="E293" s="36">
        <v>10100</v>
      </c>
      <c r="F293" s="36">
        <v>10000</v>
      </c>
      <c r="G293" s="36">
        <v>18000</v>
      </c>
      <c r="H293" s="8"/>
      <c r="I293" s="8"/>
      <c r="J293" s="8"/>
    </row>
    <row r="294" spans="1:10" x14ac:dyDescent="0.55000000000000004">
      <c r="A294" s="35" t="s">
        <v>5</v>
      </c>
      <c r="B294" s="33" t="s">
        <v>23</v>
      </c>
      <c r="C294" s="34">
        <v>44077</v>
      </c>
      <c r="D294" s="33" t="s">
        <v>33</v>
      </c>
      <c r="E294" s="36">
        <v>10000</v>
      </c>
      <c r="F294" s="36">
        <v>10000</v>
      </c>
      <c r="G294" s="36">
        <v>10000</v>
      </c>
      <c r="H294" s="8"/>
      <c r="I294" s="8"/>
      <c r="J294" s="8"/>
    </row>
    <row r="295" spans="1:10" x14ac:dyDescent="0.55000000000000004">
      <c r="A295" s="35" t="s">
        <v>5</v>
      </c>
      <c r="B295" s="33" t="s">
        <v>23</v>
      </c>
      <c r="C295" s="34">
        <v>44084</v>
      </c>
      <c r="D295" s="33" t="s">
        <v>33</v>
      </c>
      <c r="E295" s="36">
        <v>12300</v>
      </c>
      <c r="F295" s="36">
        <v>10000</v>
      </c>
      <c r="G295" s="36">
        <v>21900</v>
      </c>
      <c r="H295" s="8"/>
      <c r="I295" s="8"/>
      <c r="J295" s="8"/>
    </row>
    <row r="296" spans="1:10" x14ac:dyDescent="0.55000000000000004">
      <c r="A296" s="35" t="s">
        <v>5</v>
      </c>
      <c r="B296" s="33" t="s">
        <v>23</v>
      </c>
      <c r="C296" s="34">
        <v>44091</v>
      </c>
      <c r="D296" s="33" t="s">
        <v>33</v>
      </c>
      <c r="E296" s="36">
        <v>18800</v>
      </c>
      <c r="F296" s="36">
        <v>10600</v>
      </c>
      <c r="G296" s="36">
        <v>33500</v>
      </c>
      <c r="H296" s="8"/>
      <c r="I296" s="8"/>
      <c r="J296" s="8"/>
    </row>
    <row r="297" spans="1:10" x14ac:dyDescent="0.55000000000000004">
      <c r="A297" s="35" t="s">
        <v>5</v>
      </c>
      <c r="B297" s="33" t="s">
        <v>23</v>
      </c>
      <c r="C297" s="34">
        <v>44098</v>
      </c>
      <c r="D297" s="33" t="s">
        <v>33</v>
      </c>
      <c r="E297" s="36">
        <v>10000</v>
      </c>
      <c r="F297" s="36">
        <v>10000</v>
      </c>
      <c r="G297" s="36">
        <v>10000</v>
      </c>
      <c r="H297" s="8"/>
      <c r="I297" s="8"/>
      <c r="J297" s="8"/>
    </row>
    <row r="298" spans="1:10" x14ac:dyDescent="0.55000000000000004">
      <c r="A298" s="35" t="s">
        <v>5</v>
      </c>
      <c r="B298" s="33" t="s">
        <v>23</v>
      </c>
      <c r="C298" s="34">
        <v>44105</v>
      </c>
      <c r="D298" s="33" t="s">
        <v>33</v>
      </c>
      <c r="E298" s="36">
        <v>14500</v>
      </c>
      <c r="F298" s="36">
        <v>10000</v>
      </c>
      <c r="G298" s="36">
        <v>25700</v>
      </c>
      <c r="H298" s="8"/>
      <c r="I298" s="8"/>
      <c r="J298" s="8"/>
    </row>
    <row r="299" spans="1:10" x14ac:dyDescent="0.55000000000000004">
      <c r="A299" s="35" t="s">
        <v>5</v>
      </c>
      <c r="B299" s="33" t="s">
        <v>23</v>
      </c>
      <c r="C299" s="34">
        <v>44112</v>
      </c>
      <c r="D299" s="33" t="s">
        <v>33</v>
      </c>
      <c r="E299" s="36">
        <v>75500</v>
      </c>
      <c r="F299" s="36">
        <v>42500</v>
      </c>
      <c r="G299" s="36">
        <v>134000</v>
      </c>
      <c r="H299" s="8"/>
      <c r="I299" s="8"/>
      <c r="J299" s="8"/>
    </row>
    <row r="300" spans="1:10" x14ac:dyDescent="0.55000000000000004">
      <c r="A300" s="35" t="s">
        <v>5</v>
      </c>
      <c r="B300" s="33" t="s">
        <v>23</v>
      </c>
      <c r="C300" s="34">
        <v>44119</v>
      </c>
      <c r="D300" s="33" t="s">
        <v>33</v>
      </c>
      <c r="E300" s="36">
        <v>45400</v>
      </c>
      <c r="F300" s="36">
        <v>25500</v>
      </c>
      <c r="G300" s="36">
        <v>80700</v>
      </c>
      <c r="H300" s="8"/>
      <c r="I300" s="8"/>
      <c r="J300" s="8"/>
    </row>
    <row r="301" spans="1:10" x14ac:dyDescent="0.55000000000000004">
      <c r="A301" s="35" t="s">
        <v>5</v>
      </c>
      <c r="B301" s="33" t="s">
        <v>23</v>
      </c>
      <c r="C301" s="34">
        <v>44126</v>
      </c>
      <c r="D301" s="33" t="s">
        <v>33</v>
      </c>
      <c r="E301" s="36">
        <v>11100</v>
      </c>
      <c r="F301" s="36">
        <v>10000</v>
      </c>
      <c r="G301" s="36">
        <v>19800</v>
      </c>
      <c r="H301" s="8"/>
      <c r="I301" s="8"/>
      <c r="J301" s="8"/>
    </row>
    <row r="302" spans="1:10" x14ac:dyDescent="0.55000000000000004">
      <c r="A302" s="35" t="s">
        <v>5</v>
      </c>
      <c r="B302" s="33" t="s">
        <v>23</v>
      </c>
      <c r="C302" s="34">
        <v>44133</v>
      </c>
      <c r="D302" s="33" t="s">
        <v>33</v>
      </c>
      <c r="E302" s="36">
        <v>10000</v>
      </c>
      <c r="F302" s="36">
        <v>10000</v>
      </c>
      <c r="G302" s="36">
        <v>10000</v>
      </c>
      <c r="H302" s="8"/>
      <c r="I302" s="8"/>
      <c r="J302" s="8"/>
    </row>
    <row r="303" spans="1:10" x14ac:dyDescent="0.55000000000000004">
      <c r="A303" s="35" t="s">
        <v>5</v>
      </c>
      <c r="B303" s="33" t="s">
        <v>23</v>
      </c>
      <c r="C303" s="34">
        <v>44140</v>
      </c>
      <c r="D303" s="33" t="s">
        <v>33</v>
      </c>
      <c r="E303" s="36">
        <v>118000</v>
      </c>
      <c r="F303" s="36">
        <v>66500</v>
      </c>
      <c r="G303" s="36">
        <v>210000</v>
      </c>
      <c r="H303" s="8"/>
      <c r="I303" s="8"/>
      <c r="J303" s="8"/>
    </row>
    <row r="304" spans="1:10" x14ac:dyDescent="0.55000000000000004">
      <c r="A304" s="35" t="s">
        <v>5</v>
      </c>
      <c r="B304" s="33" t="s">
        <v>23</v>
      </c>
      <c r="C304" s="34">
        <v>44147</v>
      </c>
      <c r="D304" s="33" t="s">
        <v>33</v>
      </c>
      <c r="E304" s="36">
        <v>40900</v>
      </c>
      <c r="F304" s="36">
        <v>23000</v>
      </c>
      <c r="G304" s="36">
        <v>72700</v>
      </c>
      <c r="H304" s="8"/>
      <c r="I304" s="8"/>
      <c r="J304" s="8"/>
    </row>
    <row r="305" spans="1:10" x14ac:dyDescent="0.55000000000000004">
      <c r="A305" s="35" t="s">
        <v>5</v>
      </c>
      <c r="B305" s="33" t="s">
        <v>23</v>
      </c>
      <c r="C305" s="34">
        <v>44154</v>
      </c>
      <c r="D305" s="33" t="s">
        <v>33</v>
      </c>
      <c r="E305" s="36">
        <v>376000</v>
      </c>
      <c r="F305" s="36">
        <v>211000</v>
      </c>
      <c r="G305" s="36">
        <v>669000</v>
      </c>
      <c r="H305" s="8"/>
      <c r="I305" s="8"/>
      <c r="J305" s="8"/>
    </row>
    <row r="306" spans="1:10" x14ac:dyDescent="0.55000000000000004">
      <c r="A306" s="35" t="s">
        <v>5</v>
      </c>
      <c r="B306" s="33" t="s">
        <v>23</v>
      </c>
      <c r="C306" s="34">
        <v>44159</v>
      </c>
      <c r="D306" s="33" t="s">
        <v>33</v>
      </c>
      <c r="E306" s="36">
        <v>304000</v>
      </c>
      <c r="F306" s="36">
        <v>171000</v>
      </c>
      <c r="G306" s="36">
        <v>540000</v>
      </c>
      <c r="H306" s="8"/>
      <c r="I306" s="8"/>
      <c r="J306" s="8"/>
    </row>
    <row r="307" spans="1:10" x14ac:dyDescent="0.55000000000000004">
      <c r="A307" s="35" t="s">
        <v>5</v>
      </c>
      <c r="B307" s="33" t="s">
        <v>23</v>
      </c>
      <c r="C307" s="34">
        <v>44168</v>
      </c>
      <c r="D307" s="33" t="s">
        <v>33</v>
      </c>
      <c r="E307" s="36">
        <v>1050000</v>
      </c>
      <c r="F307" s="36">
        <v>588000</v>
      </c>
      <c r="G307" s="36">
        <v>1860000</v>
      </c>
      <c r="H307" s="8"/>
      <c r="I307" s="8"/>
      <c r="J307" s="8"/>
    </row>
    <row r="308" spans="1:10" x14ac:dyDescent="0.55000000000000004">
      <c r="A308" s="35" t="s">
        <v>6</v>
      </c>
      <c r="B308" s="33" t="s">
        <v>24</v>
      </c>
      <c r="C308" s="34">
        <v>43958</v>
      </c>
      <c r="D308" s="33" t="s">
        <v>34</v>
      </c>
      <c r="E308" s="36">
        <v>202000</v>
      </c>
      <c r="F308" s="36"/>
      <c r="G308" s="36"/>
      <c r="H308" s="8"/>
      <c r="I308" s="8"/>
      <c r="J308" s="8"/>
    </row>
    <row r="309" spans="1:10" x14ac:dyDescent="0.55000000000000004">
      <c r="A309" s="35" t="s">
        <v>6</v>
      </c>
      <c r="B309" s="33" t="s">
        <v>24</v>
      </c>
      <c r="C309" s="34">
        <v>43965</v>
      </c>
      <c r="D309" s="33" t="s">
        <v>34</v>
      </c>
      <c r="E309" s="36">
        <v>174000</v>
      </c>
      <c r="F309" s="36"/>
      <c r="G309" s="36"/>
      <c r="H309" s="8"/>
      <c r="I309" s="8"/>
      <c r="J309" s="8"/>
    </row>
    <row r="310" spans="1:10" x14ac:dyDescent="0.55000000000000004">
      <c r="A310" s="35" t="s">
        <v>6</v>
      </c>
      <c r="B310" s="33" t="s">
        <v>24</v>
      </c>
      <c r="C310" s="34">
        <v>43972</v>
      </c>
      <c r="D310" s="33" t="s">
        <v>34</v>
      </c>
      <c r="E310" s="36">
        <v>219000</v>
      </c>
      <c r="F310" s="36"/>
      <c r="G310" s="36"/>
      <c r="H310" s="8"/>
      <c r="I310" s="8"/>
      <c r="J310" s="8"/>
    </row>
    <row r="311" spans="1:10" x14ac:dyDescent="0.55000000000000004">
      <c r="A311" s="35" t="s">
        <v>6</v>
      </c>
      <c r="B311" s="33" t="s">
        <v>24</v>
      </c>
      <c r="C311" s="34">
        <v>43979</v>
      </c>
      <c r="D311" s="33" t="s">
        <v>34</v>
      </c>
      <c r="E311" s="36">
        <v>16100</v>
      </c>
      <c r="F311" s="36"/>
      <c r="G311" s="36"/>
      <c r="H311" s="8"/>
      <c r="I311" s="8"/>
      <c r="J311" s="8"/>
    </row>
    <row r="312" spans="1:10" x14ac:dyDescent="0.55000000000000004">
      <c r="A312" s="35" t="s">
        <v>6</v>
      </c>
      <c r="B312" s="33" t="s">
        <v>24</v>
      </c>
      <c r="C312" s="34">
        <v>43986</v>
      </c>
      <c r="D312" s="33" t="s">
        <v>34</v>
      </c>
      <c r="E312" s="36">
        <v>40300</v>
      </c>
      <c r="F312" s="36"/>
      <c r="G312" s="36"/>
      <c r="H312" s="8"/>
      <c r="I312" s="8"/>
      <c r="J312" s="8"/>
    </row>
    <row r="313" spans="1:10" x14ac:dyDescent="0.55000000000000004">
      <c r="A313" s="35" t="s">
        <v>6</v>
      </c>
      <c r="B313" s="33" t="s">
        <v>24</v>
      </c>
      <c r="C313" s="34">
        <v>43993</v>
      </c>
      <c r="D313" s="33" t="s">
        <v>34</v>
      </c>
      <c r="E313" s="36">
        <v>72500</v>
      </c>
      <c r="F313" s="36"/>
      <c r="G313" s="36"/>
      <c r="H313" s="8"/>
      <c r="I313" s="8"/>
      <c r="J313" s="8"/>
    </row>
    <row r="314" spans="1:10" x14ac:dyDescent="0.55000000000000004">
      <c r="A314" s="35" t="s">
        <v>6</v>
      </c>
      <c r="B314" s="33" t="s">
        <v>24</v>
      </c>
      <c r="C314" s="34">
        <v>44000</v>
      </c>
      <c r="D314" s="33" t="s">
        <v>34</v>
      </c>
      <c r="E314" s="36">
        <v>39800</v>
      </c>
      <c r="F314" s="36"/>
      <c r="G314" s="36"/>
      <c r="H314" s="8"/>
      <c r="I314" s="8"/>
      <c r="J314" s="8"/>
    </row>
    <row r="315" spans="1:10" x14ac:dyDescent="0.55000000000000004">
      <c r="A315" s="35" t="s">
        <v>6</v>
      </c>
      <c r="B315" s="33" t="s">
        <v>24</v>
      </c>
      <c r="C315" s="34">
        <v>44007</v>
      </c>
      <c r="D315" s="33" t="s">
        <v>34</v>
      </c>
      <c r="E315" s="36">
        <v>10000</v>
      </c>
      <c r="F315" s="36"/>
      <c r="G315" s="36"/>
      <c r="H315" s="8"/>
      <c r="I315" s="8"/>
      <c r="J315" s="8"/>
    </row>
    <row r="316" spans="1:10" x14ac:dyDescent="0.55000000000000004">
      <c r="A316" s="35" t="s">
        <v>6</v>
      </c>
      <c r="B316" s="33" t="s">
        <v>24</v>
      </c>
      <c r="C316" s="34">
        <v>44014</v>
      </c>
      <c r="D316" s="33" t="s">
        <v>34</v>
      </c>
      <c r="E316" s="36">
        <v>21000</v>
      </c>
      <c r="F316" s="36"/>
      <c r="G316" s="36"/>
      <c r="H316" s="8"/>
      <c r="I316" s="8"/>
      <c r="J316" s="8"/>
    </row>
    <row r="317" spans="1:10" x14ac:dyDescent="0.55000000000000004">
      <c r="A317" s="35" t="s">
        <v>6</v>
      </c>
      <c r="B317" s="33" t="s">
        <v>24</v>
      </c>
      <c r="C317" s="34">
        <v>44021</v>
      </c>
      <c r="D317" s="33" t="s">
        <v>34</v>
      </c>
      <c r="E317" s="36">
        <v>15300</v>
      </c>
      <c r="F317" s="36"/>
      <c r="G317" s="36"/>
      <c r="H317" s="8"/>
      <c r="I317" s="8"/>
      <c r="J317" s="8"/>
    </row>
    <row r="318" spans="1:10" x14ac:dyDescent="0.55000000000000004">
      <c r="A318" s="35" t="s">
        <v>6</v>
      </c>
      <c r="B318" s="33" t="s">
        <v>24</v>
      </c>
      <c r="C318" s="34">
        <v>44028</v>
      </c>
      <c r="D318" s="33" t="s">
        <v>34</v>
      </c>
      <c r="E318" s="36">
        <v>31300</v>
      </c>
      <c r="F318" s="36"/>
      <c r="G318" s="36"/>
      <c r="H318" s="8"/>
      <c r="I318" s="8"/>
      <c r="J318" s="8"/>
    </row>
    <row r="319" spans="1:10" x14ac:dyDescent="0.55000000000000004">
      <c r="A319" s="35" t="s">
        <v>6</v>
      </c>
      <c r="B319" s="33" t="s">
        <v>24</v>
      </c>
      <c r="C319" s="34">
        <v>44035</v>
      </c>
      <c r="D319" s="33" t="s">
        <v>34</v>
      </c>
      <c r="E319" s="36">
        <v>23300</v>
      </c>
      <c r="F319" s="36"/>
      <c r="G319" s="36"/>
      <c r="H319" s="8"/>
      <c r="I319" s="8"/>
      <c r="J319" s="8"/>
    </row>
    <row r="320" spans="1:10" x14ac:dyDescent="0.55000000000000004">
      <c r="A320" s="35" t="s">
        <v>6</v>
      </c>
      <c r="B320" s="33" t="s">
        <v>24</v>
      </c>
      <c r="C320" s="34">
        <v>44042</v>
      </c>
      <c r="D320" s="33" t="s">
        <v>34</v>
      </c>
      <c r="E320" s="36">
        <v>19800</v>
      </c>
      <c r="F320" s="36"/>
      <c r="G320" s="36"/>
      <c r="H320" s="8"/>
      <c r="I320" s="8"/>
      <c r="J320" s="8"/>
    </row>
    <row r="321" spans="1:10" x14ac:dyDescent="0.55000000000000004">
      <c r="A321" s="35" t="s">
        <v>6</v>
      </c>
      <c r="B321" s="33" t="s">
        <v>24</v>
      </c>
      <c r="C321" s="34">
        <v>44049</v>
      </c>
      <c r="D321" s="33" t="s">
        <v>34</v>
      </c>
      <c r="E321" s="36">
        <v>24700</v>
      </c>
      <c r="F321" s="36"/>
      <c r="G321" s="36"/>
      <c r="H321" s="8"/>
      <c r="I321" s="8"/>
      <c r="J321" s="8"/>
    </row>
    <row r="322" spans="1:10" x14ac:dyDescent="0.55000000000000004">
      <c r="A322" s="35" t="s">
        <v>6</v>
      </c>
      <c r="B322" s="33" t="s">
        <v>24</v>
      </c>
      <c r="C322" s="34">
        <v>44056</v>
      </c>
      <c r="D322" s="33" t="s">
        <v>33</v>
      </c>
      <c r="E322" s="36">
        <v>28700</v>
      </c>
      <c r="F322" s="36">
        <v>16100</v>
      </c>
      <c r="G322" s="36">
        <v>51000</v>
      </c>
      <c r="H322" s="8"/>
      <c r="I322" s="8"/>
      <c r="J322" s="8"/>
    </row>
    <row r="323" spans="1:10" x14ac:dyDescent="0.55000000000000004">
      <c r="A323" s="35" t="s">
        <v>6</v>
      </c>
      <c r="B323" s="33" t="s">
        <v>24</v>
      </c>
      <c r="C323" s="34">
        <v>44063</v>
      </c>
      <c r="D323" s="33" t="s">
        <v>33</v>
      </c>
      <c r="E323" s="36">
        <v>37800</v>
      </c>
      <c r="F323" s="36">
        <v>21200</v>
      </c>
      <c r="G323" s="36">
        <v>67200</v>
      </c>
      <c r="H323" s="8"/>
      <c r="I323" s="8"/>
      <c r="J323" s="8"/>
    </row>
    <row r="324" spans="1:10" x14ac:dyDescent="0.55000000000000004">
      <c r="A324" s="35" t="s">
        <v>6</v>
      </c>
      <c r="B324" s="33" t="s">
        <v>24</v>
      </c>
      <c r="C324" s="34">
        <v>44070</v>
      </c>
      <c r="D324" s="33" t="s">
        <v>33</v>
      </c>
      <c r="E324" s="36">
        <v>46500</v>
      </c>
      <c r="F324" s="36">
        <v>26100</v>
      </c>
      <c r="G324" s="36">
        <v>82600</v>
      </c>
      <c r="H324" s="8"/>
      <c r="I324" s="8"/>
      <c r="J324" s="8"/>
    </row>
    <row r="325" spans="1:10" x14ac:dyDescent="0.55000000000000004">
      <c r="A325" s="35" t="s">
        <v>6</v>
      </c>
      <c r="B325" s="33" t="s">
        <v>24</v>
      </c>
      <c r="C325" s="34">
        <v>44077</v>
      </c>
      <c r="D325" s="33" t="s">
        <v>33</v>
      </c>
      <c r="E325" s="36">
        <v>14200</v>
      </c>
      <c r="F325" s="36">
        <v>10000</v>
      </c>
      <c r="G325" s="36">
        <v>25300</v>
      </c>
      <c r="H325" s="8"/>
      <c r="I325" s="8"/>
      <c r="J325" s="8"/>
    </row>
    <row r="326" spans="1:10" x14ac:dyDescent="0.55000000000000004">
      <c r="A326" s="35" t="s">
        <v>6</v>
      </c>
      <c r="B326" s="33" t="s">
        <v>24</v>
      </c>
      <c r="C326" s="34">
        <v>44084</v>
      </c>
      <c r="D326" s="33" t="s">
        <v>33</v>
      </c>
      <c r="E326" s="36">
        <v>36000</v>
      </c>
      <c r="F326" s="36">
        <v>20200</v>
      </c>
      <c r="G326" s="36">
        <v>64000</v>
      </c>
      <c r="H326" s="8"/>
      <c r="I326" s="8"/>
      <c r="J326" s="8"/>
    </row>
    <row r="327" spans="1:10" x14ac:dyDescent="0.55000000000000004">
      <c r="A327" s="35" t="s">
        <v>6</v>
      </c>
      <c r="B327" s="33" t="s">
        <v>24</v>
      </c>
      <c r="C327" s="34">
        <v>44091</v>
      </c>
      <c r="D327" s="33" t="s">
        <v>33</v>
      </c>
      <c r="E327" s="36">
        <v>82800</v>
      </c>
      <c r="F327" s="36">
        <v>46600</v>
      </c>
      <c r="G327" s="36">
        <v>147000</v>
      </c>
      <c r="H327" s="8"/>
      <c r="I327" s="8"/>
      <c r="J327" s="8"/>
    </row>
    <row r="328" spans="1:10" x14ac:dyDescent="0.55000000000000004">
      <c r="A328" s="35" t="s">
        <v>6</v>
      </c>
      <c r="B328" s="33" t="s">
        <v>24</v>
      </c>
      <c r="C328" s="34">
        <v>44098</v>
      </c>
      <c r="D328" s="33" t="s">
        <v>33</v>
      </c>
      <c r="E328" s="36">
        <v>34400</v>
      </c>
      <c r="F328" s="36">
        <v>19300</v>
      </c>
      <c r="G328" s="36">
        <v>61100</v>
      </c>
      <c r="H328" s="8"/>
      <c r="I328" s="8"/>
      <c r="J328" s="8"/>
    </row>
    <row r="329" spans="1:10" x14ac:dyDescent="0.55000000000000004">
      <c r="A329" s="35" t="s">
        <v>6</v>
      </c>
      <c r="B329" s="33" t="s">
        <v>24</v>
      </c>
      <c r="C329" s="34">
        <v>44105</v>
      </c>
      <c r="D329" s="33" t="s">
        <v>33</v>
      </c>
      <c r="E329" s="36">
        <v>10000</v>
      </c>
      <c r="F329" s="36">
        <v>10000</v>
      </c>
      <c r="G329" s="36">
        <v>10000</v>
      </c>
      <c r="H329" s="8"/>
      <c r="I329" s="8"/>
      <c r="J329" s="8"/>
    </row>
    <row r="330" spans="1:10" x14ac:dyDescent="0.55000000000000004">
      <c r="A330" s="35" t="s">
        <v>6</v>
      </c>
      <c r="B330" s="33" t="s">
        <v>24</v>
      </c>
      <c r="C330" s="34">
        <v>44112</v>
      </c>
      <c r="D330" s="33" t="s">
        <v>33</v>
      </c>
      <c r="E330" s="36">
        <v>50600</v>
      </c>
      <c r="F330" s="36">
        <v>28500</v>
      </c>
      <c r="G330" s="36">
        <v>90000</v>
      </c>
      <c r="H330" s="8"/>
      <c r="I330" s="8"/>
      <c r="J330" s="8"/>
    </row>
    <row r="331" spans="1:10" x14ac:dyDescent="0.55000000000000004">
      <c r="A331" s="35" t="s">
        <v>6</v>
      </c>
      <c r="B331" s="33" t="s">
        <v>24</v>
      </c>
      <c r="C331" s="34">
        <v>44119</v>
      </c>
      <c r="D331" s="33" t="s">
        <v>33</v>
      </c>
      <c r="E331" s="36">
        <v>91800</v>
      </c>
      <c r="F331" s="36">
        <v>51600</v>
      </c>
      <c r="G331" s="36">
        <v>163000</v>
      </c>
      <c r="H331" s="8"/>
      <c r="I331" s="8"/>
      <c r="J331" s="8"/>
    </row>
    <row r="332" spans="1:10" x14ac:dyDescent="0.55000000000000004">
      <c r="A332" s="35" t="s">
        <v>6</v>
      </c>
      <c r="B332" s="33" t="s">
        <v>24</v>
      </c>
      <c r="C332" s="34">
        <v>44126</v>
      </c>
      <c r="D332" s="33" t="s">
        <v>33</v>
      </c>
      <c r="E332" s="36">
        <v>14400</v>
      </c>
      <c r="F332" s="36">
        <v>10000</v>
      </c>
      <c r="G332" s="36">
        <v>25600</v>
      </c>
      <c r="H332" s="8"/>
      <c r="I332" s="8"/>
      <c r="J332" s="8"/>
    </row>
    <row r="333" spans="1:10" x14ac:dyDescent="0.55000000000000004">
      <c r="A333" s="35" t="s">
        <v>6</v>
      </c>
      <c r="B333" s="33" t="s">
        <v>24</v>
      </c>
      <c r="C333" s="34">
        <v>44133</v>
      </c>
      <c r="D333" s="33" t="s">
        <v>33</v>
      </c>
      <c r="E333" s="36">
        <v>21500</v>
      </c>
      <c r="F333" s="36">
        <v>12100</v>
      </c>
      <c r="G333" s="36">
        <v>38200</v>
      </c>
      <c r="H333" s="8"/>
      <c r="I333" s="8"/>
      <c r="J333" s="8"/>
    </row>
    <row r="334" spans="1:10" x14ac:dyDescent="0.55000000000000004">
      <c r="A334" s="35" t="s">
        <v>6</v>
      </c>
      <c r="B334" s="33" t="s">
        <v>24</v>
      </c>
      <c r="C334" s="34">
        <v>44140</v>
      </c>
      <c r="D334" s="33" t="s">
        <v>33</v>
      </c>
      <c r="E334" s="36">
        <v>108000</v>
      </c>
      <c r="F334" s="36">
        <v>60800</v>
      </c>
      <c r="G334" s="36">
        <v>192000</v>
      </c>
      <c r="H334" s="8"/>
      <c r="I334" s="8"/>
      <c r="J334" s="8"/>
    </row>
    <row r="335" spans="1:10" x14ac:dyDescent="0.55000000000000004">
      <c r="A335" s="35" t="s">
        <v>6</v>
      </c>
      <c r="B335" s="33" t="s">
        <v>24</v>
      </c>
      <c r="C335" s="34">
        <v>44147</v>
      </c>
      <c r="D335" s="33" t="s">
        <v>33</v>
      </c>
      <c r="E335" s="36">
        <v>102000</v>
      </c>
      <c r="F335" s="36">
        <v>57100</v>
      </c>
      <c r="G335" s="36">
        <v>181000</v>
      </c>
      <c r="H335" s="8"/>
      <c r="I335" s="8"/>
      <c r="J335" s="8"/>
    </row>
    <row r="336" spans="1:10" x14ac:dyDescent="0.55000000000000004">
      <c r="A336" s="35" t="s">
        <v>6</v>
      </c>
      <c r="B336" s="33" t="s">
        <v>24</v>
      </c>
      <c r="C336" s="34">
        <v>44154</v>
      </c>
      <c r="D336" s="33" t="s">
        <v>33</v>
      </c>
      <c r="E336" s="36">
        <v>44300</v>
      </c>
      <c r="F336" s="36">
        <v>24900</v>
      </c>
      <c r="G336" s="36">
        <v>78700</v>
      </c>
      <c r="H336" s="8"/>
      <c r="I336" s="8"/>
      <c r="J336" s="8"/>
    </row>
    <row r="337" spans="1:10" x14ac:dyDescent="0.55000000000000004">
      <c r="A337" s="35" t="s">
        <v>6</v>
      </c>
      <c r="B337" s="33" t="s">
        <v>24</v>
      </c>
      <c r="C337" s="34">
        <v>44159</v>
      </c>
      <c r="D337" s="33" t="s">
        <v>33</v>
      </c>
      <c r="E337" s="36">
        <v>40500</v>
      </c>
      <c r="F337" s="36">
        <v>22800</v>
      </c>
      <c r="G337" s="36">
        <v>72100</v>
      </c>
      <c r="H337" s="8"/>
      <c r="I337" s="8"/>
      <c r="J337" s="8"/>
    </row>
    <row r="338" spans="1:10" x14ac:dyDescent="0.55000000000000004">
      <c r="A338" s="35" t="s">
        <v>6</v>
      </c>
      <c r="B338" s="33" t="s">
        <v>24</v>
      </c>
      <c r="C338" s="34">
        <v>44168</v>
      </c>
      <c r="D338" s="33" t="s">
        <v>33</v>
      </c>
      <c r="E338" s="36">
        <v>222000</v>
      </c>
      <c r="F338" s="36">
        <v>125000</v>
      </c>
      <c r="G338" s="36">
        <v>395000</v>
      </c>
      <c r="H338" s="8"/>
      <c r="I338" s="8"/>
      <c r="J338" s="8"/>
    </row>
    <row r="339" spans="1:10" x14ac:dyDescent="0.55000000000000004">
      <c r="A339" s="35" t="s">
        <v>0</v>
      </c>
      <c r="B339" s="33" t="s">
        <v>26</v>
      </c>
      <c r="C339" s="34">
        <v>43958</v>
      </c>
      <c r="D339" s="33" t="s">
        <v>34</v>
      </c>
      <c r="E339" s="36">
        <v>25700</v>
      </c>
      <c r="F339" s="36"/>
      <c r="G339" s="36"/>
      <c r="H339" s="8"/>
      <c r="I339" s="8"/>
      <c r="J339" s="8"/>
    </row>
    <row r="340" spans="1:10" x14ac:dyDescent="0.55000000000000004">
      <c r="A340" s="35" t="s">
        <v>0</v>
      </c>
      <c r="B340" s="33" t="s">
        <v>26</v>
      </c>
      <c r="C340" s="34">
        <v>43965</v>
      </c>
      <c r="D340" s="33" t="s">
        <v>34</v>
      </c>
      <c r="E340" s="36">
        <v>85100</v>
      </c>
      <c r="F340" s="36"/>
      <c r="G340" s="36"/>
      <c r="H340" s="8"/>
      <c r="I340" s="8"/>
      <c r="J340" s="8"/>
    </row>
    <row r="341" spans="1:10" x14ac:dyDescent="0.55000000000000004">
      <c r="A341" s="35" t="s">
        <v>0</v>
      </c>
      <c r="B341" s="33" t="s">
        <v>26</v>
      </c>
      <c r="C341" s="34">
        <v>43972</v>
      </c>
      <c r="D341" s="33" t="s">
        <v>34</v>
      </c>
      <c r="E341" s="36">
        <v>93600</v>
      </c>
      <c r="F341" s="36"/>
      <c r="G341" s="36"/>
      <c r="H341" s="8"/>
      <c r="I341" s="8"/>
      <c r="J341" s="8"/>
    </row>
    <row r="342" spans="1:10" x14ac:dyDescent="0.55000000000000004">
      <c r="A342" s="35" t="s">
        <v>0</v>
      </c>
      <c r="B342" s="33" t="s">
        <v>26</v>
      </c>
      <c r="C342" s="34">
        <v>43979</v>
      </c>
      <c r="D342" s="33" t="s">
        <v>34</v>
      </c>
      <c r="E342" s="36">
        <v>50600</v>
      </c>
      <c r="F342" s="36"/>
      <c r="G342" s="36"/>
      <c r="H342" s="8"/>
      <c r="I342" s="8"/>
      <c r="J342" s="8"/>
    </row>
    <row r="343" spans="1:10" x14ac:dyDescent="0.55000000000000004">
      <c r="A343" s="35" t="s">
        <v>0</v>
      </c>
      <c r="B343" s="33" t="s">
        <v>26</v>
      </c>
      <c r="C343" s="34">
        <v>43986</v>
      </c>
      <c r="D343" s="33" t="s">
        <v>34</v>
      </c>
      <c r="E343" s="36">
        <v>126000</v>
      </c>
      <c r="F343" s="36"/>
      <c r="G343" s="36"/>
      <c r="H343" s="8"/>
      <c r="I343" s="8"/>
      <c r="J343" s="8"/>
    </row>
    <row r="344" spans="1:10" x14ac:dyDescent="0.55000000000000004">
      <c r="A344" s="35" t="s">
        <v>0</v>
      </c>
      <c r="B344" s="33" t="s">
        <v>26</v>
      </c>
      <c r="C344" s="34">
        <v>43993</v>
      </c>
      <c r="D344" s="33" t="s">
        <v>34</v>
      </c>
      <c r="E344" s="36">
        <v>103000</v>
      </c>
      <c r="F344" s="36"/>
      <c r="G344" s="36"/>
      <c r="H344" s="8"/>
      <c r="I344" s="8"/>
      <c r="J344" s="8"/>
    </row>
    <row r="345" spans="1:10" x14ac:dyDescent="0.55000000000000004">
      <c r="A345" s="35" t="s">
        <v>0</v>
      </c>
      <c r="B345" s="33" t="s">
        <v>26</v>
      </c>
      <c r="C345" s="34">
        <v>44000</v>
      </c>
      <c r="D345" s="33" t="s">
        <v>34</v>
      </c>
      <c r="E345" s="36">
        <v>24500</v>
      </c>
      <c r="F345" s="36"/>
      <c r="G345" s="36"/>
      <c r="H345" s="8"/>
      <c r="I345" s="8"/>
      <c r="J345" s="8"/>
    </row>
    <row r="346" spans="1:10" x14ac:dyDescent="0.55000000000000004">
      <c r="A346" s="35" t="s">
        <v>0</v>
      </c>
      <c r="B346" s="33" t="s">
        <v>26</v>
      </c>
      <c r="C346" s="34">
        <v>44007</v>
      </c>
      <c r="D346" s="33" t="s">
        <v>34</v>
      </c>
      <c r="E346" s="36">
        <v>48200</v>
      </c>
      <c r="F346" s="36"/>
      <c r="G346" s="36"/>
      <c r="H346" s="8"/>
      <c r="I346" s="8"/>
      <c r="J346" s="8"/>
    </row>
    <row r="347" spans="1:10" x14ac:dyDescent="0.55000000000000004">
      <c r="A347" s="35" t="s">
        <v>0</v>
      </c>
      <c r="B347" s="33" t="s">
        <v>26</v>
      </c>
      <c r="C347" s="34">
        <v>44014</v>
      </c>
      <c r="D347" s="33" t="s">
        <v>34</v>
      </c>
      <c r="E347" s="36">
        <v>62800</v>
      </c>
      <c r="F347" s="36"/>
      <c r="G347" s="36"/>
      <c r="H347" s="8"/>
      <c r="I347" s="8"/>
      <c r="J347" s="8"/>
    </row>
    <row r="348" spans="1:10" x14ac:dyDescent="0.55000000000000004">
      <c r="A348" s="35" t="s">
        <v>0</v>
      </c>
      <c r="B348" s="33" t="s">
        <v>26</v>
      </c>
      <c r="C348" s="34">
        <v>44021</v>
      </c>
      <c r="D348" s="33" t="s">
        <v>34</v>
      </c>
      <c r="E348" s="36">
        <v>155000</v>
      </c>
      <c r="F348" s="36"/>
      <c r="G348" s="36"/>
      <c r="H348" s="8"/>
      <c r="I348" s="8"/>
      <c r="J348" s="8"/>
    </row>
    <row r="349" spans="1:10" x14ac:dyDescent="0.55000000000000004">
      <c r="A349" s="35" t="s">
        <v>0</v>
      </c>
      <c r="B349" s="33" t="s">
        <v>26</v>
      </c>
      <c r="C349" s="34">
        <v>44028</v>
      </c>
      <c r="D349" s="33" t="s">
        <v>34</v>
      </c>
      <c r="E349" s="36">
        <v>113000</v>
      </c>
      <c r="F349" s="36"/>
      <c r="G349" s="36"/>
      <c r="H349" s="8"/>
      <c r="I349" s="8"/>
      <c r="J349" s="8"/>
    </row>
    <row r="350" spans="1:10" x14ac:dyDescent="0.55000000000000004">
      <c r="A350" s="35" t="s">
        <v>0</v>
      </c>
      <c r="B350" s="33" t="s">
        <v>26</v>
      </c>
      <c r="C350" s="34">
        <v>44035</v>
      </c>
      <c r="D350" s="33" t="s">
        <v>34</v>
      </c>
      <c r="E350" s="36">
        <v>54000</v>
      </c>
      <c r="F350" s="36"/>
      <c r="G350" s="36"/>
      <c r="H350" s="8"/>
      <c r="I350" s="8"/>
      <c r="J350" s="8"/>
    </row>
    <row r="351" spans="1:10" x14ac:dyDescent="0.55000000000000004">
      <c r="A351" s="35" t="s">
        <v>0</v>
      </c>
      <c r="B351" s="33" t="s">
        <v>26</v>
      </c>
      <c r="C351" s="34">
        <v>44042</v>
      </c>
      <c r="D351" s="33" t="s">
        <v>34</v>
      </c>
      <c r="E351" s="36">
        <v>82100</v>
      </c>
      <c r="F351" s="36"/>
      <c r="G351" s="36"/>
      <c r="H351" s="8"/>
      <c r="I351" s="8"/>
      <c r="J351" s="8"/>
    </row>
    <row r="352" spans="1:10" x14ac:dyDescent="0.55000000000000004">
      <c r="A352" s="35" t="s">
        <v>0</v>
      </c>
      <c r="B352" s="33" t="s">
        <v>26</v>
      </c>
      <c r="C352" s="34">
        <v>44049</v>
      </c>
      <c r="D352" s="33" t="s">
        <v>34</v>
      </c>
      <c r="E352" s="36">
        <v>189000</v>
      </c>
      <c r="F352" s="36"/>
      <c r="G352" s="36"/>
      <c r="H352" s="8"/>
      <c r="I352" s="8"/>
      <c r="J352" s="8"/>
    </row>
    <row r="353" spans="1:10" x14ac:dyDescent="0.55000000000000004">
      <c r="A353" s="35" t="s">
        <v>0</v>
      </c>
      <c r="B353" s="33" t="s">
        <v>26</v>
      </c>
      <c r="C353" s="34">
        <v>44056</v>
      </c>
      <c r="D353" s="33" t="s">
        <v>33</v>
      </c>
      <c r="E353" s="36">
        <v>72100</v>
      </c>
      <c r="F353" s="36">
        <v>40600</v>
      </c>
      <c r="G353" s="36">
        <v>128000</v>
      </c>
      <c r="H353" s="8"/>
      <c r="I353" s="8"/>
      <c r="J353" s="8"/>
    </row>
    <row r="354" spans="1:10" x14ac:dyDescent="0.55000000000000004">
      <c r="A354" s="35" t="s">
        <v>0</v>
      </c>
      <c r="B354" s="33" t="s">
        <v>26</v>
      </c>
      <c r="C354" s="34">
        <v>44063</v>
      </c>
      <c r="D354" s="33" t="s">
        <v>33</v>
      </c>
      <c r="E354" s="36">
        <v>54800</v>
      </c>
      <c r="F354" s="36">
        <v>30800</v>
      </c>
      <c r="G354" s="36">
        <v>97400</v>
      </c>
      <c r="H354" s="8"/>
      <c r="I354" s="8"/>
      <c r="J354" s="8"/>
    </row>
    <row r="355" spans="1:10" x14ac:dyDescent="0.55000000000000004">
      <c r="A355" s="35" t="s">
        <v>0</v>
      </c>
      <c r="B355" s="33" t="s">
        <v>26</v>
      </c>
      <c r="C355" s="34">
        <v>44070</v>
      </c>
      <c r="D355" s="33" t="s">
        <v>33</v>
      </c>
      <c r="E355" s="36">
        <v>45900</v>
      </c>
      <c r="F355" s="36">
        <v>25800</v>
      </c>
      <c r="G355" s="36">
        <v>81700</v>
      </c>
      <c r="H355" s="8"/>
      <c r="I355" s="8"/>
      <c r="J355" s="8"/>
    </row>
    <row r="356" spans="1:10" x14ac:dyDescent="0.55000000000000004">
      <c r="A356" s="35" t="s">
        <v>0</v>
      </c>
      <c r="B356" s="33" t="s">
        <v>26</v>
      </c>
      <c r="C356" s="34">
        <v>44077</v>
      </c>
      <c r="D356" s="33" t="s">
        <v>33</v>
      </c>
      <c r="E356" s="36">
        <v>35100</v>
      </c>
      <c r="F356" s="36">
        <v>19700</v>
      </c>
      <c r="G356" s="36">
        <v>62400</v>
      </c>
      <c r="H356" s="8"/>
      <c r="I356" s="8"/>
      <c r="J356" s="8"/>
    </row>
    <row r="357" spans="1:10" x14ac:dyDescent="0.55000000000000004">
      <c r="A357" s="35" t="s">
        <v>0</v>
      </c>
      <c r="B357" s="33" t="s">
        <v>26</v>
      </c>
      <c r="C357" s="34">
        <v>44084</v>
      </c>
      <c r="D357" s="33" t="s">
        <v>33</v>
      </c>
      <c r="E357" s="36">
        <v>66400</v>
      </c>
      <c r="F357" s="36">
        <v>37300</v>
      </c>
      <c r="G357" s="36">
        <v>118000</v>
      </c>
      <c r="H357" s="8"/>
      <c r="I357" s="8"/>
      <c r="J357" s="8"/>
    </row>
    <row r="358" spans="1:10" x14ac:dyDescent="0.55000000000000004">
      <c r="A358" s="35" t="s">
        <v>0</v>
      </c>
      <c r="B358" s="33" t="s">
        <v>26</v>
      </c>
      <c r="C358" s="34">
        <v>44091</v>
      </c>
      <c r="D358" s="33" t="s">
        <v>33</v>
      </c>
      <c r="E358" s="36">
        <v>48900</v>
      </c>
      <c r="F358" s="36">
        <v>27500</v>
      </c>
      <c r="G358" s="36">
        <v>87000</v>
      </c>
      <c r="H358" s="8"/>
      <c r="I358" s="8"/>
      <c r="J358" s="8"/>
    </row>
    <row r="359" spans="1:10" x14ac:dyDescent="0.55000000000000004">
      <c r="A359" s="35" t="s">
        <v>0</v>
      </c>
      <c r="B359" s="33" t="s">
        <v>26</v>
      </c>
      <c r="C359" s="34">
        <v>44098</v>
      </c>
      <c r="D359" s="33" t="s">
        <v>33</v>
      </c>
      <c r="E359" s="36">
        <v>42300</v>
      </c>
      <c r="F359" s="36">
        <v>23800</v>
      </c>
      <c r="G359" s="36">
        <v>75200</v>
      </c>
      <c r="H359" s="8"/>
      <c r="I359" s="8"/>
      <c r="J359" s="8"/>
    </row>
    <row r="360" spans="1:10" x14ac:dyDescent="0.55000000000000004">
      <c r="A360" s="35" t="s">
        <v>0</v>
      </c>
      <c r="B360" s="33" t="s">
        <v>26</v>
      </c>
      <c r="C360" s="34">
        <v>44105</v>
      </c>
      <c r="D360" s="33" t="s">
        <v>33</v>
      </c>
      <c r="E360" s="36">
        <v>47400</v>
      </c>
      <c r="F360" s="36">
        <v>26700</v>
      </c>
      <c r="G360" s="36">
        <v>84300</v>
      </c>
      <c r="H360" s="8"/>
      <c r="I360" s="8"/>
      <c r="J360" s="8"/>
    </row>
    <row r="361" spans="1:10" x14ac:dyDescent="0.55000000000000004">
      <c r="A361" s="35" t="s">
        <v>0</v>
      </c>
      <c r="B361" s="33" t="s">
        <v>26</v>
      </c>
      <c r="C361" s="34">
        <v>44112</v>
      </c>
      <c r="D361" s="33" t="s">
        <v>33</v>
      </c>
      <c r="E361" s="36">
        <v>40100</v>
      </c>
      <c r="F361" s="36">
        <v>22600</v>
      </c>
      <c r="G361" s="36">
        <v>71300</v>
      </c>
      <c r="H361" s="8"/>
      <c r="I361" s="8"/>
      <c r="J361" s="8"/>
    </row>
    <row r="362" spans="1:10" x14ac:dyDescent="0.55000000000000004">
      <c r="A362" s="35" t="s">
        <v>0</v>
      </c>
      <c r="B362" s="33" t="s">
        <v>26</v>
      </c>
      <c r="C362" s="34">
        <v>44119</v>
      </c>
      <c r="D362" s="33" t="s">
        <v>33</v>
      </c>
      <c r="E362" s="36">
        <v>107000</v>
      </c>
      <c r="F362" s="36">
        <v>60300</v>
      </c>
      <c r="G362" s="36">
        <v>191000</v>
      </c>
      <c r="H362" s="8"/>
      <c r="I362" s="8"/>
      <c r="J362" s="8"/>
    </row>
    <row r="363" spans="1:10" x14ac:dyDescent="0.55000000000000004">
      <c r="A363" s="35" t="s">
        <v>0</v>
      </c>
      <c r="B363" s="33" t="s">
        <v>26</v>
      </c>
      <c r="C363" s="34">
        <v>44126</v>
      </c>
      <c r="D363" s="33" t="s">
        <v>33</v>
      </c>
      <c r="E363" s="36">
        <v>150000</v>
      </c>
      <c r="F363" s="36">
        <v>84400</v>
      </c>
      <c r="G363" s="36">
        <v>267000</v>
      </c>
      <c r="H363" s="8"/>
      <c r="I363" s="8"/>
      <c r="J363" s="8"/>
    </row>
    <row r="364" spans="1:10" x14ac:dyDescent="0.55000000000000004">
      <c r="A364" s="35" t="s">
        <v>0</v>
      </c>
      <c r="B364" s="33" t="s">
        <v>26</v>
      </c>
      <c r="C364" s="34">
        <v>44133</v>
      </c>
      <c r="D364" s="33" t="s">
        <v>33</v>
      </c>
      <c r="E364" s="36">
        <v>59400</v>
      </c>
      <c r="F364" s="36">
        <v>33400</v>
      </c>
      <c r="G364" s="36">
        <v>106000</v>
      </c>
      <c r="H364" s="8"/>
      <c r="I364" s="8"/>
      <c r="J364" s="8"/>
    </row>
    <row r="365" spans="1:10" x14ac:dyDescent="0.55000000000000004">
      <c r="A365" s="35" t="s">
        <v>0</v>
      </c>
      <c r="B365" s="33" t="s">
        <v>26</v>
      </c>
      <c r="C365" s="34">
        <v>44140</v>
      </c>
      <c r="D365" s="33" t="s">
        <v>33</v>
      </c>
      <c r="E365" s="36">
        <v>80000</v>
      </c>
      <c r="F365" s="36">
        <v>45000</v>
      </c>
      <c r="G365" s="36">
        <v>142000</v>
      </c>
      <c r="H365" s="8"/>
      <c r="I365" s="8"/>
      <c r="J365" s="8"/>
    </row>
    <row r="366" spans="1:10" x14ac:dyDescent="0.55000000000000004">
      <c r="A366" s="35" t="s">
        <v>0</v>
      </c>
      <c r="B366" s="33" t="s">
        <v>26</v>
      </c>
      <c r="C366" s="34">
        <v>44147</v>
      </c>
      <c r="D366" s="33" t="s">
        <v>33</v>
      </c>
      <c r="E366" s="36">
        <v>134000</v>
      </c>
      <c r="F366" s="36">
        <v>75400</v>
      </c>
      <c r="G366" s="36">
        <v>238000</v>
      </c>
    </row>
    <row r="367" spans="1:10" x14ac:dyDescent="0.55000000000000004">
      <c r="A367" s="35" t="s">
        <v>0</v>
      </c>
      <c r="B367" s="33" t="s">
        <v>26</v>
      </c>
      <c r="C367" s="34">
        <v>44154</v>
      </c>
      <c r="D367" s="33" t="s">
        <v>33</v>
      </c>
      <c r="E367" s="36">
        <v>705000</v>
      </c>
      <c r="F367" s="36">
        <v>396000</v>
      </c>
      <c r="G367" s="36">
        <v>1250000</v>
      </c>
    </row>
    <row r="368" spans="1:10" x14ac:dyDescent="0.55000000000000004">
      <c r="A368" s="35" t="s">
        <v>0</v>
      </c>
      <c r="B368" s="35" t="s">
        <v>26</v>
      </c>
      <c r="C368" s="34">
        <v>44159</v>
      </c>
      <c r="D368" s="35" t="s">
        <v>33</v>
      </c>
      <c r="E368" s="35">
        <v>1240000</v>
      </c>
      <c r="F368" s="35">
        <v>700000</v>
      </c>
      <c r="G368" s="35">
        <v>2210000</v>
      </c>
    </row>
    <row r="369" spans="1:7" x14ac:dyDescent="0.55000000000000004">
      <c r="A369" s="35" t="s">
        <v>0</v>
      </c>
      <c r="B369" s="35" t="s">
        <v>26</v>
      </c>
      <c r="C369" s="34">
        <v>44168</v>
      </c>
      <c r="D369" s="35" t="s">
        <v>33</v>
      </c>
      <c r="E369" s="35">
        <v>5630000</v>
      </c>
      <c r="F369" s="35">
        <v>3170000</v>
      </c>
      <c r="G369" s="35">
        <v>10000000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E2C4-0767-405F-9051-38418190DFAA}">
  <dimension ref="A1:W369"/>
  <sheetViews>
    <sheetView topLeftCell="E341" workbookViewId="0">
      <selection activeCell="Q368" sqref="Q368:W369"/>
    </sheetView>
  </sheetViews>
  <sheetFormatPr defaultRowHeight="14.4" x14ac:dyDescent="0.55000000000000004"/>
  <cols>
    <col min="1" max="1" width="10.83984375" style="9" customWidth="1"/>
    <col min="2" max="2" width="27.15625" style="9" customWidth="1"/>
    <col min="3" max="3" width="10.15625" style="9" bestFit="1" customWidth="1"/>
    <col min="4" max="4" width="11.41796875" style="9" customWidth="1"/>
    <col min="5" max="5" width="11.89453125" style="9" customWidth="1"/>
    <col min="6" max="6" width="11.578125" style="9" customWidth="1"/>
    <col min="7" max="10" width="8.83984375" style="9"/>
    <col min="11" max="11" width="7.68359375" style="9" bestFit="1" customWidth="1"/>
    <col min="12" max="12" width="11.41796875" style="9" customWidth="1"/>
    <col min="13" max="13" width="10" style="9" bestFit="1" customWidth="1"/>
    <col min="14" max="14" width="8.83984375" style="9"/>
    <col min="15" max="16" width="8.62890625" style="9" bestFit="1" customWidth="1"/>
    <col min="17" max="17" width="10.7890625" style="19" customWidth="1"/>
    <col min="18" max="18" width="22.41796875" style="19" bestFit="1" customWidth="1"/>
    <col min="19" max="19" width="10.15625" style="19" bestFit="1" customWidth="1"/>
    <col min="20" max="20" width="8.83984375" style="19"/>
    <col min="21" max="21" width="9.89453125" style="19" customWidth="1"/>
    <col min="22" max="23" width="8.83984375" style="19"/>
  </cols>
  <sheetData>
    <row r="1" spans="1:23" ht="28.8" x14ac:dyDescent="0.55000000000000004">
      <c r="A1" s="21" t="s">
        <v>12</v>
      </c>
      <c r="B1" s="22" t="s">
        <v>18</v>
      </c>
      <c r="C1" s="23" t="s">
        <v>13</v>
      </c>
      <c r="D1" s="21" t="s">
        <v>45</v>
      </c>
      <c r="E1" s="24" t="s">
        <v>44</v>
      </c>
      <c r="F1" s="25" t="s">
        <v>46</v>
      </c>
      <c r="G1" s="25" t="s">
        <v>41</v>
      </c>
      <c r="H1" s="25" t="s">
        <v>42</v>
      </c>
      <c r="I1" s="25" t="s">
        <v>43</v>
      </c>
      <c r="J1" s="26" t="s">
        <v>35</v>
      </c>
      <c r="K1" s="25" t="s">
        <v>31</v>
      </c>
      <c r="L1" s="25" t="s">
        <v>40</v>
      </c>
      <c r="M1" s="24" t="s">
        <v>39</v>
      </c>
      <c r="N1" s="26" t="s">
        <v>32</v>
      </c>
      <c r="O1" s="25" t="s">
        <v>38</v>
      </c>
      <c r="P1" s="24" t="s">
        <v>37</v>
      </c>
      <c r="Q1" s="13" t="s">
        <v>12</v>
      </c>
      <c r="R1" s="14" t="s">
        <v>18</v>
      </c>
      <c r="S1" s="15" t="s">
        <v>13</v>
      </c>
      <c r="T1" s="15" t="s">
        <v>35</v>
      </c>
      <c r="U1" s="13" t="s">
        <v>36</v>
      </c>
      <c r="V1" s="16" t="s">
        <v>31</v>
      </c>
      <c r="W1" s="16" t="s">
        <v>32</v>
      </c>
    </row>
    <row r="2" spans="1:23" x14ac:dyDescent="0.55000000000000004">
      <c r="A2" s="17" t="s">
        <v>1</v>
      </c>
      <c r="B2" s="17" t="s">
        <v>19</v>
      </c>
      <c r="C2" s="18">
        <v>43958</v>
      </c>
      <c r="D2" s="20">
        <v>71828</v>
      </c>
      <c r="E2" s="12">
        <f t="shared" ref="E2:E69" si="0">INT(LOG10(ABS(D2)))</f>
        <v>4</v>
      </c>
      <c r="F2" s="12">
        <f t="shared" ref="F2:F69" si="1">ROUND(D2,(-E2+2))</f>
        <v>71800</v>
      </c>
      <c r="G2" s="10">
        <f>LOG10(D2)</f>
        <v>4.8562937739781082</v>
      </c>
      <c r="H2" s="10">
        <f>IF(G2&gt;4.25,G2-0.25,4)</f>
        <v>4.6062937739781082</v>
      </c>
      <c r="I2" s="10">
        <f>IF(G2&gt;4,G2+0.25,4)</f>
        <v>5.1062937739781082</v>
      </c>
      <c r="J2" s="11" t="s">
        <v>34</v>
      </c>
      <c r="K2" s="12">
        <f>10^H2</f>
        <v>40391.852705772384</v>
      </c>
      <c r="L2" s="12">
        <f>INT(LOG10(ABS(K2)))</f>
        <v>4</v>
      </c>
      <c r="M2" s="12">
        <f>ROUND(K2,(-L2+2))</f>
        <v>40400</v>
      </c>
      <c r="N2" s="12">
        <f>10^I2</f>
        <v>127730.25346427578</v>
      </c>
      <c r="O2" s="12">
        <f>INT(LOG10(ABS(N2)))</f>
        <v>5</v>
      </c>
      <c r="P2" s="12">
        <f>ROUND(N2,(-O2+2))</f>
        <v>128000</v>
      </c>
      <c r="Q2" s="17" t="str">
        <f>A2</f>
        <v>Airport PS</v>
      </c>
      <c r="R2" s="17" t="str">
        <f>B2</f>
        <v>Bear/Glasgow/Churchmans</v>
      </c>
      <c r="S2" s="18">
        <f>C2</f>
        <v>43958</v>
      </c>
      <c r="T2" s="19" t="str">
        <f>J2</f>
        <v>Biobot</v>
      </c>
      <c r="U2" s="20">
        <f>F2</f>
        <v>71800</v>
      </c>
      <c r="V2" s="20"/>
      <c r="W2" s="20"/>
    </row>
    <row r="3" spans="1:23" x14ac:dyDescent="0.55000000000000004">
      <c r="A3" s="17" t="s">
        <v>1</v>
      </c>
      <c r="B3" s="17" t="s">
        <v>19</v>
      </c>
      <c r="C3" s="18">
        <v>43965</v>
      </c>
      <c r="D3" s="20">
        <v>78056</v>
      </c>
      <c r="E3" s="12">
        <f t="shared" si="0"/>
        <v>4</v>
      </c>
      <c r="F3" s="12">
        <f t="shared" si="1"/>
        <v>78100</v>
      </c>
      <c r="G3" s="10">
        <f t="shared" ref="G3:G70" si="2">LOG10(D3)</f>
        <v>4.8924062919818949</v>
      </c>
      <c r="H3" s="10">
        <f t="shared" ref="H3:H70" si="3">IF(G3&gt;4.25,G3-0.25,4)</f>
        <v>4.6424062919818949</v>
      </c>
      <c r="I3" s="10">
        <f t="shared" ref="I3:I70" si="4">IF(G3&gt;4,G3+0.25,4)</f>
        <v>5.1424062919818949</v>
      </c>
      <c r="J3" s="11" t="s">
        <v>34</v>
      </c>
      <c r="K3" s="12">
        <f t="shared" ref="K3:K16" si="5">10^H3</f>
        <v>43894.11447905792</v>
      </c>
      <c r="L3" s="12">
        <f t="shared" ref="L3:L70" si="6">INT(LOG10(ABS(K3)))</f>
        <v>4</v>
      </c>
      <c r="M3" s="12">
        <f t="shared" ref="M3:M16" si="7">ROUND(K3,(-L3+2))</f>
        <v>43900</v>
      </c>
      <c r="N3" s="12">
        <f t="shared" ref="N3:N16" si="8">10^I3</f>
        <v>138805.37762999834</v>
      </c>
      <c r="O3" s="12">
        <f t="shared" ref="O3:O70" si="9">INT(LOG10(ABS(N3)))</f>
        <v>5</v>
      </c>
      <c r="P3" s="12">
        <f t="shared" ref="P3:P16" si="10">ROUND(N3,(-O3+2))</f>
        <v>139000</v>
      </c>
      <c r="Q3" s="17" t="str">
        <f t="shared" ref="Q3:Q70" si="11">A3</f>
        <v>Airport PS</v>
      </c>
      <c r="R3" s="17" t="str">
        <f t="shared" ref="R3:R70" si="12">B3</f>
        <v>Bear/Glasgow/Churchmans</v>
      </c>
      <c r="S3" s="18">
        <f t="shared" ref="S3:S70" si="13">C3</f>
        <v>43965</v>
      </c>
      <c r="T3" s="19" t="str">
        <f t="shared" ref="T3:T70" si="14">J3</f>
        <v>Biobot</v>
      </c>
      <c r="U3" s="20">
        <f t="shared" ref="U3:U70" si="15">F3</f>
        <v>78100</v>
      </c>
      <c r="V3" s="20"/>
      <c r="W3" s="20"/>
    </row>
    <row r="4" spans="1:23" x14ac:dyDescent="0.55000000000000004">
      <c r="A4" s="17" t="s">
        <v>1</v>
      </c>
      <c r="B4" s="17" t="s">
        <v>19</v>
      </c>
      <c r="C4" s="18">
        <v>43972</v>
      </c>
      <c r="D4" s="20">
        <v>34909</v>
      </c>
      <c r="E4" s="12">
        <f t="shared" si="0"/>
        <v>4</v>
      </c>
      <c r="F4" s="12">
        <f t="shared" si="1"/>
        <v>34900</v>
      </c>
      <c r="G4" s="10">
        <f t="shared" si="2"/>
        <v>4.5429374082326195</v>
      </c>
      <c r="H4" s="10">
        <f t="shared" si="3"/>
        <v>4.2929374082326195</v>
      </c>
      <c r="I4" s="10">
        <f t="shared" si="4"/>
        <v>4.7929374082326195</v>
      </c>
      <c r="J4" s="11" t="s">
        <v>34</v>
      </c>
      <c r="K4" s="12">
        <f t="shared" si="5"/>
        <v>19630.773321069886</v>
      </c>
      <c r="L4" s="12">
        <f t="shared" si="6"/>
        <v>4</v>
      </c>
      <c r="M4" s="12">
        <f t="shared" si="7"/>
        <v>19600</v>
      </c>
      <c r="N4" s="12">
        <f t="shared" si="8"/>
        <v>62077.955925048765</v>
      </c>
      <c r="O4" s="12">
        <f t="shared" si="9"/>
        <v>4</v>
      </c>
      <c r="P4" s="12">
        <f t="shared" si="10"/>
        <v>62100</v>
      </c>
      <c r="Q4" s="17" t="str">
        <f t="shared" si="11"/>
        <v>Airport PS</v>
      </c>
      <c r="R4" s="17" t="str">
        <f t="shared" si="12"/>
        <v>Bear/Glasgow/Churchmans</v>
      </c>
      <c r="S4" s="18">
        <f t="shared" si="13"/>
        <v>43972</v>
      </c>
      <c r="T4" s="19" t="str">
        <f t="shared" si="14"/>
        <v>Biobot</v>
      </c>
      <c r="U4" s="20">
        <f t="shared" si="15"/>
        <v>34900</v>
      </c>
      <c r="V4" s="20"/>
      <c r="W4" s="20"/>
    </row>
    <row r="5" spans="1:23" x14ac:dyDescent="0.55000000000000004">
      <c r="A5" s="17" t="s">
        <v>1</v>
      </c>
      <c r="B5" s="17" t="s">
        <v>19</v>
      </c>
      <c r="C5" s="18">
        <v>43979</v>
      </c>
      <c r="D5" s="20">
        <v>10000</v>
      </c>
      <c r="E5" s="12">
        <f t="shared" si="0"/>
        <v>4</v>
      </c>
      <c r="F5" s="12">
        <f t="shared" si="1"/>
        <v>10000</v>
      </c>
      <c r="G5" s="10">
        <f t="shared" si="2"/>
        <v>4</v>
      </c>
      <c r="H5" s="10">
        <f t="shared" si="3"/>
        <v>4</v>
      </c>
      <c r="I5" s="10">
        <f t="shared" si="4"/>
        <v>4</v>
      </c>
      <c r="J5" s="11" t="s">
        <v>34</v>
      </c>
      <c r="K5" s="12">
        <f t="shared" si="5"/>
        <v>10000</v>
      </c>
      <c r="L5" s="12">
        <f t="shared" si="6"/>
        <v>4</v>
      </c>
      <c r="M5" s="12">
        <f t="shared" si="7"/>
        <v>10000</v>
      </c>
      <c r="N5" s="12">
        <f t="shared" si="8"/>
        <v>10000</v>
      </c>
      <c r="O5" s="12">
        <f t="shared" si="9"/>
        <v>4</v>
      </c>
      <c r="P5" s="12">
        <f t="shared" si="10"/>
        <v>10000</v>
      </c>
      <c r="Q5" s="17" t="str">
        <f t="shared" si="11"/>
        <v>Airport PS</v>
      </c>
      <c r="R5" s="17" t="str">
        <f t="shared" si="12"/>
        <v>Bear/Glasgow/Churchmans</v>
      </c>
      <c r="S5" s="18">
        <f t="shared" si="13"/>
        <v>43979</v>
      </c>
      <c r="T5" s="19" t="str">
        <f t="shared" si="14"/>
        <v>Biobot</v>
      </c>
      <c r="U5" s="20">
        <f t="shared" si="15"/>
        <v>10000</v>
      </c>
      <c r="V5" s="20"/>
      <c r="W5" s="20"/>
    </row>
    <row r="6" spans="1:23" x14ac:dyDescent="0.55000000000000004">
      <c r="A6" s="17" t="s">
        <v>1</v>
      </c>
      <c r="B6" s="17" t="s">
        <v>19</v>
      </c>
      <c r="C6" s="18">
        <v>43986</v>
      </c>
      <c r="D6" s="20">
        <v>267831</v>
      </c>
      <c r="E6" s="12">
        <f t="shared" si="0"/>
        <v>5</v>
      </c>
      <c r="F6" s="12">
        <f t="shared" si="1"/>
        <v>268000</v>
      </c>
      <c r="G6" s="10">
        <f t="shared" si="2"/>
        <v>5.4278608428394204</v>
      </c>
      <c r="H6" s="10">
        <f t="shared" si="3"/>
        <v>5.1778608428394204</v>
      </c>
      <c r="I6" s="10">
        <f t="shared" si="4"/>
        <v>5.6778608428394204</v>
      </c>
      <c r="J6" s="11" t="s">
        <v>34</v>
      </c>
      <c r="K6" s="12">
        <f t="shared" si="5"/>
        <v>150612.4394670568</v>
      </c>
      <c r="L6" s="12">
        <f t="shared" si="6"/>
        <v>5</v>
      </c>
      <c r="M6" s="12">
        <f t="shared" si="7"/>
        <v>151000</v>
      </c>
      <c r="N6" s="12">
        <f t="shared" si="8"/>
        <v>476278.3526701355</v>
      </c>
      <c r="O6" s="12">
        <f t="shared" si="9"/>
        <v>5</v>
      </c>
      <c r="P6" s="12">
        <f t="shared" si="10"/>
        <v>476000</v>
      </c>
      <c r="Q6" s="17" t="str">
        <f t="shared" si="11"/>
        <v>Airport PS</v>
      </c>
      <c r="R6" s="17" t="str">
        <f t="shared" si="12"/>
        <v>Bear/Glasgow/Churchmans</v>
      </c>
      <c r="S6" s="18">
        <f t="shared" si="13"/>
        <v>43986</v>
      </c>
      <c r="T6" s="19" t="str">
        <f t="shared" si="14"/>
        <v>Biobot</v>
      </c>
      <c r="U6" s="20">
        <f t="shared" si="15"/>
        <v>268000</v>
      </c>
      <c r="V6" s="20"/>
      <c r="W6" s="20"/>
    </row>
    <row r="7" spans="1:23" x14ac:dyDescent="0.55000000000000004">
      <c r="A7" s="17" t="s">
        <v>1</v>
      </c>
      <c r="B7" s="17" t="s">
        <v>19</v>
      </c>
      <c r="C7" s="18">
        <v>43993</v>
      </c>
      <c r="D7" s="20">
        <v>110073</v>
      </c>
      <c r="E7" s="12">
        <f t="shared" si="0"/>
        <v>5</v>
      </c>
      <c r="F7" s="12">
        <f t="shared" si="1"/>
        <v>110000</v>
      </c>
      <c r="G7" s="10">
        <f t="shared" si="2"/>
        <v>5.0416808031767166</v>
      </c>
      <c r="H7" s="10">
        <f t="shared" si="3"/>
        <v>4.7916808031767166</v>
      </c>
      <c r="I7" s="10">
        <f t="shared" si="4"/>
        <v>5.2916808031767166</v>
      </c>
      <c r="J7" s="11" t="s">
        <v>34</v>
      </c>
      <c r="K7" s="12">
        <f t="shared" si="5"/>
        <v>61898.596687677389</v>
      </c>
      <c r="L7" s="12">
        <f t="shared" si="6"/>
        <v>4</v>
      </c>
      <c r="M7" s="12">
        <f t="shared" si="7"/>
        <v>61900</v>
      </c>
      <c r="N7" s="12">
        <f t="shared" si="8"/>
        <v>195740.54950121476</v>
      </c>
      <c r="O7" s="12">
        <f t="shared" si="9"/>
        <v>5</v>
      </c>
      <c r="P7" s="12">
        <f t="shared" si="10"/>
        <v>196000</v>
      </c>
      <c r="Q7" s="17" t="str">
        <f t="shared" si="11"/>
        <v>Airport PS</v>
      </c>
      <c r="R7" s="17" t="str">
        <f t="shared" si="12"/>
        <v>Bear/Glasgow/Churchmans</v>
      </c>
      <c r="S7" s="18">
        <f t="shared" si="13"/>
        <v>43993</v>
      </c>
      <c r="T7" s="19" t="str">
        <f t="shared" si="14"/>
        <v>Biobot</v>
      </c>
      <c r="U7" s="20">
        <f t="shared" si="15"/>
        <v>110000</v>
      </c>
      <c r="V7" s="20"/>
      <c r="W7" s="20"/>
    </row>
    <row r="8" spans="1:23" x14ac:dyDescent="0.55000000000000004">
      <c r="A8" s="17" t="s">
        <v>1</v>
      </c>
      <c r="B8" s="17" t="s">
        <v>19</v>
      </c>
      <c r="C8" s="18">
        <v>44000</v>
      </c>
      <c r="D8" s="20">
        <v>69205</v>
      </c>
      <c r="E8" s="12">
        <f t="shared" si="0"/>
        <v>4</v>
      </c>
      <c r="F8" s="12">
        <f t="shared" si="1"/>
        <v>69200</v>
      </c>
      <c r="G8" s="10">
        <f t="shared" si="2"/>
        <v>4.8401374729822511</v>
      </c>
      <c r="H8" s="10">
        <f t="shared" si="3"/>
        <v>4.5901374729822511</v>
      </c>
      <c r="I8" s="10">
        <f t="shared" si="4"/>
        <v>5.0901374729822511</v>
      </c>
      <c r="J8" s="11" t="s">
        <v>34</v>
      </c>
      <c r="K8" s="12">
        <f t="shared" si="5"/>
        <v>38916.831409798157</v>
      </c>
      <c r="L8" s="12">
        <f t="shared" si="6"/>
        <v>4</v>
      </c>
      <c r="M8" s="12">
        <f t="shared" si="7"/>
        <v>38900</v>
      </c>
      <c r="N8" s="12">
        <f t="shared" si="8"/>
        <v>123065.82657174366</v>
      </c>
      <c r="O8" s="12">
        <f t="shared" si="9"/>
        <v>5</v>
      </c>
      <c r="P8" s="12">
        <f t="shared" si="10"/>
        <v>123000</v>
      </c>
      <c r="Q8" s="17" t="str">
        <f t="shared" si="11"/>
        <v>Airport PS</v>
      </c>
      <c r="R8" s="17" t="str">
        <f t="shared" si="12"/>
        <v>Bear/Glasgow/Churchmans</v>
      </c>
      <c r="S8" s="18">
        <f t="shared" si="13"/>
        <v>44000</v>
      </c>
      <c r="T8" s="19" t="str">
        <f t="shared" si="14"/>
        <v>Biobot</v>
      </c>
      <c r="U8" s="20">
        <f t="shared" si="15"/>
        <v>69200</v>
      </c>
      <c r="V8" s="20"/>
      <c r="W8" s="20"/>
    </row>
    <row r="9" spans="1:23" x14ac:dyDescent="0.55000000000000004">
      <c r="A9" s="17" t="s">
        <v>1</v>
      </c>
      <c r="B9" s="17" t="s">
        <v>19</v>
      </c>
      <c r="C9" s="18">
        <v>44007</v>
      </c>
      <c r="D9" s="20">
        <v>42880</v>
      </c>
      <c r="E9" s="12">
        <f t="shared" si="0"/>
        <v>4</v>
      </c>
      <c r="F9" s="12">
        <f t="shared" si="1"/>
        <v>42900</v>
      </c>
      <c r="G9" s="10">
        <f t="shared" si="2"/>
        <v>4.6322547766847135</v>
      </c>
      <c r="H9" s="10">
        <f t="shared" si="3"/>
        <v>4.3822547766847135</v>
      </c>
      <c r="I9" s="10">
        <f t="shared" si="4"/>
        <v>4.8822547766847135</v>
      </c>
      <c r="J9" s="11" t="s">
        <v>34</v>
      </c>
      <c r="K9" s="12">
        <f t="shared" si="5"/>
        <v>24113.196024162193</v>
      </c>
      <c r="L9" s="12">
        <f t="shared" si="6"/>
        <v>4</v>
      </c>
      <c r="M9" s="12">
        <f t="shared" si="7"/>
        <v>24100</v>
      </c>
      <c r="N9" s="12">
        <f t="shared" si="8"/>
        <v>76252.621102469129</v>
      </c>
      <c r="O9" s="12">
        <f t="shared" si="9"/>
        <v>4</v>
      </c>
      <c r="P9" s="12">
        <f t="shared" si="10"/>
        <v>76300</v>
      </c>
      <c r="Q9" s="17" t="str">
        <f t="shared" si="11"/>
        <v>Airport PS</v>
      </c>
      <c r="R9" s="17" t="str">
        <f t="shared" si="12"/>
        <v>Bear/Glasgow/Churchmans</v>
      </c>
      <c r="S9" s="18">
        <f t="shared" si="13"/>
        <v>44007</v>
      </c>
      <c r="T9" s="19" t="str">
        <f t="shared" si="14"/>
        <v>Biobot</v>
      </c>
      <c r="U9" s="20">
        <f t="shared" si="15"/>
        <v>42900</v>
      </c>
      <c r="V9" s="20"/>
      <c r="W9" s="20"/>
    </row>
    <row r="10" spans="1:23" x14ac:dyDescent="0.55000000000000004">
      <c r="A10" s="17" t="s">
        <v>1</v>
      </c>
      <c r="B10" s="17" t="s">
        <v>19</v>
      </c>
      <c r="C10" s="18">
        <v>44014</v>
      </c>
      <c r="D10" s="20">
        <v>61710</v>
      </c>
      <c r="E10" s="12">
        <f t="shared" si="0"/>
        <v>4</v>
      </c>
      <c r="F10" s="12">
        <f t="shared" si="1"/>
        <v>61700</v>
      </c>
      <c r="G10" s="10">
        <f t="shared" si="2"/>
        <v>4.7903555464143865</v>
      </c>
      <c r="H10" s="10">
        <f t="shared" si="3"/>
        <v>4.5403555464143865</v>
      </c>
      <c r="I10" s="10">
        <f t="shared" si="4"/>
        <v>5.0403555464143865</v>
      </c>
      <c r="J10" s="11" t="s">
        <v>34</v>
      </c>
      <c r="K10" s="12">
        <f t="shared" si="5"/>
        <v>34702.083177496461</v>
      </c>
      <c r="L10" s="12">
        <f t="shared" si="6"/>
        <v>4</v>
      </c>
      <c r="M10" s="12">
        <f t="shared" si="7"/>
        <v>34700</v>
      </c>
      <c r="N10" s="12">
        <f t="shared" si="8"/>
        <v>109737.62239350205</v>
      </c>
      <c r="O10" s="12">
        <f t="shared" si="9"/>
        <v>5</v>
      </c>
      <c r="P10" s="12">
        <f t="shared" si="10"/>
        <v>110000</v>
      </c>
      <c r="Q10" s="17" t="str">
        <f t="shared" si="11"/>
        <v>Airport PS</v>
      </c>
      <c r="R10" s="17" t="str">
        <f t="shared" si="12"/>
        <v>Bear/Glasgow/Churchmans</v>
      </c>
      <c r="S10" s="18">
        <f t="shared" si="13"/>
        <v>44014</v>
      </c>
      <c r="T10" s="19" t="str">
        <f t="shared" si="14"/>
        <v>Biobot</v>
      </c>
      <c r="U10" s="20">
        <f t="shared" si="15"/>
        <v>61700</v>
      </c>
      <c r="V10" s="20"/>
      <c r="W10" s="20"/>
    </row>
    <row r="11" spans="1:23" x14ac:dyDescent="0.55000000000000004">
      <c r="A11" s="17" t="s">
        <v>1</v>
      </c>
      <c r="B11" s="17" t="s">
        <v>19</v>
      </c>
      <c r="C11" s="18">
        <v>44021</v>
      </c>
      <c r="D11" s="20">
        <v>32461</v>
      </c>
      <c r="E11" s="12">
        <f t="shared" si="0"/>
        <v>4</v>
      </c>
      <c r="F11" s="12">
        <f t="shared" si="1"/>
        <v>32500</v>
      </c>
      <c r="G11" s="10">
        <f t="shared" si="2"/>
        <v>4.5113618946581848</v>
      </c>
      <c r="H11" s="10">
        <f t="shared" si="3"/>
        <v>4.2613618946581848</v>
      </c>
      <c r="I11" s="10">
        <f t="shared" si="4"/>
        <v>4.7613618946581848</v>
      </c>
      <c r="J11" s="11" t="s">
        <v>34</v>
      </c>
      <c r="K11" s="12">
        <f t="shared" si="5"/>
        <v>18254.161757003949</v>
      </c>
      <c r="L11" s="12">
        <f t="shared" si="6"/>
        <v>4</v>
      </c>
      <c r="M11" s="12">
        <f t="shared" si="7"/>
        <v>18300</v>
      </c>
      <c r="N11" s="12">
        <f t="shared" si="8"/>
        <v>57724.727929273591</v>
      </c>
      <c r="O11" s="12">
        <f t="shared" si="9"/>
        <v>4</v>
      </c>
      <c r="P11" s="12">
        <f t="shared" si="10"/>
        <v>57700</v>
      </c>
      <c r="Q11" s="17" t="str">
        <f t="shared" si="11"/>
        <v>Airport PS</v>
      </c>
      <c r="R11" s="17" t="str">
        <f t="shared" si="12"/>
        <v>Bear/Glasgow/Churchmans</v>
      </c>
      <c r="S11" s="18">
        <f t="shared" si="13"/>
        <v>44021</v>
      </c>
      <c r="T11" s="19" t="str">
        <f t="shared" si="14"/>
        <v>Biobot</v>
      </c>
      <c r="U11" s="20">
        <f t="shared" si="15"/>
        <v>32500</v>
      </c>
      <c r="V11" s="20"/>
      <c r="W11" s="20"/>
    </row>
    <row r="12" spans="1:23" x14ac:dyDescent="0.55000000000000004">
      <c r="A12" s="17" t="s">
        <v>1</v>
      </c>
      <c r="B12" s="17" t="s">
        <v>19</v>
      </c>
      <c r="C12" s="18">
        <v>44028</v>
      </c>
      <c r="D12" s="20">
        <v>113567</v>
      </c>
      <c r="E12" s="12">
        <f t="shared" si="0"/>
        <v>5</v>
      </c>
      <c r="F12" s="12">
        <f t="shared" si="1"/>
        <v>114000</v>
      </c>
      <c r="G12" s="10">
        <f t="shared" si="2"/>
        <v>5.0552521535586479</v>
      </c>
      <c r="H12" s="10">
        <f t="shared" si="3"/>
        <v>4.8052521535586479</v>
      </c>
      <c r="I12" s="10">
        <f t="shared" si="4"/>
        <v>5.3052521535586479</v>
      </c>
      <c r="J12" s="11" t="s">
        <v>34</v>
      </c>
      <c r="K12" s="12">
        <f t="shared" si="5"/>
        <v>63863.41727789236</v>
      </c>
      <c r="L12" s="12">
        <f t="shared" si="6"/>
        <v>4</v>
      </c>
      <c r="M12" s="12">
        <f t="shared" si="7"/>
        <v>63900</v>
      </c>
      <c r="N12" s="12">
        <f t="shared" si="8"/>
        <v>201953.85775989041</v>
      </c>
      <c r="O12" s="12">
        <f t="shared" si="9"/>
        <v>5</v>
      </c>
      <c r="P12" s="12">
        <f t="shared" si="10"/>
        <v>202000</v>
      </c>
      <c r="Q12" s="17" t="str">
        <f t="shared" si="11"/>
        <v>Airport PS</v>
      </c>
      <c r="R12" s="17" t="str">
        <f t="shared" si="12"/>
        <v>Bear/Glasgow/Churchmans</v>
      </c>
      <c r="S12" s="18">
        <f t="shared" si="13"/>
        <v>44028</v>
      </c>
      <c r="T12" s="19" t="str">
        <f t="shared" si="14"/>
        <v>Biobot</v>
      </c>
      <c r="U12" s="20">
        <f t="shared" si="15"/>
        <v>114000</v>
      </c>
      <c r="V12" s="20"/>
      <c r="W12" s="20"/>
    </row>
    <row r="13" spans="1:23" x14ac:dyDescent="0.55000000000000004">
      <c r="A13" s="17" t="s">
        <v>1</v>
      </c>
      <c r="B13" s="17" t="s">
        <v>19</v>
      </c>
      <c r="C13" s="18">
        <v>44035</v>
      </c>
      <c r="D13" s="20">
        <v>93891</v>
      </c>
      <c r="E13" s="12">
        <f t="shared" si="0"/>
        <v>4</v>
      </c>
      <c r="F13" s="12">
        <f t="shared" si="1"/>
        <v>93900</v>
      </c>
      <c r="G13" s="10">
        <f t="shared" si="2"/>
        <v>4.9726239646019508</v>
      </c>
      <c r="H13" s="10">
        <f t="shared" si="3"/>
        <v>4.7226239646019508</v>
      </c>
      <c r="I13" s="10">
        <f t="shared" si="4"/>
        <v>5.2226239646019508</v>
      </c>
      <c r="J13" s="11" t="s">
        <v>34</v>
      </c>
      <c r="K13" s="12">
        <f t="shared" si="5"/>
        <v>52798.789363447089</v>
      </c>
      <c r="L13" s="12">
        <f t="shared" si="6"/>
        <v>4</v>
      </c>
      <c r="M13" s="12">
        <f t="shared" si="7"/>
        <v>52800</v>
      </c>
      <c r="N13" s="12">
        <f t="shared" si="8"/>
        <v>166964.43208796467</v>
      </c>
      <c r="O13" s="12">
        <f t="shared" si="9"/>
        <v>5</v>
      </c>
      <c r="P13" s="12">
        <f t="shared" si="10"/>
        <v>167000</v>
      </c>
      <c r="Q13" s="17" t="str">
        <f t="shared" si="11"/>
        <v>Airport PS</v>
      </c>
      <c r="R13" s="17" t="str">
        <f t="shared" si="12"/>
        <v>Bear/Glasgow/Churchmans</v>
      </c>
      <c r="S13" s="18">
        <f t="shared" si="13"/>
        <v>44035</v>
      </c>
      <c r="T13" s="19" t="str">
        <f t="shared" si="14"/>
        <v>Biobot</v>
      </c>
      <c r="U13" s="20">
        <f t="shared" si="15"/>
        <v>93900</v>
      </c>
      <c r="V13" s="20"/>
      <c r="W13" s="20"/>
    </row>
    <row r="14" spans="1:23" x14ac:dyDescent="0.55000000000000004">
      <c r="A14" s="17" t="s">
        <v>1</v>
      </c>
      <c r="B14" s="17" t="s">
        <v>19</v>
      </c>
      <c r="C14" s="18">
        <v>44042</v>
      </c>
      <c r="D14" s="20">
        <v>16640</v>
      </c>
      <c r="E14" s="12">
        <f t="shared" si="0"/>
        <v>4</v>
      </c>
      <c r="F14" s="12">
        <f t="shared" si="1"/>
        <v>16600</v>
      </c>
      <c r="G14" s="10">
        <f t="shared" si="2"/>
        <v>4.2211533219547048</v>
      </c>
      <c r="H14" s="10">
        <f t="shared" si="3"/>
        <v>4</v>
      </c>
      <c r="I14" s="10">
        <f t="shared" si="4"/>
        <v>4.4711533219547048</v>
      </c>
      <c r="J14" s="11" t="s">
        <v>34</v>
      </c>
      <c r="K14" s="12">
        <f t="shared" si="5"/>
        <v>10000</v>
      </c>
      <c r="L14" s="12">
        <f t="shared" si="6"/>
        <v>4</v>
      </c>
      <c r="M14" s="12">
        <f t="shared" si="7"/>
        <v>10000</v>
      </c>
      <c r="N14" s="12">
        <f t="shared" si="8"/>
        <v>29590.569383047696</v>
      </c>
      <c r="O14" s="12">
        <f t="shared" si="9"/>
        <v>4</v>
      </c>
      <c r="P14" s="12">
        <f t="shared" si="10"/>
        <v>29600</v>
      </c>
      <c r="Q14" s="17" t="str">
        <f t="shared" si="11"/>
        <v>Airport PS</v>
      </c>
      <c r="R14" s="17" t="str">
        <f t="shared" si="12"/>
        <v>Bear/Glasgow/Churchmans</v>
      </c>
      <c r="S14" s="18">
        <f t="shared" si="13"/>
        <v>44042</v>
      </c>
      <c r="T14" s="19" t="str">
        <f t="shared" si="14"/>
        <v>Biobot</v>
      </c>
      <c r="U14" s="20">
        <f t="shared" si="15"/>
        <v>16600</v>
      </c>
      <c r="V14" s="20"/>
      <c r="W14" s="20"/>
    </row>
    <row r="15" spans="1:23" x14ac:dyDescent="0.55000000000000004">
      <c r="A15" s="17" t="s">
        <v>1</v>
      </c>
      <c r="B15" s="17" t="s">
        <v>19</v>
      </c>
      <c r="C15" s="18">
        <v>44049</v>
      </c>
      <c r="D15" s="20">
        <v>74818</v>
      </c>
      <c r="E15" s="12">
        <f t="shared" si="0"/>
        <v>4</v>
      </c>
      <c r="F15" s="12">
        <f t="shared" si="1"/>
        <v>74800</v>
      </c>
      <c r="G15" s="10">
        <f t="shared" si="2"/>
        <v>4.8740060946591246</v>
      </c>
      <c r="H15" s="10">
        <f t="shared" si="3"/>
        <v>4.6240060946591246</v>
      </c>
      <c r="I15" s="10">
        <f t="shared" si="4"/>
        <v>5.1240060946591246</v>
      </c>
      <c r="J15" s="11" t="s">
        <v>34</v>
      </c>
      <c r="K15" s="12">
        <f t="shared" si="5"/>
        <v>42073.253268091583</v>
      </c>
      <c r="L15" s="12">
        <f t="shared" si="6"/>
        <v>4</v>
      </c>
      <c r="M15" s="12">
        <f t="shared" si="7"/>
        <v>42100</v>
      </c>
      <c r="N15" s="12">
        <f t="shared" si="8"/>
        <v>133047.30890029235</v>
      </c>
      <c r="O15" s="12">
        <f t="shared" si="9"/>
        <v>5</v>
      </c>
      <c r="P15" s="12">
        <f t="shared" si="10"/>
        <v>133000</v>
      </c>
      <c r="Q15" s="17" t="str">
        <f t="shared" si="11"/>
        <v>Airport PS</v>
      </c>
      <c r="R15" s="17" t="str">
        <f t="shared" si="12"/>
        <v>Bear/Glasgow/Churchmans</v>
      </c>
      <c r="S15" s="18">
        <f t="shared" si="13"/>
        <v>44049</v>
      </c>
      <c r="T15" s="19" t="str">
        <f t="shared" si="14"/>
        <v>Biobot</v>
      </c>
      <c r="U15" s="20">
        <f t="shared" si="15"/>
        <v>74800</v>
      </c>
      <c r="V15" s="20"/>
      <c r="W15" s="20"/>
    </row>
    <row r="16" spans="1:23" x14ac:dyDescent="0.55000000000000004">
      <c r="A16" s="17" t="s">
        <v>1</v>
      </c>
      <c r="B16" s="17" t="s">
        <v>19</v>
      </c>
      <c r="C16" s="18">
        <v>44056</v>
      </c>
      <c r="D16" s="20">
        <v>57212.5</v>
      </c>
      <c r="E16" s="12">
        <f t="shared" si="0"/>
        <v>4</v>
      </c>
      <c r="F16" s="12">
        <f t="shared" si="1"/>
        <v>57200</v>
      </c>
      <c r="G16" s="10">
        <f t="shared" si="2"/>
        <v>4.7574909254353557</v>
      </c>
      <c r="H16" s="10">
        <f t="shared" si="3"/>
        <v>4.5074909254353557</v>
      </c>
      <c r="I16" s="10">
        <f t="shared" si="4"/>
        <v>5.0074909254353557</v>
      </c>
      <c r="J16" s="11" t="s">
        <v>33</v>
      </c>
      <c r="K16" s="12">
        <f t="shared" si="5"/>
        <v>32172.953067452869</v>
      </c>
      <c r="L16" s="12">
        <f t="shared" si="6"/>
        <v>4</v>
      </c>
      <c r="M16" s="12">
        <f t="shared" si="7"/>
        <v>32200</v>
      </c>
      <c r="N16" s="12">
        <f t="shared" si="8"/>
        <v>101739.81074685199</v>
      </c>
      <c r="O16" s="12">
        <f t="shared" si="9"/>
        <v>5</v>
      </c>
      <c r="P16" s="12">
        <f t="shared" si="10"/>
        <v>102000</v>
      </c>
      <c r="Q16" s="17" t="str">
        <f t="shared" si="11"/>
        <v>Airport PS</v>
      </c>
      <c r="R16" s="17" t="str">
        <f t="shared" si="12"/>
        <v>Bear/Glasgow/Churchmans</v>
      </c>
      <c r="S16" s="18">
        <f t="shared" si="13"/>
        <v>44056</v>
      </c>
      <c r="T16" s="19" t="str">
        <f t="shared" si="14"/>
        <v>UD</v>
      </c>
      <c r="U16" s="20">
        <f t="shared" si="15"/>
        <v>57200</v>
      </c>
      <c r="V16" s="20">
        <f t="shared" ref="V16:V59" si="16">M16</f>
        <v>32200</v>
      </c>
      <c r="W16" s="20">
        <f t="shared" ref="W16:W59" si="17">P16</f>
        <v>102000</v>
      </c>
    </row>
    <row r="17" spans="1:23" x14ac:dyDescent="0.55000000000000004">
      <c r="A17" s="17" t="s">
        <v>1</v>
      </c>
      <c r="B17" s="17" t="s">
        <v>19</v>
      </c>
      <c r="C17" s="18">
        <v>44063</v>
      </c>
      <c r="D17" s="20">
        <v>50216.666666666664</v>
      </c>
      <c r="E17" s="12">
        <f t="shared" si="0"/>
        <v>4</v>
      </c>
      <c r="F17" s="12">
        <f t="shared" si="1"/>
        <v>50200</v>
      </c>
      <c r="G17" s="10">
        <f t="shared" si="2"/>
        <v>4.7008478812897136</v>
      </c>
      <c r="H17" s="10">
        <f t="shared" si="3"/>
        <v>4.4508478812897136</v>
      </c>
      <c r="I17" s="10">
        <f t="shared" si="4"/>
        <v>4.9508478812897136</v>
      </c>
      <c r="J17" s="11" t="s">
        <v>33</v>
      </c>
      <c r="K17" s="12">
        <f t="shared" ref="K17:K84" si="18">10^H17</f>
        <v>28238.906879975395</v>
      </c>
      <c r="L17" s="12">
        <f t="shared" si="6"/>
        <v>4</v>
      </c>
      <c r="M17" s="12">
        <f t="shared" ref="M17:M84" si="19">ROUND(K17,(-L17+2))</f>
        <v>28200</v>
      </c>
      <c r="N17" s="12">
        <f t="shared" ref="N17:N84" si="20">10^I17</f>
        <v>89299.264374121398</v>
      </c>
      <c r="O17" s="12">
        <f t="shared" si="9"/>
        <v>4</v>
      </c>
      <c r="P17" s="12">
        <f t="shared" ref="P17:P84" si="21">ROUND(N17,(-O17+2))</f>
        <v>89300</v>
      </c>
      <c r="Q17" s="17" t="str">
        <f t="shared" si="11"/>
        <v>Airport PS</v>
      </c>
      <c r="R17" s="17" t="str">
        <f t="shared" si="12"/>
        <v>Bear/Glasgow/Churchmans</v>
      </c>
      <c r="S17" s="18">
        <f t="shared" si="13"/>
        <v>44063</v>
      </c>
      <c r="T17" s="19" t="str">
        <f t="shared" si="14"/>
        <v>UD</v>
      </c>
      <c r="U17" s="20">
        <f t="shared" si="15"/>
        <v>50200</v>
      </c>
      <c r="V17" s="20">
        <f t="shared" si="16"/>
        <v>28200</v>
      </c>
      <c r="W17" s="20">
        <f t="shared" si="17"/>
        <v>89300</v>
      </c>
    </row>
    <row r="18" spans="1:23" x14ac:dyDescent="0.55000000000000004">
      <c r="A18" s="17" t="s">
        <v>1</v>
      </c>
      <c r="B18" s="17" t="s">
        <v>19</v>
      </c>
      <c r="C18" s="18">
        <v>44070</v>
      </c>
      <c r="D18" s="20">
        <v>29214.285714285714</v>
      </c>
      <c r="E18" s="12">
        <f t="shared" si="0"/>
        <v>4</v>
      </c>
      <c r="F18" s="12">
        <f t="shared" si="1"/>
        <v>29200</v>
      </c>
      <c r="G18" s="10">
        <f t="shared" si="2"/>
        <v>4.4655952723291037</v>
      </c>
      <c r="H18" s="10">
        <f t="shared" si="3"/>
        <v>4.2155952723291037</v>
      </c>
      <c r="I18" s="10">
        <f t="shared" si="4"/>
        <v>4.7155952723291037</v>
      </c>
      <c r="J18" s="11" t="s">
        <v>33</v>
      </c>
      <c r="K18" s="12">
        <f t="shared" si="18"/>
        <v>16428.400143060935</v>
      </c>
      <c r="L18" s="12">
        <f t="shared" si="6"/>
        <v>4</v>
      </c>
      <c r="M18" s="12">
        <f t="shared" si="19"/>
        <v>16400</v>
      </c>
      <c r="N18" s="12">
        <f t="shared" si="20"/>
        <v>51951.162764708541</v>
      </c>
      <c r="O18" s="12">
        <f t="shared" si="9"/>
        <v>4</v>
      </c>
      <c r="P18" s="12">
        <f t="shared" si="21"/>
        <v>52000</v>
      </c>
      <c r="Q18" s="17" t="str">
        <f t="shared" si="11"/>
        <v>Airport PS</v>
      </c>
      <c r="R18" s="17" t="str">
        <f t="shared" si="12"/>
        <v>Bear/Glasgow/Churchmans</v>
      </c>
      <c r="S18" s="18">
        <f t="shared" si="13"/>
        <v>44070</v>
      </c>
      <c r="T18" s="19" t="str">
        <f t="shared" si="14"/>
        <v>UD</v>
      </c>
      <c r="U18" s="20">
        <f t="shared" si="15"/>
        <v>29200</v>
      </c>
      <c r="V18" s="20">
        <f t="shared" si="16"/>
        <v>16400</v>
      </c>
      <c r="W18" s="20">
        <f t="shared" si="17"/>
        <v>52000</v>
      </c>
    </row>
    <row r="19" spans="1:23" x14ac:dyDescent="0.55000000000000004">
      <c r="A19" s="17" t="s">
        <v>1</v>
      </c>
      <c r="B19" s="17" t="s">
        <v>19</v>
      </c>
      <c r="C19" s="18">
        <v>44077</v>
      </c>
      <c r="D19" s="20">
        <v>20940.000000000004</v>
      </c>
      <c r="E19" s="12">
        <f t="shared" si="0"/>
        <v>4</v>
      </c>
      <c r="F19" s="12">
        <f t="shared" si="1"/>
        <v>20900</v>
      </c>
      <c r="G19" s="10">
        <f t="shared" si="2"/>
        <v>4.3209766773428235</v>
      </c>
      <c r="H19" s="10">
        <f t="shared" si="3"/>
        <v>4.0709766773428235</v>
      </c>
      <c r="I19" s="10">
        <f t="shared" si="4"/>
        <v>4.5709766773428235</v>
      </c>
      <c r="J19" s="11" t="s">
        <v>33</v>
      </c>
      <c r="K19" s="12">
        <f t="shared" si="18"/>
        <v>11775.427349485923</v>
      </c>
      <c r="L19" s="12">
        <f t="shared" si="6"/>
        <v>4</v>
      </c>
      <c r="M19" s="12">
        <f t="shared" si="19"/>
        <v>11800</v>
      </c>
      <c r="N19" s="12">
        <f t="shared" si="20"/>
        <v>37237.170846215107</v>
      </c>
      <c r="O19" s="12">
        <f t="shared" si="9"/>
        <v>4</v>
      </c>
      <c r="P19" s="12">
        <f t="shared" si="21"/>
        <v>37200</v>
      </c>
      <c r="Q19" s="17" t="str">
        <f t="shared" si="11"/>
        <v>Airport PS</v>
      </c>
      <c r="R19" s="17" t="str">
        <f t="shared" si="12"/>
        <v>Bear/Glasgow/Churchmans</v>
      </c>
      <c r="S19" s="18">
        <f t="shared" si="13"/>
        <v>44077</v>
      </c>
      <c r="T19" s="19" t="str">
        <f t="shared" si="14"/>
        <v>UD</v>
      </c>
      <c r="U19" s="20">
        <f t="shared" si="15"/>
        <v>20900</v>
      </c>
      <c r="V19" s="20">
        <f t="shared" si="16"/>
        <v>11800</v>
      </c>
      <c r="W19" s="20">
        <f t="shared" si="17"/>
        <v>37200</v>
      </c>
    </row>
    <row r="20" spans="1:23" x14ac:dyDescent="0.55000000000000004">
      <c r="A20" s="17" t="s">
        <v>1</v>
      </c>
      <c r="B20" s="17" t="s">
        <v>19</v>
      </c>
      <c r="C20" s="18">
        <v>44084</v>
      </c>
      <c r="D20" s="20">
        <v>55173.333333333336</v>
      </c>
      <c r="E20" s="12">
        <f t="shared" si="0"/>
        <v>4</v>
      </c>
      <c r="F20" s="12">
        <f t="shared" si="1"/>
        <v>55200</v>
      </c>
      <c r="G20" s="10">
        <f t="shared" si="2"/>
        <v>4.7417292229380159</v>
      </c>
      <c r="H20" s="10">
        <f t="shared" si="3"/>
        <v>4.4917292229380159</v>
      </c>
      <c r="I20" s="10">
        <f t="shared" si="4"/>
        <v>4.9917292229380159</v>
      </c>
      <c r="J20" s="11" t="s">
        <v>33</v>
      </c>
      <c r="K20" s="12">
        <f t="shared" si="18"/>
        <v>31026.245381835543</v>
      </c>
      <c r="L20" s="12">
        <f t="shared" si="6"/>
        <v>4</v>
      </c>
      <c r="M20" s="12">
        <f t="shared" si="19"/>
        <v>31000</v>
      </c>
      <c r="N20" s="12">
        <f t="shared" si="20"/>
        <v>98113.602649880937</v>
      </c>
      <c r="O20" s="12">
        <f t="shared" si="9"/>
        <v>4</v>
      </c>
      <c r="P20" s="12">
        <f t="shared" si="21"/>
        <v>98100</v>
      </c>
      <c r="Q20" s="17" t="str">
        <f t="shared" si="11"/>
        <v>Airport PS</v>
      </c>
      <c r="R20" s="17" t="str">
        <f t="shared" si="12"/>
        <v>Bear/Glasgow/Churchmans</v>
      </c>
      <c r="S20" s="18">
        <f t="shared" si="13"/>
        <v>44084</v>
      </c>
      <c r="T20" s="19" t="str">
        <f t="shared" si="14"/>
        <v>UD</v>
      </c>
      <c r="U20" s="20">
        <f t="shared" si="15"/>
        <v>55200</v>
      </c>
      <c r="V20" s="20">
        <f t="shared" si="16"/>
        <v>31000</v>
      </c>
      <c r="W20" s="20">
        <f t="shared" si="17"/>
        <v>98100</v>
      </c>
    </row>
    <row r="21" spans="1:23" x14ac:dyDescent="0.55000000000000004">
      <c r="A21" s="17" t="s">
        <v>1</v>
      </c>
      <c r="B21" s="17" t="s">
        <v>19</v>
      </c>
      <c r="C21" s="18">
        <v>44091</v>
      </c>
      <c r="D21" s="20">
        <v>70520.000000000015</v>
      </c>
      <c r="E21" s="12">
        <f t="shared" si="0"/>
        <v>4</v>
      </c>
      <c r="F21" s="12">
        <f t="shared" si="1"/>
        <v>70500</v>
      </c>
      <c r="G21" s="10">
        <f t="shared" si="2"/>
        <v>4.8483123036272842</v>
      </c>
      <c r="H21" s="10">
        <f t="shared" si="3"/>
        <v>4.5983123036272842</v>
      </c>
      <c r="I21" s="10">
        <f t="shared" si="4"/>
        <v>5.0983123036272842</v>
      </c>
      <c r="J21" s="11" t="s">
        <v>33</v>
      </c>
      <c r="K21" s="12">
        <f t="shared" si="18"/>
        <v>39656.310252423442</v>
      </c>
      <c r="L21" s="12">
        <f t="shared" si="6"/>
        <v>4</v>
      </c>
      <c r="M21" s="12">
        <f t="shared" si="19"/>
        <v>39700</v>
      </c>
      <c r="N21" s="12">
        <f t="shared" si="20"/>
        <v>125404.26399594499</v>
      </c>
      <c r="O21" s="12">
        <f t="shared" si="9"/>
        <v>5</v>
      </c>
      <c r="P21" s="12">
        <f t="shared" si="21"/>
        <v>125000</v>
      </c>
      <c r="Q21" s="17" t="str">
        <f t="shared" si="11"/>
        <v>Airport PS</v>
      </c>
      <c r="R21" s="17" t="str">
        <f t="shared" si="12"/>
        <v>Bear/Glasgow/Churchmans</v>
      </c>
      <c r="S21" s="18">
        <f t="shared" si="13"/>
        <v>44091</v>
      </c>
      <c r="T21" s="19" t="str">
        <f t="shared" si="14"/>
        <v>UD</v>
      </c>
      <c r="U21" s="20">
        <f t="shared" si="15"/>
        <v>70500</v>
      </c>
      <c r="V21" s="20">
        <f t="shared" si="16"/>
        <v>39700</v>
      </c>
      <c r="W21" s="20">
        <f t="shared" si="17"/>
        <v>125000</v>
      </c>
    </row>
    <row r="22" spans="1:23" x14ac:dyDescent="0.55000000000000004">
      <c r="A22" s="17" t="s">
        <v>1</v>
      </c>
      <c r="B22" s="17" t="s">
        <v>19</v>
      </c>
      <c r="C22" s="18">
        <v>44098</v>
      </c>
      <c r="D22" s="20">
        <v>66646.666666666672</v>
      </c>
      <c r="E22" s="12">
        <f t="shared" si="0"/>
        <v>4</v>
      </c>
      <c r="F22" s="12">
        <f t="shared" si="1"/>
        <v>66600</v>
      </c>
      <c r="G22" s="10">
        <f t="shared" si="2"/>
        <v>4.8237784330525866</v>
      </c>
      <c r="H22" s="10">
        <f t="shared" si="3"/>
        <v>4.5737784330525866</v>
      </c>
      <c r="I22" s="10">
        <f t="shared" si="4"/>
        <v>5.0737784330525866</v>
      </c>
      <c r="J22" s="11" t="s">
        <v>33</v>
      </c>
      <c r="K22" s="12">
        <f t="shared" si="18"/>
        <v>37478.174852852855</v>
      </c>
      <c r="L22" s="12">
        <f t="shared" si="6"/>
        <v>4</v>
      </c>
      <c r="M22" s="12">
        <f t="shared" si="19"/>
        <v>37500</v>
      </c>
      <c r="N22" s="12">
        <f t="shared" si="20"/>
        <v>118516.39508106098</v>
      </c>
      <c r="O22" s="12">
        <f t="shared" si="9"/>
        <v>5</v>
      </c>
      <c r="P22" s="12">
        <f t="shared" si="21"/>
        <v>119000</v>
      </c>
      <c r="Q22" s="17" t="str">
        <f t="shared" si="11"/>
        <v>Airport PS</v>
      </c>
      <c r="R22" s="17" t="str">
        <f t="shared" si="12"/>
        <v>Bear/Glasgow/Churchmans</v>
      </c>
      <c r="S22" s="18">
        <f t="shared" si="13"/>
        <v>44098</v>
      </c>
      <c r="T22" s="19" t="str">
        <f t="shared" si="14"/>
        <v>UD</v>
      </c>
      <c r="U22" s="20">
        <f t="shared" si="15"/>
        <v>66600</v>
      </c>
      <c r="V22" s="20">
        <f t="shared" si="16"/>
        <v>37500</v>
      </c>
      <c r="W22" s="20">
        <f t="shared" si="17"/>
        <v>119000</v>
      </c>
    </row>
    <row r="23" spans="1:23" x14ac:dyDescent="0.55000000000000004">
      <c r="A23" s="17" t="s">
        <v>1</v>
      </c>
      <c r="B23" s="17" t="s">
        <v>19</v>
      </c>
      <c r="C23" s="18">
        <v>44105</v>
      </c>
      <c r="D23" s="20">
        <v>705140.00000000012</v>
      </c>
      <c r="E23" s="12">
        <f t="shared" si="0"/>
        <v>5</v>
      </c>
      <c r="F23" s="12">
        <f t="shared" si="1"/>
        <v>705000</v>
      </c>
      <c r="G23" s="10">
        <f t="shared" si="2"/>
        <v>5.848275351305249</v>
      </c>
      <c r="H23" s="10">
        <f t="shared" si="3"/>
        <v>5.598275351305249</v>
      </c>
      <c r="I23" s="10">
        <f t="shared" si="4"/>
        <v>6.098275351305249</v>
      </c>
      <c r="J23" s="11" t="s">
        <v>33</v>
      </c>
      <c r="K23" s="12">
        <f t="shared" si="18"/>
        <v>396529.36204472336</v>
      </c>
      <c r="L23" s="12">
        <f t="shared" si="6"/>
        <v>5</v>
      </c>
      <c r="M23" s="12">
        <f t="shared" si="19"/>
        <v>397000</v>
      </c>
      <c r="N23" s="12">
        <f t="shared" si="20"/>
        <v>1253935.9431948485</v>
      </c>
      <c r="O23" s="12">
        <f t="shared" si="9"/>
        <v>6</v>
      </c>
      <c r="P23" s="12">
        <f t="shared" si="21"/>
        <v>1250000</v>
      </c>
      <c r="Q23" s="17" t="str">
        <f t="shared" si="11"/>
        <v>Airport PS</v>
      </c>
      <c r="R23" s="17" t="str">
        <f t="shared" si="12"/>
        <v>Bear/Glasgow/Churchmans</v>
      </c>
      <c r="S23" s="18">
        <f t="shared" si="13"/>
        <v>44105</v>
      </c>
      <c r="T23" s="19" t="str">
        <f t="shared" si="14"/>
        <v>UD</v>
      </c>
      <c r="U23" s="20">
        <f t="shared" si="15"/>
        <v>705000</v>
      </c>
      <c r="V23" s="20">
        <f t="shared" si="16"/>
        <v>397000</v>
      </c>
      <c r="W23" s="20">
        <f t="shared" si="17"/>
        <v>1250000</v>
      </c>
    </row>
    <row r="24" spans="1:23" x14ac:dyDescent="0.55000000000000004">
      <c r="A24" s="17" t="s">
        <v>1</v>
      </c>
      <c r="B24" s="17" t="s">
        <v>19</v>
      </c>
      <c r="C24" s="18">
        <v>44112</v>
      </c>
      <c r="D24" s="20">
        <v>48821.333333333336</v>
      </c>
      <c r="E24" s="12">
        <f t="shared" si="0"/>
        <v>4</v>
      </c>
      <c r="F24" s="12">
        <f t="shared" si="1"/>
        <v>48800</v>
      </c>
      <c r="G24" s="10">
        <f t="shared" si="2"/>
        <v>4.6886096360275431</v>
      </c>
      <c r="H24" s="10">
        <f t="shared" si="3"/>
        <v>4.4386096360275431</v>
      </c>
      <c r="I24" s="10">
        <f t="shared" si="4"/>
        <v>4.9386096360275431</v>
      </c>
      <c r="J24" s="11" t="s">
        <v>33</v>
      </c>
      <c r="K24" s="12">
        <f t="shared" si="18"/>
        <v>27454.25328422647</v>
      </c>
      <c r="L24" s="12">
        <f t="shared" si="6"/>
        <v>4</v>
      </c>
      <c r="M24" s="12">
        <f t="shared" si="19"/>
        <v>27500</v>
      </c>
      <c r="N24" s="12">
        <f t="shared" si="20"/>
        <v>86817.971837313773</v>
      </c>
      <c r="O24" s="12">
        <f t="shared" si="9"/>
        <v>4</v>
      </c>
      <c r="P24" s="12">
        <f t="shared" si="21"/>
        <v>86800</v>
      </c>
      <c r="Q24" s="17" t="str">
        <f t="shared" si="11"/>
        <v>Airport PS</v>
      </c>
      <c r="R24" s="17" t="str">
        <f t="shared" si="12"/>
        <v>Bear/Glasgow/Churchmans</v>
      </c>
      <c r="S24" s="18">
        <f t="shared" si="13"/>
        <v>44112</v>
      </c>
      <c r="T24" s="19" t="str">
        <f t="shared" si="14"/>
        <v>UD</v>
      </c>
      <c r="U24" s="20">
        <f t="shared" si="15"/>
        <v>48800</v>
      </c>
      <c r="V24" s="20">
        <f t="shared" si="16"/>
        <v>27500</v>
      </c>
      <c r="W24" s="20">
        <f t="shared" si="17"/>
        <v>86800</v>
      </c>
    </row>
    <row r="25" spans="1:23" x14ac:dyDescent="0.55000000000000004">
      <c r="A25" s="17" t="s">
        <v>1</v>
      </c>
      <c r="B25" s="17" t="s">
        <v>19</v>
      </c>
      <c r="C25" s="18">
        <v>44119</v>
      </c>
      <c r="D25" s="20">
        <v>35353.333333333336</v>
      </c>
      <c r="E25" s="12">
        <f t="shared" si="0"/>
        <v>4</v>
      </c>
      <c r="F25" s="12">
        <f t="shared" si="1"/>
        <v>35400</v>
      </c>
      <c r="G25" s="10">
        <f t="shared" si="2"/>
        <v>4.5484303680628813</v>
      </c>
      <c r="H25" s="10">
        <f t="shared" si="3"/>
        <v>4.2984303680628813</v>
      </c>
      <c r="I25" s="10">
        <f t="shared" si="4"/>
        <v>4.7984303680628813</v>
      </c>
      <c r="J25" s="11" t="s">
        <v>33</v>
      </c>
      <c r="K25" s="12">
        <f t="shared" si="18"/>
        <v>19880.640316562822</v>
      </c>
      <c r="L25" s="12">
        <f t="shared" si="6"/>
        <v>4</v>
      </c>
      <c r="M25" s="12">
        <f t="shared" si="19"/>
        <v>19900</v>
      </c>
      <c r="N25" s="12">
        <f t="shared" si="20"/>
        <v>62868.104742909469</v>
      </c>
      <c r="O25" s="12">
        <f t="shared" si="9"/>
        <v>4</v>
      </c>
      <c r="P25" s="12">
        <f t="shared" si="21"/>
        <v>62900</v>
      </c>
      <c r="Q25" s="17" t="str">
        <f t="shared" si="11"/>
        <v>Airport PS</v>
      </c>
      <c r="R25" s="17" t="str">
        <f t="shared" si="12"/>
        <v>Bear/Glasgow/Churchmans</v>
      </c>
      <c r="S25" s="18">
        <f t="shared" si="13"/>
        <v>44119</v>
      </c>
      <c r="T25" s="19" t="str">
        <f t="shared" si="14"/>
        <v>UD</v>
      </c>
      <c r="U25" s="20">
        <f t="shared" si="15"/>
        <v>35400</v>
      </c>
      <c r="V25" s="20">
        <f t="shared" si="16"/>
        <v>19900</v>
      </c>
      <c r="W25" s="20">
        <f t="shared" si="17"/>
        <v>62900</v>
      </c>
    </row>
    <row r="26" spans="1:23" x14ac:dyDescent="0.55000000000000004">
      <c r="A26" s="17" t="s">
        <v>1</v>
      </c>
      <c r="B26" s="17" t="s">
        <v>19</v>
      </c>
      <c r="C26" s="18">
        <v>44126</v>
      </c>
      <c r="D26" s="20">
        <v>20631.111111111113</v>
      </c>
      <c r="E26" s="12">
        <f t="shared" si="0"/>
        <v>4</v>
      </c>
      <c r="F26" s="12">
        <f t="shared" si="1"/>
        <v>20600</v>
      </c>
      <c r="G26" s="10">
        <f t="shared" si="2"/>
        <v>4.3145226180085361</v>
      </c>
      <c r="H26" s="10">
        <f t="shared" si="3"/>
        <v>4.0645226180085361</v>
      </c>
      <c r="I26" s="10">
        <f t="shared" si="4"/>
        <v>4.5645226180085361</v>
      </c>
      <c r="J26" s="11" t="s">
        <v>33</v>
      </c>
      <c r="K26" s="12">
        <f t="shared" si="18"/>
        <v>11601.726362371566</v>
      </c>
      <c r="L26" s="12">
        <f t="shared" si="6"/>
        <v>4</v>
      </c>
      <c r="M26" s="12">
        <f t="shared" si="19"/>
        <v>11600</v>
      </c>
      <c r="N26" s="12">
        <f t="shared" si="20"/>
        <v>36687.880095114117</v>
      </c>
      <c r="O26" s="12">
        <f t="shared" si="9"/>
        <v>4</v>
      </c>
      <c r="P26" s="12">
        <f t="shared" si="21"/>
        <v>36700</v>
      </c>
      <c r="Q26" s="17" t="str">
        <f t="shared" si="11"/>
        <v>Airport PS</v>
      </c>
      <c r="R26" s="17" t="str">
        <f t="shared" si="12"/>
        <v>Bear/Glasgow/Churchmans</v>
      </c>
      <c r="S26" s="18">
        <f t="shared" si="13"/>
        <v>44126</v>
      </c>
      <c r="T26" s="19" t="str">
        <f t="shared" si="14"/>
        <v>UD</v>
      </c>
      <c r="U26" s="20">
        <f t="shared" si="15"/>
        <v>20600</v>
      </c>
      <c r="V26" s="20">
        <f t="shared" si="16"/>
        <v>11600</v>
      </c>
      <c r="W26" s="20">
        <f t="shared" si="17"/>
        <v>36700</v>
      </c>
    </row>
    <row r="27" spans="1:23" x14ac:dyDescent="0.55000000000000004">
      <c r="A27" s="17" t="s">
        <v>1</v>
      </c>
      <c r="B27" s="17" t="s">
        <v>19</v>
      </c>
      <c r="C27" s="18">
        <v>44133</v>
      </c>
      <c r="D27" s="20">
        <v>62960.000000000007</v>
      </c>
      <c r="E27" s="12">
        <f t="shared" si="0"/>
        <v>4</v>
      </c>
      <c r="F27" s="12">
        <f t="shared" si="1"/>
        <v>63000</v>
      </c>
      <c r="G27" s="10">
        <f t="shared" si="2"/>
        <v>4.7990647193510085</v>
      </c>
      <c r="H27" s="10">
        <f t="shared" si="3"/>
        <v>4.5490647193510085</v>
      </c>
      <c r="I27" s="10">
        <f t="shared" si="4"/>
        <v>5.0490647193510085</v>
      </c>
      <c r="J27" s="11" t="s">
        <v>33</v>
      </c>
      <c r="K27" s="12">
        <f t="shared" si="18"/>
        <v>35405.009833984448</v>
      </c>
      <c r="L27" s="12">
        <f t="shared" si="6"/>
        <v>4</v>
      </c>
      <c r="M27" s="12">
        <f t="shared" si="19"/>
        <v>35400</v>
      </c>
      <c r="N27" s="12">
        <f t="shared" si="20"/>
        <v>111960.47165605085</v>
      </c>
      <c r="O27" s="12">
        <f t="shared" si="9"/>
        <v>5</v>
      </c>
      <c r="P27" s="12">
        <f t="shared" si="21"/>
        <v>112000</v>
      </c>
      <c r="Q27" s="17" t="str">
        <f t="shared" si="11"/>
        <v>Airport PS</v>
      </c>
      <c r="R27" s="17" t="str">
        <f t="shared" si="12"/>
        <v>Bear/Glasgow/Churchmans</v>
      </c>
      <c r="S27" s="18">
        <f t="shared" si="13"/>
        <v>44133</v>
      </c>
      <c r="T27" s="19" t="str">
        <f t="shared" si="14"/>
        <v>UD</v>
      </c>
      <c r="U27" s="20">
        <f t="shared" si="15"/>
        <v>63000</v>
      </c>
      <c r="V27" s="20">
        <f t="shared" si="16"/>
        <v>35400</v>
      </c>
      <c r="W27" s="20">
        <f t="shared" si="17"/>
        <v>112000</v>
      </c>
    </row>
    <row r="28" spans="1:23" x14ac:dyDescent="0.55000000000000004">
      <c r="A28" s="17" t="s">
        <v>1</v>
      </c>
      <c r="B28" s="17" t="s">
        <v>19</v>
      </c>
      <c r="C28" s="18">
        <v>44140</v>
      </c>
      <c r="D28" s="20">
        <v>28813.333333333336</v>
      </c>
      <c r="E28" s="12">
        <f t="shared" si="0"/>
        <v>4</v>
      </c>
      <c r="F28" s="12">
        <f t="shared" si="1"/>
        <v>28800</v>
      </c>
      <c r="G28" s="10">
        <f t="shared" si="2"/>
        <v>4.4595935034915417</v>
      </c>
      <c r="H28" s="10">
        <f t="shared" si="3"/>
        <v>4.2095935034915417</v>
      </c>
      <c r="I28" s="10">
        <f t="shared" si="4"/>
        <v>4.7095935034915417</v>
      </c>
      <c r="J28" s="11" t="s">
        <v>33</v>
      </c>
      <c r="K28" s="12">
        <f t="shared" si="18"/>
        <v>16202.928049817943</v>
      </c>
      <c r="L28" s="12">
        <f t="shared" si="6"/>
        <v>4</v>
      </c>
      <c r="M28" s="12">
        <f t="shared" si="19"/>
        <v>16200</v>
      </c>
      <c r="N28" s="12">
        <f t="shared" si="20"/>
        <v>51238.157401254917</v>
      </c>
      <c r="O28" s="12">
        <f t="shared" si="9"/>
        <v>4</v>
      </c>
      <c r="P28" s="12">
        <f t="shared" si="21"/>
        <v>51200</v>
      </c>
      <c r="Q28" s="17" t="str">
        <f t="shared" si="11"/>
        <v>Airport PS</v>
      </c>
      <c r="R28" s="17" t="str">
        <f t="shared" si="12"/>
        <v>Bear/Glasgow/Churchmans</v>
      </c>
      <c r="S28" s="18">
        <f t="shared" si="13"/>
        <v>44140</v>
      </c>
      <c r="T28" s="19" t="str">
        <f t="shared" si="14"/>
        <v>UD</v>
      </c>
      <c r="U28" s="20">
        <f t="shared" si="15"/>
        <v>28800</v>
      </c>
      <c r="V28" s="20">
        <f t="shared" si="16"/>
        <v>16200</v>
      </c>
      <c r="W28" s="20">
        <f t="shared" si="17"/>
        <v>51200</v>
      </c>
    </row>
    <row r="29" spans="1:23" x14ac:dyDescent="0.55000000000000004">
      <c r="A29" s="17" t="s">
        <v>1</v>
      </c>
      <c r="B29" s="17" t="s">
        <v>19</v>
      </c>
      <c r="C29" s="18">
        <v>44147</v>
      </c>
      <c r="D29" s="20">
        <v>210537.14285714287</v>
      </c>
      <c r="E29" s="12">
        <f t="shared" si="0"/>
        <v>5</v>
      </c>
      <c r="F29" s="12">
        <f t="shared" si="1"/>
        <v>211000</v>
      </c>
      <c r="G29" s="10">
        <f t="shared" si="2"/>
        <v>5.3233287249456041</v>
      </c>
      <c r="H29" s="10">
        <f t="shared" si="3"/>
        <v>5.0733287249456041</v>
      </c>
      <c r="I29" s="10">
        <f t="shared" si="4"/>
        <v>5.5733287249456041</v>
      </c>
      <c r="J29" s="11" t="s">
        <v>33</v>
      </c>
      <c r="K29" s="12">
        <f t="shared" si="18"/>
        <v>118393.73591607557</v>
      </c>
      <c r="L29" s="12">
        <f t="shared" si="6"/>
        <v>5</v>
      </c>
      <c r="M29" s="12">
        <f t="shared" si="19"/>
        <v>118000</v>
      </c>
      <c r="N29" s="12">
        <f t="shared" si="20"/>
        <v>374393.86619128071</v>
      </c>
      <c r="O29" s="12">
        <f t="shared" si="9"/>
        <v>5</v>
      </c>
      <c r="P29" s="12">
        <f t="shared" si="21"/>
        <v>374000</v>
      </c>
      <c r="Q29" s="17" t="str">
        <f t="shared" si="11"/>
        <v>Airport PS</v>
      </c>
      <c r="R29" s="17" t="str">
        <f t="shared" si="12"/>
        <v>Bear/Glasgow/Churchmans</v>
      </c>
      <c r="S29" s="18">
        <f t="shared" si="13"/>
        <v>44147</v>
      </c>
      <c r="T29" s="19" t="str">
        <f t="shared" si="14"/>
        <v>UD</v>
      </c>
      <c r="U29" s="20">
        <f t="shared" si="15"/>
        <v>211000</v>
      </c>
      <c r="V29" s="20">
        <f t="shared" si="16"/>
        <v>118000</v>
      </c>
      <c r="W29" s="20">
        <f t="shared" si="17"/>
        <v>374000</v>
      </c>
    </row>
    <row r="30" spans="1:23" x14ac:dyDescent="0.55000000000000004">
      <c r="A30" s="17" t="s">
        <v>1</v>
      </c>
      <c r="B30" s="17" t="s">
        <v>19</v>
      </c>
      <c r="C30" s="18">
        <v>44154</v>
      </c>
      <c r="D30" s="20">
        <v>238440.00000000006</v>
      </c>
      <c r="E30" s="12">
        <f t="shared" si="0"/>
        <v>5</v>
      </c>
      <c r="F30" s="12">
        <f t="shared" si="1"/>
        <v>238000</v>
      </c>
      <c r="G30" s="10">
        <f t="shared" si="2"/>
        <v>5.3773791131574402</v>
      </c>
      <c r="H30" s="10">
        <f t="shared" si="3"/>
        <v>5.1273791131574402</v>
      </c>
      <c r="I30" s="10">
        <f t="shared" si="4"/>
        <v>5.6273791131574402</v>
      </c>
      <c r="J30" s="11" t="s">
        <v>33</v>
      </c>
      <c r="K30" s="12">
        <f t="shared" si="18"/>
        <v>134084.66557838704</v>
      </c>
      <c r="L30" s="12">
        <f t="shared" si="6"/>
        <v>5</v>
      </c>
      <c r="M30" s="12">
        <f t="shared" si="19"/>
        <v>134000</v>
      </c>
      <c r="N30" s="12">
        <f t="shared" si="20"/>
        <v>424012.94252968166</v>
      </c>
      <c r="O30" s="12">
        <f t="shared" si="9"/>
        <v>5</v>
      </c>
      <c r="P30" s="12">
        <f t="shared" si="21"/>
        <v>424000</v>
      </c>
      <c r="Q30" s="17" t="str">
        <f t="shared" si="11"/>
        <v>Airport PS</v>
      </c>
      <c r="R30" s="17" t="str">
        <f t="shared" si="12"/>
        <v>Bear/Glasgow/Churchmans</v>
      </c>
      <c r="S30" s="18">
        <f t="shared" si="13"/>
        <v>44154</v>
      </c>
      <c r="T30" s="19" t="str">
        <f t="shared" si="14"/>
        <v>UD</v>
      </c>
      <c r="U30" s="20">
        <f t="shared" si="15"/>
        <v>238000</v>
      </c>
      <c r="V30" s="20">
        <f t="shared" si="16"/>
        <v>134000</v>
      </c>
      <c r="W30" s="20">
        <f t="shared" si="17"/>
        <v>424000</v>
      </c>
    </row>
    <row r="31" spans="1:23" x14ac:dyDescent="0.55000000000000004">
      <c r="A31" s="17" t="s">
        <v>1</v>
      </c>
      <c r="B31" s="17" t="s">
        <v>19</v>
      </c>
      <c r="C31" s="18">
        <v>44159</v>
      </c>
      <c r="D31" s="20">
        <v>477740</v>
      </c>
      <c r="E31" s="12">
        <f t="shared" ref="E31:E32" si="22">INT(LOG10(ABS(D31)))</f>
        <v>5</v>
      </c>
      <c r="F31" s="12">
        <f t="shared" ref="F31:F32" si="23">ROUND(D31,(-E31+2))</f>
        <v>478000</v>
      </c>
      <c r="G31" s="10">
        <f t="shared" ref="G31:G32" si="24">LOG10(D31)</f>
        <v>5.679191605218894</v>
      </c>
      <c r="H31" s="10">
        <f t="shared" ref="H31:H32" si="25">IF(G31&gt;4.25,G31-0.25,4)</f>
        <v>5.429191605218894</v>
      </c>
      <c r="I31" s="10">
        <f t="shared" ref="I31:I32" si="26">IF(G31&gt;4,G31+0.25,4)</f>
        <v>5.929191605218894</v>
      </c>
      <c r="J31" s="11" t="s">
        <v>33</v>
      </c>
      <c r="K31" s="12">
        <f t="shared" ref="K31:K32" si="27">10^H31</f>
        <v>268652.94469643763</v>
      </c>
      <c r="L31" s="12">
        <f t="shared" ref="L31:L32" si="28">INT(LOG10(ABS(K31)))</f>
        <v>5</v>
      </c>
      <c r="M31" s="12">
        <f t="shared" ref="M31:M32" si="29">ROUND(K31,(-L31+2))</f>
        <v>269000</v>
      </c>
      <c r="N31" s="12">
        <f t="shared" ref="N31:N32" si="30">10^I31</f>
        <v>849555.20535199624</v>
      </c>
      <c r="O31" s="12">
        <f t="shared" ref="O31:O32" si="31">INT(LOG10(ABS(N31)))</f>
        <v>5</v>
      </c>
      <c r="P31" s="12">
        <f t="shared" ref="P31:P32" si="32">ROUND(N31,(-O31+2))</f>
        <v>850000</v>
      </c>
      <c r="Q31" s="17" t="str">
        <f t="shared" si="11"/>
        <v>Airport PS</v>
      </c>
      <c r="R31" s="17" t="str">
        <f t="shared" si="12"/>
        <v>Bear/Glasgow/Churchmans</v>
      </c>
      <c r="S31" s="18">
        <f t="shared" si="13"/>
        <v>44159</v>
      </c>
      <c r="T31" s="19" t="str">
        <f t="shared" si="14"/>
        <v>UD</v>
      </c>
      <c r="U31" s="20">
        <f t="shared" si="15"/>
        <v>478000</v>
      </c>
      <c r="V31" s="20">
        <f t="shared" si="16"/>
        <v>269000</v>
      </c>
      <c r="W31" s="20">
        <f t="shared" si="17"/>
        <v>850000</v>
      </c>
    </row>
    <row r="32" spans="1:23" x14ac:dyDescent="0.55000000000000004">
      <c r="A32" s="17" t="s">
        <v>1</v>
      </c>
      <c r="B32" s="17" t="s">
        <v>19</v>
      </c>
      <c r="C32" s="18">
        <v>44168</v>
      </c>
      <c r="D32" s="20">
        <v>661227</v>
      </c>
      <c r="E32" s="12">
        <f t="shared" si="22"/>
        <v>5</v>
      </c>
      <c r="F32" s="12">
        <f t="shared" si="23"/>
        <v>661000</v>
      </c>
      <c r="G32" s="10">
        <f t="shared" si="24"/>
        <v>5.8203505788855026</v>
      </c>
      <c r="H32" s="10">
        <f t="shared" si="25"/>
        <v>5.5703505788855026</v>
      </c>
      <c r="I32" s="10">
        <f t="shared" si="26"/>
        <v>6.0703505788855026</v>
      </c>
      <c r="J32" s="11" t="s">
        <v>33</v>
      </c>
      <c r="K32" s="12">
        <f t="shared" si="27"/>
        <v>371835.26743163995</v>
      </c>
      <c r="L32" s="12">
        <f t="shared" si="28"/>
        <v>5</v>
      </c>
      <c r="M32" s="12">
        <f t="shared" si="29"/>
        <v>372000</v>
      </c>
      <c r="N32" s="12">
        <f t="shared" si="30"/>
        <v>1175846.3594618086</v>
      </c>
      <c r="O32" s="12">
        <f t="shared" si="31"/>
        <v>6</v>
      </c>
      <c r="P32" s="12">
        <f t="shared" si="32"/>
        <v>1180000</v>
      </c>
      <c r="Q32" s="17" t="str">
        <f t="shared" si="11"/>
        <v>Airport PS</v>
      </c>
      <c r="R32" s="17" t="str">
        <f t="shared" si="12"/>
        <v>Bear/Glasgow/Churchmans</v>
      </c>
      <c r="S32" s="18">
        <f t="shared" si="13"/>
        <v>44168</v>
      </c>
      <c r="T32" s="19" t="str">
        <f t="shared" si="14"/>
        <v>UD</v>
      </c>
      <c r="U32" s="20">
        <f t="shared" si="15"/>
        <v>661000</v>
      </c>
      <c r="V32" s="20">
        <f t="shared" si="16"/>
        <v>372000</v>
      </c>
      <c r="W32" s="20">
        <f t="shared" si="17"/>
        <v>1180000</v>
      </c>
    </row>
    <row r="33" spans="1:23" x14ac:dyDescent="0.55000000000000004">
      <c r="A33" s="19" t="s">
        <v>11</v>
      </c>
      <c r="B33" s="17" t="s">
        <v>30</v>
      </c>
      <c r="C33" s="18">
        <v>43986</v>
      </c>
      <c r="D33" s="20">
        <v>119137</v>
      </c>
      <c r="E33" s="12">
        <f t="shared" si="0"/>
        <v>5</v>
      </c>
      <c r="F33" s="12">
        <f t="shared" si="1"/>
        <v>119000</v>
      </c>
      <c r="G33" s="10">
        <f t="shared" si="2"/>
        <v>5.0760466598903262</v>
      </c>
      <c r="H33" s="10">
        <f t="shared" si="3"/>
        <v>4.8260466598903262</v>
      </c>
      <c r="I33" s="10">
        <f t="shared" si="4"/>
        <v>5.3260466598903262</v>
      </c>
      <c r="J33" s="11" t="s">
        <v>34</v>
      </c>
      <c r="K33" s="12">
        <f t="shared" si="18"/>
        <v>66995.658459202605</v>
      </c>
      <c r="L33" s="12">
        <f t="shared" si="6"/>
        <v>4</v>
      </c>
      <c r="M33" s="12">
        <f t="shared" si="19"/>
        <v>67000</v>
      </c>
      <c r="N33" s="12">
        <f t="shared" si="20"/>
        <v>211858.87407380724</v>
      </c>
      <c r="O33" s="12">
        <f t="shared" si="9"/>
        <v>5</v>
      </c>
      <c r="P33" s="12">
        <f t="shared" si="21"/>
        <v>212000</v>
      </c>
      <c r="Q33" s="17" t="str">
        <f t="shared" si="11"/>
        <v>Christiana Hospital (subset of WCC PS)</v>
      </c>
      <c r="R33" s="17" t="str">
        <f t="shared" si="12"/>
        <v>Christiana Hospital</v>
      </c>
      <c r="S33" s="18">
        <f t="shared" si="13"/>
        <v>43986</v>
      </c>
      <c r="T33" s="19" t="str">
        <f t="shared" si="14"/>
        <v>Biobot</v>
      </c>
      <c r="U33" s="20">
        <f t="shared" si="15"/>
        <v>119000</v>
      </c>
      <c r="V33" s="20"/>
      <c r="W33" s="20"/>
    </row>
    <row r="34" spans="1:23" x14ac:dyDescent="0.55000000000000004">
      <c r="A34" s="19" t="s">
        <v>11</v>
      </c>
      <c r="B34" s="17" t="s">
        <v>30</v>
      </c>
      <c r="C34" s="18">
        <v>43993</v>
      </c>
      <c r="D34" s="20">
        <v>247752</v>
      </c>
      <c r="E34" s="12">
        <f t="shared" si="0"/>
        <v>5</v>
      </c>
      <c r="F34" s="12">
        <f t="shared" si="1"/>
        <v>248000</v>
      </c>
      <c r="G34" s="10">
        <f t="shared" si="2"/>
        <v>5.3940171690521987</v>
      </c>
      <c r="H34" s="10">
        <f t="shared" si="3"/>
        <v>5.1440171690521987</v>
      </c>
      <c r="I34" s="10">
        <f t="shared" si="4"/>
        <v>5.6440171690521987</v>
      </c>
      <c r="J34" s="11" t="s">
        <v>34</v>
      </c>
      <c r="K34" s="12">
        <f t="shared" si="18"/>
        <v>139321.18799855956</v>
      </c>
      <c r="L34" s="12">
        <f t="shared" si="6"/>
        <v>5</v>
      </c>
      <c r="M34" s="12">
        <f t="shared" si="19"/>
        <v>139000</v>
      </c>
      <c r="N34" s="12">
        <f t="shared" si="20"/>
        <v>440572.28039596404</v>
      </c>
      <c r="O34" s="12">
        <f t="shared" si="9"/>
        <v>5</v>
      </c>
      <c r="P34" s="12">
        <f t="shared" si="21"/>
        <v>441000</v>
      </c>
      <c r="Q34" s="17" t="str">
        <f t="shared" si="11"/>
        <v>Christiana Hospital (subset of WCC PS)</v>
      </c>
      <c r="R34" s="17" t="str">
        <f t="shared" si="12"/>
        <v>Christiana Hospital</v>
      </c>
      <c r="S34" s="18">
        <f t="shared" si="13"/>
        <v>43993</v>
      </c>
      <c r="T34" s="19" t="str">
        <f t="shared" si="14"/>
        <v>Biobot</v>
      </c>
      <c r="U34" s="20">
        <f t="shared" si="15"/>
        <v>248000</v>
      </c>
      <c r="V34" s="20"/>
      <c r="W34" s="20"/>
    </row>
    <row r="35" spans="1:23" x14ac:dyDescent="0.55000000000000004">
      <c r="A35" s="19" t="s">
        <v>11</v>
      </c>
      <c r="B35" s="17" t="s">
        <v>30</v>
      </c>
      <c r="C35" s="18">
        <v>44000</v>
      </c>
      <c r="D35" s="20">
        <v>10000</v>
      </c>
      <c r="E35" s="12">
        <f t="shared" si="0"/>
        <v>4</v>
      </c>
      <c r="F35" s="12">
        <f t="shared" si="1"/>
        <v>10000</v>
      </c>
      <c r="G35" s="10">
        <f t="shared" si="2"/>
        <v>4</v>
      </c>
      <c r="H35" s="10">
        <f t="shared" si="3"/>
        <v>4</v>
      </c>
      <c r="I35" s="10">
        <f t="shared" si="4"/>
        <v>4</v>
      </c>
      <c r="J35" s="11" t="s">
        <v>34</v>
      </c>
      <c r="K35" s="12">
        <f t="shared" si="18"/>
        <v>10000</v>
      </c>
      <c r="L35" s="12">
        <f t="shared" si="6"/>
        <v>4</v>
      </c>
      <c r="M35" s="12">
        <f t="shared" si="19"/>
        <v>10000</v>
      </c>
      <c r="N35" s="12">
        <f t="shared" si="20"/>
        <v>10000</v>
      </c>
      <c r="O35" s="12">
        <f t="shared" si="9"/>
        <v>4</v>
      </c>
      <c r="P35" s="12">
        <f t="shared" si="21"/>
        <v>10000</v>
      </c>
      <c r="Q35" s="17" t="str">
        <f t="shared" si="11"/>
        <v>Christiana Hospital (subset of WCC PS)</v>
      </c>
      <c r="R35" s="17" t="str">
        <f t="shared" si="12"/>
        <v>Christiana Hospital</v>
      </c>
      <c r="S35" s="18">
        <f t="shared" si="13"/>
        <v>44000</v>
      </c>
      <c r="T35" s="19" t="str">
        <f t="shared" si="14"/>
        <v>Biobot</v>
      </c>
      <c r="U35" s="20">
        <f t="shared" si="15"/>
        <v>10000</v>
      </c>
      <c r="V35" s="20"/>
      <c r="W35" s="20"/>
    </row>
    <row r="36" spans="1:23" x14ac:dyDescent="0.55000000000000004">
      <c r="A36" s="19" t="s">
        <v>11</v>
      </c>
      <c r="B36" s="17" t="s">
        <v>30</v>
      </c>
      <c r="C36" s="18">
        <v>44007</v>
      </c>
      <c r="D36" s="20">
        <v>12371</v>
      </c>
      <c r="E36" s="12">
        <f t="shared" si="0"/>
        <v>4</v>
      </c>
      <c r="F36" s="12">
        <f t="shared" si="1"/>
        <v>12400</v>
      </c>
      <c r="G36" s="10">
        <f t="shared" si="2"/>
        <v>4.0924048068990082</v>
      </c>
      <c r="H36" s="10">
        <f t="shared" si="3"/>
        <v>4</v>
      </c>
      <c r="I36" s="10">
        <f t="shared" si="4"/>
        <v>4.3424048068990082</v>
      </c>
      <c r="J36" s="11" t="s">
        <v>34</v>
      </c>
      <c r="K36" s="12">
        <f t="shared" si="18"/>
        <v>10000</v>
      </c>
      <c r="L36" s="12">
        <f t="shared" si="6"/>
        <v>4</v>
      </c>
      <c r="M36" s="12">
        <f t="shared" si="19"/>
        <v>10000</v>
      </c>
      <c r="N36" s="12">
        <f t="shared" si="20"/>
        <v>21999.094581591569</v>
      </c>
      <c r="O36" s="12">
        <f t="shared" si="9"/>
        <v>4</v>
      </c>
      <c r="P36" s="12">
        <f t="shared" si="21"/>
        <v>22000</v>
      </c>
      <c r="Q36" s="17" t="str">
        <f t="shared" si="11"/>
        <v>Christiana Hospital (subset of WCC PS)</v>
      </c>
      <c r="R36" s="17" t="str">
        <f t="shared" si="12"/>
        <v>Christiana Hospital</v>
      </c>
      <c r="S36" s="18">
        <f t="shared" si="13"/>
        <v>44007</v>
      </c>
      <c r="T36" s="19" t="str">
        <f t="shared" si="14"/>
        <v>Biobot</v>
      </c>
      <c r="U36" s="20">
        <f t="shared" si="15"/>
        <v>12400</v>
      </c>
      <c r="V36" s="20"/>
      <c r="W36" s="20"/>
    </row>
    <row r="37" spans="1:23" x14ac:dyDescent="0.55000000000000004">
      <c r="A37" s="19" t="s">
        <v>11</v>
      </c>
      <c r="B37" s="17" t="s">
        <v>30</v>
      </c>
      <c r="C37" s="18">
        <v>44014</v>
      </c>
      <c r="D37" s="20">
        <v>110879</v>
      </c>
      <c r="E37" s="12">
        <f t="shared" si="0"/>
        <v>5</v>
      </c>
      <c r="F37" s="12">
        <f t="shared" si="1"/>
        <v>111000</v>
      </c>
      <c r="G37" s="10">
        <f t="shared" si="2"/>
        <v>5.0448493004527935</v>
      </c>
      <c r="H37" s="10">
        <f t="shared" si="3"/>
        <v>4.7948493004527935</v>
      </c>
      <c r="I37" s="10">
        <f t="shared" si="4"/>
        <v>5.2948493004527935</v>
      </c>
      <c r="J37" s="11" t="s">
        <v>34</v>
      </c>
      <c r="K37" s="12">
        <f t="shared" si="18"/>
        <v>62351.843795780711</v>
      </c>
      <c r="L37" s="12">
        <f t="shared" si="6"/>
        <v>4</v>
      </c>
      <c r="M37" s="12">
        <f t="shared" si="19"/>
        <v>62400</v>
      </c>
      <c r="N37" s="12">
        <f t="shared" si="20"/>
        <v>197173.84270570581</v>
      </c>
      <c r="O37" s="12">
        <f t="shared" si="9"/>
        <v>5</v>
      </c>
      <c r="P37" s="12">
        <f t="shared" si="21"/>
        <v>197000</v>
      </c>
      <c r="Q37" s="17" t="str">
        <f t="shared" si="11"/>
        <v>Christiana Hospital (subset of WCC PS)</v>
      </c>
      <c r="R37" s="17" t="str">
        <f t="shared" si="12"/>
        <v>Christiana Hospital</v>
      </c>
      <c r="S37" s="18">
        <f t="shared" si="13"/>
        <v>44014</v>
      </c>
      <c r="T37" s="19" t="str">
        <f t="shared" si="14"/>
        <v>Biobot</v>
      </c>
      <c r="U37" s="20">
        <f t="shared" si="15"/>
        <v>111000</v>
      </c>
      <c r="V37" s="20"/>
      <c r="W37" s="20"/>
    </row>
    <row r="38" spans="1:23" x14ac:dyDescent="0.55000000000000004">
      <c r="A38" s="19" t="s">
        <v>11</v>
      </c>
      <c r="B38" s="17" t="s">
        <v>30</v>
      </c>
      <c r="C38" s="18">
        <v>44021</v>
      </c>
      <c r="D38" s="20">
        <v>10000</v>
      </c>
      <c r="E38" s="12">
        <f t="shared" si="0"/>
        <v>4</v>
      </c>
      <c r="F38" s="12">
        <f t="shared" si="1"/>
        <v>10000</v>
      </c>
      <c r="G38" s="10">
        <f t="shared" si="2"/>
        <v>4</v>
      </c>
      <c r="H38" s="10">
        <f t="shared" si="3"/>
        <v>4</v>
      </c>
      <c r="I38" s="10">
        <f t="shared" si="4"/>
        <v>4</v>
      </c>
      <c r="J38" s="11" t="s">
        <v>34</v>
      </c>
      <c r="K38" s="12">
        <f t="shared" si="18"/>
        <v>10000</v>
      </c>
      <c r="L38" s="12">
        <f t="shared" si="6"/>
        <v>4</v>
      </c>
      <c r="M38" s="12">
        <f t="shared" si="19"/>
        <v>10000</v>
      </c>
      <c r="N38" s="12">
        <f t="shared" si="20"/>
        <v>10000</v>
      </c>
      <c r="O38" s="12">
        <f t="shared" si="9"/>
        <v>4</v>
      </c>
      <c r="P38" s="12">
        <f t="shared" si="21"/>
        <v>10000</v>
      </c>
      <c r="Q38" s="17" t="str">
        <f t="shared" si="11"/>
        <v>Christiana Hospital (subset of WCC PS)</v>
      </c>
      <c r="R38" s="17" t="str">
        <f t="shared" si="12"/>
        <v>Christiana Hospital</v>
      </c>
      <c r="S38" s="18">
        <f t="shared" si="13"/>
        <v>44021</v>
      </c>
      <c r="T38" s="19" t="str">
        <f t="shared" si="14"/>
        <v>Biobot</v>
      </c>
      <c r="U38" s="20">
        <f t="shared" si="15"/>
        <v>10000</v>
      </c>
      <c r="V38" s="20"/>
      <c r="W38" s="20"/>
    </row>
    <row r="39" spans="1:23" x14ac:dyDescent="0.55000000000000004">
      <c r="A39" s="19" t="s">
        <v>11</v>
      </c>
      <c r="B39" s="17" t="s">
        <v>30</v>
      </c>
      <c r="C39" s="18">
        <v>44028</v>
      </c>
      <c r="D39" s="20">
        <v>344075</v>
      </c>
      <c r="E39" s="12">
        <f t="shared" si="0"/>
        <v>5</v>
      </c>
      <c r="F39" s="12">
        <f t="shared" si="1"/>
        <v>344000</v>
      </c>
      <c r="G39" s="10">
        <f t="shared" si="2"/>
        <v>5.536653118548049</v>
      </c>
      <c r="H39" s="10">
        <f t="shared" si="3"/>
        <v>5.286653118548049</v>
      </c>
      <c r="I39" s="10">
        <f t="shared" si="4"/>
        <v>5.786653118548049</v>
      </c>
      <c r="J39" s="11" t="s">
        <v>34</v>
      </c>
      <c r="K39" s="12">
        <f t="shared" si="18"/>
        <v>193487.5914648695</v>
      </c>
      <c r="L39" s="12">
        <f t="shared" si="6"/>
        <v>5</v>
      </c>
      <c r="M39" s="12">
        <f t="shared" si="19"/>
        <v>193000</v>
      </c>
      <c r="N39" s="12">
        <f t="shared" si="20"/>
        <v>611861.48800914211</v>
      </c>
      <c r="O39" s="12">
        <f t="shared" si="9"/>
        <v>5</v>
      </c>
      <c r="P39" s="12">
        <f t="shared" si="21"/>
        <v>612000</v>
      </c>
      <c r="Q39" s="17" t="str">
        <f t="shared" si="11"/>
        <v>Christiana Hospital (subset of WCC PS)</v>
      </c>
      <c r="R39" s="17" t="str">
        <f t="shared" si="12"/>
        <v>Christiana Hospital</v>
      </c>
      <c r="S39" s="18">
        <f t="shared" si="13"/>
        <v>44028</v>
      </c>
      <c r="T39" s="19" t="str">
        <f t="shared" si="14"/>
        <v>Biobot</v>
      </c>
      <c r="U39" s="20">
        <f t="shared" si="15"/>
        <v>344000</v>
      </c>
      <c r="V39" s="20"/>
      <c r="W39" s="20"/>
    </row>
    <row r="40" spans="1:23" x14ac:dyDescent="0.55000000000000004">
      <c r="A40" s="19" t="s">
        <v>11</v>
      </c>
      <c r="B40" s="17" t="s">
        <v>30</v>
      </c>
      <c r="C40" s="18">
        <v>44035</v>
      </c>
      <c r="D40" s="20">
        <v>10000</v>
      </c>
      <c r="E40" s="12">
        <f t="shared" si="0"/>
        <v>4</v>
      </c>
      <c r="F40" s="12">
        <f t="shared" si="1"/>
        <v>10000</v>
      </c>
      <c r="G40" s="10">
        <f t="shared" si="2"/>
        <v>4</v>
      </c>
      <c r="H40" s="10">
        <f t="shared" si="3"/>
        <v>4</v>
      </c>
      <c r="I40" s="10">
        <f t="shared" si="4"/>
        <v>4</v>
      </c>
      <c r="J40" s="11" t="s">
        <v>34</v>
      </c>
      <c r="K40" s="12">
        <f t="shared" si="18"/>
        <v>10000</v>
      </c>
      <c r="L40" s="12">
        <f t="shared" si="6"/>
        <v>4</v>
      </c>
      <c r="M40" s="12">
        <f t="shared" si="19"/>
        <v>10000</v>
      </c>
      <c r="N40" s="12">
        <f t="shared" si="20"/>
        <v>10000</v>
      </c>
      <c r="O40" s="12">
        <f t="shared" si="9"/>
        <v>4</v>
      </c>
      <c r="P40" s="12">
        <f t="shared" si="21"/>
        <v>10000</v>
      </c>
      <c r="Q40" s="17" t="str">
        <f t="shared" si="11"/>
        <v>Christiana Hospital (subset of WCC PS)</v>
      </c>
      <c r="R40" s="17" t="str">
        <f t="shared" si="12"/>
        <v>Christiana Hospital</v>
      </c>
      <c r="S40" s="18">
        <f t="shared" si="13"/>
        <v>44035</v>
      </c>
      <c r="T40" s="19" t="str">
        <f t="shared" si="14"/>
        <v>Biobot</v>
      </c>
      <c r="U40" s="20">
        <f t="shared" si="15"/>
        <v>10000</v>
      </c>
      <c r="V40" s="20"/>
      <c r="W40" s="20"/>
    </row>
    <row r="41" spans="1:23" x14ac:dyDescent="0.55000000000000004">
      <c r="A41" s="19" t="s">
        <v>11</v>
      </c>
      <c r="B41" s="17" t="s">
        <v>30</v>
      </c>
      <c r="C41" s="18">
        <v>44042</v>
      </c>
      <c r="D41" s="20">
        <v>25487</v>
      </c>
      <c r="E41" s="12">
        <f t="shared" si="0"/>
        <v>4</v>
      </c>
      <c r="F41" s="12">
        <f t="shared" si="1"/>
        <v>25500</v>
      </c>
      <c r="G41" s="10">
        <f t="shared" si="2"/>
        <v>4.4063187189482003</v>
      </c>
      <c r="H41" s="10">
        <f t="shared" si="3"/>
        <v>4.1563187189482003</v>
      </c>
      <c r="I41" s="10">
        <f t="shared" si="4"/>
        <v>4.6563187189482003</v>
      </c>
      <c r="J41" s="11" t="s">
        <v>34</v>
      </c>
      <c r="K41" s="12">
        <f t="shared" si="18"/>
        <v>14332.39335512644</v>
      </c>
      <c r="L41" s="12">
        <f t="shared" si="6"/>
        <v>4</v>
      </c>
      <c r="M41" s="12">
        <f t="shared" si="19"/>
        <v>14300</v>
      </c>
      <c r="N41" s="12">
        <f t="shared" si="20"/>
        <v>45323.007323662008</v>
      </c>
      <c r="O41" s="12">
        <f t="shared" si="9"/>
        <v>4</v>
      </c>
      <c r="P41" s="12">
        <f t="shared" si="21"/>
        <v>45300</v>
      </c>
      <c r="Q41" s="17" t="str">
        <f t="shared" si="11"/>
        <v>Christiana Hospital (subset of WCC PS)</v>
      </c>
      <c r="R41" s="17" t="str">
        <f t="shared" si="12"/>
        <v>Christiana Hospital</v>
      </c>
      <c r="S41" s="18">
        <f t="shared" si="13"/>
        <v>44042</v>
      </c>
      <c r="T41" s="19" t="str">
        <f t="shared" si="14"/>
        <v>Biobot</v>
      </c>
      <c r="U41" s="20">
        <f t="shared" si="15"/>
        <v>25500</v>
      </c>
      <c r="V41" s="20"/>
      <c r="W41" s="20"/>
    </row>
    <row r="42" spans="1:23" x14ac:dyDescent="0.55000000000000004">
      <c r="A42" s="19" t="s">
        <v>11</v>
      </c>
      <c r="B42" s="17" t="s">
        <v>30</v>
      </c>
      <c r="C42" s="18">
        <v>44049</v>
      </c>
      <c r="D42" s="20">
        <v>24678</v>
      </c>
      <c r="E42" s="12">
        <f t="shared" si="0"/>
        <v>4</v>
      </c>
      <c r="F42" s="12">
        <f t="shared" si="1"/>
        <v>24700</v>
      </c>
      <c r="G42" s="10">
        <f t="shared" si="2"/>
        <v>4.3923099598928186</v>
      </c>
      <c r="H42" s="10">
        <f t="shared" si="3"/>
        <v>4.1423099598928186</v>
      </c>
      <c r="I42" s="10">
        <f t="shared" si="4"/>
        <v>4.6423099598928186</v>
      </c>
      <c r="J42" s="11" t="s">
        <v>34</v>
      </c>
      <c r="K42" s="12">
        <f t="shared" si="18"/>
        <v>13877.45922304745</v>
      </c>
      <c r="L42" s="12">
        <f t="shared" si="6"/>
        <v>4</v>
      </c>
      <c r="M42" s="12">
        <f t="shared" si="19"/>
        <v>13900</v>
      </c>
      <c r="N42" s="12">
        <f t="shared" si="20"/>
        <v>43884.379280940535</v>
      </c>
      <c r="O42" s="12">
        <f t="shared" si="9"/>
        <v>4</v>
      </c>
      <c r="P42" s="12">
        <f t="shared" si="21"/>
        <v>43900</v>
      </c>
      <c r="Q42" s="17" t="str">
        <f t="shared" si="11"/>
        <v>Christiana Hospital (subset of WCC PS)</v>
      </c>
      <c r="R42" s="17" t="str">
        <f t="shared" si="12"/>
        <v>Christiana Hospital</v>
      </c>
      <c r="S42" s="18">
        <f t="shared" si="13"/>
        <v>44049</v>
      </c>
      <c r="T42" s="19" t="str">
        <f t="shared" si="14"/>
        <v>Biobot</v>
      </c>
      <c r="U42" s="20">
        <f t="shared" si="15"/>
        <v>24700</v>
      </c>
      <c r="V42" s="20"/>
      <c r="W42" s="20"/>
    </row>
    <row r="43" spans="1:23" x14ac:dyDescent="0.55000000000000004">
      <c r="A43" s="19" t="s">
        <v>11</v>
      </c>
      <c r="B43" s="17" t="s">
        <v>30</v>
      </c>
      <c r="C43" s="18">
        <v>44056</v>
      </c>
      <c r="D43" s="20">
        <v>10000</v>
      </c>
      <c r="E43" s="12">
        <f t="shared" si="0"/>
        <v>4</v>
      </c>
      <c r="F43" s="12">
        <f t="shared" si="1"/>
        <v>10000</v>
      </c>
      <c r="G43" s="10">
        <f t="shared" si="2"/>
        <v>4</v>
      </c>
      <c r="H43" s="10">
        <f t="shared" si="3"/>
        <v>4</v>
      </c>
      <c r="I43" s="10">
        <f t="shared" si="4"/>
        <v>4</v>
      </c>
      <c r="J43" s="11" t="s">
        <v>33</v>
      </c>
      <c r="K43" s="12">
        <f t="shared" si="18"/>
        <v>10000</v>
      </c>
      <c r="L43" s="12">
        <f t="shared" si="6"/>
        <v>4</v>
      </c>
      <c r="M43" s="12">
        <f t="shared" si="19"/>
        <v>10000</v>
      </c>
      <c r="N43" s="12">
        <f t="shared" si="20"/>
        <v>10000</v>
      </c>
      <c r="O43" s="12">
        <f t="shared" si="9"/>
        <v>4</v>
      </c>
      <c r="P43" s="12">
        <f t="shared" si="21"/>
        <v>10000</v>
      </c>
      <c r="Q43" s="17" t="str">
        <f t="shared" si="11"/>
        <v>Christiana Hospital (subset of WCC PS)</v>
      </c>
      <c r="R43" s="17" t="str">
        <f t="shared" si="12"/>
        <v>Christiana Hospital</v>
      </c>
      <c r="S43" s="18">
        <f t="shared" si="13"/>
        <v>44056</v>
      </c>
      <c r="T43" s="19" t="str">
        <f t="shared" si="14"/>
        <v>UD</v>
      </c>
      <c r="U43" s="20">
        <f t="shared" si="15"/>
        <v>10000</v>
      </c>
      <c r="V43" s="20">
        <f t="shared" si="16"/>
        <v>10000</v>
      </c>
      <c r="W43" s="20">
        <f t="shared" si="17"/>
        <v>10000</v>
      </c>
    </row>
    <row r="44" spans="1:23" x14ac:dyDescent="0.55000000000000004">
      <c r="A44" s="19" t="s">
        <v>11</v>
      </c>
      <c r="B44" s="17" t="s">
        <v>30</v>
      </c>
      <c r="C44" s="18">
        <v>44063</v>
      </c>
      <c r="D44" s="20">
        <v>46714.285714285725</v>
      </c>
      <c r="E44" s="12">
        <f t="shared" si="0"/>
        <v>4</v>
      </c>
      <c r="F44" s="12">
        <f t="shared" si="1"/>
        <v>46700</v>
      </c>
      <c r="G44" s="10">
        <f t="shared" si="2"/>
        <v>4.6694497126460295</v>
      </c>
      <c r="H44" s="10">
        <f t="shared" si="3"/>
        <v>4.4194497126460295</v>
      </c>
      <c r="I44" s="10">
        <f t="shared" si="4"/>
        <v>4.9194497126460295</v>
      </c>
      <c r="J44" s="11" t="s">
        <v>33</v>
      </c>
      <c r="K44" s="12">
        <f t="shared" si="18"/>
        <v>26269.373333892054</v>
      </c>
      <c r="L44" s="12">
        <f t="shared" si="6"/>
        <v>4</v>
      </c>
      <c r="M44" s="12">
        <f t="shared" si="19"/>
        <v>26300</v>
      </c>
      <c r="N44" s="12">
        <f t="shared" si="20"/>
        <v>83071.052440389816</v>
      </c>
      <c r="O44" s="12">
        <f t="shared" si="9"/>
        <v>4</v>
      </c>
      <c r="P44" s="12">
        <f t="shared" si="21"/>
        <v>83100</v>
      </c>
      <c r="Q44" s="17" t="str">
        <f t="shared" si="11"/>
        <v>Christiana Hospital (subset of WCC PS)</v>
      </c>
      <c r="R44" s="17" t="str">
        <f t="shared" si="12"/>
        <v>Christiana Hospital</v>
      </c>
      <c r="S44" s="18">
        <f t="shared" si="13"/>
        <v>44063</v>
      </c>
      <c r="T44" s="19" t="str">
        <f t="shared" si="14"/>
        <v>UD</v>
      </c>
      <c r="U44" s="20">
        <f t="shared" si="15"/>
        <v>46700</v>
      </c>
      <c r="V44" s="20">
        <f t="shared" si="16"/>
        <v>26300</v>
      </c>
      <c r="W44" s="20">
        <f t="shared" si="17"/>
        <v>83100</v>
      </c>
    </row>
    <row r="45" spans="1:23" x14ac:dyDescent="0.55000000000000004">
      <c r="A45" s="19" t="s">
        <v>11</v>
      </c>
      <c r="B45" s="17" t="s">
        <v>30</v>
      </c>
      <c r="C45" s="18">
        <v>44070</v>
      </c>
      <c r="D45" s="20">
        <v>41904.761904761916</v>
      </c>
      <c r="E45" s="12">
        <f t="shared" si="0"/>
        <v>4</v>
      </c>
      <c r="F45" s="12">
        <f t="shared" si="1"/>
        <v>41900</v>
      </c>
      <c r="G45" s="10">
        <f t="shared" si="2"/>
        <v>4.6222633774162496</v>
      </c>
      <c r="H45" s="10">
        <f t="shared" si="3"/>
        <v>4.3722633774162496</v>
      </c>
      <c r="I45" s="10">
        <f t="shared" si="4"/>
        <v>4.8722633774162496</v>
      </c>
      <c r="J45" s="11" t="s">
        <v>33</v>
      </c>
      <c r="K45" s="12">
        <f t="shared" si="18"/>
        <v>23564.779341309921</v>
      </c>
      <c r="L45" s="12">
        <f t="shared" si="6"/>
        <v>4</v>
      </c>
      <c r="M45" s="12">
        <f t="shared" si="19"/>
        <v>23600</v>
      </c>
      <c r="N45" s="12">
        <f t="shared" si="20"/>
        <v>74518.3752778216</v>
      </c>
      <c r="O45" s="12">
        <f t="shared" si="9"/>
        <v>4</v>
      </c>
      <c r="P45" s="12">
        <f t="shared" si="21"/>
        <v>74500</v>
      </c>
      <c r="Q45" s="17" t="str">
        <f t="shared" si="11"/>
        <v>Christiana Hospital (subset of WCC PS)</v>
      </c>
      <c r="R45" s="17" t="str">
        <f t="shared" si="12"/>
        <v>Christiana Hospital</v>
      </c>
      <c r="S45" s="18">
        <f t="shared" si="13"/>
        <v>44070</v>
      </c>
      <c r="T45" s="19" t="str">
        <f t="shared" si="14"/>
        <v>UD</v>
      </c>
      <c r="U45" s="20">
        <f t="shared" si="15"/>
        <v>41900</v>
      </c>
      <c r="V45" s="20">
        <f t="shared" si="16"/>
        <v>23600</v>
      </c>
      <c r="W45" s="20">
        <f t="shared" si="17"/>
        <v>74500</v>
      </c>
    </row>
    <row r="46" spans="1:23" x14ac:dyDescent="0.55000000000000004">
      <c r="A46" s="19" t="s">
        <v>11</v>
      </c>
      <c r="B46" s="17" t="s">
        <v>30</v>
      </c>
      <c r="C46" s="18">
        <v>44077</v>
      </c>
      <c r="D46" s="20">
        <v>10000</v>
      </c>
      <c r="E46" s="12">
        <f t="shared" si="0"/>
        <v>4</v>
      </c>
      <c r="F46" s="12">
        <f t="shared" si="1"/>
        <v>10000</v>
      </c>
      <c r="G46" s="10">
        <f t="shared" si="2"/>
        <v>4</v>
      </c>
      <c r="H46" s="10">
        <f t="shared" si="3"/>
        <v>4</v>
      </c>
      <c r="I46" s="10">
        <f t="shared" si="4"/>
        <v>4</v>
      </c>
      <c r="J46" s="11" t="s">
        <v>33</v>
      </c>
      <c r="K46" s="12">
        <f t="shared" si="18"/>
        <v>10000</v>
      </c>
      <c r="L46" s="12">
        <f t="shared" si="6"/>
        <v>4</v>
      </c>
      <c r="M46" s="12">
        <f t="shared" si="19"/>
        <v>10000</v>
      </c>
      <c r="N46" s="12">
        <f t="shared" si="20"/>
        <v>10000</v>
      </c>
      <c r="O46" s="12">
        <f t="shared" si="9"/>
        <v>4</v>
      </c>
      <c r="P46" s="12">
        <f t="shared" si="21"/>
        <v>10000</v>
      </c>
      <c r="Q46" s="17" t="str">
        <f t="shared" si="11"/>
        <v>Christiana Hospital (subset of WCC PS)</v>
      </c>
      <c r="R46" s="17" t="str">
        <f t="shared" si="12"/>
        <v>Christiana Hospital</v>
      </c>
      <c r="S46" s="18">
        <f t="shared" si="13"/>
        <v>44077</v>
      </c>
      <c r="T46" s="19" t="str">
        <f t="shared" si="14"/>
        <v>UD</v>
      </c>
      <c r="U46" s="20">
        <f t="shared" si="15"/>
        <v>10000</v>
      </c>
      <c r="V46" s="20">
        <f t="shared" si="16"/>
        <v>10000</v>
      </c>
      <c r="W46" s="20">
        <f t="shared" si="17"/>
        <v>10000</v>
      </c>
    </row>
    <row r="47" spans="1:23" x14ac:dyDescent="0.55000000000000004">
      <c r="A47" s="19" t="s">
        <v>11</v>
      </c>
      <c r="B47" s="17" t="s">
        <v>30</v>
      </c>
      <c r="C47" s="18">
        <v>44084</v>
      </c>
      <c r="D47" s="20">
        <v>10000</v>
      </c>
      <c r="E47" s="12">
        <f t="shared" si="0"/>
        <v>4</v>
      </c>
      <c r="F47" s="12">
        <f t="shared" si="1"/>
        <v>10000</v>
      </c>
      <c r="G47" s="10">
        <f t="shared" si="2"/>
        <v>4</v>
      </c>
      <c r="H47" s="10">
        <f t="shared" si="3"/>
        <v>4</v>
      </c>
      <c r="I47" s="10">
        <f t="shared" si="4"/>
        <v>4</v>
      </c>
      <c r="J47" s="11" t="s">
        <v>33</v>
      </c>
      <c r="K47" s="12">
        <f t="shared" si="18"/>
        <v>10000</v>
      </c>
      <c r="L47" s="12">
        <f t="shared" si="6"/>
        <v>4</v>
      </c>
      <c r="M47" s="12">
        <f t="shared" si="19"/>
        <v>10000</v>
      </c>
      <c r="N47" s="12">
        <f t="shared" si="20"/>
        <v>10000</v>
      </c>
      <c r="O47" s="12">
        <f t="shared" si="9"/>
        <v>4</v>
      </c>
      <c r="P47" s="12">
        <f t="shared" si="21"/>
        <v>10000</v>
      </c>
      <c r="Q47" s="17" t="str">
        <f t="shared" si="11"/>
        <v>Christiana Hospital (subset of WCC PS)</v>
      </c>
      <c r="R47" s="17" t="str">
        <f t="shared" si="12"/>
        <v>Christiana Hospital</v>
      </c>
      <c r="S47" s="18">
        <f t="shared" si="13"/>
        <v>44084</v>
      </c>
      <c r="T47" s="19" t="str">
        <f t="shared" si="14"/>
        <v>UD</v>
      </c>
      <c r="U47" s="20">
        <f t="shared" si="15"/>
        <v>10000</v>
      </c>
      <c r="V47" s="20">
        <f t="shared" si="16"/>
        <v>10000</v>
      </c>
      <c r="W47" s="20">
        <f t="shared" si="17"/>
        <v>10000</v>
      </c>
    </row>
    <row r="48" spans="1:23" x14ac:dyDescent="0.55000000000000004">
      <c r="A48" s="19" t="s">
        <v>11</v>
      </c>
      <c r="B48" s="17" t="s">
        <v>30</v>
      </c>
      <c r="C48" s="18">
        <v>44091</v>
      </c>
      <c r="D48" s="20">
        <v>10000</v>
      </c>
      <c r="E48" s="12">
        <f t="shared" si="0"/>
        <v>4</v>
      </c>
      <c r="F48" s="12">
        <f t="shared" si="1"/>
        <v>10000</v>
      </c>
      <c r="G48" s="10">
        <f t="shared" si="2"/>
        <v>4</v>
      </c>
      <c r="H48" s="10">
        <f t="shared" si="3"/>
        <v>4</v>
      </c>
      <c r="I48" s="10">
        <f t="shared" si="4"/>
        <v>4</v>
      </c>
      <c r="J48" s="11" t="s">
        <v>33</v>
      </c>
      <c r="K48" s="12">
        <f t="shared" si="18"/>
        <v>10000</v>
      </c>
      <c r="L48" s="12">
        <f t="shared" si="6"/>
        <v>4</v>
      </c>
      <c r="M48" s="12">
        <f t="shared" si="19"/>
        <v>10000</v>
      </c>
      <c r="N48" s="12">
        <f t="shared" si="20"/>
        <v>10000</v>
      </c>
      <c r="O48" s="12">
        <f t="shared" si="9"/>
        <v>4</v>
      </c>
      <c r="P48" s="12">
        <f t="shared" si="21"/>
        <v>10000</v>
      </c>
      <c r="Q48" s="17" t="str">
        <f t="shared" si="11"/>
        <v>Christiana Hospital (subset of WCC PS)</v>
      </c>
      <c r="R48" s="17" t="str">
        <f t="shared" si="12"/>
        <v>Christiana Hospital</v>
      </c>
      <c r="S48" s="18">
        <f t="shared" si="13"/>
        <v>44091</v>
      </c>
      <c r="T48" s="19" t="str">
        <f t="shared" si="14"/>
        <v>UD</v>
      </c>
      <c r="U48" s="20">
        <f t="shared" si="15"/>
        <v>10000</v>
      </c>
      <c r="V48" s="20">
        <f t="shared" si="16"/>
        <v>10000</v>
      </c>
      <c r="W48" s="20">
        <f t="shared" si="17"/>
        <v>10000</v>
      </c>
    </row>
    <row r="49" spans="1:23" x14ac:dyDescent="0.55000000000000004">
      <c r="A49" s="19" t="s">
        <v>11</v>
      </c>
      <c r="B49" s="17" t="s">
        <v>30</v>
      </c>
      <c r="C49" s="18">
        <v>44098</v>
      </c>
      <c r="D49" s="20">
        <v>10000</v>
      </c>
      <c r="E49" s="12">
        <f t="shared" si="0"/>
        <v>4</v>
      </c>
      <c r="F49" s="12">
        <f t="shared" si="1"/>
        <v>10000</v>
      </c>
      <c r="G49" s="10">
        <f t="shared" si="2"/>
        <v>4</v>
      </c>
      <c r="H49" s="10">
        <f t="shared" si="3"/>
        <v>4</v>
      </c>
      <c r="I49" s="10">
        <f t="shared" si="4"/>
        <v>4</v>
      </c>
      <c r="J49" s="11" t="s">
        <v>33</v>
      </c>
      <c r="K49" s="12">
        <f t="shared" si="18"/>
        <v>10000</v>
      </c>
      <c r="L49" s="12">
        <f t="shared" si="6"/>
        <v>4</v>
      </c>
      <c r="M49" s="12">
        <f t="shared" si="19"/>
        <v>10000</v>
      </c>
      <c r="N49" s="12">
        <f t="shared" si="20"/>
        <v>10000</v>
      </c>
      <c r="O49" s="12">
        <f t="shared" si="9"/>
        <v>4</v>
      </c>
      <c r="P49" s="12">
        <f t="shared" si="21"/>
        <v>10000</v>
      </c>
      <c r="Q49" s="17" t="str">
        <f t="shared" si="11"/>
        <v>Christiana Hospital (subset of WCC PS)</v>
      </c>
      <c r="R49" s="17" t="str">
        <f t="shared" si="12"/>
        <v>Christiana Hospital</v>
      </c>
      <c r="S49" s="18">
        <f t="shared" si="13"/>
        <v>44098</v>
      </c>
      <c r="T49" s="19" t="str">
        <f t="shared" si="14"/>
        <v>UD</v>
      </c>
      <c r="U49" s="20">
        <f t="shared" si="15"/>
        <v>10000</v>
      </c>
      <c r="V49" s="20">
        <f t="shared" si="16"/>
        <v>10000</v>
      </c>
      <c r="W49" s="20">
        <f t="shared" si="17"/>
        <v>10000</v>
      </c>
    </row>
    <row r="50" spans="1:23" x14ac:dyDescent="0.55000000000000004">
      <c r="A50" s="19" t="s">
        <v>11</v>
      </c>
      <c r="B50" s="17" t="s">
        <v>30</v>
      </c>
      <c r="C50" s="18">
        <v>44105</v>
      </c>
      <c r="D50" s="20">
        <v>35280</v>
      </c>
      <c r="E50" s="12">
        <f t="shared" si="0"/>
        <v>4</v>
      </c>
      <c r="F50" s="12">
        <f t="shared" si="1"/>
        <v>35300</v>
      </c>
      <c r="G50" s="10">
        <f t="shared" si="2"/>
        <v>4.5475285764597819</v>
      </c>
      <c r="H50" s="10">
        <f t="shared" si="3"/>
        <v>4.2975285764597819</v>
      </c>
      <c r="I50" s="10">
        <f t="shared" si="4"/>
        <v>4.7975285764597819</v>
      </c>
      <c r="J50" s="11" t="s">
        <v>33</v>
      </c>
      <c r="K50" s="12">
        <f t="shared" si="18"/>
        <v>19839.40195271554</v>
      </c>
      <c r="L50" s="12">
        <f t="shared" si="6"/>
        <v>4</v>
      </c>
      <c r="M50" s="12">
        <f t="shared" si="19"/>
        <v>19800</v>
      </c>
      <c r="N50" s="12">
        <f t="shared" si="20"/>
        <v>62737.697586173192</v>
      </c>
      <c r="O50" s="12">
        <f t="shared" si="9"/>
        <v>4</v>
      </c>
      <c r="P50" s="12">
        <f t="shared" si="21"/>
        <v>62700</v>
      </c>
      <c r="Q50" s="17" t="str">
        <f t="shared" si="11"/>
        <v>Christiana Hospital (subset of WCC PS)</v>
      </c>
      <c r="R50" s="17" t="str">
        <f t="shared" si="12"/>
        <v>Christiana Hospital</v>
      </c>
      <c r="S50" s="18">
        <f t="shared" si="13"/>
        <v>44105</v>
      </c>
      <c r="T50" s="19" t="str">
        <f t="shared" si="14"/>
        <v>UD</v>
      </c>
      <c r="U50" s="20">
        <f t="shared" si="15"/>
        <v>35300</v>
      </c>
      <c r="V50" s="20">
        <f t="shared" si="16"/>
        <v>19800</v>
      </c>
      <c r="W50" s="20">
        <f t="shared" si="17"/>
        <v>62700</v>
      </c>
    </row>
    <row r="51" spans="1:23" x14ac:dyDescent="0.55000000000000004">
      <c r="A51" s="19" t="s">
        <v>11</v>
      </c>
      <c r="B51" s="17" t="s">
        <v>30</v>
      </c>
      <c r="C51" s="18">
        <v>44112</v>
      </c>
      <c r="D51" s="20">
        <v>10000</v>
      </c>
      <c r="E51" s="12">
        <f t="shared" si="0"/>
        <v>4</v>
      </c>
      <c r="F51" s="12">
        <f t="shared" si="1"/>
        <v>10000</v>
      </c>
      <c r="G51" s="10">
        <f t="shared" si="2"/>
        <v>4</v>
      </c>
      <c r="H51" s="10">
        <f t="shared" si="3"/>
        <v>4</v>
      </c>
      <c r="I51" s="10">
        <f t="shared" si="4"/>
        <v>4</v>
      </c>
      <c r="J51" s="11" t="s">
        <v>33</v>
      </c>
      <c r="K51" s="12">
        <f t="shared" si="18"/>
        <v>10000</v>
      </c>
      <c r="L51" s="12">
        <f t="shared" si="6"/>
        <v>4</v>
      </c>
      <c r="M51" s="12">
        <f t="shared" si="19"/>
        <v>10000</v>
      </c>
      <c r="N51" s="12">
        <f t="shared" si="20"/>
        <v>10000</v>
      </c>
      <c r="O51" s="12">
        <f t="shared" si="9"/>
        <v>4</v>
      </c>
      <c r="P51" s="12">
        <f t="shared" si="21"/>
        <v>10000</v>
      </c>
      <c r="Q51" s="17" t="str">
        <f t="shared" si="11"/>
        <v>Christiana Hospital (subset of WCC PS)</v>
      </c>
      <c r="R51" s="17" t="str">
        <f t="shared" si="12"/>
        <v>Christiana Hospital</v>
      </c>
      <c r="S51" s="18">
        <f t="shared" si="13"/>
        <v>44112</v>
      </c>
      <c r="T51" s="19" t="str">
        <f t="shared" si="14"/>
        <v>UD</v>
      </c>
      <c r="U51" s="20">
        <f t="shared" si="15"/>
        <v>10000</v>
      </c>
      <c r="V51" s="20">
        <f t="shared" si="16"/>
        <v>10000</v>
      </c>
      <c r="W51" s="20">
        <f t="shared" si="17"/>
        <v>10000</v>
      </c>
    </row>
    <row r="52" spans="1:23" x14ac:dyDescent="0.55000000000000004">
      <c r="A52" s="19" t="s">
        <v>11</v>
      </c>
      <c r="B52" s="17" t="s">
        <v>30</v>
      </c>
      <c r="C52" s="18">
        <v>44119</v>
      </c>
      <c r="D52" s="20">
        <v>39746.666666666672</v>
      </c>
      <c r="E52" s="12">
        <f t="shared" si="0"/>
        <v>4</v>
      </c>
      <c r="F52" s="12">
        <f t="shared" si="1"/>
        <v>39700</v>
      </c>
      <c r="G52" s="10">
        <f t="shared" si="2"/>
        <v>4.5993007126409307</v>
      </c>
      <c r="H52" s="10">
        <f t="shared" si="3"/>
        <v>4.3493007126409307</v>
      </c>
      <c r="I52" s="10">
        <f t="shared" si="4"/>
        <v>4.8493007126409307</v>
      </c>
      <c r="J52" s="11" t="s">
        <v>33</v>
      </c>
      <c r="K52" s="12">
        <f t="shared" si="18"/>
        <v>22351.19320523243</v>
      </c>
      <c r="L52" s="12">
        <f t="shared" si="6"/>
        <v>4</v>
      </c>
      <c r="M52" s="12">
        <f t="shared" si="19"/>
        <v>22400</v>
      </c>
      <c r="N52" s="12">
        <f t="shared" si="20"/>
        <v>70680.678951013819</v>
      </c>
      <c r="O52" s="12">
        <f t="shared" si="9"/>
        <v>4</v>
      </c>
      <c r="P52" s="12">
        <f t="shared" si="21"/>
        <v>70700</v>
      </c>
      <c r="Q52" s="17" t="str">
        <f t="shared" si="11"/>
        <v>Christiana Hospital (subset of WCC PS)</v>
      </c>
      <c r="R52" s="17" t="str">
        <f t="shared" si="12"/>
        <v>Christiana Hospital</v>
      </c>
      <c r="S52" s="18">
        <f t="shared" si="13"/>
        <v>44119</v>
      </c>
      <c r="T52" s="19" t="str">
        <f t="shared" si="14"/>
        <v>UD</v>
      </c>
      <c r="U52" s="20">
        <f t="shared" si="15"/>
        <v>39700</v>
      </c>
      <c r="V52" s="20">
        <f t="shared" si="16"/>
        <v>22400</v>
      </c>
      <c r="W52" s="20">
        <f t="shared" si="17"/>
        <v>70700</v>
      </c>
    </row>
    <row r="53" spans="1:23" x14ac:dyDescent="0.55000000000000004">
      <c r="A53" s="19" t="s">
        <v>11</v>
      </c>
      <c r="B53" s="17" t="s">
        <v>30</v>
      </c>
      <c r="C53" s="18">
        <v>44126</v>
      </c>
      <c r="D53" s="20">
        <v>10000</v>
      </c>
      <c r="E53" s="12">
        <f t="shared" si="0"/>
        <v>4</v>
      </c>
      <c r="F53" s="12">
        <f t="shared" si="1"/>
        <v>10000</v>
      </c>
      <c r="G53" s="10">
        <f t="shared" si="2"/>
        <v>4</v>
      </c>
      <c r="H53" s="10">
        <f t="shared" si="3"/>
        <v>4</v>
      </c>
      <c r="I53" s="10">
        <f t="shared" si="4"/>
        <v>4</v>
      </c>
      <c r="J53" s="11" t="s">
        <v>33</v>
      </c>
      <c r="K53" s="12">
        <f t="shared" si="18"/>
        <v>10000</v>
      </c>
      <c r="L53" s="12">
        <f t="shared" si="6"/>
        <v>4</v>
      </c>
      <c r="M53" s="12">
        <f t="shared" si="19"/>
        <v>10000</v>
      </c>
      <c r="N53" s="12">
        <f t="shared" si="20"/>
        <v>10000</v>
      </c>
      <c r="O53" s="12">
        <f t="shared" si="9"/>
        <v>4</v>
      </c>
      <c r="P53" s="12">
        <f t="shared" si="21"/>
        <v>10000</v>
      </c>
      <c r="Q53" s="17" t="str">
        <f t="shared" si="11"/>
        <v>Christiana Hospital (subset of WCC PS)</v>
      </c>
      <c r="R53" s="17" t="str">
        <f t="shared" si="12"/>
        <v>Christiana Hospital</v>
      </c>
      <c r="S53" s="18">
        <f t="shared" si="13"/>
        <v>44126</v>
      </c>
      <c r="T53" s="19" t="str">
        <f t="shared" si="14"/>
        <v>UD</v>
      </c>
      <c r="U53" s="20">
        <f t="shared" si="15"/>
        <v>10000</v>
      </c>
      <c r="V53" s="20">
        <f t="shared" si="16"/>
        <v>10000</v>
      </c>
      <c r="W53" s="20">
        <f t="shared" si="17"/>
        <v>10000</v>
      </c>
    </row>
    <row r="54" spans="1:23" x14ac:dyDescent="0.55000000000000004">
      <c r="A54" s="19" t="s">
        <v>11</v>
      </c>
      <c r="B54" s="17" t="s">
        <v>30</v>
      </c>
      <c r="C54" s="18">
        <v>44133</v>
      </c>
      <c r="D54" s="20">
        <v>36624.761904761908</v>
      </c>
      <c r="E54" s="12">
        <f t="shared" si="0"/>
        <v>4</v>
      </c>
      <c r="F54" s="12">
        <f t="shared" si="1"/>
        <v>36600</v>
      </c>
      <c r="G54" s="10">
        <f t="shared" si="2"/>
        <v>4.5637748100506528</v>
      </c>
      <c r="H54" s="10">
        <f t="shared" si="3"/>
        <v>4.3137748100506528</v>
      </c>
      <c r="I54" s="10">
        <f t="shared" si="4"/>
        <v>4.8137748100506528</v>
      </c>
      <c r="J54" s="11" t="s">
        <v>33</v>
      </c>
      <c r="K54" s="12">
        <f t="shared" si="18"/>
        <v>20595.617144304873</v>
      </c>
      <c r="L54" s="12">
        <f t="shared" si="6"/>
        <v>4</v>
      </c>
      <c r="M54" s="12">
        <f t="shared" si="19"/>
        <v>20600</v>
      </c>
      <c r="N54" s="12">
        <f t="shared" si="20"/>
        <v>65129.059992816088</v>
      </c>
      <c r="O54" s="12">
        <f t="shared" si="9"/>
        <v>4</v>
      </c>
      <c r="P54" s="12">
        <f t="shared" si="21"/>
        <v>65100</v>
      </c>
      <c r="Q54" s="17" t="str">
        <f t="shared" si="11"/>
        <v>Christiana Hospital (subset of WCC PS)</v>
      </c>
      <c r="R54" s="17" t="str">
        <f t="shared" si="12"/>
        <v>Christiana Hospital</v>
      </c>
      <c r="S54" s="18">
        <f t="shared" si="13"/>
        <v>44133</v>
      </c>
      <c r="T54" s="19" t="str">
        <f t="shared" si="14"/>
        <v>UD</v>
      </c>
      <c r="U54" s="20">
        <f t="shared" si="15"/>
        <v>36600</v>
      </c>
      <c r="V54" s="20">
        <f t="shared" si="16"/>
        <v>20600</v>
      </c>
      <c r="W54" s="20">
        <f t="shared" si="17"/>
        <v>65100</v>
      </c>
    </row>
    <row r="55" spans="1:23" x14ac:dyDescent="0.55000000000000004">
      <c r="A55" s="19" t="s">
        <v>11</v>
      </c>
      <c r="B55" s="17" t="s">
        <v>30</v>
      </c>
      <c r="C55" s="18">
        <v>44140</v>
      </c>
      <c r="D55" s="20">
        <v>17257.142857142859</v>
      </c>
      <c r="E55" s="12">
        <f t="shared" si="0"/>
        <v>4</v>
      </c>
      <c r="F55" s="12">
        <f t="shared" si="1"/>
        <v>17300</v>
      </c>
      <c r="G55" s="10">
        <f t="shared" si="2"/>
        <v>4.2369688942708565</v>
      </c>
      <c r="H55" s="10">
        <f t="shared" si="3"/>
        <v>4</v>
      </c>
      <c r="I55" s="10">
        <f t="shared" si="4"/>
        <v>4.4869688942708565</v>
      </c>
      <c r="J55" s="11" t="s">
        <v>33</v>
      </c>
      <c r="K55" s="12">
        <f t="shared" si="18"/>
        <v>10000</v>
      </c>
      <c r="L55" s="12">
        <f t="shared" si="6"/>
        <v>4</v>
      </c>
      <c r="M55" s="12">
        <f t="shared" si="19"/>
        <v>10000</v>
      </c>
      <c r="N55" s="12">
        <f t="shared" si="20"/>
        <v>30688.021818957488</v>
      </c>
      <c r="O55" s="12">
        <f t="shared" si="9"/>
        <v>4</v>
      </c>
      <c r="P55" s="12">
        <f t="shared" si="21"/>
        <v>30700</v>
      </c>
      <c r="Q55" s="17" t="str">
        <f t="shared" si="11"/>
        <v>Christiana Hospital (subset of WCC PS)</v>
      </c>
      <c r="R55" s="17" t="str">
        <f t="shared" si="12"/>
        <v>Christiana Hospital</v>
      </c>
      <c r="S55" s="18">
        <f t="shared" si="13"/>
        <v>44140</v>
      </c>
      <c r="T55" s="19" t="str">
        <f t="shared" si="14"/>
        <v>UD</v>
      </c>
      <c r="U55" s="20">
        <f t="shared" si="15"/>
        <v>17300</v>
      </c>
      <c r="V55" s="20">
        <f t="shared" si="16"/>
        <v>10000</v>
      </c>
      <c r="W55" s="20">
        <f t="shared" si="17"/>
        <v>30700</v>
      </c>
    </row>
    <row r="56" spans="1:23" x14ac:dyDescent="0.55000000000000004">
      <c r="A56" s="19" t="s">
        <v>11</v>
      </c>
      <c r="B56" s="17" t="s">
        <v>30</v>
      </c>
      <c r="C56" s="18">
        <v>44147</v>
      </c>
      <c r="D56" s="20">
        <v>18293.333333333332</v>
      </c>
      <c r="E56" s="12">
        <f t="shared" si="0"/>
        <v>4</v>
      </c>
      <c r="F56" s="12">
        <f t="shared" si="1"/>
        <v>18300</v>
      </c>
      <c r="G56" s="10">
        <f t="shared" si="2"/>
        <v>4.2622928479790332</v>
      </c>
      <c r="H56" s="10">
        <f t="shared" si="3"/>
        <v>4.0122928479790332</v>
      </c>
      <c r="I56" s="10">
        <f t="shared" si="4"/>
        <v>4.5122928479790332</v>
      </c>
      <c r="J56" s="11" t="s">
        <v>33</v>
      </c>
      <c r="K56" s="12">
        <f t="shared" si="18"/>
        <v>10287.097308815466</v>
      </c>
      <c r="L56" s="12">
        <f t="shared" si="6"/>
        <v>4</v>
      </c>
      <c r="M56" s="12">
        <f t="shared" si="19"/>
        <v>10300</v>
      </c>
      <c r="N56" s="12">
        <f t="shared" si="20"/>
        <v>32530.658007645423</v>
      </c>
      <c r="O56" s="12">
        <f t="shared" si="9"/>
        <v>4</v>
      </c>
      <c r="P56" s="12">
        <f t="shared" si="21"/>
        <v>32500</v>
      </c>
      <c r="Q56" s="17" t="str">
        <f t="shared" si="11"/>
        <v>Christiana Hospital (subset of WCC PS)</v>
      </c>
      <c r="R56" s="17" t="str">
        <f t="shared" si="12"/>
        <v>Christiana Hospital</v>
      </c>
      <c r="S56" s="18">
        <f t="shared" si="13"/>
        <v>44147</v>
      </c>
      <c r="T56" s="19" t="str">
        <f t="shared" si="14"/>
        <v>UD</v>
      </c>
      <c r="U56" s="20">
        <f t="shared" si="15"/>
        <v>18300</v>
      </c>
      <c r="V56" s="20">
        <f t="shared" si="16"/>
        <v>10300</v>
      </c>
      <c r="W56" s="20">
        <f t="shared" si="17"/>
        <v>32500</v>
      </c>
    </row>
    <row r="57" spans="1:23" x14ac:dyDescent="0.55000000000000004">
      <c r="A57" s="19" t="s">
        <v>11</v>
      </c>
      <c r="B57" s="17" t="s">
        <v>30</v>
      </c>
      <c r="C57" s="18">
        <v>44154</v>
      </c>
      <c r="D57" s="20">
        <v>87222.857142857159</v>
      </c>
      <c r="E57" s="12">
        <f t="shared" si="0"/>
        <v>4</v>
      </c>
      <c r="F57" s="12">
        <f t="shared" si="1"/>
        <v>87200</v>
      </c>
      <c r="G57" s="10">
        <f t="shared" si="2"/>
        <v>4.9406303086737253</v>
      </c>
      <c r="H57" s="10">
        <f t="shared" si="3"/>
        <v>4.6906303086737253</v>
      </c>
      <c r="I57" s="10">
        <f t="shared" si="4"/>
        <v>5.1906303086737253</v>
      </c>
      <c r="J57" s="11" t="s">
        <v>33</v>
      </c>
      <c r="K57" s="12">
        <f t="shared" si="18"/>
        <v>49049.017072602779</v>
      </c>
      <c r="L57" s="12">
        <f t="shared" si="6"/>
        <v>4</v>
      </c>
      <c r="M57" s="12">
        <f t="shared" si="19"/>
        <v>49000</v>
      </c>
      <c r="N57" s="12">
        <f t="shared" si="20"/>
        <v>155106.61094190931</v>
      </c>
      <c r="O57" s="12">
        <f t="shared" si="9"/>
        <v>5</v>
      </c>
      <c r="P57" s="12">
        <f t="shared" si="21"/>
        <v>155000</v>
      </c>
      <c r="Q57" s="17" t="str">
        <f t="shared" si="11"/>
        <v>Christiana Hospital (subset of WCC PS)</v>
      </c>
      <c r="R57" s="17" t="str">
        <f t="shared" si="12"/>
        <v>Christiana Hospital</v>
      </c>
      <c r="S57" s="18">
        <f t="shared" si="13"/>
        <v>44154</v>
      </c>
      <c r="T57" s="19" t="str">
        <f t="shared" si="14"/>
        <v>UD</v>
      </c>
      <c r="U57" s="20">
        <f t="shared" si="15"/>
        <v>87200</v>
      </c>
      <c r="V57" s="20">
        <f t="shared" si="16"/>
        <v>49000</v>
      </c>
      <c r="W57" s="20">
        <f t="shared" si="17"/>
        <v>155000</v>
      </c>
    </row>
    <row r="58" spans="1:23" x14ac:dyDescent="0.55000000000000004">
      <c r="A58" s="19" t="s">
        <v>11</v>
      </c>
      <c r="B58" s="17" t="s">
        <v>30</v>
      </c>
      <c r="C58" s="18">
        <v>44159</v>
      </c>
      <c r="D58" s="20">
        <v>10000</v>
      </c>
      <c r="E58" s="12">
        <f t="shared" ref="E58:E59" si="33">INT(LOG10(ABS(D58)))</f>
        <v>4</v>
      </c>
      <c r="F58" s="12">
        <f t="shared" ref="F58:F59" si="34">ROUND(D58,(-E58+2))</f>
        <v>10000</v>
      </c>
      <c r="G58" s="10">
        <f t="shared" ref="G58:G59" si="35">LOG10(D58)</f>
        <v>4</v>
      </c>
      <c r="H58" s="10">
        <f t="shared" ref="H58:H59" si="36">IF(G58&gt;4.25,G58-0.25,4)</f>
        <v>4</v>
      </c>
      <c r="I58" s="10">
        <f t="shared" ref="I58:I59" si="37">IF(G58&gt;4,G58+0.25,4)</f>
        <v>4</v>
      </c>
      <c r="J58" s="11" t="s">
        <v>33</v>
      </c>
      <c r="K58" s="12">
        <f t="shared" ref="K58:K59" si="38">10^H58</f>
        <v>10000</v>
      </c>
      <c r="L58" s="12">
        <f t="shared" ref="L58:L59" si="39">INT(LOG10(ABS(K58)))</f>
        <v>4</v>
      </c>
      <c r="M58" s="12">
        <f t="shared" ref="M58:M59" si="40">ROUND(K58,(-L58+2))</f>
        <v>10000</v>
      </c>
      <c r="N58" s="12">
        <f t="shared" ref="N58:N59" si="41">10^I58</f>
        <v>10000</v>
      </c>
      <c r="O58" s="12">
        <f t="shared" ref="O58:O59" si="42">INT(LOG10(ABS(N58)))</f>
        <v>4</v>
      </c>
      <c r="P58" s="12">
        <f t="shared" ref="P58:P59" si="43">ROUND(N58,(-O58+2))</f>
        <v>10000</v>
      </c>
      <c r="Q58" s="17" t="str">
        <f t="shared" si="11"/>
        <v>Christiana Hospital (subset of WCC PS)</v>
      </c>
      <c r="R58" s="17" t="str">
        <f t="shared" si="12"/>
        <v>Christiana Hospital</v>
      </c>
      <c r="S58" s="18">
        <f t="shared" si="13"/>
        <v>44159</v>
      </c>
      <c r="T58" s="19" t="str">
        <f t="shared" si="14"/>
        <v>UD</v>
      </c>
      <c r="U58" s="20">
        <f t="shared" si="15"/>
        <v>10000</v>
      </c>
      <c r="V58" s="20">
        <f t="shared" si="16"/>
        <v>10000</v>
      </c>
      <c r="W58" s="20">
        <f t="shared" si="17"/>
        <v>10000</v>
      </c>
    </row>
    <row r="59" spans="1:23" x14ac:dyDescent="0.55000000000000004">
      <c r="A59" s="19" t="s">
        <v>11</v>
      </c>
      <c r="B59" s="17" t="s">
        <v>30</v>
      </c>
      <c r="C59" s="18">
        <v>44168</v>
      </c>
      <c r="D59" s="20">
        <v>889733</v>
      </c>
      <c r="E59" s="12">
        <f t="shared" si="33"/>
        <v>5</v>
      </c>
      <c r="F59" s="12">
        <f t="shared" si="34"/>
        <v>890000</v>
      </c>
      <c r="G59" s="10">
        <f t="shared" si="35"/>
        <v>5.9492596987531803</v>
      </c>
      <c r="H59" s="10">
        <f t="shared" si="36"/>
        <v>5.6992596987531803</v>
      </c>
      <c r="I59" s="10">
        <f t="shared" si="37"/>
        <v>6.1992596987531803</v>
      </c>
      <c r="J59" s="11" t="s">
        <v>33</v>
      </c>
      <c r="K59" s="12">
        <f t="shared" si="38"/>
        <v>500333.63428558549</v>
      </c>
      <c r="L59" s="12">
        <f t="shared" si="39"/>
        <v>5</v>
      </c>
      <c r="M59" s="12">
        <f t="shared" si="40"/>
        <v>500000</v>
      </c>
      <c r="N59" s="12">
        <f t="shared" si="41"/>
        <v>1582193.8743321609</v>
      </c>
      <c r="O59" s="12">
        <f t="shared" si="42"/>
        <v>6</v>
      </c>
      <c r="P59" s="12">
        <f t="shared" si="43"/>
        <v>1580000</v>
      </c>
      <c r="Q59" s="17" t="str">
        <f t="shared" si="11"/>
        <v>Christiana Hospital (subset of WCC PS)</v>
      </c>
      <c r="R59" s="17" t="str">
        <f t="shared" si="12"/>
        <v>Christiana Hospital</v>
      </c>
      <c r="S59" s="18">
        <f t="shared" si="13"/>
        <v>44168</v>
      </c>
      <c r="T59" s="19" t="str">
        <f t="shared" si="14"/>
        <v>UD</v>
      </c>
      <c r="U59" s="20">
        <f t="shared" si="15"/>
        <v>890000</v>
      </c>
      <c r="V59" s="20">
        <f t="shared" si="16"/>
        <v>500000</v>
      </c>
      <c r="W59" s="20">
        <f t="shared" si="17"/>
        <v>1580000</v>
      </c>
    </row>
    <row r="60" spans="1:23" x14ac:dyDescent="0.55000000000000004">
      <c r="A60" s="19" t="s">
        <v>10</v>
      </c>
      <c r="B60" s="17" t="s">
        <v>27</v>
      </c>
      <c r="C60" s="18">
        <v>43958</v>
      </c>
      <c r="D60" s="20">
        <v>28936</v>
      </c>
      <c r="E60" s="12">
        <f t="shared" si="0"/>
        <v>4</v>
      </c>
      <c r="F60" s="12">
        <f t="shared" si="1"/>
        <v>28900</v>
      </c>
      <c r="G60" s="10">
        <f t="shared" si="2"/>
        <v>4.4614384957535629</v>
      </c>
      <c r="H60" s="10">
        <f t="shared" si="3"/>
        <v>4.2114384957535629</v>
      </c>
      <c r="I60" s="10">
        <f t="shared" si="4"/>
        <v>4.7114384957535629</v>
      </c>
      <c r="J60" s="11" t="s">
        <v>34</v>
      </c>
      <c r="K60" s="12">
        <f t="shared" si="18"/>
        <v>16271.908585707941</v>
      </c>
      <c r="L60" s="12">
        <f t="shared" si="6"/>
        <v>4</v>
      </c>
      <c r="M60" s="12">
        <f t="shared" si="19"/>
        <v>16300</v>
      </c>
      <c r="N60" s="12">
        <f t="shared" si="20"/>
        <v>51456.2930088863</v>
      </c>
      <c r="O60" s="12">
        <f t="shared" si="9"/>
        <v>4</v>
      </c>
      <c r="P60" s="12">
        <f t="shared" si="21"/>
        <v>51500</v>
      </c>
      <c r="Q60" s="17" t="str">
        <f t="shared" si="11"/>
        <v>City of Newark (subset of WCC PS)</v>
      </c>
      <c r="R60" s="17" t="str">
        <f t="shared" si="12"/>
        <v>City of Newark</v>
      </c>
      <c r="S60" s="18">
        <f t="shared" si="13"/>
        <v>43958</v>
      </c>
      <c r="T60" s="19" t="str">
        <f t="shared" si="14"/>
        <v>Biobot</v>
      </c>
      <c r="U60" s="20">
        <f t="shared" si="15"/>
        <v>28900</v>
      </c>
      <c r="V60" s="20"/>
      <c r="W60" s="20"/>
    </row>
    <row r="61" spans="1:23" x14ac:dyDescent="0.55000000000000004">
      <c r="A61" s="19" t="s">
        <v>10</v>
      </c>
      <c r="B61" s="17" t="s">
        <v>27</v>
      </c>
      <c r="C61" s="18">
        <v>43965</v>
      </c>
      <c r="D61" s="20">
        <v>139434</v>
      </c>
      <c r="E61" s="12">
        <f t="shared" si="0"/>
        <v>5</v>
      </c>
      <c r="F61" s="12">
        <f t="shared" si="1"/>
        <v>139000</v>
      </c>
      <c r="G61" s="10">
        <f t="shared" si="2"/>
        <v>5.1443686863297398</v>
      </c>
      <c r="H61" s="10">
        <f t="shared" si="3"/>
        <v>4.8943686863297398</v>
      </c>
      <c r="I61" s="10">
        <f t="shared" si="4"/>
        <v>5.3943686863297398</v>
      </c>
      <c r="J61" s="11" t="s">
        <v>34</v>
      </c>
      <c r="K61" s="12">
        <f t="shared" si="18"/>
        <v>78409.500336591183</v>
      </c>
      <c r="L61" s="12">
        <f t="shared" si="6"/>
        <v>4</v>
      </c>
      <c r="M61" s="12">
        <f t="shared" si="19"/>
        <v>78400</v>
      </c>
      <c r="N61" s="12">
        <f t="shared" si="20"/>
        <v>247952.61125936746</v>
      </c>
      <c r="O61" s="12">
        <f t="shared" si="9"/>
        <v>5</v>
      </c>
      <c r="P61" s="12">
        <f t="shared" si="21"/>
        <v>248000</v>
      </c>
      <c r="Q61" s="17" t="str">
        <f t="shared" si="11"/>
        <v>City of Newark (subset of WCC PS)</v>
      </c>
      <c r="R61" s="17" t="str">
        <f t="shared" si="12"/>
        <v>City of Newark</v>
      </c>
      <c r="S61" s="18">
        <f t="shared" si="13"/>
        <v>43965</v>
      </c>
      <c r="T61" s="19" t="str">
        <f t="shared" si="14"/>
        <v>Biobot</v>
      </c>
      <c r="U61" s="20">
        <f t="shared" si="15"/>
        <v>139000</v>
      </c>
      <c r="V61" s="20"/>
      <c r="W61" s="20"/>
    </row>
    <row r="62" spans="1:23" x14ac:dyDescent="0.55000000000000004">
      <c r="A62" s="19" t="s">
        <v>10</v>
      </c>
      <c r="B62" s="17" t="s">
        <v>27</v>
      </c>
      <c r="C62" s="18">
        <v>43972</v>
      </c>
      <c r="D62" s="20">
        <v>75772</v>
      </c>
      <c r="E62" s="12">
        <f t="shared" si="0"/>
        <v>4</v>
      </c>
      <c r="F62" s="12">
        <f t="shared" si="1"/>
        <v>75800</v>
      </c>
      <c r="G62" s="10">
        <f t="shared" si="2"/>
        <v>4.8795087505924473</v>
      </c>
      <c r="H62" s="10">
        <f t="shared" si="3"/>
        <v>4.6295087505924473</v>
      </c>
      <c r="I62" s="10">
        <f t="shared" si="4"/>
        <v>5.1295087505924473</v>
      </c>
      <c r="J62" s="11" t="s">
        <v>34</v>
      </c>
      <c r="K62" s="12">
        <f t="shared" si="18"/>
        <v>42609.726892323226</v>
      </c>
      <c r="L62" s="12">
        <f t="shared" si="6"/>
        <v>4</v>
      </c>
      <c r="M62" s="12">
        <f t="shared" si="19"/>
        <v>42600</v>
      </c>
      <c r="N62" s="12">
        <f t="shared" si="20"/>
        <v>134743.78745746939</v>
      </c>
      <c r="O62" s="12">
        <f t="shared" si="9"/>
        <v>5</v>
      </c>
      <c r="P62" s="12">
        <f t="shared" si="21"/>
        <v>135000</v>
      </c>
      <c r="Q62" s="17" t="str">
        <f t="shared" si="11"/>
        <v>City of Newark (subset of WCC PS)</v>
      </c>
      <c r="R62" s="17" t="str">
        <f t="shared" si="12"/>
        <v>City of Newark</v>
      </c>
      <c r="S62" s="18">
        <f t="shared" si="13"/>
        <v>43972</v>
      </c>
      <c r="T62" s="19" t="str">
        <f t="shared" si="14"/>
        <v>Biobot</v>
      </c>
      <c r="U62" s="20">
        <f t="shared" si="15"/>
        <v>75800</v>
      </c>
      <c r="V62" s="20"/>
      <c r="W62" s="20"/>
    </row>
    <row r="63" spans="1:23" x14ac:dyDescent="0.55000000000000004">
      <c r="A63" s="19" t="s">
        <v>10</v>
      </c>
      <c r="B63" s="17" t="s">
        <v>27</v>
      </c>
      <c r="C63" s="18">
        <v>43979</v>
      </c>
      <c r="D63" s="20">
        <v>10950</v>
      </c>
      <c r="E63" s="12">
        <f t="shared" si="0"/>
        <v>4</v>
      </c>
      <c r="F63" s="12">
        <f t="shared" si="1"/>
        <v>11000</v>
      </c>
      <c r="G63" s="10">
        <f t="shared" si="2"/>
        <v>4.0394141191761372</v>
      </c>
      <c r="H63" s="10">
        <f t="shared" si="3"/>
        <v>4</v>
      </c>
      <c r="I63" s="10">
        <f t="shared" si="4"/>
        <v>4.2894141191761372</v>
      </c>
      <c r="J63" s="11" t="s">
        <v>34</v>
      </c>
      <c r="K63" s="12">
        <f t="shared" si="18"/>
        <v>10000</v>
      </c>
      <c r="L63" s="12">
        <f t="shared" si="6"/>
        <v>4</v>
      </c>
      <c r="M63" s="12">
        <f t="shared" si="19"/>
        <v>10000</v>
      </c>
      <c r="N63" s="12">
        <f t="shared" si="20"/>
        <v>19472.159539926219</v>
      </c>
      <c r="O63" s="12">
        <f t="shared" si="9"/>
        <v>4</v>
      </c>
      <c r="P63" s="12">
        <f t="shared" si="21"/>
        <v>19500</v>
      </c>
      <c r="Q63" s="17" t="str">
        <f t="shared" si="11"/>
        <v>City of Newark (subset of WCC PS)</v>
      </c>
      <c r="R63" s="17" t="str">
        <f t="shared" si="12"/>
        <v>City of Newark</v>
      </c>
      <c r="S63" s="18">
        <f t="shared" si="13"/>
        <v>43979</v>
      </c>
      <c r="T63" s="19" t="str">
        <f t="shared" si="14"/>
        <v>Biobot</v>
      </c>
      <c r="U63" s="20">
        <f t="shared" si="15"/>
        <v>11000</v>
      </c>
      <c r="V63" s="20"/>
      <c r="W63" s="20"/>
    </row>
    <row r="64" spans="1:23" x14ac:dyDescent="0.55000000000000004">
      <c r="A64" s="19" t="s">
        <v>10</v>
      </c>
      <c r="B64" s="17" t="s">
        <v>27</v>
      </c>
      <c r="C64" s="18">
        <v>43986</v>
      </c>
      <c r="D64" s="20">
        <v>112229</v>
      </c>
      <c r="E64" s="12">
        <f t="shared" si="0"/>
        <v>5</v>
      </c>
      <c r="F64" s="12">
        <f t="shared" si="1"/>
        <v>112000</v>
      </c>
      <c r="G64" s="10">
        <f t="shared" si="2"/>
        <v>5.0501050932179945</v>
      </c>
      <c r="H64" s="10">
        <f t="shared" si="3"/>
        <v>4.8001050932179945</v>
      </c>
      <c r="I64" s="10">
        <f t="shared" si="4"/>
        <v>5.3001050932179945</v>
      </c>
      <c r="J64" s="11" t="s">
        <v>34</v>
      </c>
      <c r="K64" s="12">
        <f t="shared" si="18"/>
        <v>63111.004584787799</v>
      </c>
      <c r="L64" s="12">
        <f t="shared" si="6"/>
        <v>4</v>
      </c>
      <c r="M64" s="12">
        <f t="shared" si="19"/>
        <v>63100</v>
      </c>
      <c r="N64" s="12">
        <f t="shared" si="20"/>
        <v>199574.51990925838</v>
      </c>
      <c r="O64" s="12">
        <f t="shared" si="9"/>
        <v>5</v>
      </c>
      <c r="P64" s="12">
        <f t="shared" si="21"/>
        <v>200000</v>
      </c>
      <c r="Q64" s="17" t="str">
        <f t="shared" si="11"/>
        <v>City of Newark (subset of WCC PS)</v>
      </c>
      <c r="R64" s="17" t="str">
        <f t="shared" si="12"/>
        <v>City of Newark</v>
      </c>
      <c r="S64" s="18">
        <f t="shared" si="13"/>
        <v>43986</v>
      </c>
      <c r="T64" s="19" t="str">
        <f t="shared" si="14"/>
        <v>Biobot</v>
      </c>
      <c r="U64" s="20">
        <f t="shared" si="15"/>
        <v>112000</v>
      </c>
      <c r="V64" s="20"/>
      <c r="W64" s="20"/>
    </row>
    <row r="65" spans="1:23" x14ac:dyDescent="0.55000000000000004">
      <c r="A65" s="19" t="s">
        <v>10</v>
      </c>
      <c r="B65" s="17" t="s">
        <v>27</v>
      </c>
      <c r="C65" s="18">
        <v>43993</v>
      </c>
      <c r="D65" s="20">
        <v>342812</v>
      </c>
      <c r="E65" s="12">
        <f t="shared" si="0"/>
        <v>5</v>
      </c>
      <c r="F65" s="12">
        <f t="shared" si="1"/>
        <v>343000</v>
      </c>
      <c r="G65" s="10">
        <f t="shared" si="2"/>
        <v>5.535056015825746</v>
      </c>
      <c r="H65" s="10">
        <f t="shared" si="3"/>
        <v>5.285056015825746</v>
      </c>
      <c r="I65" s="10">
        <f t="shared" si="4"/>
        <v>5.785056015825746</v>
      </c>
      <c r="J65" s="11" t="s">
        <v>34</v>
      </c>
      <c r="K65" s="12">
        <f t="shared" si="18"/>
        <v>192777.35437115401</v>
      </c>
      <c r="L65" s="12">
        <f t="shared" si="6"/>
        <v>5</v>
      </c>
      <c r="M65" s="12">
        <f t="shared" si="19"/>
        <v>193000</v>
      </c>
      <c r="N65" s="12">
        <f t="shared" si="20"/>
        <v>609615.52111426368</v>
      </c>
      <c r="O65" s="12">
        <f t="shared" si="9"/>
        <v>5</v>
      </c>
      <c r="P65" s="12">
        <f t="shared" si="21"/>
        <v>610000</v>
      </c>
      <c r="Q65" s="17" t="str">
        <f t="shared" si="11"/>
        <v>City of Newark (subset of WCC PS)</v>
      </c>
      <c r="R65" s="17" t="str">
        <f t="shared" si="12"/>
        <v>City of Newark</v>
      </c>
      <c r="S65" s="18">
        <f t="shared" si="13"/>
        <v>43993</v>
      </c>
      <c r="T65" s="19" t="str">
        <f t="shared" si="14"/>
        <v>Biobot</v>
      </c>
      <c r="U65" s="20">
        <f t="shared" si="15"/>
        <v>343000</v>
      </c>
      <c r="V65" s="20"/>
      <c r="W65" s="20"/>
    </row>
    <row r="66" spans="1:23" x14ac:dyDescent="0.55000000000000004">
      <c r="A66" s="19" t="s">
        <v>10</v>
      </c>
      <c r="B66" s="17" t="s">
        <v>27</v>
      </c>
      <c r="C66" s="18">
        <v>44000</v>
      </c>
      <c r="D66" s="20">
        <v>10000</v>
      </c>
      <c r="E66" s="12">
        <f t="shared" si="0"/>
        <v>4</v>
      </c>
      <c r="F66" s="12">
        <f t="shared" si="1"/>
        <v>10000</v>
      </c>
      <c r="G66" s="10">
        <f t="shared" si="2"/>
        <v>4</v>
      </c>
      <c r="H66" s="10">
        <f t="shared" si="3"/>
        <v>4</v>
      </c>
      <c r="I66" s="10">
        <f t="shared" si="4"/>
        <v>4</v>
      </c>
      <c r="J66" s="11" t="s">
        <v>34</v>
      </c>
      <c r="K66" s="12">
        <f t="shared" si="18"/>
        <v>10000</v>
      </c>
      <c r="L66" s="12">
        <f t="shared" si="6"/>
        <v>4</v>
      </c>
      <c r="M66" s="12">
        <f t="shared" si="19"/>
        <v>10000</v>
      </c>
      <c r="N66" s="12">
        <f t="shared" si="20"/>
        <v>10000</v>
      </c>
      <c r="O66" s="12">
        <f t="shared" si="9"/>
        <v>4</v>
      </c>
      <c r="P66" s="12">
        <f t="shared" si="21"/>
        <v>10000</v>
      </c>
      <c r="Q66" s="17" t="str">
        <f t="shared" si="11"/>
        <v>City of Newark (subset of WCC PS)</v>
      </c>
      <c r="R66" s="17" t="str">
        <f t="shared" si="12"/>
        <v>City of Newark</v>
      </c>
      <c r="S66" s="18">
        <f t="shared" si="13"/>
        <v>44000</v>
      </c>
      <c r="T66" s="19" t="str">
        <f t="shared" si="14"/>
        <v>Biobot</v>
      </c>
      <c r="U66" s="20">
        <f t="shared" si="15"/>
        <v>10000</v>
      </c>
      <c r="V66" s="20"/>
      <c r="W66" s="20"/>
    </row>
    <row r="67" spans="1:23" x14ac:dyDescent="0.55000000000000004">
      <c r="A67" s="19" t="s">
        <v>10</v>
      </c>
      <c r="B67" s="17" t="s">
        <v>27</v>
      </c>
      <c r="C67" s="18">
        <v>44007</v>
      </c>
      <c r="D67" s="20">
        <v>20137</v>
      </c>
      <c r="E67" s="12">
        <f t="shared" si="0"/>
        <v>4</v>
      </c>
      <c r="F67" s="12">
        <f t="shared" si="1"/>
        <v>20100</v>
      </c>
      <c r="G67" s="10">
        <f t="shared" si="2"/>
        <v>4.3039947700660424</v>
      </c>
      <c r="H67" s="10">
        <f t="shared" si="3"/>
        <v>4.0539947700660424</v>
      </c>
      <c r="I67" s="10">
        <f t="shared" si="4"/>
        <v>4.5539947700660424</v>
      </c>
      <c r="J67" s="11" t="s">
        <v>34</v>
      </c>
      <c r="K67" s="12">
        <f t="shared" si="18"/>
        <v>11323.86726535806</v>
      </c>
      <c r="L67" s="12">
        <f t="shared" si="6"/>
        <v>4</v>
      </c>
      <c r="M67" s="12">
        <f t="shared" si="19"/>
        <v>11300</v>
      </c>
      <c r="N67" s="12">
        <f t="shared" si="20"/>
        <v>35809.212479953814</v>
      </c>
      <c r="O67" s="12">
        <f t="shared" si="9"/>
        <v>4</v>
      </c>
      <c r="P67" s="12">
        <f t="shared" si="21"/>
        <v>35800</v>
      </c>
      <c r="Q67" s="17" t="str">
        <f t="shared" si="11"/>
        <v>City of Newark (subset of WCC PS)</v>
      </c>
      <c r="R67" s="17" t="str">
        <f t="shared" si="12"/>
        <v>City of Newark</v>
      </c>
      <c r="S67" s="18">
        <f t="shared" si="13"/>
        <v>44007</v>
      </c>
      <c r="T67" s="19" t="str">
        <f t="shared" si="14"/>
        <v>Biobot</v>
      </c>
      <c r="U67" s="20">
        <f t="shared" si="15"/>
        <v>20100</v>
      </c>
      <c r="V67" s="20"/>
      <c r="W67" s="20"/>
    </row>
    <row r="68" spans="1:23" x14ac:dyDescent="0.55000000000000004">
      <c r="A68" s="19" t="s">
        <v>10</v>
      </c>
      <c r="B68" s="17" t="s">
        <v>27</v>
      </c>
      <c r="C68" s="18">
        <v>44014</v>
      </c>
      <c r="D68" s="20">
        <v>10203</v>
      </c>
      <c r="E68" s="12">
        <f t="shared" si="0"/>
        <v>4</v>
      </c>
      <c r="F68" s="12">
        <f t="shared" si="1"/>
        <v>10200</v>
      </c>
      <c r="G68" s="10">
        <f t="shared" si="2"/>
        <v>4.0087278866523848</v>
      </c>
      <c r="H68" s="10">
        <f t="shared" si="3"/>
        <v>4</v>
      </c>
      <c r="I68" s="10">
        <f t="shared" si="4"/>
        <v>4.2587278866523848</v>
      </c>
      <c r="J68" s="11" t="s">
        <v>34</v>
      </c>
      <c r="K68" s="12">
        <f t="shared" si="18"/>
        <v>10000</v>
      </c>
      <c r="L68" s="12">
        <f t="shared" si="6"/>
        <v>4</v>
      </c>
      <c r="M68" s="12">
        <f t="shared" si="19"/>
        <v>10000</v>
      </c>
      <c r="N68" s="12">
        <f t="shared" si="20"/>
        <v>18143.784820627166</v>
      </c>
      <c r="O68" s="12">
        <f t="shared" si="9"/>
        <v>4</v>
      </c>
      <c r="P68" s="12">
        <f t="shared" si="21"/>
        <v>18100</v>
      </c>
      <c r="Q68" s="17" t="str">
        <f t="shared" si="11"/>
        <v>City of Newark (subset of WCC PS)</v>
      </c>
      <c r="R68" s="17" t="str">
        <f t="shared" si="12"/>
        <v>City of Newark</v>
      </c>
      <c r="S68" s="18">
        <f t="shared" si="13"/>
        <v>44014</v>
      </c>
      <c r="T68" s="19" t="str">
        <f t="shared" si="14"/>
        <v>Biobot</v>
      </c>
      <c r="U68" s="20">
        <f t="shared" si="15"/>
        <v>10200</v>
      </c>
      <c r="V68" s="20"/>
      <c r="W68" s="20"/>
    </row>
    <row r="69" spans="1:23" x14ac:dyDescent="0.55000000000000004">
      <c r="A69" s="19" t="s">
        <v>10</v>
      </c>
      <c r="B69" s="17" t="s">
        <v>27</v>
      </c>
      <c r="C69" s="18">
        <v>44021</v>
      </c>
      <c r="D69" s="20">
        <v>35943</v>
      </c>
      <c r="E69" s="12">
        <f t="shared" si="0"/>
        <v>4</v>
      </c>
      <c r="F69" s="12">
        <f t="shared" si="1"/>
        <v>35900</v>
      </c>
      <c r="G69" s="10">
        <f t="shared" si="2"/>
        <v>4.5556143228862354</v>
      </c>
      <c r="H69" s="10">
        <f t="shared" si="3"/>
        <v>4.3056143228862354</v>
      </c>
      <c r="I69" s="10">
        <f t="shared" si="4"/>
        <v>4.8056143228862354</v>
      </c>
      <c r="J69" s="11" t="s">
        <v>34</v>
      </c>
      <c r="K69" s="12">
        <f t="shared" si="18"/>
        <v>20212.234251316728</v>
      </c>
      <c r="L69" s="12">
        <f t="shared" si="6"/>
        <v>4</v>
      </c>
      <c r="M69" s="12">
        <f t="shared" si="19"/>
        <v>20200</v>
      </c>
      <c r="N69" s="12">
        <f t="shared" si="20"/>
        <v>63916.69683502907</v>
      </c>
      <c r="O69" s="12">
        <f t="shared" si="9"/>
        <v>4</v>
      </c>
      <c r="P69" s="12">
        <f t="shared" si="21"/>
        <v>63900</v>
      </c>
      <c r="Q69" s="17" t="str">
        <f t="shared" si="11"/>
        <v>City of Newark (subset of WCC PS)</v>
      </c>
      <c r="R69" s="17" t="str">
        <f t="shared" si="12"/>
        <v>City of Newark</v>
      </c>
      <c r="S69" s="18">
        <f t="shared" si="13"/>
        <v>44021</v>
      </c>
      <c r="T69" s="19" t="str">
        <f t="shared" si="14"/>
        <v>Biobot</v>
      </c>
      <c r="U69" s="20">
        <f t="shared" si="15"/>
        <v>35900</v>
      </c>
      <c r="V69" s="20"/>
      <c r="W69" s="20"/>
    </row>
    <row r="70" spans="1:23" x14ac:dyDescent="0.55000000000000004">
      <c r="A70" s="19" t="s">
        <v>10</v>
      </c>
      <c r="B70" s="17" t="s">
        <v>27</v>
      </c>
      <c r="C70" s="18">
        <v>44028</v>
      </c>
      <c r="D70" s="20">
        <v>26945</v>
      </c>
      <c r="E70" s="12">
        <f t="shared" ref="E70:E137" si="44">INT(LOG10(ABS(D70)))</f>
        <v>4</v>
      </c>
      <c r="F70" s="12">
        <f t="shared" ref="F70:F137" si="45">ROUND(D70,(-E70+2))</f>
        <v>26900</v>
      </c>
      <c r="G70" s="10">
        <f t="shared" si="2"/>
        <v>4.4304781879320441</v>
      </c>
      <c r="H70" s="10">
        <f t="shared" si="3"/>
        <v>4.1804781879320441</v>
      </c>
      <c r="I70" s="10">
        <f t="shared" si="4"/>
        <v>4.6804781879320441</v>
      </c>
      <c r="J70" s="11" t="s">
        <v>34</v>
      </c>
      <c r="K70" s="12">
        <f t="shared" si="18"/>
        <v>15152.287007253964</v>
      </c>
      <c r="L70" s="12">
        <f t="shared" si="6"/>
        <v>4</v>
      </c>
      <c r="M70" s="12">
        <f t="shared" si="19"/>
        <v>15200</v>
      </c>
      <c r="N70" s="12">
        <f t="shared" si="20"/>
        <v>47915.738703498828</v>
      </c>
      <c r="O70" s="12">
        <f t="shared" si="9"/>
        <v>4</v>
      </c>
      <c r="P70" s="12">
        <f t="shared" si="21"/>
        <v>47900</v>
      </c>
      <c r="Q70" s="17" t="str">
        <f t="shared" si="11"/>
        <v>City of Newark (subset of WCC PS)</v>
      </c>
      <c r="R70" s="17" t="str">
        <f t="shared" si="12"/>
        <v>City of Newark</v>
      </c>
      <c r="S70" s="18">
        <f t="shared" si="13"/>
        <v>44028</v>
      </c>
      <c r="T70" s="19" t="str">
        <f t="shared" si="14"/>
        <v>Biobot</v>
      </c>
      <c r="U70" s="20">
        <f t="shared" si="15"/>
        <v>26900</v>
      </c>
      <c r="V70" s="20"/>
      <c r="W70" s="20"/>
    </row>
    <row r="71" spans="1:23" x14ac:dyDescent="0.55000000000000004">
      <c r="A71" s="19" t="s">
        <v>10</v>
      </c>
      <c r="B71" s="17" t="s">
        <v>27</v>
      </c>
      <c r="C71" s="18">
        <v>44035</v>
      </c>
      <c r="D71" s="20">
        <v>31630</v>
      </c>
      <c r="E71" s="12">
        <f t="shared" si="44"/>
        <v>4</v>
      </c>
      <c r="F71" s="12">
        <f t="shared" si="45"/>
        <v>31600</v>
      </c>
      <c r="G71" s="10">
        <f t="shared" ref="G71:G138" si="46">LOG10(D71)</f>
        <v>4.5000991919157229</v>
      </c>
      <c r="H71" s="10">
        <f t="shared" ref="H71:H138" si="47">IF(G71&gt;4.25,G71-0.25,4)</f>
        <v>4.2500991919157229</v>
      </c>
      <c r="I71" s="10">
        <f t="shared" ref="I71:I138" si="48">IF(G71&gt;4,G71+0.25,4)</f>
        <v>4.7500991919157229</v>
      </c>
      <c r="J71" s="11" t="s">
        <v>34</v>
      </c>
      <c r="K71" s="12">
        <f t="shared" si="18"/>
        <v>17786.856115770763</v>
      </c>
      <c r="L71" s="12">
        <f t="shared" ref="L71:L138" si="49">INT(LOG10(ABS(K71)))</f>
        <v>4</v>
      </c>
      <c r="M71" s="12">
        <f t="shared" si="19"/>
        <v>17800</v>
      </c>
      <c r="N71" s="12">
        <f t="shared" si="20"/>
        <v>56246.977739531227</v>
      </c>
      <c r="O71" s="12">
        <f t="shared" ref="O71:O138" si="50">INT(LOG10(ABS(N71)))</f>
        <v>4</v>
      </c>
      <c r="P71" s="12">
        <f t="shared" si="21"/>
        <v>56200</v>
      </c>
      <c r="Q71" s="17" t="str">
        <f t="shared" ref="Q71:Q138" si="51">A71</f>
        <v>City of Newark (subset of WCC PS)</v>
      </c>
      <c r="R71" s="17" t="str">
        <f t="shared" ref="R71:R138" si="52">B71</f>
        <v>City of Newark</v>
      </c>
      <c r="S71" s="18">
        <f t="shared" ref="S71:S138" si="53">C71</f>
        <v>44035</v>
      </c>
      <c r="T71" s="19" t="str">
        <f t="shared" ref="T71:T138" si="54">J71</f>
        <v>Biobot</v>
      </c>
      <c r="U71" s="20">
        <f t="shared" ref="U71:U138" si="55">F71</f>
        <v>31600</v>
      </c>
      <c r="V71" s="20"/>
      <c r="W71" s="20"/>
    </row>
    <row r="72" spans="1:23" x14ac:dyDescent="0.55000000000000004">
      <c r="A72" s="19" t="s">
        <v>10</v>
      </c>
      <c r="B72" s="17" t="s">
        <v>27</v>
      </c>
      <c r="C72" s="18">
        <v>44042</v>
      </c>
      <c r="D72" s="20">
        <v>41021</v>
      </c>
      <c r="E72" s="12">
        <f t="shared" si="44"/>
        <v>4</v>
      </c>
      <c r="F72" s="12">
        <f t="shared" si="45"/>
        <v>41000</v>
      </c>
      <c r="G72" s="10">
        <f t="shared" si="46"/>
        <v>4.6130062432870593</v>
      </c>
      <c r="H72" s="10">
        <f t="shared" si="47"/>
        <v>4.3630062432870593</v>
      </c>
      <c r="I72" s="10">
        <f t="shared" si="48"/>
        <v>4.8630062432870593</v>
      </c>
      <c r="J72" s="11" t="s">
        <v>34</v>
      </c>
      <c r="K72" s="12">
        <f t="shared" si="18"/>
        <v>23067.803500633298</v>
      </c>
      <c r="L72" s="12">
        <f t="shared" si="49"/>
        <v>4</v>
      </c>
      <c r="M72" s="12">
        <f t="shared" si="19"/>
        <v>23100</v>
      </c>
      <c r="N72" s="12">
        <f t="shared" si="20"/>
        <v>72946.799679206655</v>
      </c>
      <c r="O72" s="12">
        <f t="shared" si="50"/>
        <v>4</v>
      </c>
      <c r="P72" s="12">
        <f t="shared" si="21"/>
        <v>72900</v>
      </c>
      <c r="Q72" s="17" t="str">
        <f t="shared" si="51"/>
        <v>City of Newark (subset of WCC PS)</v>
      </c>
      <c r="R72" s="17" t="str">
        <f t="shared" si="52"/>
        <v>City of Newark</v>
      </c>
      <c r="S72" s="18">
        <f t="shared" si="53"/>
        <v>44042</v>
      </c>
      <c r="T72" s="19" t="str">
        <f t="shared" si="54"/>
        <v>Biobot</v>
      </c>
      <c r="U72" s="20">
        <f t="shared" si="55"/>
        <v>41000</v>
      </c>
      <c r="V72" s="20"/>
      <c r="W72" s="20"/>
    </row>
    <row r="73" spans="1:23" x14ac:dyDescent="0.55000000000000004">
      <c r="A73" s="19" t="s">
        <v>10</v>
      </c>
      <c r="B73" s="17" t="s">
        <v>27</v>
      </c>
      <c r="C73" s="18">
        <v>44049</v>
      </c>
      <c r="D73" s="20">
        <v>31250</v>
      </c>
      <c r="E73" s="12">
        <f t="shared" si="44"/>
        <v>4</v>
      </c>
      <c r="F73" s="12">
        <f t="shared" si="45"/>
        <v>31300</v>
      </c>
      <c r="G73" s="10">
        <f t="shared" si="46"/>
        <v>4.4948500216800937</v>
      </c>
      <c r="H73" s="10">
        <f t="shared" si="47"/>
        <v>4.2448500216800937</v>
      </c>
      <c r="I73" s="10">
        <f t="shared" si="48"/>
        <v>4.7448500216800937</v>
      </c>
      <c r="J73" s="11" t="s">
        <v>34</v>
      </c>
      <c r="K73" s="12">
        <f t="shared" si="18"/>
        <v>17573.166412198403</v>
      </c>
      <c r="L73" s="12">
        <f t="shared" si="49"/>
        <v>4</v>
      </c>
      <c r="M73" s="12">
        <f t="shared" si="19"/>
        <v>17600</v>
      </c>
      <c r="N73" s="12">
        <f t="shared" si="20"/>
        <v>55571.231563716348</v>
      </c>
      <c r="O73" s="12">
        <f t="shared" si="50"/>
        <v>4</v>
      </c>
      <c r="P73" s="12">
        <f t="shared" si="21"/>
        <v>55600</v>
      </c>
      <c r="Q73" s="17" t="str">
        <f t="shared" si="51"/>
        <v>City of Newark (subset of WCC PS)</v>
      </c>
      <c r="R73" s="17" t="str">
        <f t="shared" si="52"/>
        <v>City of Newark</v>
      </c>
      <c r="S73" s="18">
        <f t="shared" si="53"/>
        <v>44049</v>
      </c>
      <c r="T73" s="19" t="str">
        <f t="shared" si="54"/>
        <v>Biobot</v>
      </c>
      <c r="U73" s="20">
        <f t="shared" si="55"/>
        <v>31300</v>
      </c>
      <c r="V73" s="20"/>
      <c r="W73" s="20"/>
    </row>
    <row r="74" spans="1:23" x14ac:dyDescent="0.55000000000000004">
      <c r="A74" s="19" t="s">
        <v>10</v>
      </c>
      <c r="B74" s="17" t="s">
        <v>27</v>
      </c>
      <c r="C74" s="18">
        <v>44056</v>
      </c>
      <c r="D74" s="20">
        <v>61214.285714285725</v>
      </c>
      <c r="E74" s="12">
        <f t="shared" si="44"/>
        <v>4</v>
      </c>
      <c r="F74" s="12">
        <f t="shared" si="45"/>
        <v>61200</v>
      </c>
      <c r="G74" s="10">
        <f t="shared" si="46"/>
        <v>4.7868527862449604</v>
      </c>
      <c r="H74" s="10">
        <f t="shared" si="47"/>
        <v>4.5368527862449604</v>
      </c>
      <c r="I74" s="10">
        <f t="shared" si="48"/>
        <v>5.0368527862449604</v>
      </c>
      <c r="J74" s="11" t="s">
        <v>33</v>
      </c>
      <c r="K74" s="12">
        <f t="shared" si="18"/>
        <v>34423.322549152123</v>
      </c>
      <c r="L74" s="12">
        <f t="shared" si="49"/>
        <v>4</v>
      </c>
      <c r="M74" s="12">
        <f t="shared" si="19"/>
        <v>34400</v>
      </c>
      <c r="N74" s="12">
        <f t="shared" si="20"/>
        <v>108856.10388595425</v>
      </c>
      <c r="O74" s="12">
        <f t="shared" si="50"/>
        <v>5</v>
      </c>
      <c r="P74" s="12">
        <f t="shared" si="21"/>
        <v>109000</v>
      </c>
      <c r="Q74" s="17" t="str">
        <f t="shared" si="51"/>
        <v>City of Newark (subset of WCC PS)</v>
      </c>
      <c r="R74" s="17" t="str">
        <f t="shared" si="52"/>
        <v>City of Newark</v>
      </c>
      <c r="S74" s="18">
        <f t="shared" si="53"/>
        <v>44056</v>
      </c>
      <c r="T74" s="19" t="str">
        <f t="shared" si="54"/>
        <v>UD</v>
      </c>
      <c r="U74" s="20">
        <f t="shared" si="55"/>
        <v>61200</v>
      </c>
      <c r="V74" s="20">
        <f t="shared" ref="V74:V138" si="56">M74</f>
        <v>34400</v>
      </c>
      <c r="W74" s="20">
        <f t="shared" ref="W74:W138" si="57">P74</f>
        <v>109000</v>
      </c>
    </row>
    <row r="75" spans="1:23" x14ac:dyDescent="0.55000000000000004">
      <c r="A75" s="19" t="s">
        <v>10</v>
      </c>
      <c r="B75" s="17" t="s">
        <v>27</v>
      </c>
      <c r="C75" s="18">
        <v>44063</v>
      </c>
      <c r="D75" s="20">
        <v>49285.714285714283</v>
      </c>
      <c r="E75" s="12">
        <f t="shared" si="44"/>
        <v>4</v>
      </c>
      <c r="F75" s="12">
        <f t="shared" si="45"/>
        <v>49300</v>
      </c>
      <c r="G75" s="10">
        <f t="shared" si="46"/>
        <v>4.6927210550590175</v>
      </c>
      <c r="H75" s="10">
        <f t="shared" si="47"/>
        <v>4.4427210550590175</v>
      </c>
      <c r="I75" s="10">
        <f t="shared" si="48"/>
        <v>4.9427210550590175</v>
      </c>
      <c r="J75" s="11" t="s">
        <v>33</v>
      </c>
      <c r="K75" s="12">
        <f t="shared" si="18"/>
        <v>27715.393884381509</v>
      </c>
      <c r="L75" s="12">
        <f t="shared" si="49"/>
        <v>4</v>
      </c>
      <c r="M75" s="12">
        <f t="shared" si="19"/>
        <v>27700</v>
      </c>
      <c r="N75" s="12">
        <f t="shared" si="20"/>
        <v>87643.770923347009</v>
      </c>
      <c r="O75" s="12">
        <f t="shared" si="50"/>
        <v>4</v>
      </c>
      <c r="P75" s="12">
        <f t="shared" si="21"/>
        <v>87600</v>
      </c>
      <c r="Q75" s="17" t="str">
        <f t="shared" si="51"/>
        <v>City of Newark (subset of WCC PS)</v>
      </c>
      <c r="R75" s="17" t="str">
        <f t="shared" si="52"/>
        <v>City of Newark</v>
      </c>
      <c r="S75" s="18">
        <f t="shared" si="53"/>
        <v>44063</v>
      </c>
      <c r="T75" s="19" t="str">
        <f t="shared" si="54"/>
        <v>UD</v>
      </c>
      <c r="U75" s="20">
        <f t="shared" si="55"/>
        <v>49300</v>
      </c>
      <c r="V75" s="20">
        <f t="shared" si="56"/>
        <v>27700</v>
      </c>
      <c r="W75" s="20">
        <f t="shared" si="57"/>
        <v>87600</v>
      </c>
    </row>
    <row r="76" spans="1:23" x14ac:dyDescent="0.55000000000000004">
      <c r="A76" s="19" t="s">
        <v>10</v>
      </c>
      <c r="B76" s="17" t="s">
        <v>27</v>
      </c>
      <c r="C76" s="18">
        <v>44070</v>
      </c>
      <c r="D76" s="20">
        <v>56714.285714285725</v>
      </c>
      <c r="E76" s="12">
        <f t="shared" si="44"/>
        <v>4</v>
      </c>
      <c r="F76" s="12">
        <f t="shared" si="45"/>
        <v>56700</v>
      </c>
      <c r="G76" s="10">
        <f t="shared" si="46"/>
        <v>4.7536924667488583</v>
      </c>
      <c r="H76" s="10">
        <f t="shared" si="47"/>
        <v>4.5036924667488583</v>
      </c>
      <c r="I76" s="10">
        <f t="shared" si="48"/>
        <v>5.0036924667488583</v>
      </c>
      <c r="J76" s="11" t="s">
        <v>33</v>
      </c>
      <c r="K76" s="12">
        <f t="shared" si="18"/>
        <v>31892.786585795529</v>
      </c>
      <c r="L76" s="12">
        <f t="shared" si="49"/>
        <v>4</v>
      </c>
      <c r="M76" s="12">
        <f t="shared" si="19"/>
        <v>31900</v>
      </c>
      <c r="N76" s="12">
        <f t="shared" si="20"/>
        <v>100853.84654077902</v>
      </c>
      <c r="O76" s="12">
        <f t="shared" si="50"/>
        <v>5</v>
      </c>
      <c r="P76" s="12">
        <f t="shared" si="21"/>
        <v>101000</v>
      </c>
      <c r="Q76" s="17" t="str">
        <f t="shared" si="51"/>
        <v>City of Newark (subset of WCC PS)</v>
      </c>
      <c r="R76" s="17" t="str">
        <f t="shared" si="52"/>
        <v>City of Newark</v>
      </c>
      <c r="S76" s="18">
        <f t="shared" si="53"/>
        <v>44070</v>
      </c>
      <c r="T76" s="19" t="str">
        <f t="shared" si="54"/>
        <v>UD</v>
      </c>
      <c r="U76" s="20">
        <f t="shared" si="55"/>
        <v>56700</v>
      </c>
      <c r="V76" s="20">
        <f t="shared" si="56"/>
        <v>31900</v>
      </c>
      <c r="W76" s="20">
        <f t="shared" si="57"/>
        <v>101000</v>
      </c>
    </row>
    <row r="77" spans="1:23" x14ac:dyDescent="0.55000000000000004">
      <c r="A77" s="19" t="s">
        <v>10</v>
      </c>
      <c r="B77" s="17" t="s">
        <v>27</v>
      </c>
      <c r="C77" s="18">
        <v>44077</v>
      </c>
      <c r="D77" s="20">
        <v>22794.666666666668</v>
      </c>
      <c r="E77" s="12">
        <f t="shared" si="44"/>
        <v>4</v>
      </c>
      <c r="F77" s="12">
        <f t="shared" si="45"/>
        <v>22800</v>
      </c>
      <c r="G77" s="10">
        <f t="shared" si="46"/>
        <v>4.3578332457643132</v>
      </c>
      <c r="H77" s="10">
        <f t="shared" si="47"/>
        <v>4.1078332457643132</v>
      </c>
      <c r="I77" s="10">
        <f t="shared" si="48"/>
        <v>4.6078332457643132</v>
      </c>
      <c r="J77" s="11" t="s">
        <v>33</v>
      </c>
      <c r="K77" s="12">
        <f t="shared" si="18"/>
        <v>12818.383060605633</v>
      </c>
      <c r="L77" s="12">
        <f t="shared" si="49"/>
        <v>4</v>
      </c>
      <c r="M77" s="12">
        <f t="shared" si="19"/>
        <v>12800</v>
      </c>
      <c r="N77" s="12">
        <f t="shared" si="20"/>
        <v>40535.286392033995</v>
      </c>
      <c r="O77" s="12">
        <f t="shared" si="50"/>
        <v>4</v>
      </c>
      <c r="P77" s="12">
        <f t="shared" si="21"/>
        <v>40500</v>
      </c>
      <c r="Q77" s="17" t="str">
        <f t="shared" si="51"/>
        <v>City of Newark (subset of WCC PS)</v>
      </c>
      <c r="R77" s="17" t="str">
        <f t="shared" si="52"/>
        <v>City of Newark</v>
      </c>
      <c r="S77" s="18">
        <f t="shared" si="53"/>
        <v>44077</v>
      </c>
      <c r="T77" s="19" t="str">
        <f t="shared" si="54"/>
        <v>UD</v>
      </c>
      <c r="U77" s="20">
        <f t="shared" si="55"/>
        <v>22800</v>
      </c>
      <c r="V77" s="20">
        <f t="shared" si="56"/>
        <v>12800</v>
      </c>
      <c r="W77" s="20">
        <f t="shared" si="57"/>
        <v>40500</v>
      </c>
    </row>
    <row r="78" spans="1:23" x14ac:dyDescent="0.55000000000000004">
      <c r="A78" s="19" t="s">
        <v>10</v>
      </c>
      <c r="B78" s="17" t="s">
        <v>27</v>
      </c>
      <c r="C78" s="18">
        <v>44084</v>
      </c>
      <c r="D78" s="20">
        <v>49960.000000000007</v>
      </c>
      <c r="E78" s="12">
        <f t="shared" si="44"/>
        <v>4</v>
      </c>
      <c r="F78" s="12">
        <f t="shared" si="45"/>
        <v>50000</v>
      </c>
      <c r="G78" s="10">
        <f t="shared" si="46"/>
        <v>4.6986224297020982</v>
      </c>
      <c r="H78" s="10">
        <f t="shared" si="47"/>
        <v>4.4486224297020982</v>
      </c>
      <c r="I78" s="10">
        <f t="shared" si="48"/>
        <v>4.9486224297020982</v>
      </c>
      <c r="J78" s="11" t="s">
        <v>33</v>
      </c>
      <c r="K78" s="12">
        <f t="shared" si="18"/>
        <v>28094.57260650989</v>
      </c>
      <c r="L78" s="12">
        <f t="shared" si="49"/>
        <v>4</v>
      </c>
      <c r="M78" s="12">
        <f t="shared" si="19"/>
        <v>28100</v>
      </c>
      <c r="N78" s="12">
        <f t="shared" si="20"/>
        <v>88842.839325544788</v>
      </c>
      <c r="O78" s="12">
        <f t="shared" si="50"/>
        <v>4</v>
      </c>
      <c r="P78" s="12">
        <f t="shared" si="21"/>
        <v>88800</v>
      </c>
      <c r="Q78" s="17" t="str">
        <f t="shared" si="51"/>
        <v>City of Newark (subset of WCC PS)</v>
      </c>
      <c r="R78" s="17" t="str">
        <f t="shared" si="52"/>
        <v>City of Newark</v>
      </c>
      <c r="S78" s="18">
        <f t="shared" si="53"/>
        <v>44084</v>
      </c>
      <c r="T78" s="19" t="str">
        <f t="shared" si="54"/>
        <v>UD</v>
      </c>
      <c r="U78" s="20">
        <f t="shared" si="55"/>
        <v>50000</v>
      </c>
      <c r="V78" s="20">
        <f t="shared" si="56"/>
        <v>28100</v>
      </c>
      <c r="W78" s="20">
        <f t="shared" si="57"/>
        <v>88800</v>
      </c>
    </row>
    <row r="79" spans="1:23" x14ac:dyDescent="0.55000000000000004">
      <c r="A79" s="19" t="s">
        <v>10</v>
      </c>
      <c r="B79" s="17" t="s">
        <v>27</v>
      </c>
      <c r="C79" s="18">
        <v>44091</v>
      </c>
      <c r="D79" s="20">
        <v>29793.333333333332</v>
      </c>
      <c r="E79" s="12">
        <f t="shared" si="44"/>
        <v>4</v>
      </c>
      <c r="F79" s="12">
        <f t="shared" si="45"/>
        <v>29800</v>
      </c>
      <c r="G79" s="10">
        <f t="shared" si="46"/>
        <v>4.4741190956046779</v>
      </c>
      <c r="H79" s="10">
        <f t="shared" si="47"/>
        <v>4.2241190956046779</v>
      </c>
      <c r="I79" s="10">
        <f t="shared" si="48"/>
        <v>4.7241190956046779</v>
      </c>
      <c r="J79" s="11" t="s">
        <v>33</v>
      </c>
      <c r="K79" s="12">
        <f t="shared" si="18"/>
        <v>16754.02254850449</v>
      </c>
      <c r="L79" s="12">
        <f t="shared" si="49"/>
        <v>4</v>
      </c>
      <c r="M79" s="12">
        <f t="shared" si="19"/>
        <v>16800</v>
      </c>
      <c r="N79" s="12">
        <f t="shared" si="20"/>
        <v>52980.871223093076</v>
      </c>
      <c r="O79" s="12">
        <f t="shared" si="50"/>
        <v>4</v>
      </c>
      <c r="P79" s="12">
        <f t="shared" si="21"/>
        <v>53000</v>
      </c>
      <c r="Q79" s="17" t="str">
        <f t="shared" si="51"/>
        <v>City of Newark (subset of WCC PS)</v>
      </c>
      <c r="R79" s="17" t="str">
        <f t="shared" si="52"/>
        <v>City of Newark</v>
      </c>
      <c r="S79" s="18">
        <f t="shared" si="53"/>
        <v>44091</v>
      </c>
      <c r="T79" s="19" t="str">
        <f t="shared" si="54"/>
        <v>UD</v>
      </c>
      <c r="U79" s="20">
        <f t="shared" si="55"/>
        <v>29800</v>
      </c>
      <c r="V79" s="20">
        <f t="shared" si="56"/>
        <v>16800</v>
      </c>
      <c r="W79" s="20">
        <f t="shared" si="57"/>
        <v>53000</v>
      </c>
    </row>
    <row r="80" spans="1:23" x14ac:dyDescent="0.55000000000000004">
      <c r="A80" s="19" t="s">
        <v>10</v>
      </c>
      <c r="B80" s="17" t="s">
        <v>27</v>
      </c>
      <c r="C80" s="18">
        <v>44098</v>
      </c>
      <c r="D80" s="20">
        <v>68733.333333333328</v>
      </c>
      <c r="E80" s="12">
        <f t="shared" si="44"/>
        <v>4</v>
      </c>
      <c r="F80" s="12">
        <f t="shared" si="45"/>
        <v>68700</v>
      </c>
      <c r="G80" s="10">
        <f t="shared" si="46"/>
        <v>4.8371674062278354</v>
      </c>
      <c r="H80" s="10">
        <f t="shared" si="47"/>
        <v>4.5871674062278354</v>
      </c>
      <c r="I80" s="10">
        <f t="shared" si="48"/>
        <v>5.0871674062278354</v>
      </c>
      <c r="J80" s="11" t="s">
        <v>33</v>
      </c>
      <c r="K80" s="12">
        <f t="shared" si="18"/>
        <v>38651.593751416702</v>
      </c>
      <c r="L80" s="12">
        <f t="shared" si="49"/>
        <v>4</v>
      </c>
      <c r="M80" s="12">
        <f t="shared" si="19"/>
        <v>38700</v>
      </c>
      <c r="N80" s="12">
        <f t="shared" si="20"/>
        <v>122227.07145000882</v>
      </c>
      <c r="O80" s="12">
        <f t="shared" si="50"/>
        <v>5</v>
      </c>
      <c r="P80" s="12">
        <f t="shared" si="21"/>
        <v>122000</v>
      </c>
      <c r="Q80" s="17" t="str">
        <f t="shared" si="51"/>
        <v>City of Newark (subset of WCC PS)</v>
      </c>
      <c r="R80" s="17" t="str">
        <f t="shared" si="52"/>
        <v>City of Newark</v>
      </c>
      <c r="S80" s="18">
        <f t="shared" si="53"/>
        <v>44098</v>
      </c>
      <c r="T80" s="19" t="str">
        <f t="shared" si="54"/>
        <v>UD</v>
      </c>
      <c r="U80" s="20">
        <f t="shared" si="55"/>
        <v>68700</v>
      </c>
      <c r="V80" s="20">
        <f t="shared" si="56"/>
        <v>38700</v>
      </c>
      <c r="W80" s="20">
        <f t="shared" si="57"/>
        <v>122000</v>
      </c>
    </row>
    <row r="81" spans="1:23" x14ac:dyDescent="0.55000000000000004">
      <c r="A81" s="19" t="s">
        <v>10</v>
      </c>
      <c r="B81" s="17" t="s">
        <v>27</v>
      </c>
      <c r="C81" s="18">
        <v>44105</v>
      </c>
      <c r="D81" s="20">
        <v>44510.476190476191</v>
      </c>
      <c r="E81" s="12">
        <f t="shared" si="44"/>
        <v>4</v>
      </c>
      <c r="F81" s="12">
        <f t="shared" si="45"/>
        <v>44500</v>
      </c>
      <c r="G81" s="10">
        <f t="shared" si="46"/>
        <v>4.6484622405595362</v>
      </c>
      <c r="H81" s="10">
        <f t="shared" si="47"/>
        <v>4.3984622405595362</v>
      </c>
      <c r="I81" s="10">
        <f t="shared" si="48"/>
        <v>4.8984622405595362</v>
      </c>
      <c r="J81" s="11" t="s">
        <v>33</v>
      </c>
      <c r="K81" s="12">
        <f t="shared" si="18"/>
        <v>25030.080165805881</v>
      </c>
      <c r="L81" s="12">
        <f t="shared" si="49"/>
        <v>4</v>
      </c>
      <c r="M81" s="12">
        <f t="shared" si="19"/>
        <v>25000</v>
      </c>
      <c r="N81" s="12">
        <f t="shared" si="20"/>
        <v>79152.063340551627</v>
      </c>
      <c r="O81" s="12">
        <f t="shared" si="50"/>
        <v>4</v>
      </c>
      <c r="P81" s="12">
        <f t="shared" si="21"/>
        <v>79200</v>
      </c>
      <c r="Q81" s="17" t="str">
        <f t="shared" si="51"/>
        <v>City of Newark (subset of WCC PS)</v>
      </c>
      <c r="R81" s="17" t="str">
        <f t="shared" si="52"/>
        <v>City of Newark</v>
      </c>
      <c r="S81" s="18">
        <f t="shared" si="53"/>
        <v>44105</v>
      </c>
      <c r="T81" s="19" t="str">
        <f t="shared" si="54"/>
        <v>UD</v>
      </c>
      <c r="U81" s="20">
        <f t="shared" si="55"/>
        <v>44500</v>
      </c>
      <c r="V81" s="20">
        <f t="shared" si="56"/>
        <v>25000</v>
      </c>
      <c r="W81" s="20">
        <f t="shared" si="57"/>
        <v>79200</v>
      </c>
    </row>
    <row r="82" spans="1:23" x14ac:dyDescent="0.55000000000000004">
      <c r="A82" s="19" t="s">
        <v>10</v>
      </c>
      <c r="B82" s="17" t="s">
        <v>27</v>
      </c>
      <c r="C82" s="18">
        <v>44112</v>
      </c>
      <c r="D82" s="20">
        <v>35133.333333333336</v>
      </c>
      <c r="E82" s="12">
        <f t="shared" si="44"/>
        <v>4</v>
      </c>
      <c r="F82" s="12">
        <f t="shared" si="45"/>
        <v>35100</v>
      </c>
      <c r="G82" s="10">
        <f t="shared" si="46"/>
        <v>4.545719356156865</v>
      </c>
      <c r="H82" s="10">
        <f t="shared" si="47"/>
        <v>4.295719356156865</v>
      </c>
      <c r="I82" s="10">
        <f t="shared" si="48"/>
        <v>4.795719356156865</v>
      </c>
      <c r="J82" s="11" t="s">
        <v>33</v>
      </c>
      <c r="K82" s="12">
        <f t="shared" si="18"/>
        <v>19756.925225020932</v>
      </c>
      <c r="L82" s="12">
        <f t="shared" si="49"/>
        <v>4</v>
      </c>
      <c r="M82" s="12">
        <f t="shared" si="19"/>
        <v>19800</v>
      </c>
      <c r="N82" s="12">
        <f t="shared" si="20"/>
        <v>62476.883272700856</v>
      </c>
      <c r="O82" s="12">
        <f t="shared" si="50"/>
        <v>4</v>
      </c>
      <c r="P82" s="12">
        <f t="shared" si="21"/>
        <v>62500</v>
      </c>
      <c r="Q82" s="17" t="str">
        <f t="shared" si="51"/>
        <v>City of Newark (subset of WCC PS)</v>
      </c>
      <c r="R82" s="17" t="str">
        <f t="shared" si="52"/>
        <v>City of Newark</v>
      </c>
      <c r="S82" s="18">
        <f t="shared" si="53"/>
        <v>44112</v>
      </c>
      <c r="T82" s="19" t="str">
        <f t="shared" si="54"/>
        <v>UD</v>
      </c>
      <c r="U82" s="20">
        <f t="shared" si="55"/>
        <v>35100</v>
      </c>
      <c r="V82" s="20">
        <f t="shared" si="56"/>
        <v>19800</v>
      </c>
      <c r="W82" s="20">
        <f t="shared" si="57"/>
        <v>62500</v>
      </c>
    </row>
    <row r="83" spans="1:23" x14ac:dyDescent="0.55000000000000004">
      <c r="A83" s="19" t="s">
        <v>10</v>
      </c>
      <c r="B83" s="17" t="s">
        <v>27</v>
      </c>
      <c r="C83" s="18">
        <v>44119</v>
      </c>
      <c r="D83" s="20">
        <v>178486.66666666666</v>
      </c>
      <c r="E83" s="12">
        <f t="shared" si="44"/>
        <v>5</v>
      </c>
      <c r="F83" s="12">
        <f t="shared" si="45"/>
        <v>178000</v>
      </c>
      <c r="G83" s="10">
        <f t="shared" si="46"/>
        <v>5.2516057789391279</v>
      </c>
      <c r="H83" s="10">
        <f t="shared" si="47"/>
        <v>5.0016057789391279</v>
      </c>
      <c r="I83" s="10">
        <f t="shared" si="48"/>
        <v>5.5016057789391279</v>
      </c>
      <c r="J83" s="11" t="s">
        <v>33</v>
      </c>
      <c r="K83" s="12">
        <f t="shared" si="18"/>
        <v>100370.42866214142</v>
      </c>
      <c r="L83" s="12">
        <f t="shared" si="49"/>
        <v>5</v>
      </c>
      <c r="M83" s="12">
        <f t="shared" si="19"/>
        <v>100000</v>
      </c>
      <c r="N83" s="12">
        <f t="shared" si="20"/>
        <v>317399.16429981397</v>
      </c>
      <c r="O83" s="12">
        <f t="shared" si="50"/>
        <v>5</v>
      </c>
      <c r="P83" s="12">
        <f t="shared" si="21"/>
        <v>317000</v>
      </c>
      <c r="Q83" s="17" t="str">
        <f t="shared" si="51"/>
        <v>City of Newark (subset of WCC PS)</v>
      </c>
      <c r="R83" s="17" t="str">
        <f t="shared" si="52"/>
        <v>City of Newark</v>
      </c>
      <c r="S83" s="18">
        <f t="shared" si="53"/>
        <v>44119</v>
      </c>
      <c r="T83" s="19" t="str">
        <f t="shared" si="54"/>
        <v>UD</v>
      </c>
      <c r="U83" s="20">
        <f t="shared" si="55"/>
        <v>178000</v>
      </c>
      <c r="V83" s="20">
        <f t="shared" si="56"/>
        <v>100000</v>
      </c>
      <c r="W83" s="20">
        <f t="shared" si="57"/>
        <v>317000</v>
      </c>
    </row>
    <row r="84" spans="1:23" x14ac:dyDescent="0.55000000000000004">
      <c r="A84" s="19" t="s">
        <v>10</v>
      </c>
      <c r="B84" s="17" t="s">
        <v>27</v>
      </c>
      <c r="C84" s="18">
        <v>44126</v>
      </c>
      <c r="D84" s="20">
        <v>18568.888888888891</v>
      </c>
      <c r="E84" s="12">
        <f t="shared" si="44"/>
        <v>4</v>
      </c>
      <c r="F84" s="12">
        <f t="shared" si="45"/>
        <v>18600</v>
      </c>
      <c r="G84" s="10">
        <f t="shared" si="46"/>
        <v>4.2687859175329272</v>
      </c>
      <c r="H84" s="10">
        <f t="shared" si="47"/>
        <v>4.0187859175329272</v>
      </c>
      <c r="I84" s="10">
        <f t="shared" si="48"/>
        <v>4.5187859175329272</v>
      </c>
      <c r="J84" s="11" t="s">
        <v>33</v>
      </c>
      <c r="K84" s="12">
        <f t="shared" si="18"/>
        <v>10442.053585090131</v>
      </c>
      <c r="L84" s="12">
        <f t="shared" si="49"/>
        <v>4</v>
      </c>
      <c r="M84" s="12">
        <f t="shared" si="19"/>
        <v>10400</v>
      </c>
      <c r="N84" s="12">
        <f t="shared" si="20"/>
        <v>33020.672778411674</v>
      </c>
      <c r="O84" s="12">
        <f t="shared" si="50"/>
        <v>4</v>
      </c>
      <c r="P84" s="12">
        <f t="shared" si="21"/>
        <v>33000</v>
      </c>
      <c r="Q84" s="17" t="str">
        <f t="shared" si="51"/>
        <v>City of Newark (subset of WCC PS)</v>
      </c>
      <c r="R84" s="17" t="str">
        <f t="shared" si="52"/>
        <v>City of Newark</v>
      </c>
      <c r="S84" s="18">
        <f t="shared" si="53"/>
        <v>44126</v>
      </c>
      <c r="T84" s="19" t="str">
        <f t="shared" si="54"/>
        <v>UD</v>
      </c>
      <c r="U84" s="20">
        <f t="shared" si="55"/>
        <v>18600</v>
      </c>
      <c r="V84" s="20">
        <f t="shared" si="56"/>
        <v>10400</v>
      </c>
      <c r="W84" s="20">
        <f t="shared" si="57"/>
        <v>33000</v>
      </c>
    </row>
    <row r="85" spans="1:23" x14ac:dyDescent="0.55000000000000004">
      <c r="A85" s="19" t="s">
        <v>10</v>
      </c>
      <c r="B85" s="17" t="s">
        <v>27</v>
      </c>
      <c r="C85" s="18">
        <v>44133</v>
      </c>
      <c r="D85" s="20">
        <v>137806.66666666666</v>
      </c>
      <c r="E85" s="12">
        <f t="shared" si="44"/>
        <v>5</v>
      </c>
      <c r="F85" s="12">
        <f t="shared" si="45"/>
        <v>138000</v>
      </c>
      <c r="G85" s="10">
        <f t="shared" si="46"/>
        <v>5.139270227923654</v>
      </c>
      <c r="H85" s="10">
        <f t="shared" si="47"/>
        <v>4.889270227923654</v>
      </c>
      <c r="I85" s="10">
        <f t="shared" si="48"/>
        <v>5.389270227923654</v>
      </c>
      <c r="J85" s="11" t="s">
        <v>33</v>
      </c>
      <c r="K85" s="12">
        <f t="shared" ref="K85:K154" si="58">10^H85</f>
        <v>77494.383553398133</v>
      </c>
      <c r="L85" s="12">
        <f t="shared" si="49"/>
        <v>4</v>
      </c>
      <c r="M85" s="12">
        <f t="shared" ref="M85:M154" si="59">ROUND(K85,(-L85+2))</f>
        <v>77500</v>
      </c>
      <c r="N85" s="12">
        <f t="shared" ref="N85:N154" si="60">10^I85</f>
        <v>245058.75789943093</v>
      </c>
      <c r="O85" s="12">
        <f t="shared" si="50"/>
        <v>5</v>
      </c>
      <c r="P85" s="12">
        <f t="shared" ref="P85:P154" si="61">ROUND(N85,(-O85+2))</f>
        <v>245000</v>
      </c>
      <c r="Q85" s="17" t="str">
        <f t="shared" si="51"/>
        <v>City of Newark (subset of WCC PS)</v>
      </c>
      <c r="R85" s="17" t="str">
        <f t="shared" si="52"/>
        <v>City of Newark</v>
      </c>
      <c r="S85" s="18">
        <f t="shared" si="53"/>
        <v>44133</v>
      </c>
      <c r="T85" s="19" t="str">
        <f t="shared" si="54"/>
        <v>UD</v>
      </c>
      <c r="U85" s="20">
        <f t="shared" si="55"/>
        <v>138000</v>
      </c>
      <c r="V85" s="20">
        <f t="shared" si="56"/>
        <v>77500</v>
      </c>
      <c r="W85" s="20">
        <f t="shared" si="57"/>
        <v>245000</v>
      </c>
    </row>
    <row r="86" spans="1:23" x14ac:dyDescent="0.55000000000000004">
      <c r="A86" s="19" t="s">
        <v>10</v>
      </c>
      <c r="B86" s="17" t="s">
        <v>27</v>
      </c>
      <c r="C86" s="18">
        <v>44140</v>
      </c>
      <c r="D86" s="20">
        <v>173780</v>
      </c>
      <c r="E86" s="12">
        <f t="shared" si="44"/>
        <v>5</v>
      </c>
      <c r="F86" s="12">
        <f t="shared" si="45"/>
        <v>174000</v>
      </c>
      <c r="G86" s="10">
        <f t="shared" si="46"/>
        <v>5.2399997928868718</v>
      </c>
      <c r="H86" s="10">
        <f t="shared" si="47"/>
        <v>4.9899997928868718</v>
      </c>
      <c r="I86" s="10">
        <f t="shared" si="48"/>
        <v>5.4899997928868718</v>
      </c>
      <c r="J86" s="11" t="s">
        <v>33</v>
      </c>
      <c r="K86" s="12">
        <f t="shared" si="58"/>
        <v>97723.675491579095</v>
      </c>
      <c r="L86" s="12">
        <f t="shared" si="49"/>
        <v>4</v>
      </c>
      <c r="M86" s="12">
        <f t="shared" si="59"/>
        <v>97700</v>
      </c>
      <c r="N86" s="12">
        <f t="shared" si="60"/>
        <v>309029.39587656438</v>
      </c>
      <c r="O86" s="12">
        <f t="shared" si="50"/>
        <v>5</v>
      </c>
      <c r="P86" s="12">
        <f t="shared" si="61"/>
        <v>309000</v>
      </c>
      <c r="Q86" s="17" t="str">
        <f t="shared" si="51"/>
        <v>City of Newark (subset of WCC PS)</v>
      </c>
      <c r="R86" s="17" t="str">
        <f t="shared" si="52"/>
        <v>City of Newark</v>
      </c>
      <c r="S86" s="18">
        <f t="shared" si="53"/>
        <v>44140</v>
      </c>
      <c r="T86" s="19" t="str">
        <f t="shared" si="54"/>
        <v>UD</v>
      </c>
      <c r="U86" s="20">
        <f t="shared" si="55"/>
        <v>174000</v>
      </c>
      <c r="V86" s="20">
        <f t="shared" si="56"/>
        <v>97700</v>
      </c>
      <c r="W86" s="20">
        <f t="shared" si="57"/>
        <v>309000</v>
      </c>
    </row>
    <row r="87" spans="1:23" x14ac:dyDescent="0.55000000000000004">
      <c r="A87" s="19" t="s">
        <v>10</v>
      </c>
      <c r="B87" s="17" t="s">
        <v>27</v>
      </c>
      <c r="C87" s="18">
        <v>44147</v>
      </c>
      <c r="D87" s="20">
        <v>164800</v>
      </c>
      <c r="E87" s="12">
        <f t="shared" si="44"/>
        <v>5</v>
      </c>
      <c r="F87" s="12">
        <f t="shared" si="45"/>
        <v>165000</v>
      </c>
      <c r="G87" s="10">
        <f t="shared" si="46"/>
        <v>5.216957207361097</v>
      </c>
      <c r="H87" s="10">
        <f t="shared" si="47"/>
        <v>4.966957207361097</v>
      </c>
      <c r="I87" s="10">
        <f t="shared" si="48"/>
        <v>5.466957207361097</v>
      </c>
      <c r="J87" s="11" t="s">
        <v>33</v>
      </c>
      <c r="K87" s="12">
        <f t="shared" si="58"/>
        <v>92673.850391369662</v>
      </c>
      <c r="L87" s="12">
        <f t="shared" si="49"/>
        <v>4</v>
      </c>
      <c r="M87" s="12">
        <f t="shared" si="59"/>
        <v>92700</v>
      </c>
      <c r="N87" s="12">
        <f t="shared" si="60"/>
        <v>293060.44677441509</v>
      </c>
      <c r="O87" s="12">
        <f t="shared" si="50"/>
        <v>5</v>
      </c>
      <c r="P87" s="12">
        <f t="shared" si="61"/>
        <v>293000</v>
      </c>
      <c r="Q87" s="17" t="str">
        <f t="shared" si="51"/>
        <v>City of Newark (subset of WCC PS)</v>
      </c>
      <c r="R87" s="17" t="str">
        <f t="shared" si="52"/>
        <v>City of Newark</v>
      </c>
      <c r="S87" s="18">
        <f t="shared" si="53"/>
        <v>44147</v>
      </c>
      <c r="T87" s="19" t="str">
        <f t="shared" si="54"/>
        <v>UD</v>
      </c>
      <c r="U87" s="20">
        <f t="shared" si="55"/>
        <v>165000</v>
      </c>
      <c r="V87" s="20">
        <f t="shared" si="56"/>
        <v>92700</v>
      </c>
      <c r="W87" s="20">
        <f t="shared" si="57"/>
        <v>293000</v>
      </c>
    </row>
    <row r="88" spans="1:23" x14ac:dyDescent="0.55000000000000004">
      <c r="A88" s="19" t="s">
        <v>10</v>
      </c>
      <c r="B88" s="17" t="s">
        <v>27</v>
      </c>
      <c r="C88" s="18">
        <v>44154</v>
      </c>
      <c r="D88" s="20">
        <v>202473.33333333334</v>
      </c>
      <c r="E88" s="12">
        <f t="shared" si="44"/>
        <v>5</v>
      </c>
      <c r="F88" s="12">
        <f t="shared" si="45"/>
        <v>202000</v>
      </c>
      <c r="G88" s="10">
        <f t="shared" si="46"/>
        <v>5.3063678327418069</v>
      </c>
      <c r="H88" s="10">
        <f t="shared" si="47"/>
        <v>5.0563678327418069</v>
      </c>
      <c r="I88" s="10">
        <f t="shared" si="48"/>
        <v>5.5563678327418069</v>
      </c>
      <c r="J88" s="11" t="s">
        <v>33</v>
      </c>
      <c r="K88" s="12">
        <f t="shared" si="58"/>
        <v>113859.122582374</v>
      </c>
      <c r="L88" s="12">
        <f t="shared" si="49"/>
        <v>5</v>
      </c>
      <c r="M88" s="12">
        <f t="shared" si="59"/>
        <v>114000</v>
      </c>
      <c r="N88" s="12">
        <f t="shared" si="60"/>
        <v>360054.15974861453</v>
      </c>
      <c r="O88" s="12">
        <f t="shared" si="50"/>
        <v>5</v>
      </c>
      <c r="P88" s="12">
        <f t="shared" si="61"/>
        <v>360000</v>
      </c>
      <c r="Q88" s="17" t="str">
        <f t="shared" si="51"/>
        <v>City of Newark (subset of WCC PS)</v>
      </c>
      <c r="R88" s="17" t="str">
        <f t="shared" si="52"/>
        <v>City of Newark</v>
      </c>
      <c r="S88" s="18">
        <f t="shared" si="53"/>
        <v>44154</v>
      </c>
      <c r="T88" s="19" t="str">
        <f t="shared" si="54"/>
        <v>UD</v>
      </c>
      <c r="U88" s="20">
        <f t="shared" si="55"/>
        <v>202000</v>
      </c>
      <c r="V88" s="20">
        <f t="shared" si="56"/>
        <v>114000</v>
      </c>
      <c r="W88" s="20">
        <f t="shared" si="57"/>
        <v>360000</v>
      </c>
    </row>
    <row r="89" spans="1:23" x14ac:dyDescent="0.55000000000000004">
      <c r="A89" s="19" t="s">
        <v>10</v>
      </c>
      <c r="B89" s="17" t="s">
        <v>27</v>
      </c>
      <c r="C89" s="18">
        <v>44159</v>
      </c>
      <c r="D89" s="20">
        <v>408860</v>
      </c>
      <c r="E89" s="12">
        <f t="shared" si="44"/>
        <v>5</v>
      </c>
      <c r="F89" s="12">
        <f t="shared" si="45"/>
        <v>409000</v>
      </c>
      <c r="G89" s="10">
        <f t="shared" si="46"/>
        <v>5.6115746243009363</v>
      </c>
      <c r="H89" s="10">
        <f t="shared" si="47"/>
        <v>5.3615746243009363</v>
      </c>
      <c r="I89" s="10">
        <f t="shared" si="48"/>
        <v>5.8615746243009363</v>
      </c>
      <c r="J89" s="11" t="s">
        <v>33</v>
      </c>
      <c r="K89" s="12">
        <f t="shared" si="58"/>
        <v>229918.87421732626</v>
      </c>
      <c r="L89" s="12">
        <f t="shared" si="49"/>
        <v>5</v>
      </c>
      <c r="M89" s="12">
        <f t="shared" si="59"/>
        <v>230000</v>
      </c>
      <c r="N89" s="12">
        <f t="shared" si="60"/>
        <v>727067.31958851474</v>
      </c>
      <c r="O89" s="12">
        <f t="shared" si="50"/>
        <v>5</v>
      </c>
      <c r="P89" s="12">
        <f t="shared" si="61"/>
        <v>727000</v>
      </c>
      <c r="Q89" s="17" t="str">
        <f t="shared" si="51"/>
        <v>City of Newark (subset of WCC PS)</v>
      </c>
      <c r="R89" s="17" t="str">
        <f t="shared" si="52"/>
        <v>City of Newark</v>
      </c>
      <c r="S89" s="18">
        <f t="shared" si="53"/>
        <v>44159</v>
      </c>
      <c r="T89" s="19" t="str">
        <f t="shared" si="54"/>
        <v>UD</v>
      </c>
      <c r="U89" s="20">
        <f t="shared" si="55"/>
        <v>409000</v>
      </c>
      <c r="V89" s="20">
        <f t="shared" si="56"/>
        <v>230000</v>
      </c>
      <c r="W89" s="20">
        <f t="shared" si="57"/>
        <v>727000</v>
      </c>
    </row>
    <row r="90" spans="1:23" x14ac:dyDescent="0.55000000000000004">
      <c r="A90" s="19" t="s">
        <v>10</v>
      </c>
      <c r="B90" s="17" t="s">
        <v>27</v>
      </c>
      <c r="C90" s="18">
        <v>44168</v>
      </c>
      <c r="D90" s="20">
        <v>1814720</v>
      </c>
      <c r="E90" s="12">
        <f t="shared" si="44"/>
        <v>6</v>
      </c>
      <c r="F90" s="12">
        <f t="shared" si="45"/>
        <v>1810000</v>
      </c>
      <c r="G90" s="10">
        <f t="shared" si="46"/>
        <v>6.2588096256059043</v>
      </c>
      <c r="H90" s="10">
        <f t="shared" si="47"/>
        <v>6.0088096256059043</v>
      </c>
      <c r="I90" s="10">
        <f t="shared" si="48"/>
        <v>6.5088096256059043</v>
      </c>
      <c r="J90" s="11" t="s">
        <v>33</v>
      </c>
      <c r="K90" s="12">
        <f t="shared" si="58"/>
        <v>1020492.04964943</v>
      </c>
      <c r="L90" s="12">
        <f t="shared" si="49"/>
        <v>6</v>
      </c>
      <c r="M90" s="12">
        <f t="shared" si="59"/>
        <v>1020000</v>
      </c>
      <c r="N90" s="12">
        <f t="shared" si="60"/>
        <v>3227079.2109858347</v>
      </c>
      <c r="O90" s="12">
        <f t="shared" si="50"/>
        <v>6</v>
      </c>
      <c r="P90" s="12">
        <f t="shared" si="61"/>
        <v>3230000</v>
      </c>
      <c r="Q90" s="17" t="str">
        <f t="shared" si="51"/>
        <v>City of Newark (subset of WCC PS)</v>
      </c>
      <c r="R90" s="17" t="str">
        <f t="shared" si="52"/>
        <v>City of Newark</v>
      </c>
      <c r="S90" s="18">
        <f t="shared" si="53"/>
        <v>44168</v>
      </c>
      <c r="T90" s="19" t="str">
        <f t="shared" si="54"/>
        <v>UD</v>
      </c>
      <c r="U90" s="20">
        <f t="shared" si="55"/>
        <v>1810000</v>
      </c>
      <c r="V90" s="20">
        <f t="shared" si="56"/>
        <v>1020000</v>
      </c>
      <c r="W90" s="20">
        <f t="shared" si="57"/>
        <v>3230000</v>
      </c>
    </row>
    <row r="91" spans="1:23" x14ac:dyDescent="0.55000000000000004">
      <c r="A91" s="19" t="s">
        <v>7</v>
      </c>
      <c r="B91" s="17" t="s">
        <v>28</v>
      </c>
      <c r="C91" s="18">
        <v>43958</v>
      </c>
      <c r="D91" s="20">
        <v>10000</v>
      </c>
      <c r="E91" s="12">
        <f t="shared" si="44"/>
        <v>4</v>
      </c>
      <c r="F91" s="12">
        <f t="shared" si="45"/>
        <v>10000</v>
      </c>
      <c r="G91" s="10">
        <f t="shared" si="46"/>
        <v>4</v>
      </c>
      <c r="H91" s="10">
        <f t="shared" si="47"/>
        <v>4</v>
      </c>
      <c r="I91" s="10">
        <f t="shared" si="48"/>
        <v>4</v>
      </c>
      <c r="J91" s="11" t="s">
        <v>34</v>
      </c>
      <c r="K91" s="12">
        <f t="shared" si="58"/>
        <v>10000</v>
      </c>
      <c r="L91" s="12">
        <f t="shared" si="49"/>
        <v>4</v>
      </c>
      <c r="M91" s="12">
        <f t="shared" si="59"/>
        <v>10000</v>
      </c>
      <c r="N91" s="12">
        <f t="shared" si="60"/>
        <v>10000</v>
      </c>
      <c r="O91" s="12">
        <f t="shared" si="50"/>
        <v>4</v>
      </c>
      <c r="P91" s="12">
        <f t="shared" si="61"/>
        <v>10000</v>
      </c>
      <c r="Q91" s="17" t="str">
        <f t="shared" si="51"/>
        <v>Delaware City WWTP Influent</v>
      </c>
      <c r="R91" s="17" t="str">
        <f t="shared" si="52"/>
        <v>Delaware City</v>
      </c>
      <c r="S91" s="18">
        <f t="shared" si="53"/>
        <v>43958</v>
      </c>
      <c r="T91" s="19" t="str">
        <f t="shared" si="54"/>
        <v>Biobot</v>
      </c>
      <c r="U91" s="20">
        <f t="shared" si="55"/>
        <v>10000</v>
      </c>
      <c r="V91" s="20"/>
      <c r="W91" s="20"/>
    </row>
    <row r="92" spans="1:23" x14ac:dyDescent="0.55000000000000004">
      <c r="A92" s="19" t="s">
        <v>7</v>
      </c>
      <c r="B92" s="17" t="s">
        <v>28</v>
      </c>
      <c r="C92" s="18">
        <v>43965</v>
      </c>
      <c r="D92" s="20">
        <v>15538</v>
      </c>
      <c r="E92" s="12">
        <f t="shared" si="44"/>
        <v>4</v>
      </c>
      <c r="F92" s="12">
        <f t="shared" si="45"/>
        <v>15500</v>
      </c>
      <c r="G92" s="10">
        <f t="shared" si="46"/>
        <v>4.1913951171121058</v>
      </c>
      <c r="H92" s="10">
        <f t="shared" si="47"/>
        <v>4</v>
      </c>
      <c r="I92" s="10">
        <f t="shared" si="48"/>
        <v>4.4413951171121058</v>
      </c>
      <c r="J92" s="11" t="s">
        <v>34</v>
      </c>
      <c r="K92" s="12">
        <f t="shared" si="58"/>
        <v>10000</v>
      </c>
      <c r="L92" s="12">
        <f t="shared" si="49"/>
        <v>4</v>
      </c>
      <c r="M92" s="12">
        <f t="shared" si="59"/>
        <v>10000</v>
      </c>
      <c r="N92" s="12">
        <f t="shared" si="60"/>
        <v>27630.905473184856</v>
      </c>
      <c r="O92" s="12">
        <f t="shared" si="50"/>
        <v>4</v>
      </c>
      <c r="P92" s="12">
        <f t="shared" si="61"/>
        <v>27600</v>
      </c>
      <c r="Q92" s="17" t="str">
        <f t="shared" si="51"/>
        <v>Delaware City WWTP Influent</v>
      </c>
      <c r="R92" s="17" t="str">
        <f t="shared" si="52"/>
        <v>Delaware City</v>
      </c>
      <c r="S92" s="18">
        <f t="shared" si="53"/>
        <v>43965</v>
      </c>
      <c r="T92" s="19" t="str">
        <f t="shared" si="54"/>
        <v>Biobot</v>
      </c>
      <c r="U92" s="20">
        <f t="shared" si="55"/>
        <v>15500</v>
      </c>
      <c r="V92" s="20"/>
      <c r="W92" s="20"/>
    </row>
    <row r="93" spans="1:23" x14ac:dyDescent="0.55000000000000004">
      <c r="A93" s="19" t="s">
        <v>7</v>
      </c>
      <c r="B93" s="17" t="s">
        <v>28</v>
      </c>
      <c r="C93" s="18">
        <v>43972</v>
      </c>
      <c r="D93" s="20">
        <v>10000</v>
      </c>
      <c r="E93" s="12">
        <f t="shared" si="44"/>
        <v>4</v>
      </c>
      <c r="F93" s="12">
        <f t="shared" si="45"/>
        <v>10000</v>
      </c>
      <c r="G93" s="10">
        <f t="shared" si="46"/>
        <v>4</v>
      </c>
      <c r="H93" s="10">
        <f t="shared" si="47"/>
        <v>4</v>
      </c>
      <c r="I93" s="10">
        <f t="shared" si="48"/>
        <v>4</v>
      </c>
      <c r="J93" s="11" t="s">
        <v>34</v>
      </c>
      <c r="K93" s="12">
        <f t="shared" si="58"/>
        <v>10000</v>
      </c>
      <c r="L93" s="12">
        <f t="shared" si="49"/>
        <v>4</v>
      </c>
      <c r="M93" s="12">
        <f t="shared" si="59"/>
        <v>10000</v>
      </c>
      <c r="N93" s="12">
        <f t="shared" si="60"/>
        <v>10000</v>
      </c>
      <c r="O93" s="12">
        <f t="shared" si="50"/>
        <v>4</v>
      </c>
      <c r="P93" s="12">
        <f t="shared" si="61"/>
        <v>10000</v>
      </c>
      <c r="Q93" s="17" t="str">
        <f t="shared" si="51"/>
        <v>Delaware City WWTP Influent</v>
      </c>
      <c r="R93" s="17" t="str">
        <f t="shared" si="52"/>
        <v>Delaware City</v>
      </c>
      <c r="S93" s="18">
        <f t="shared" si="53"/>
        <v>43972</v>
      </c>
      <c r="T93" s="19" t="str">
        <f t="shared" si="54"/>
        <v>Biobot</v>
      </c>
      <c r="U93" s="20">
        <f t="shared" si="55"/>
        <v>10000</v>
      </c>
      <c r="V93" s="20"/>
      <c r="W93" s="20"/>
    </row>
    <row r="94" spans="1:23" x14ac:dyDescent="0.55000000000000004">
      <c r="A94" s="19" t="s">
        <v>7</v>
      </c>
      <c r="B94" s="17" t="s">
        <v>28</v>
      </c>
      <c r="C94" s="18">
        <v>43979</v>
      </c>
      <c r="D94" s="20">
        <v>10000</v>
      </c>
      <c r="E94" s="12">
        <f t="shared" si="44"/>
        <v>4</v>
      </c>
      <c r="F94" s="12">
        <f t="shared" si="45"/>
        <v>10000</v>
      </c>
      <c r="G94" s="10">
        <f t="shared" si="46"/>
        <v>4</v>
      </c>
      <c r="H94" s="10">
        <f t="shared" si="47"/>
        <v>4</v>
      </c>
      <c r="I94" s="10">
        <f t="shared" si="48"/>
        <v>4</v>
      </c>
      <c r="J94" s="11" t="s">
        <v>34</v>
      </c>
      <c r="K94" s="12">
        <f t="shared" si="58"/>
        <v>10000</v>
      </c>
      <c r="L94" s="12">
        <f t="shared" si="49"/>
        <v>4</v>
      </c>
      <c r="M94" s="12">
        <f t="shared" si="59"/>
        <v>10000</v>
      </c>
      <c r="N94" s="12">
        <f t="shared" si="60"/>
        <v>10000</v>
      </c>
      <c r="O94" s="12">
        <f t="shared" si="50"/>
        <v>4</v>
      </c>
      <c r="P94" s="12">
        <f t="shared" si="61"/>
        <v>10000</v>
      </c>
      <c r="Q94" s="17" t="str">
        <f t="shared" si="51"/>
        <v>Delaware City WWTP Influent</v>
      </c>
      <c r="R94" s="17" t="str">
        <f t="shared" si="52"/>
        <v>Delaware City</v>
      </c>
      <c r="S94" s="18">
        <f t="shared" si="53"/>
        <v>43979</v>
      </c>
      <c r="T94" s="19" t="str">
        <f t="shared" si="54"/>
        <v>Biobot</v>
      </c>
      <c r="U94" s="20">
        <f t="shared" si="55"/>
        <v>10000</v>
      </c>
      <c r="V94" s="20"/>
      <c r="W94" s="20"/>
    </row>
    <row r="95" spans="1:23" x14ac:dyDescent="0.55000000000000004">
      <c r="A95" s="19" t="s">
        <v>7</v>
      </c>
      <c r="B95" s="17" t="s">
        <v>28</v>
      </c>
      <c r="C95" s="18">
        <v>43986</v>
      </c>
      <c r="D95" s="20">
        <v>29179</v>
      </c>
      <c r="E95" s="12">
        <f t="shared" si="44"/>
        <v>4</v>
      </c>
      <c r="F95" s="12">
        <f t="shared" si="45"/>
        <v>29200</v>
      </c>
      <c r="G95" s="10">
        <f t="shared" si="46"/>
        <v>4.46507040400967</v>
      </c>
      <c r="H95" s="10">
        <f t="shared" si="47"/>
        <v>4.21507040400967</v>
      </c>
      <c r="I95" s="10">
        <f t="shared" si="48"/>
        <v>4.71507040400967</v>
      </c>
      <c r="J95" s="11" t="s">
        <v>34</v>
      </c>
      <c r="K95" s="12">
        <f t="shared" si="58"/>
        <v>16408.557527729201</v>
      </c>
      <c r="L95" s="12">
        <f t="shared" si="49"/>
        <v>4</v>
      </c>
      <c r="M95" s="12">
        <f t="shared" si="59"/>
        <v>16400</v>
      </c>
      <c r="N95" s="12">
        <f t="shared" si="60"/>
        <v>51888.41490552578</v>
      </c>
      <c r="O95" s="12">
        <f t="shared" si="50"/>
        <v>4</v>
      </c>
      <c r="P95" s="12">
        <f t="shared" si="61"/>
        <v>51900</v>
      </c>
      <c r="Q95" s="17" t="str">
        <f t="shared" si="51"/>
        <v>Delaware City WWTP Influent</v>
      </c>
      <c r="R95" s="17" t="str">
        <f t="shared" si="52"/>
        <v>Delaware City</v>
      </c>
      <c r="S95" s="18">
        <f t="shared" si="53"/>
        <v>43986</v>
      </c>
      <c r="T95" s="19" t="str">
        <f t="shared" si="54"/>
        <v>Biobot</v>
      </c>
      <c r="U95" s="20">
        <f t="shared" si="55"/>
        <v>29200</v>
      </c>
      <c r="V95" s="20"/>
      <c r="W95" s="20"/>
    </row>
    <row r="96" spans="1:23" x14ac:dyDescent="0.55000000000000004">
      <c r="A96" s="19" t="s">
        <v>7</v>
      </c>
      <c r="B96" s="17" t="s">
        <v>28</v>
      </c>
      <c r="C96" s="18">
        <v>43993</v>
      </c>
      <c r="D96" s="20">
        <v>23204</v>
      </c>
      <c r="E96" s="12">
        <f t="shared" si="44"/>
        <v>4</v>
      </c>
      <c r="F96" s="12">
        <f t="shared" si="45"/>
        <v>23200</v>
      </c>
      <c r="G96" s="10">
        <f t="shared" si="46"/>
        <v>4.3655628567955596</v>
      </c>
      <c r="H96" s="10">
        <f t="shared" si="47"/>
        <v>4.1155628567955596</v>
      </c>
      <c r="I96" s="10">
        <f t="shared" si="48"/>
        <v>4.6155628567955596</v>
      </c>
      <c r="J96" s="11" t="s">
        <v>34</v>
      </c>
      <c r="K96" s="12">
        <f t="shared" si="58"/>
        <v>13048.568109716885</v>
      </c>
      <c r="L96" s="12">
        <f t="shared" si="49"/>
        <v>4</v>
      </c>
      <c r="M96" s="12">
        <f t="shared" si="59"/>
        <v>13000</v>
      </c>
      <c r="N96" s="12">
        <f t="shared" si="60"/>
        <v>41263.195430543194</v>
      </c>
      <c r="O96" s="12">
        <f t="shared" si="50"/>
        <v>4</v>
      </c>
      <c r="P96" s="12">
        <f t="shared" si="61"/>
        <v>41300</v>
      </c>
      <c r="Q96" s="17" t="str">
        <f t="shared" si="51"/>
        <v>Delaware City WWTP Influent</v>
      </c>
      <c r="R96" s="17" t="str">
        <f t="shared" si="52"/>
        <v>Delaware City</v>
      </c>
      <c r="S96" s="18">
        <f t="shared" si="53"/>
        <v>43993</v>
      </c>
      <c r="T96" s="19" t="str">
        <f t="shared" si="54"/>
        <v>Biobot</v>
      </c>
      <c r="U96" s="20">
        <f t="shared" si="55"/>
        <v>23200</v>
      </c>
      <c r="V96" s="20"/>
      <c r="W96" s="20"/>
    </row>
    <row r="97" spans="1:23" x14ac:dyDescent="0.55000000000000004">
      <c r="A97" s="19" t="s">
        <v>7</v>
      </c>
      <c r="B97" s="17" t="s">
        <v>28</v>
      </c>
      <c r="C97" s="18">
        <v>44000</v>
      </c>
      <c r="D97" s="20">
        <v>10000</v>
      </c>
      <c r="E97" s="12">
        <f t="shared" si="44"/>
        <v>4</v>
      </c>
      <c r="F97" s="12">
        <f t="shared" si="45"/>
        <v>10000</v>
      </c>
      <c r="G97" s="10">
        <f t="shared" si="46"/>
        <v>4</v>
      </c>
      <c r="H97" s="10">
        <f t="shared" si="47"/>
        <v>4</v>
      </c>
      <c r="I97" s="10">
        <f t="shared" si="48"/>
        <v>4</v>
      </c>
      <c r="J97" s="11" t="s">
        <v>34</v>
      </c>
      <c r="K97" s="12">
        <f t="shared" si="58"/>
        <v>10000</v>
      </c>
      <c r="L97" s="12">
        <f t="shared" si="49"/>
        <v>4</v>
      </c>
      <c r="M97" s="12">
        <f t="shared" si="59"/>
        <v>10000</v>
      </c>
      <c r="N97" s="12">
        <f t="shared" si="60"/>
        <v>10000</v>
      </c>
      <c r="O97" s="12">
        <f t="shared" si="50"/>
        <v>4</v>
      </c>
      <c r="P97" s="12">
        <f t="shared" si="61"/>
        <v>10000</v>
      </c>
      <c r="Q97" s="17" t="str">
        <f t="shared" si="51"/>
        <v>Delaware City WWTP Influent</v>
      </c>
      <c r="R97" s="17" t="str">
        <f t="shared" si="52"/>
        <v>Delaware City</v>
      </c>
      <c r="S97" s="18">
        <f t="shared" si="53"/>
        <v>44000</v>
      </c>
      <c r="T97" s="19" t="str">
        <f t="shared" si="54"/>
        <v>Biobot</v>
      </c>
      <c r="U97" s="20">
        <f t="shared" si="55"/>
        <v>10000</v>
      </c>
      <c r="V97" s="20"/>
      <c r="W97" s="20"/>
    </row>
    <row r="98" spans="1:23" x14ac:dyDescent="0.55000000000000004">
      <c r="A98" s="19" t="s">
        <v>7</v>
      </c>
      <c r="B98" s="17" t="s">
        <v>28</v>
      </c>
      <c r="C98" s="18">
        <v>44007</v>
      </c>
      <c r="D98" s="20">
        <v>10000</v>
      </c>
      <c r="E98" s="12">
        <f t="shared" si="44"/>
        <v>4</v>
      </c>
      <c r="F98" s="12">
        <f t="shared" si="45"/>
        <v>10000</v>
      </c>
      <c r="G98" s="10">
        <f t="shared" si="46"/>
        <v>4</v>
      </c>
      <c r="H98" s="10">
        <f t="shared" si="47"/>
        <v>4</v>
      </c>
      <c r="I98" s="10">
        <f t="shared" si="48"/>
        <v>4</v>
      </c>
      <c r="J98" s="11" t="s">
        <v>34</v>
      </c>
      <c r="K98" s="12">
        <f t="shared" si="58"/>
        <v>10000</v>
      </c>
      <c r="L98" s="12">
        <f t="shared" si="49"/>
        <v>4</v>
      </c>
      <c r="M98" s="12">
        <f t="shared" si="59"/>
        <v>10000</v>
      </c>
      <c r="N98" s="12">
        <f t="shared" si="60"/>
        <v>10000</v>
      </c>
      <c r="O98" s="12">
        <f t="shared" si="50"/>
        <v>4</v>
      </c>
      <c r="P98" s="12">
        <f t="shared" si="61"/>
        <v>10000</v>
      </c>
      <c r="Q98" s="17" t="str">
        <f t="shared" si="51"/>
        <v>Delaware City WWTP Influent</v>
      </c>
      <c r="R98" s="17" t="str">
        <f t="shared" si="52"/>
        <v>Delaware City</v>
      </c>
      <c r="S98" s="18">
        <f t="shared" si="53"/>
        <v>44007</v>
      </c>
      <c r="T98" s="19" t="str">
        <f t="shared" si="54"/>
        <v>Biobot</v>
      </c>
      <c r="U98" s="20">
        <f t="shared" si="55"/>
        <v>10000</v>
      </c>
      <c r="V98" s="20"/>
      <c r="W98" s="20"/>
    </row>
    <row r="99" spans="1:23" x14ac:dyDescent="0.55000000000000004">
      <c r="A99" s="19" t="s">
        <v>7</v>
      </c>
      <c r="B99" s="17" t="s">
        <v>28</v>
      </c>
      <c r="C99" s="18">
        <v>44014</v>
      </c>
      <c r="D99" s="20">
        <v>117546</v>
      </c>
      <c r="E99" s="12">
        <f t="shared" si="44"/>
        <v>5</v>
      </c>
      <c r="F99" s="12">
        <f t="shared" si="45"/>
        <v>118000</v>
      </c>
      <c r="G99" s="10">
        <f t="shared" si="46"/>
        <v>5.070207855005112</v>
      </c>
      <c r="H99" s="10">
        <f t="shared" si="47"/>
        <v>4.820207855005112</v>
      </c>
      <c r="I99" s="10">
        <f t="shared" si="48"/>
        <v>5.320207855005112</v>
      </c>
      <c r="J99" s="11" t="s">
        <v>34</v>
      </c>
      <c r="K99" s="12">
        <f t="shared" si="58"/>
        <v>66100.973410824823</v>
      </c>
      <c r="L99" s="12">
        <f t="shared" si="49"/>
        <v>4</v>
      </c>
      <c r="M99" s="12">
        <f t="shared" si="59"/>
        <v>66100</v>
      </c>
      <c r="N99" s="12">
        <f t="shared" si="60"/>
        <v>209029.63153243551</v>
      </c>
      <c r="O99" s="12">
        <f t="shared" si="50"/>
        <v>5</v>
      </c>
      <c r="P99" s="12">
        <f t="shared" si="61"/>
        <v>209000</v>
      </c>
      <c r="Q99" s="17" t="str">
        <f t="shared" si="51"/>
        <v>Delaware City WWTP Influent</v>
      </c>
      <c r="R99" s="17" t="str">
        <f t="shared" si="52"/>
        <v>Delaware City</v>
      </c>
      <c r="S99" s="18">
        <f t="shared" si="53"/>
        <v>44014</v>
      </c>
      <c r="T99" s="19" t="str">
        <f t="shared" si="54"/>
        <v>Biobot</v>
      </c>
      <c r="U99" s="20">
        <f t="shared" si="55"/>
        <v>118000</v>
      </c>
      <c r="V99" s="20"/>
      <c r="W99" s="20"/>
    </row>
    <row r="100" spans="1:23" x14ac:dyDescent="0.55000000000000004">
      <c r="A100" s="19" t="s">
        <v>7</v>
      </c>
      <c r="B100" s="17" t="s">
        <v>28</v>
      </c>
      <c r="C100" s="18">
        <v>44021</v>
      </c>
      <c r="D100" s="20">
        <v>14076</v>
      </c>
      <c r="E100" s="12">
        <f t="shared" si="44"/>
        <v>4</v>
      </c>
      <c r="F100" s="12">
        <f t="shared" si="45"/>
        <v>14100</v>
      </c>
      <c r="G100" s="10">
        <f t="shared" si="46"/>
        <v>4.148479258163154</v>
      </c>
      <c r="H100" s="10">
        <f t="shared" si="47"/>
        <v>4</v>
      </c>
      <c r="I100" s="10">
        <f t="shared" si="48"/>
        <v>4.398479258163154</v>
      </c>
      <c r="J100" s="11" t="s">
        <v>34</v>
      </c>
      <c r="K100" s="12">
        <f t="shared" si="58"/>
        <v>10000</v>
      </c>
      <c r="L100" s="12">
        <f t="shared" si="49"/>
        <v>4</v>
      </c>
      <c r="M100" s="12">
        <f t="shared" si="59"/>
        <v>10000</v>
      </c>
      <c r="N100" s="12">
        <f t="shared" si="60"/>
        <v>25031.060975707907</v>
      </c>
      <c r="O100" s="12">
        <f t="shared" si="50"/>
        <v>4</v>
      </c>
      <c r="P100" s="12">
        <f t="shared" si="61"/>
        <v>25000</v>
      </c>
      <c r="Q100" s="17" t="str">
        <f t="shared" si="51"/>
        <v>Delaware City WWTP Influent</v>
      </c>
      <c r="R100" s="17" t="str">
        <f t="shared" si="52"/>
        <v>Delaware City</v>
      </c>
      <c r="S100" s="18">
        <f t="shared" si="53"/>
        <v>44021</v>
      </c>
      <c r="T100" s="19" t="str">
        <f t="shared" si="54"/>
        <v>Biobot</v>
      </c>
      <c r="U100" s="20">
        <f t="shared" si="55"/>
        <v>14100</v>
      </c>
      <c r="V100" s="20"/>
      <c r="W100" s="20"/>
    </row>
    <row r="101" spans="1:23" x14ac:dyDescent="0.55000000000000004">
      <c r="A101" s="19" t="s">
        <v>7</v>
      </c>
      <c r="B101" s="17" t="s">
        <v>28</v>
      </c>
      <c r="C101" s="18">
        <v>44028</v>
      </c>
      <c r="D101" s="20">
        <v>16670</v>
      </c>
      <c r="E101" s="12">
        <f t="shared" si="44"/>
        <v>4</v>
      </c>
      <c r="F101" s="12">
        <f t="shared" si="45"/>
        <v>16700</v>
      </c>
      <c r="G101" s="10">
        <f t="shared" si="46"/>
        <v>4.2219355998280053</v>
      </c>
      <c r="H101" s="10">
        <f t="shared" si="47"/>
        <v>4</v>
      </c>
      <c r="I101" s="10">
        <f t="shared" si="48"/>
        <v>4.4719355998280053</v>
      </c>
      <c r="J101" s="11" t="s">
        <v>34</v>
      </c>
      <c r="K101" s="12">
        <f t="shared" si="58"/>
        <v>10000</v>
      </c>
      <c r="L101" s="12">
        <f t="shared" si="49"/>
        <v>4</v>
      </c>
      <c r="M101" s="12">
        <f t="shared" si="59"/>
        <v>10000</v>
      </c>
      <c r="N101" s="12">
        <f t="shared" si="60"/>
        <v>29643.917765348888</v>
      </c>
      <c r="O101" s="12">
        <f t="shared" si="50"/>
        <v>4</v>
      </c>
      <c r="P101" s="12">
        <f t="shared" si="61"/>
        <v>29600</v>
      </c>
      <c r="Q101" s="17" t="str">
        <f t="shared" si="51"/>
        <v>Delaware City WWTP Influent</v>
      </c>
      <c r="R101" s="17" t="str">
        <f t="shared" si="52"/>
        <v>Delaware City</v>
      </c>
      <c r="S101" s="18">
        <f t="shared" si="53"/>
        <v>44028</v>
      </c>
      <c r="T101" s="19" t="str">
        <f t="shared" si="54"/>
        <v>Biobot</v>
      </c>
      <c r="U101" s="20">
        <f t="shared" si="55"/>
        <v>16700</v>
      </c>
      <c r="V101" s="20"/>
      <c r="W101" s="20"/>
    </row>
    <row r="102" spans="1:23" x14ac:dyDescent="0.55000000000000004">
      <c r="A102" s="19" t="s">
        <v>7</v>
      </c>
      <c r="B102" s="17" t="s">
        <v>28</v>
      </c>
      <c r="C102" s="18">
        <v>44035</v>
      </c>
      <c r="D102" s="20">
        <v>12029</v>
      </c>
      <c r="E102" s="12">
        <f t="shared" si="44"/>
        <v>4</v>
      </c>
      <c r="F102" s="12">
        <f t="shared" si="45"/>
        <v>12000</v>
      </c>
      <c r="G102" s="10">
        <f t="shared" si="46"/>
        <v>4.0802295248848672</v>
      </c>
      <c r="H102" s="10">
        <f t="shared" si="47"/>
        <v>4</v>
      </c>
      <c r="I102" s="10">
        <f t="shared" si="48"/>
        <v>4.3302295248848672</v>
      </c>
      <c r="J102" s="11" t="s">
        <v>34</v>
      </c>
      <c r="K102" s="12">
        <f t="shared" si="58"/>
        <v>10000</v>
      </c>
      <c r="L102" s="12">
        <f t="shared" si="49"/>
        <v>4</v>
      </c>
      <c r="M102" s="12">
        <f t="shared" si="59"/>
        <v>10000</v>
      </c>
      <c r="N102" s="12">
        <f t="shared" si="60"/>
        <v>21390.923023358213</v>
      </c>
      <c r="O102" s="12">
        <f t="shared" si="50"/>
        <v>4</v>
      </c>
      <c r="P102" s="12">
        <f t="shared" si="61"/>
        <v>21400</v>
      </c>
      <c r="Q102" s="17" t="str">
        <f t="shared" si="51"/>
        <v>Delaware City WWTP Influent</v>
      </c>
      <c r="R102" s="17" t="str">
        <f t="shared" si="52"/>
        <v>Delaware City</v>
      </c>
      <c r="S102" s="18">
        <f t="shared" si="53"/>
        <v>44035</v>
      </c>
      <c r="T102" s="19" t="str">
        <f t="shared" si="54"/>
        <v>Biobot</v>
      </c>
      <c r="U102" s="20">
        <f t="shared" si="55"/>
        <v>12000</v>
      </c>
      <c r="V102" s="20"/>
      <c r="W102" s="20"/>
    </row>
    <row r="103" spans="1:23" x14ac:dyDescent="0.55000000000000004">
      <c r="A103" s="19" t="s">
        <v>7</v>
      </c>
      <c r="B103" s="17" t="s">
        <v>28</v>
      </c>
      <c r="C103" s="18">
        <v>44042</v>
      </c>
      <c r="D103" s="20">
        <v>10000</v>
      </c>
      <c r="E103" s="12">
        <f t="shared" si="44"/>
        <v>4</v>
      </c>
      <c r="F103" s="12">
        <f t="shared" si="45"/>
        <v>10000</v>
      </c>
      <c r="G103" s="10">
        <f t="shared" si="46"/>
        <v>4</v>
      </c>
      <c r="H103" s="10">
        <f t="shared" si="47"/>
        <v>4</v>
      </c>
      <c r="I103" s="10">
        <f t="shared" si="48"/>
        <v>4</v>
      </c>
      <c r="J103" s="11" t="s">
        <v>34</v>
      </c>
      <c r="K103" s="12">
        <f t="shared" si="58"/>
        <v>10000</v>
      </c>
      <c r="L103" s="12">
        <f t="shared" si="49"/>
        <v>4</v>
      </c>
      <c r="M103" s="12">
        <f t="shared" si="59"/>
        <v>10000</v>
      </c>
      <c r="N103" s="12">
        <f t="shared" si="60"/>
        <v>10000</v>
      </c>
      <c r="O103" s="12">
        <f t="shared" si="50"/>
        <v>4</v>
      </c>
      <c r="P103" s="12">
        <f t="shared" si="61"/>
        <v>10000</v>
      </c>
      <c r="Q103" s="17" t="str">
        <f t="shared" si="51"/>
        <v>Delaware City WWTP Influent</v>
      </c>
      <c r="R103" s="17" t="str">
        <f t="shared" si="52"/>
        <v>Delaware City</v>
      </c>
      <c r="S103" s="18">
        <f t="shared" si="53"/>
        <v>44042</v>
      </c>
      <c r="T103" s="19" t="str">
        <f t="shared" si="54"/>
        <v>Biobot</v>
      </c>
      <c r="U103" s="20">
        <f t="shared" si="55"/>
        <v>10000</v>
      </c>
      <c r="V103" s="20"/>
      <c r="W103" s="20"/>
    </row>
    <row r="104" spans="1:23" x14ac:dyDescent="0.55000000000000004">
      <c r="A104" s="19" t="s">
        <v>7</v>
      </c>
      <c r="B104" s="17" t="s">
        <v>28</v>
      </c>
      <c r="C104" s="18">
        <v>44049</v>
      </c>
      <c r="D104" s="20">
        <v>41306</v>
      </c>
      <c r="E104" s="12">
        <f t="shared" si="44"/>
        <v>4</v>
      </c>
      <c r="F104" s="12">
        <f t="shared" si="45"/>
        <v>41300</v>
      </c>
      <c r="G104" s="10">
        <f t="shared" si="46"/>
        <v>4.6160131407031049</v>
      </c>
      <c r="H104" s="10">
        <f t="shared" si="47"/>
        <v>4.3660131407031049</v>
      </c>
      <c r="I104" s="10">
        <f t="shared" si="48"/>
        <v>4.8660131407031049</v>
      </c>
      <c r="J104" s="11" t="s">
        <v>34</v>
      </c>
      <c r="K104" s="12">
        <f t="shared" si="58"/>
        <v>23228.070778312576</v>
      </c>
      <c r="L104" s="12">
        <f t="shared" si="49"/>
        <v>4</v>
      </c>
      <c r="M104" s="12">
        <f t="shared" si="59"/>
        <v>23200</v>
      </c>
      <c r="N104" s="12">
        <f t="shared" si="60"/>
        <v>73453.609311067834</v>
      </c>
      <c r="O104" s="12">
        <f t="shared" si="50"/>
        <v>4</v>
      </c>
      <c r="P104" s="12">
        <f t="shared" si="61"/>
        <v>73500</v>
      </c>
      <c r="Q104" s="17" t="str">
        <f t="shared" si="51"/>
        <v>Delaware City WWTP Influent</v>
      </c>
      <c r="R104" s="17" t="str">
        <f t="shared" si="52"/>
        <v>Delaware City</v>
      </c>
      <c r="S104" s="18">
        <f t="shared" si="53"/>
        <v>44049</v>
      </c>
      <c r="T104" s="19" t="str">
        <f t="shared" si="54"/>
        <v>Biobot</v>
      </c>
      <c r="U104" s="20">
        <f t="shared" si="55"/>
        <v>41300</v>
      </c>
      <c r="V104" s="20"/>
      <c r="W104" s="20"/>
    </row>
    <row r="105" spans="1:23" x14ac:dyDescent="0.55000000000000004">
      <c r="A105" s="19" t="s">
        <v>7</v>
      </c>
      <c r="B105" s="17" t="s">
        <v>28</v>
      </c>
      <c r="C105" s="18">
        <v>44056</v>
      </c>
      <c r="D105" s="20">
        <v>25800</v>
      </c>
      <c r="E105" s="12">
        <f t="shared" si="44"/>
        <v>4</v>
      </c>
      <c r="F105" s="12">
        <f t="shared" si="45"/>
        <v>25800</v>
      </c>
      <c r="G105" s="10">
        <f t="shared" si="46"/>
        <v>4.4116197059632301</v>
      </c>
      <c r="H105" s="10">
        <f t="shared" si="47"/>
        <v>4.1616197059632301</v>
      </c>
      <c r="I105" s="10">
        <f t="shared" si="48"/>
        <v>4.6616197059632301</v>
      </c>
      <c r="J105" s="11" t="s">
        <v>33</v>
      </c>
      <c r="K105" s="12">
        <f t="shared" si="58"/>
        <v>14508.406189911007</v>
      </c>
      <c r="L105" s="12">
        <f t="shared" si="49"/>
        <v>4</v>
      </c>
      <c r="M105" s="12">
        <f t="shared" si="59"/>
        <v>14500</v>
      </c>
      <c r="N105" s="12">
        <f t="shared" si="60"/>
        <v>45879.608779004237</v>
      </c>
      <c r="O105" s="12">
        <f t="shared" si="50"/>
        <v>4</v>
      </c>
      <c r="P105" s="12">
        <f t="shared" si="61"/>
        <v>45900</v>
      </c>
      <c r="Q105" s="17" t="str">
        <f t="shared" si="51"/>
        <v>Delaware City WWTP Influent</v>
      </c>
      <c r="R105" s="17" t="str">
        <f t="shared" si="52"/>
        <v>Delaware City</v>
      </c>
      <c r="S105" s="18">
        <f t="shared" si="53"/>
        <v>44056</v>
      </c>
      <c r="T105" s="19" t="str">
        <f t="shared" si="54"/>
        <v>UD</v>
      </c>
      <c r="U105" s="20">
        <f t="shared" si="55"/>
        <v>25800</v>
      </c>
      <c r="V105" s="20">
        <f t="shared" si="56"/>
        <v>14500</v>
      </c>
      <c r="W105" s="20">
        <f t="shared" si="57"/>
        <v>45900</v>
      </c>
    </row>
    <row r="106" spans="1:23" x14ac:dyDescent="0.55000000000000004">
      <c r="A106" s="19" t="s">
        <v>7</v>
      </c>
      <c r="B106" s="17" t="s">
        <v>28</v>
      </c>
      <c r="C106" s="18">
        <v>44063</v>
      </c>
      <c r="D106" s="20">
        <v>14400</v>
      </c>
      <c r="E106" s="12">
        <f t="shared" si="44"/>
        <v>4</v>
      </c>
      <c r="F106" s="12">
        <f t="shared" si="45"/>
        <v>14400</v>
      </c>
      <c r="G106" s="10">
        <f t="shared" si="46"/>
        <v>4.1583624920952493</v>
      </c>
      <c r="H106" s="10">
        <f t="shared" si="47"/>
        <v>4</v>
      </c>
      <c r="I106" s="10">
        <f t="shared" si="48"/>
        <v>4.4083624920952493</v>
      </c>
      <c r="J106" s="11" t="s">
        <v>33</v>
      </c>
      <c r="K106" s="12">
        <f t="shared" si="58"/>
        <v>10000</v>
      </c>
      <c r="L106" s="12">
        <f t="shared" si="49"/>
        <v>4</v>
      </c>
      <c r="M106" s="12">
        <f t="shared" si="59"/>
        <v>10000</v>
      </c>
      <c r="N106" s="12">
        <f t="shared" si="60"/>
        <v>25607.223504560508</v>
      </c>
      <c r="O106" s="12">
        <f t="shared" si="50"/>
        <v>4</v>
      </c>
      <c r="P106" s="12">
        <f t="shared" si="61"/>
        <v>25600</v>
      </c>
      <c r="Q106" s="17" t="str">
        <f t="shared" si="51"/>
        <v>Delaware City WWTP Influent</v>
      </c>
      <c r="R106" s="17" t="str">
        <f t="shared" si="52"/>
        <v>Delaware City</v>
      </c>
      <c r="S106" s="18">
        <f t="shared" si="53"/>
        <v>44063</v>
      </c>
      <c r="T106" s="19" t="str">
        <f t="shared" si="54"/>
        <v>UD</v>
      </c>
      <c r="U106" s="20">
        <f t="shared" si="55"/>
        <v>14400</v>
      </c>
      <c r="V106" s="20">
        <f t="shared" si="56"/>
        <v>10000</v>
      </c>
      <c r="W106" s="20">
        <f t="shared" si="57"/>
        <v>25600</v>
      </c>
    </row>
    <row r="107" spans="1:23" x14ac:dyDescent="0.55000000000000004">
      <c r="A107" s="19" t="s">
        <v>7</v>
      </c>
      <c r="B107" s="17" t="s">
        <v>28</v>
      </c>
      <c r="C107" s="18">
        <v>44070</v>
      </c>
      <c r="D107" s="20">
        <v>10000</v>
      </c>
      <c r="E107" s="12">
        <f t="shared" si="44"/>
        <v>4</v>
      </c>
      <c r="F107" s="12">
        <f t="shared" si="45"/>
        <v>10000</v>
      </c>
      <c r="G107" s="10">
        <f t="shared" si="46"/>
        <v>4</v>
      </c>
      <c r="H107" s="10">
        <f t="shared" si="47"/>
        <v>4</v>
      </c>
      <c r="I107" s="10">
        <f t="shared" si="48"/>
        <v>4</v>
      </c>
      <c r="J107" s="11" t="s">
        <v>33</v>
      </c>
      <c r="K107" s="12">
        <f t="shared" si="58"/>
        <v>10000</v>
      </c>
      <c r="L107" s="12">
        <f t="shared" si="49"/>
        <v>4</v>
      </c>
      <c r="M107" s="12">
        <f t="shared" si="59"/>
        <v>10000</v>
      </c>
      <c r="N107" s="12">
        <f t="shared" si="60"/>
        <v>10000</v>
      </c>
      <c r="O107" s="12">
        <f t="shared" si="50"/>
        <v>4</v>
      </c>
      <c r="P107" s="12">
        <f t="shared" si="61"/>
        <v>10000</v>
      </c>
      <c r="Q107" s="17" t="str">
        <f t="shared" si="51"/>
        <v>Delaware City WWTP Influent</v>
      </c>
      <c r="R107" s="17" t="str">
        <f t="shared" si="52"/>
        <v>Delaware City</v>
      </c>
      <c r="S107" s="18">
        <f t="shared" si="53"/>
        <v>44070</v>
      </c>
      <c r="T107" s="19" t="str">
        <f t="shared" si="54"/>
        <v>UD</v>
      </c>
      <c r="U107" s="20">
        <f t="shared" si="55"/>
        <v>10000</v>
      </c>
      <c r="V107" s="20">
        <f t="shared" si="56"/>
        <v>10000</v>
      </c>
      <c r="W107" s="20">
        <f t="shared" si="57"/>
        <v>10000</v>
      </c>
    </row>
    <row r="108" spans="1:23" x14ac:dyDescent="0.55000000000000004">
      <c r="A108" s="19" t="s">
        <v>7</v>
      </c>
      <c r="B108" s="17" t="s">
        <v>28</v>
      </c>
      <c r="C108" s="18">
        <v>44077</v>
      </c>
      <c r="D108" s="20">
        <v>14133.333333333336</v>
      </c>
      <c r="E108" s="12">
        <f t="shared" si="44"/>
        <v>4</v>
      </c>
      <c r="F108" s="12">
        <f t="shared" si="45"/>
        <v>14100</v>
      </c>
      <c r="G108" s="10">
        <f t="shared" si="46"/>
        <v>4.1502446018730703</v>
      </c>
      <c r="H108" s="10">
        <f t="shared" si="47"/>
        <v>4</v>
      </c>
      <c r="I108" s="10">
        <f t="shared" si="48"/>
        <v>4.4002446018730703</v>
      </c>
      <c r="J108" s="11" t="s">
        <v>33</v>
      </c>
      <c r="K108" s="12">
        <f t="shared" si="58"/>
        <v>10000</v>
      </c>
      <c r="L108" s="12">
        <f t="shared" si="49"/>
        <v>4</v>
      </c>
      <c r="M108" s="12">
        <f t="shared" si="59"/>
        <v>10000</v>
      </c>
      <c r="N108" s="12">
        <f t="shared" si="60"/>
        <v>25133.015661883474</v>
      </c>
      <c r="O108" s="12">
        <f t="shared" si="50"/>
        <v>4</v>
      </c>
      <c r="P108" s="12">
        <f t="shared" si="61"/>
        <v>25100</v>
      </c>
      <c r="Q108" s="17" t="str">
        <f t="shared" si="51"/>
        <v>Delaware City WWTP Influent</v>
      </c>
      <c r="R108" s="17" t="str">
        <f t="shared" si="52"/>
        <v>Delaware City</v>
      </c>
      <c r="S108" s="18">
        <f t="shared" si="53"/>
        <v>44077</v>
      </c>
      <c r="T108" s="19" t="str">
        <f t="shared" si="54"/>
        <v>UD</v>
      </c>
      <c r="U108" s="20">
        <f t="shared" si="55"/>
        <v>14100</v>
      </c>
      <c r="V108" s="20">
        <f t="shared" si="56"/>
        <v>10000</v>
      </c>
      <c r="W108" s="20">
        <f t="shared" si="57"/>
        <v>25100</v>
      </c>
    </row>
    <row r="109" spans="1:23" x14ac:dyDescent="0.55000000000000004">
      <c r="A109" s="19" t="s">
        <v>7</v>
      </c>
      <c r="B109" s="17" t="s">
        <v>28</v>
      </c>
      <c r="C109" s="18">
        <v>44084</v>
      </c>
      <c r="D109" s="20">
        <v>13173.333333333334</v>
      </c>
      <c r="E109" s="12">
        <f t="shared" si="44"/>
        <v>4</v>
      </c>
      <c r="F109" s="12">
        <f t="shared" si="45"/>
        <v>13200</v>
      </c>
      <c r="G109" s="10">
        <f t="shared" si="46"/>
        <v>4.1196956811959282</v>
      </c>
      <c r="H109" s="10">
        <f t="shared" si="47"/>
        <v>4</v>
      </c>
      <c r="I109" s="10">
        <f t="shared" si="48"/>
        <v>4.3696956811959282</v>
      </c>
      <c r="J109" s="11" t="s">
        <v>33</v>
      </c>
      <c r="K109" s="12">
        <f t="shared" si="58"/>
        <v>10000</v>
      </c>
      <c r="L109" s="12">
        <f t="shared" si="49"/>
        <v>4</v>
      </c>
      <c r="M109" s="12">
        <f t="shared" si="59"/>
        <v>10000</v>
      </c>
      <c r="N109" s="12">
        <f t="shared" si="60"/>
        <v>23425.867428246096</v>
      </c>
      <c r="O109" s="12">
        <f t="shared" si="50"/>
        <v>4</v>
      </c>
      <c r="P109" s="12">
        <f t="shared" si="61"/>
        <v>23400</v>
      </c>
      <c r="Q109" s="17" t="str">
        <f t="shared" si="51"/>
        <v>Delaware City WWTP Influent</v>
      </c>
      <c r="R109" s="17" t="str">
        <f t="shared" si="52"/>
        <v>Delaware City</v>
      </c>
      <c r="S109" s="18">
        <f t="shared" si="53"/>
        <v>44084</v>
      </c>
      <c r="T109" s="19" t="str">
        <f t="shared" si="54"/>
        <v>UD</v>
      </c>
      <c r="U109" s="20">
        <f t="shared" si="55"/>
        <v>13200</v>
      </c>
      <c r="V109" s="20">
        <f t="shared" si="56"/>
        <v>10000</v>
      </c>
      <c r="W109" s="20">
        <f t="shared" si="57"/>
        <v>23400</v>
      </c>
    </row>
    <row r="110" spans="1:23" x14ac:dyDescent="0.55000000000000004">
      <c r="A110" s="19" t="s">
        <v>7</v>
      </c>
      <c r="B110" s="17" t="s">
        <v>28</v>
      </c>
      <c r="C110" s="18">
        <v>44091</v>
      </c>
      <c r="D110" s="20">
        <v>10000</v>
      </c>
      <c r="E110" s="12">
        <f t="shared" si="44"/>
        <v>4</v>
      </c>
      <c r="F110" s="12">
        <f t="shared" si="45"/>
        <v>10000</v>
      </c>
      <c r="G110" s="10">
        <f t="shared" si="46"/>
        <v>4</v>
      </c>
      <c r="H110" s="10">
        <f t="shared" si="47"/>
        <v>4</v>
      </c>
      <c r="I110" s="10">
        <f t="shared" si="48"/>
        <v>4</v>
      </c>
      <c r="J110" s="11" t="s">
        <v>33</v>
      </c>
      <c r="K110" s="12">
        <f t="shared" si="58"/>
        <v>10000</v>
      </c>
      <c r="L110" s="12">
        <f t="shared" si="49"/>
        <v>4</v>
      </c>
      <c r="M110" s="12">
        <f t="shared" si="59"/>
        <v>10000</v>
      </c>
      <c r="N110" s="12">
        <f t="shared" si="60"/>
        <v>10000</v>
      </c>
      <c r="O110" s="12">
        <f t="shared" si="50"/>
        <v>4</v>
      </c>
      <c r="P110" s="12">
        <f t="shared" si="61"/>
        <v>10000</v>
      </c>
      <c r="Q110" s="17" t="str">
        <f t="shared" si="51"/>
        <v>Delaware City WWTP Influent</v>
      </c>
      <c r="R110" s="17" t="str">
        <f t="shared" si="52"/>
        <v>Delaware City</v>
      </c>
      <c r="S110" s="18">
        <f t="shared" si="53"/>
        <v>44091</v>
      </c>
      <c r="T110" s="19" t="str">
        <f t="shared" si="54"/>
        <v>UD</v>
      </c>
      <c r="U110" s="20">
        <f t="shared" si="55"/>
        <v>10000</v>
      </c>
      <c r="V110" s="20">
        <f t="shared" si="56"/>
        <v>10000</v>
      </c>
      <c r="W110" s="20">
        <f t="shared" si="57"/>
        <v>10000</v>
      </c>
    </row>
    <row r="111" spans="1:23" x14ac:dyDescent="0.55000000000000004">
      <c r="A111" s="19" t="s">
        <v>7</v>
      </c>
      <c r="B111" s="17" t="s">
        <v>28</v>
      </c>
      <c r="C111" s="18">
        <v>44098</v>
      </c>
      <c r="D111" s="20">
        <v>21813.333333333336</v>
      </c>
      <c r="E111" s="12">
        <f t="shared" si="44"/>
        <v>4</v>
      </c>
      <c r="F111" s="12">
        <f t="shared" si="45"/>
        <v>21800</v>
      </c>
      <c r="G111" s="10">
        <f t="shared" si="46"/>
        <v>4.3387220359436043</v>
      </c>
      <c r="H111" s="10">
        <f t="shared" si="47"/>
        <v>4.0887220359436043</v>
      </c>
      <c r="I111" s="10">
        <f t="shared" si="48"/>
        <v>4.5887220359436043</v>
      </c>
      <c r="J111" s="11" t="s">
        <v>33</v>
      </c>
      <c r="K111" s="12">
        <f t="shared" si="58"/>
        <v>12266.538773485487</v>
      </c>
      <c r="L111" s="12">
        <f t="shared" si="49"/>
        <v>4</v>
      </c>
      <c r="M111" s="12">
        <f t="shared" si="59"/>
        <v>12300</v>
      </c>
      <c r="N111" s="12">
        <f t="shared" si="60"/>
        <v>38790.201530982406</v>
      </c>
      <c r="O111" s="12">
        <f t="shared" si="50"/>
        <v>4</v>
      </c>
      <c r="P111" s="12">
        <f t="shared" si="61"/>
        <v>38800</v>
      </c>
      <c r="Q111" s="17" t="str">
        <f t="shared" si="51"/>
        <v>Delaware City WWTP Influent</v>
      </c>
      <c r="R111" s="17" t="str">
        <f t="shared" si="52"/>
        <v>Delaware City</v>
      </c>
      <c r="S111" s="18">
        <f t="shared" si="53"/>
        <v>44098</v>
      </c>
      <c r="T111" s="19" t="str">
        <f t="shared" si="54"/>
        <v>UD</v>
      </c>
      <c r="U111" s="20">
        <f t="shared" si="55"/>
        <v>21800</v>
      </c>
      <c r="V111" s="20">
        <f t="shared" si="56"/>
        <v>12300</v>
      </c>
      <c r="W111" s="20">
        <f t="shared" si="57"/>
        <v>38800</v>
      </c>
    </row>
    <row r="112" spans="1:23" x14ac:dyDescent="0.55000000000000004">
      <c r="A112" s="19" t="s">
        <v>7</v>
      </c>
      <c r="B112" s="17" t="s">
        <v>28</v>
      </c>
      <c r="C112" s="18">
        <v>44105</v>
      </c>
      <c r="D112" s="20">
        <v>10000</v>
      </c>
      <c r="E112" s="12">
        <f t="shared" si="44"/>
        <v>4</v>
      </c>
      <c r="F112" s="12">
        <f t="shared" si="45"/>
        <v>10000</v>
      </c>
      <c r="G112" s="10">
        <f t="shared" si="46"/>
        <v>4</v>
      </c>
      <c r="H112" s="10">
        <f t="shared" si="47"/>
        <v>4</v>
      </c>
      <c r="I112" s="10">
        <f t="shared" si="48"/>
        <v>4</v>
      </c>
      <c r="J112" s="11" t="s">
        <v>33</v>
      </c>
      <c r="K112" s="12">
        <f t="shared" si="58"/>
        <v>10000</v>
      </c>
      <c r="L112" s="12">
        <f t="shared" si="49"/>
        <v>4</v>
      </c>
      <c r="M112" s="12">
        <f t="shared" si="59"/>
        <v>10000</v>
      </c>
      <c r="N112" s="12">
        <f t="shared" si="60"/>
        <v>10000</v>
      </c>
      <c r="O112" s="12">
        <f t="shared" si="50"/>
        <v>4</v>
      </c>
      <c r="P112" s="12">
        <f t="shared" si="61"/>
        <v>10000</v>
      </c>
      <c r="Q112" s="17" t="str">
        <f t="shared" si="51"/>
        <v>Delaware City WWTP Influent</v>
      </c>
      <c r="R112" s="17" t="str">
        <f t="shared" si="52"/>
        <v>Delaware City</v>
      </c>
      <c r="S112" s="18">
        <f t="shared" si="53"/>
        <v>44105</v>
      </c>
      <c r="T112" s="19" t="str">
        <f t="shared" si="54"/>
        <v>UD</v>
      </c>
      <c r="U112" s="20">
        <f t="shared" si="55"/>
        <v>10000</v>
      </c>
      <c r="V112" s="20">
        <f t="shared" si="56"/>
        <v>10000</v>
      </c>
      <c r="W112" s="20">
        <f t="shared" si="57"/>
        <v>10000</v>
      </c>
    </row>
    <row r="113" spans="1:23" x14ac:dyDescent="0.55000000000000004">
      <c r="A113" s="19" t="s">
        <v>7</v>
      </c>
      <c r="B113" s="17" t="s">
        <v>28</v>
      </c>
      <c r="C113" s="18">
        <v>44112</v>
      </c>
      <c r="D113" s="20">
        <v>15040</v>
      </c>
      <c r="E113" s="12">
        <f t="shared" si="44"/>
        <v>4</v>
      </c>
      <c r="F113" s="12">
        <f t="shared" si="45"/>
        <v>15000</v>
      </c>
      <c r="G113" s="10">
        <f t="shared" si="46"/>
        <v>4.1772478362556233</v>
      </c>
      <c r="H113" s="10">
        <f t="shared" si="47"/>
        <v>4</v>
      </c>
      <c r="I113" s="10">
        <f t="shared" si="48"/>
        <v>4.4272478362556233</v>
      </c>
      <c r="J113" s="11" t="s">
        <v>33</v>
      </c>
      <c r="K113" s="12">
        <f t="shared" si="58"/>
        <v>10000</v>
      </c>
      <c r="L113" s="12">
        <f t="shared" si="49"/>
        <v>4</v>
      </c>
      <c r="M113" s="12">
        <f t="shared" si="59"/>
        <v>10000</v>
      </c>
      <c r="N113" s="12">
        <f t="shared" si="60"/>
        <v>26745.322326985395</v>
      </c>
      <c r="O113" s="12">
        <f t="shared" si="50"/>
        <v>4</v>
      </c>
      <c r="P113" s="12">
        <f t="shared" si="61"/>
        <v>26700</v>
      </c>
      <c r="Q113" s="17" t="str">
        <f t="shared" si="51"/>
        <v>Delaware City WWTP Influent</v>
      </c>
      <c r="R113" s="17" t="str">
        <f t="shared" si="52"/>
        <v>Delaware City</v>
      </c>
      <c r="S113" s="18">
        <f t="shared" si="53"/>
        <v>44112</v>
      </c>
      <c r="T113" s="19" t="str">
        <f t="shared" si="54"/>
        <v>UD</v>
      </c>
      <c r="U113" s="20">
        <f t="shared" si="55"/>
        <v>15000</v>
      </c>
      <c r="V113" s="20">
        <f t="shared" si="56"/>
        <v>10000</v>
      </c>
      <c r="W113" s="20">
        <f t="shared" si="57"/>
        <v>26700</v>
      </c>
    </row>
    <row r="114" spans="1:23" x14ac:dyDescent="0.55000000000000004">
      <c r="A114" s="19" t="s">
        <v>7</v>
      </c>
      <c r="B114" s="17" t="s">
        <v>28</v>
      </c>
      <c r="C114" s="18">
        <v>44119</v>
      </c>
      <c r="D114" s="20">
        <v>10000</v>
      </c>
      <c r="E114" s="12">
        <f t="shared" si="44"/>
        <v>4</v>
      </c>
      <c r="F114" s="12">
        <f t="shared" si="45"/>
        <v>10000</v>
      </c>
      <c r="G114" s="10">
        <f t="shared" si="46"/>
        <v>4</v>
      </c>
      <c r="H114" s="10">
        <f t="shared" si="47"/>
        <v>4</v>
      </c>
      <c r="I114" s="10">
        <f t="shared" si="48"/>
        <v>4</v>
      </c>
      <c r="J114" s="11" t="s">
        <v>33</v>
      </c>
      <c r="K114" s="12">
        <f t="shared" si="58"/>
        <v>10000</v>
      </c>
      <c r="L114" s="12">
        <f t="shared" si="49"/>
        <v>4</v>
      </c>
      <c r="M114" s="12">
        <f t="shared" si="59"/>
        <v>10000</v>
      </c>
      <c r="N114" s="12">
        <f t="shared" si="60"/>
        <v>10000</v>
      </c>
      <c r="O114" s="12">
        <f t="shared" si="50"/>
        <v>4</v>
      </c>
      <c r="P114" s="12">
        <f t="shared" si="61"/>
        <v>10000</v>
      </c>
      <c r="Q114" s="17" t="str">
        <f t="shared" si="51"/>
        <v>Delaware City WWTP Influent</v>
      </c>
      <c r="R114" s="17" t="str">
        <f t="shared" si="52"/>
        <v>Delaware City</v>
      </c>
      <c r="S114" s="18">
        <f t="shared" si="53"/>
        <v>44119</v>
      </c>
      <c r="T114" s="19" t="str">
        <f t="shared" si="54"/>
        <v>UD</v>
      </c>
      <c r="U114" s="20">
        <f t="shared" si="55"/>
        <v>10000</v>
      </c>
      <c r="V114" s="20">
        <f t="shared" si="56"/>
        <v>10000</v>
      </c>
      <c r="W114" s="20">
        <f t="shared" si="57"/>
        <v>10000</v>
      </c>
    </row>
    <row r="115" spans="1:23" x14ac:dyDescent="0.55000000000000004">
      <c r="A115" s="19" t="s">
        <v>7</v>
      </c>
      <c r="B115" s="17" t="s">
        <v>28</v>
      </c>
      <c r="C115" s="18">
        <v>44126</v>
      </c>
      <c r="D115" s="20">
        <v>18053.333333333336</v>
      </c>
      <c r="E115" s="12">
        <f t="shared" si="44"/>
        <v>4</v>
      </c>
      <c r="F115" s="12">
        <f t="shared" si="45"/>
        <v>18100</v>
      </c>
      <c r="G115" s="10">
        <f t="shared" si="46"/>
        <v>4.2565574009574254</v>
      </c>
      <c r="H115" s="10">
        <f t="shared" si="47"/>
        <v>4.0065574009574254</v>
      </c>
      <c r="I115" s="10">
        <f t="shared" si="48"/>
        <v>4.5065574009574254</v>
      </c>
      <c r="J115" s="11" t="s">
        <v>33</v>
      </c>
      <c r="K115" s="12">
        <f t="shared" si="58"/>
        <v>10152.135390769768</v>
      </c>
      <c r="L115" s="12">
        <f t="shared" si="49"/>
        <v>4</v>
      </c>
      <c r="M115" s="12">
        <f t="shared" si="59"/>
        <v>10200</v>
      </c>
      <c r="N115" s="12">
        <f t="shared" si="60"/>
        <v>32103.870949236032</v>
      </c>
      <c r="O115" s="12">
        <f t="shared" si="50"/>
        <v>4</v>
      </c>
      <c r="P115" s="12">
        <f t="shared" si="61"/>
        <v>32100</v>
      </c>
      <c r="Q115" s="17" t="str">
        <f t="shared" si="51"/>
        <v>Delaware City WWTP Influent</v>
      </c>
      <c r="R115" s="17" t="str">
        <f t="shared" si="52"/>
        <v>Delaware City</v>
      </c>
      <c r="S115" s="18">
        <f t="shared" si="53"/>
        <v>44126</v>
      </c>
      <c r="T115" s="19" t="str">
        <f t="shared" si="54"/>
        <v>UD</v>
      </c>
      <c r="U115" s="20">
        <f t="shared" si="55"/>
        <v>18100</v>
      </c>
      <c r="V115" s="20">
        <f t="shared" si="56"/>
        <v>10200</v>
      </c>
      <c r="W115" s="20">
        <f t="shared" si="57"/>
        <v>32100</v>
      </c>
    </row>
    <row r="116" spans="1:23" x14ac:dyDescent="0.55000000000000004">
      <c r="A116" s="19" t="s">
        <v>7</v>
      </c>
      <c r="B116" s="17" t="s">
        <v>28</v>
      </c>
      <c r="C116" s="18">
        <v>44133</v>
      </c>
      <c r="D116" s="20">
        <v>13653.333333333336</v>
      </c>
      <c r="E116" s="12">
        <f t="shared" si="44"/>
        <v>4</v>
      </c>
      <c r="F116" s="12">
        <f t="shared" si="45"/>
        <v>13700</v>
      </c>
      <c r="G116" s="10">
        <f t="shared" si="46"/>
        <v>4.1352386932481116</v>
      </c>
      <c r="H116" s="10">
        <f t="shared" si="47"/>
        <v>4</v>
      </c>
      <c r="I116" s="10">
        <f t="shared" si="48"/>
        <v>4.3852386932481116</v>
      </c>
      <c r="J116" s="11" t="s">
        <v>33</v>
      </c>
      <c r="K116" s="12">
        <f t="shared" si="58"/>
        <v>10000</v>
      </c>
      <c r="L116" s="12">
        <f t="shared" si="49"/>
        <v>4</v>
      </c>
      <c r="M116" s="12">
        <f t="shared" si="59"/>
        <v>10000</v>
      </c>
      <c r="N116" s="12">
        <f t="shared" si="60"/>
        <v>24279.441545064768</v>
      </c>
      <c r="O116" s="12">
        <f t="shared" si="50"/>
        <v>4</v>
      </c>
      <c r="P116" s="12">
        <f t="shared" si="61"/>
        <v>24300</v>
      </c>
      <c r="Q116" s="17" t="str">
        <f t="shared" si="51"/>
        <v>Delaware City WWTP Influent</v>
      </c>
      <c r="R116" s="17" t="str">
        <f t="shared" si="52"/>
        <v>Delaware City</v>
      </c>
      <c r="S116" s="18">
        <f t="shared" si="53"/>
        <v>44133</v>
      </c>
      <c r="T116" s="19" t="str">
        <f t="shared" si="54"/>
        <v>UD</v>
      </c>
      <c r="U116" s="20">
        <f t="shared" si="55"/>
        <v>13700</v>
      </c>
      <c r="V116" s="20">
        <f t="shared" si="56"/>
        <v>10000</v>
      </c>
      <c r="W116" s="20">
        <f t="shared" si="57"/>
        <v>24300</v>
      </c>
    </row>
    <row r="117" spans="1:23" x14ac:dyDescent="0.55000000000000004">
      <c r="A117" s="19" t="s">
        <v>7</v>
      </c>
      <c r="B117" s="17" t="s">
        <v>28</v>
      </c>
      <c r="C117" s="18">
        <v>44140</v>
      </c>
      <c r="D117" s="20">
        <v>16920</v>
      </c>
      <c r="E117" s="12">
        <f t="shared" si="44"/>
        <v>4</v>
      </c>
      <c r="F117" s="12">
        <f t="shared" si="45"/>
        <v>16900</v>
      </c>
      <c r="G117" s="10">
        <f t="shared" si="46"/>
        <v>4.2284003587030048</v>
      </c>
      <c r="H117" s="10">
        <f t="shared" si="47"/>
        <v>4</v>
      </c>
      <c r="I117" s="10">
        <f t="shared" si="48"/>
        <v>4.4784003587030048</v>
      </c>
      <c r="J117" s="11" t="s">
        <v>33</v>
      </c>
      <c r="K117" s="12">
        <f t="shared" si="58"/>
        <v>10000</v>
      </c>
      <c r="L117" s="12">
        <f t="shared" si="49"/>
        <v>4</v>
      </c>
      <c r="M117" s="12">
        <f t="shared" si="59"/>
        <v>10000</v>
      </c>
      <c r="N117" s="12">
        <f t="shared" si="60"/>
        <v>30088.48761785858</v>
      </c>
      <c r="O117" s="12">
        <f t="shared" si="50"/>
        <v>4</v>
      </c>
      <c r="P117" s="12">
        <f t="shared" si="61"/>
        <v>30100</v>
      </c>
      <c r="Q117" s="17" t="str">
        <f t="shared" si="51"/>
        <v>Delaware City WWTP Influent</v>
      </c>
      <c r="R117" s="17" t="str">
        <f t="shared" si="52"/>
        <v>Delaware City</v>
      </c>
      <c r="S117" s="18">
        <f t="shared" si="53"/>
        <v>44140</v>
      </c>
      <c r="T117" s="19" t="str">
        <f t="shared" si="54"/>
        <v>UD</v>
      </c>
      <c r="U117" s="20">
        <f t="shared" si="55"/>
        <v>16900</v>
      </c>
      <c r="V117" s="20">
        <f t="shared" si="56"/>
        <v>10000</v>
      </c>
      <c r="W117" s="20">
        <f t="shared" si="57"/>
        <v>30100</v>
      </c>
    </row>
    <row r="118" spans="1:23" x14ac:dyDescent="0.55000000000000004">
      <c r="A118" s="19" t="s">
        <v>7</v>
      </c>
      <c r="B118" s="17" t="s">
        <v>28</v>
      </c>
      <c r="C118" s="18">
        <v>44147</v>
      </c>
      <c r="D118" s="20">
        <v>10000</v>
      </c>
      <c r="E118" s="12">
        <f t="shared" si="44"/>
        <v>4</v>
      </c>
      <c r="F118" s="12">
        <f t="shared" si="45"/>
        <v>10000</v>
      </c>
      <c r="G118" s="10">
        <f t="shared" si="46"/>
        <v>4</v>
      </c>
      <c r="H118" s="10">
        <f t="shared" si="47"/>
        <v>4</v>
      </c>
      <c r="I118" s="10">
        <f t="shared" si="48"/>
        <v>4</v>
      </c>
      <c r="J118" s="11" t="s">
        <v>33</v>
      </c>
      <c r="K118" s="12">
        <f t="shared" si="58"/>
        <v>10000</v>
      </c>
      <c r="L118" s="12">
        <f t="shared" si="49"/>
        <v>4</v>
      </c>
      <c r="M118" s="12">
        <f t="shared" si="59"/>
        <v>10000</v>
      </c>
      <c r="N118" s="12">
        <f t="shared" si="60"/>
        <v>10000</v>
      </c>
      <c r="O118" s="12">
        <f t="shared" si="50"/>
        <v>4</v>
      </c>
      <c r="P118" s="12">
        <f t="shared" si="61"/>
        <v>10000</v>
      </c>
      <c r="Q118" s="17" t="str">
        <f t="shared" si="51"/>
        <v>Delaware City WWTP Influent</v>
      </c>
      <c r="R118" s="17" t="str">
        <f t="shared" si="52"/>
        <v>Delaware City</v>
      </c>
      <c r="S118" s="18">
        <f t="shared" si="53"/>
        <v>44147</v>
      </c>
      <c r="T118" s="19" t="str">
        <f t="shared" si="54"/>
        <v>UD</v>
      </c>
      <c r="U118" s="20">
        <f t="shared" si="55"/>
        <v>10000</v>
      </c>
      <c r="V118" s="20">
        <f t="shared" si="56"/>
        <v>10000</v>
      </c>
      <c r="W118" s="20">
        <f t="shared" si="57"/>
        <v>10000</v>
      </c>
    </row>
    <row r="119" spans="1:23" x14ac:dyDescent="0.55000000000000004">
      <c r="A119" s="19" t="s">
        <v>7</v>
      </c>
      <c r="B119" s="17" t="s">
        <v>28</v>
      </c>
      <c r="C119" s="18">
        <v>44154</v>
      </c>
      <c r="D119" s="20">
        <v>804693.33333333337</v>
      </c>
      <c r="E119" s="12">
        <f t="shared" si="44"/>
        <v>5</v>
      </c>
      <c r="F119" s="12">
        <f t="shared" si="45"/>
        <v>805000</v>
      </c>
      <c r="G119" s="10">
        <f t="shared" si="46"/>
        <v>5.9056304033295159</v>
      </c>
      <c r="H119" s="10">
        <f t="shared" si="47"/>
        <v>5.6556304033295159</v>
      </c>
      <c r="I119" s="10">
        <f t="shared" si="48"/>
        <v>6.1556304033295159</v>
      </c>
      <c r="J119" s="11" t="s">
        <v>33</v>
      </c>
      <c r="K119" s="12">
        <f t="shared" si="58"/>
        <v>452512.31543850701</v>
      </c>
      <c r="L119" s="12">
        <f t="shared" si="49"/>
        <v>5</v>
      </c>
      <c r="M119" s="12">
        <f t="shared" si="59"/>
        <v>453000</v>
      </c>
      <c r="N119" s="12">
        <f t="shared" si="60"/>
        <v>1430969.5860622583</v>
      </c>
      <c r="O119" s="12">
        <f t="shared" si="50"/>
        <v>6</v>
      </c>
      <c r="P119" s="12">
        <f t="shared" si="61"/>
        <v>1430000</v>
      </c>
      <c r="Q119" s="17" t="str">
        <f t="shared" si="51"/>
        <v>Delaware City WWTP Influent</v>
      </c>
      <c r="R119" s="17" t="str">
        <f t="shared" si="52"/>
        <v>Delaware City</v>
      </c>
      <c r="S119" s="18">
        <f t="shared" si="53"/>
        <v>44154</v>
      </c>
      <c r="T119" s="19" t="str">
        <f t="shared" si="54"/>
        <v>UD</v>
      </c>
      <c r="U119" s="20">
        <f t="shared" si="55"/>
        <v>805000</v>
      </c>
      <c r="V119" s="20">
        <f t="shared" si="56"/>
        <v>453000</v>
      </c>
      <c r="W119" s="20">
        <f t="shared" si="57"/>
        <v>1430000</v>
      </c>
    </row>
    <row r="120" spans="1:23" x14ac:dyDescent="0.55000000000000004">
      <c r="A120" s="19" t="s">
        <v>7</v>
      </c>
      <c r="B120" s="17" t="s">
        <v>28</v>
      </c>
      <c r="C120" s="18">
        <v>44159</v>
      </c>
      <c r="D120" s="20">
        <v>91593</v>
      </c>
      <c r="E120" s="12">
        <f t="shared" ref="E120:E121" si="62">INT(LOG10(ABS(D120)))</f>
        <v>4</v>
      </c>
      <c r="F120" s="12">
        <f t="shared" ref="F120:F121" si="63">ROUND(D120,(-E120+2))</f>
        <v>91600</v>
      </c>
      <c r="G120" s="10">
        <f t="shared" ref="G120:G121" si="64">LOG10(D120)</f>
        <v>4.9618622839567283</v>
      </c>
      <c r="H120" s="10">
        <f t="shared" ref="H120:H121" si="65">IF(G120&gt;4.25,G120-0.25,4)</f>
        <v>4.7118622839567283</v>
      </c>
      <c r="I120" s="10">
        <f t="shared" ref="I120:I121" si="66">IF(G120&gt;4,G120+0.25,4)</f>
        <v>5.2118622839567283</v>
      </c>
      <c r="J120" s="11" t="s">
        <v>33</v>
      </c>
      <c r="K120" s="12">
        <f t="shared" ref="K120:K121" si="67">10^H120</f>
        <v>51506.528998159716</v>
      </c>
      <c r="L120" s="12">
        <f t="shared" ref="L120:L121" si="68">INT(LOG10(ABS(K120)))</f>
        <v>4</v>
      </c>
      <c r="M120" s="12">
        <f t="shared" ref="M120:M121" si="69">ROUND(K120,(-L120+2))</f>
        <v>51500</v>
      </c>
      <c r="N120" s="12">
        <f t="shared" ref="N120:N121" si="70">10^I120</f>
        <v>162877.9460036954</v>
      </c>
      <c r="O120" s="12">
        <f t="shared" ref="O120:O121" si="71">INT(LOG10(ABS(N120)))</f>
        <v>5</v>
      </c>
      <c r="P120" s="12">
        <f t="shared" ref="P120:P121" si="72">ROUND(N120,(-O120+2))</f>
        <v>163000</v>
      </c>
      <c r="Q120" s="17" t="str">
        <f t="shared" si="51"/>
        <v>Delaware City WWTP Influent</v>
      </c>
      <c r="R120" s="17" t="str">
        <f t="shared" si="52"/>
        <v>Delaware City</v>
      </c>
      <c r="S120" s="18">
        <f t="shared" si="53"/>
        <v>44159</v>
      </c>
      <c r="T120" s="19" t="str">
        <f t="shared" si="54"/>
        <v>UD</v>
      </c>
      <c r="U120" s="20">
        <f t="shared" si="55"/>
        <v>91600</v>
      </c>
      <c r="V120" s="20">
        <f t="shared" si="56"/>
        <v>51500</v>
      </c>
      <c r="W120" s="20">
        <f t="shared" si="57"/>
        <v>163000</v>
      </c>
    </row>
    <row r="121" spans="1:23" x14ac:dyDescent="0.55000000000000004">
      <c r="A121" s="19" t="s">
        <v>7</v>
      </c>
      <c r="B121" s="17" t="s">
        <v>28</v>
      </c>
      <c r="C121" s="18">
        <v>44168</v>
      </c>
      <c r="D121" s="20">
        <v>358067</v>
      </c>
      <c r="E121" s="12">
        <f t="shared" si="62"/>
        <v>5</v>
      </c>
      <c r="F121" s="12">
        <f t="shared" si="63"/>
        <v>358000</v>
      </c>
      <c r="G121" s="10">
        <f t="shared" si="64"/>
        <v>5.5539642976153685</v>
      </c>
      <c r="H121" s="10">
        <f t="shared" si="65"/>
        <v>5.3039642976153685</v>
      </c>
      <c r="I121" s="10">
        <f t="shared" si="66"/>
        <v>5.8039642976153685</v>
      </c>
      <c r="J121" s="11" t="s">
        <v>33</v>
      </c>
      <c r="K121" s="12">
        <f t="shared" si="67"/>
        <v>201355.87128693293</v>
      </c>
      <c r="L121" s="12">
        <f t="shared" si="68"/>
        <v>5</v>
      </c>
      <c r="M121" s="12">
        <f t="shared" si="69"/>
        <v>201000</v>
      </c>
      <c r="N121" s="12">
        <f t="shared" si="70"/>
        <v>636743.17351440794</v>
      </c>
      <c r="O121" s="12">
        <f t="shared" si="71"/>
        <v>5</v>
      </c>
      <c r="P121" s="12">
        <f t="shared" si="72"/>
        <v>637000</v>
      </c>
      <c r="Q121" s="17" t="str">
        <f t="shared" si="51"/>
        <v>Delaware City WWTP Influent</v>
      </c>
      <c r="R121" s="17" t="str">
        <f t="shared" si="52"/>
        <v>Delaware City</v>
      </c>
      <c r="S121" s="18">
        <f t="shared" si="53"/>
        <v>44168</v>
      </c>
      <c r="T121" s="19" t="str">
        <f t="shared" si="54"/>
        <v>UD</v>
      </c>
      <c r="U121" s="20">
        <f t="shared" si="55"/>
        <v>358000</v>
      </c>
      <c r="V121" s="20">
        <f t="shared" si="56"/>
        <v>201000</v>
      </c>
      <c r="W121" s="20">
        <f t="shared" si="57"/>
        <v>637000</v>
      </c>
    </row>
    <row r="122" spans="1:23" x14ac:dyDescent="0.55000000000000004">
      <c r="A122" s="19" t="s">
        <v>2</v>
      </c>
      <c r="B122" s="17" t="s">
        <v>20</v>
      </c>
      <c r="C122" s="18">
        <v>43958</v>
      </c>
      <c r="D122" s="20">
        <v>10000</v>
      </c>
      <c r="E122" s="12">
        <f t="shared" si="44"/>
        <v>4</v>
      </c>
      <c r="F122" s="12">
        <f t="shared" si="45"/>
        <v>10000</v>
      </c>
      <c r="G122" s="10">
        <f t="shared" si="46"/>
        <v>4</v>
      </c>
      <c r="H122" s="10">
        <f t="shared" si="47"/>
        <v>4</v>
      </c>
      <c r="I122" s="10">
        <f t="shared" si="48"/>
        <v>4</v>
      </c>
      <c r="J122" s="11" t="s">
        <v>34</v>
      </c>
      <c r="K122" s="12">
        <f t="shared" si="58"/>
        <v>10000</v>
      </c>
      <c r="L122" s="12">
        <f t="shared" si="49"/>
        <v>4</v>
      </c>
      <c r="M122" s="12">
        <f t="shared" si="59"/>
        <v>10000</v>
      </c>
      <c r="N122" s="12">
        <f t="shared" si="60"/>
        <v>10000</v>
      </c>
      <c r="O122" s="12">
        <f t="shared" si="50"/>
        <v>4</v>
      </c>
      <c r="P122" s="12">
        <f t="shared" si="61"/>
        <v>10000</v>
      </c>
      <c r="Q122" s="17" t="str">
        <f t="shared" si="51"/>
        <v>Edgemoor PS</v>
      </c>
      <c r="R122" s="17" t="str">
        <f t="shared" si="52"/>
        <v>Brandywine Hundred/Claymont</v>
      </c>
      <c r="S122" s="18">
        <f t="shared" si="53"/>
        <v>43958</v>
      </c>
      <c r="T122" s="19" t="str">
        <f t="shared" si="54"/>
        <v>Biobot</v>
      </c>
      <c r="U122" s="20">
        <f t="shared" si="55"/>
        <v>10000</v>
      </c>
      <c r="V122" s="20"/>
      <c r="W122" s="20"/>
    </row>
    <row r="123" spans="1:23" x14ac:dyDescent="0.55000000000000004">
      <c r="A123" s="19" t="s">
        <v>2</v>
      </c>
      <c r="B123" s="17" t="s">
        <v>20</v>
      </c>
      <c r="C123" s="18">
        <v>43965</v>
      </c>
      <c r="D123" s="20">
        <v>60924</v>
      </c>
      <c r="E123" s="12">
        <f t="shared" si="44"/>
        <v>4</v>
      </c>
      <c r="F123" s="12">
        <f t="shared" si="45"/>
        <v>60900</v>
      </c>
      <c r="G123" s="10">
        <f t="shared" si="46"/>
        <v>4.7847884094522302</v>
      </c>
      <c r="H123" s="10">
        <f t="shared" si="47"/>
        <v>4.5347884094522302</v>
      </c>
      <c r="I123" s="10">
        <f t="shared" si="48"/>
        <v>5.0347884094522302</v>
      </c>
      <c r="J123" s="11" t="s">
        <v>34</v>
      </c>
      <c r="K123" s="12">
        <f t="shared" si="58"/>
        <v>34260.082895896907</v>
      </c>
      <c r="L123" s="12">
        <f t="shared" si="49"/>
        <v>4</v>
      </c>
      <c r="M123" s="12">
        <f t="shared" si="59"/>
        <v>34300</v>
      </c>
      <c r="N123" s="12">
        <f t="shared" si="60"/>
        <v>108339.89477721146</v>
      </c>
      <c r="O123" s="12">
        <f t="shared" si="50"/>
        <v>5</v>
      </c>
      <c r="P123" s="12">
        <f t="shared" si="61"/>
        <v>108000</v>
      </c>
      <c r="Q123" s="17" t="str">
        <f t="shared" si="51"/>
        <v>Edgemoor PS</v>
      </c>
      <c r="R123" s="17" t="str">
        <f t="shared" si="52"/>
        <v>Brandywine Hundred/Claymont</v>
      </c>
      <c r="S123" s="18">
        <f t="shared" si="53"/>
        <v>43965</v>
      </c>
      <c r="T123" s="19" t="str">
        <f t="shared" si="54"/>
        <v>Biobot</v>
      </c>
      <c r="U123" s="20">
        <f t="shared" si="55"/>
        <v>60900</v>
      </c>
      <c r="V123" s="20"/>
      <c r="W123" s="20"/>
    </row>
    <row r="124" spans="1:23" x14ac:dyDescent="0.55000000000000004">
      <c r="A124" s="19" t="s">
        <v>2</v>
      </c>
      <c r="B124" s="17" t="s">
        <v>20</v>
      </c>
      <c r="C124" s="18">
        <v>43972</v>
      </c>
      <c r="D124" s="20">
        <v>26791</v>
      </c>
      <c r="E124" s="12">
        <f t="shared" si="44"/>
        <v>4</v>
      </c>
      <c r="F124" s="12">
        <f t="shared" si="45"/>
        <v>26800</v>
      </c>
      <c r="G124" s="10">
        <f t="shared" si="46"/>
        <v>4.4279889243725457</v>
      </c>
      <c r="H124" s="10">
        <f t="shared" si="47"/>
        <v>4.1779889243725457</v>
      </c>
      <c r="I124" s="10">
        <f t="shared" si="48"/>
        <v>4.6779889243725457</v>
      </c>
      <c r="J124" s="11" t="s">
        <v>34</v>
      </c>
      <c r="K124" s="12">
        <f t="shared" si="58"/>
        <v>15065.686443174667</v>
      </c>
      <c r="L124" s="12">
        <f t="shared" si="49"/>
        <v>4</v>
      </c>
      <c r="M124" s="12">
        <f t="shared" si="59"/>
        <v>15100</v>
      </c>
      <c r="N124" s="12">
        <f t="shared" si="60"/>
        <v>47641.883674352888</v>
      </c>
      <c r="O124" s="12">
        <f t="shared" si="50"/>
        <v>4</v>
      </c>
      <c r="P124" s="12">
        <f t="shared" si="61"/>
        <v>47600</v>
      </c>
      <c r="Q124" s="17" t="str">
        <f t="shared" si="51"/>
        <v>Edgemoor PS</v>
      </c>
      <c r="R124" s="17" t="str">
        <f t="shared" si="52"/>
        <v>Brandywine Hundred/Claymont</v>
      </c>
      <c r="S124" s="18">
        <f t="shared" si="53"/>
        <v>43972</v>
      </c>
      <c r="T124" s="19" t="str">
        <f t="shared" si="54"/>
        <v>Biobot</v>
      </c>
      <c r="U124" s="20">
        <f t="shared" si="55"/>
        <v>26800</v>
      </c>
      <c r="V124" s="20"/>
      <c r="W124" s="20"/>
    </row>
    <row r="125" spans="1:23" x14ac:dyDescent="0.55000000000000004">
      <c r="A125" s="19" t="s">
        <v>2</v>
      </c>
      <c r="B125" s="17" t="s">
        <v>20</v>
      </c>
      <c r="C125" s="18">
        <v>43979</v>
      </c>
      <c r="D125" s="20">
        <v>29252</v>
      </c>
      <c r="E125" s="12">
        <f t="shared" si="44"/>
        <v>4</v>
      </c>
      <c r="F125" s="12">
        <f t="shared" si="45"/>
        <v>29300</v>
      </c>
      <c r="G125" s="10">
        <f t="shared" si="46"/>
        <v>4.46615556475221</v>
      </c>
      <c r="H125" s="10">
        <f t="shared" si="47"/>
        <v>4.21615556475221</v>
      </c>
      <c r="I125" s="10">
        <f t="shared" si="48"/>
        <v>4.71615556475221</v>
      </c>
      <c r="J125" s="11" t="s">
        <v>34</v>
      </c>
      <c r="K125" s="12">
        <f t="shared" si="58"/>
        <v>16449.608444468122</v>
      </c>
      <c r="L125" s="12">
        <f t="shared" si="49"/>
        <v>4</v>
      </c>
      <c r="M125" s="12">
        <f t="shared" si="59"/>
        <v>16400</v>
      </c>
      <c r="N125" s="12">
        <f t="shared" si="60"/>
        <v>52018.229302458603</v>
      </c>
      <c r="O125" s="12">
        <f t="shared" si="50"/>
        <v>4</v>
      </c>
      <c r="P125" s="12">
        <f t="shared" si="61"/>
        <v>52000</v>
      </c>
      <c r="Q125" s="17" t="str">
        <f t="shared" si="51"/>
        <v>Edgemoor PS</v>
      </c>
      <c r="R125" s="17" t="str">
        <f t="shared" si="52"/>
        <v>Brandywine Hundred/Claymont</v>
      </c>
      <c r="S125" s="18">
        <f t="shared" si="53"/>
        <v>43979</v>
      </c>
      <c r="T125" s="19" t="str">
        <f t="shared" si="54"/>
        <v>Biobot</v>
      </c>
      <c r="U125" s="20">
        <f t="shared" si="55"/>
        <v>29300</v>
      </c>
      <c r="V125" s="20"/>
      <c r="W125" s="20"/>
    </row>
    <row r="126" spans="1:23" x14ac:dyDescent="0.55000000000000004">
      <c r="A126" s="19" t="s">
        <v>2</v>
      </c>
      <c r="B126" s="17" t="s">
        <v>20</v>
      </c>
      <c r="C126" s="18">
        <v>43986</v>
      </c>
      <c r="D126" s="20">
        <v>40925</v>
      </c>
      <c r="E126" s="12">
        <f t="shared" si="44"/>
        <v>4</v>
      </c>
      <c r="F126" s="12">
        <f t="shared" si="45"/>
        <v>40900</v>
      </c>
      <c r="G126" s="10">
        <f t="shared" si="46"/>
        <v>4.6119886880839793</v>
      </c>
      <c r="H126" s="10">
        <f t="shared" si="47"/>
        <v>4.3619886880839793</v>
      </c>
      <c r="I126" s="10">
        <f t="shared" si="48"/>
        <v>4.8619886880839793</v>
      </c>
      <c r="J126" s="11" t="s">
        <v>34</v>
      </c>
      <c r="K126" s="12">
        <f t="shared" si="58"/>
        <v>23013.818733415075</v>
      </c>
      <c r="L126" s="12">
        <f t="shared" si="49"/>
        <v>4</v>
      </c>
      <c r="M126" s="12">
        <f t="shared" si="59"/>
        <v>23000</v>
      </c>
      <c r="N126" s="12">
        <f t="shared" si="60"/>
        <v>72776.084855843088</v>
      </c>
      <c r="O126" s="12">
        <f t="shared" si="50"/>
        <v>4</v>
      </c>
      <c r="P126" s="12">
        <f t="shared" si="61"/>
        <v>72800</v>
      </c>
      <c r="Q126" s="17" t="str">
        <f t="shared" si="51"/>
        <v>Edgemoor PS</v>
      </c>
      <c r="R126" s="17" t="str">
        <f t="shared" si="52"/>
        <v>Brandywine Hundred/Claymont</v>
      </c>
      <c r="S126" s="18">
        <f t="shared" si="53"/>
        <v>43986</v>
      </c>
      <c r="T126" s="19" t="str">
        <f t="shared" si="54"/>
        <v>Biobot</v>
      </c>
      <c r="U126" s="20">
        <f t="shared" si="55"/>
        <v>40900</v>
      </c>
      <c r="V126" s="20"/>
      <c r="W126" s="20"/>
    </row>
    <row r="127" spans="1:23" x14ac:dyDescent="0.55000000000000004">
      <c r="A127" s="19" t="s">
        <v>2</v>
      </c>
      <c r="B127" s="17" t="s">
        <v>20</v>
      </c>
      <c r="C127" s="18">
        <v>43993</v>
      </c>
      <c r="D127" s="20">
        <v>17971</v>
      </c>
      <c r="E127" s="12">
        <f t="shared" si="44"/>
        <v>4</v>
      </c>
      <c r="F127" s="12">
        <f t="shared" si="45"/>
        <v>18000</v>
      </c>
      <c r="G127" s="10">
        <f t="shared" si="46"/>
        <v>4.2545722441873535</v>
      </c>
      <c r="H127" s="10">
        <f t="shared" si="47"/>
        <v>4.0045722441873535</v>
      </c>
      <c r="I127" s="10">
        <f t="shared" si="48"/>
        <v>4.5045722441873535</v>
      </c>
      <c r="J127" s="11" t="s">
        <v>34</v>
      </c>
      <c r="K127" s="12">
        <f t="shared" si="58"/>
        <v>10105.835954995777</v>
      </c>
      <c r="L127" s="12">
        <f t="shared" si="49"/>
        <v>4</v>
      </c>
      <c r="M127" s="12">
        <f t="shared" si="59"/>
        <v>10100</v>
      </c>
      <c r="N127" s="12">
        <f t="shared" si="60"/>
        <v>31957.459277809543</v>
      </c>
      <c r="O127" s="12">
        <f t="shared" si="50"/>
        <v>4</v>
      </c>
      <c r="P127" s="12">
        <f t="shared" si="61"/>
        <v>32000</v>
      </c>
      <c r="Q127" s="17" t="str">
        <f t="shared" si="51"/>
        <v>Edgemoor PS</v>
      </c>
      <c r="R127" s="17" t="str">
        <f t="shared" si="52"/>
        <v>Brandywine Hundred/Claymont</v>
      </c>
      <c r="S127" s="18">
        <f t="shared" si="53"/>
        <v>43993</v>
      </c>
      <c r="T127" s="19" t="str">
        <f t="shared" si="54"/>
        <v>Biobot</v>
      </c>
      <c r="U127" s="20">
        <f t="shared" si="55"/>
        <v>18000</v>
      </c>
      <c r="V127" s="20"/>
      <c r="W127" s="20"/>
    </row>
    <row r="128" spans="1:23" x14ac:dyDescent="0.55000000000000004">
      <c r="A128" s="19" t="s">
        <v>2</v>
      </c>
      <c r="B128" s="17" t="s">
        <v>20</v>
      </c>
      <c r="C128" s="18">
        <v>44000</v>
      </c>
      <c r="D128" s="20">
        <v>30231</v>
      </c>
      <c r="E128" s="12">
        <f t="shared" si="44"/>
        <v>4</v>
      </c>
      <c r="F128" s="12">
        <f t="shared" si="45"/>
        <v>30200</v>
      </c>
      <c r="G128" s="10">
        <f t="shared" si="46"/>
        <v>4.4804525132809889</v>
      </c>
      <c r="H128" s="10">
        <f t="shared" si="47"/>
        <v>4.2304525132809889</v>
      </c>
      <c r="I128" s="10">
        <f t="shared" si="48"/>
        <v>4.7304525132809889</v>
      </c>
      <c r="J128" s="11" t="s">
        <v>34</v>
      </c>
      <c r="K128" s="12">
        <f t="shared" si="58"/>
        <v>17000.140601829447</v>
      </c>
      <c r="L128" s="12">
        <f t="shared" si="49"/>
        <v>4</v>
      </c>
      <c r="M128" s="12">
        <f t="shared" si="59"/>
        <v>17000</v>
      </c>
      <c r="N128" s="12">
        <f t="shared" si="60"/>
        <v>53759.16484488672</v>
      </c>
      <c r="O128" s="12">
        <f t="shared" si="50"/>
        <v>4</v>
      </c>
      <c r="P128" s="12">
        <f t="shared" si="61"/>
        <v>53800</v>
      </c>
      <c r="Q128" s="17" t="str">
        <f t="shared" si="51"/>
        <v>Edgemoor PS</v>
      </c>
      <c r="R128" s="17" t="str">
        <f t="shared" si="52"/>
        <v>Brandywine Hundred/Claymont</v>
      </c>
      <c r="S128" s="18">
        <f t="shared" si="53"/>
        <v>44000</v>
      </c>
      <c r="T128" s="19" t="str">
        <f t="shared" si="54"/>
        <v>Biobot</v>
      </c>
      <c r="U128" s="20">
        <f t="shared" si="55"/>
        <v>30200</v>
      </c>
      <c r="V128" s="20"/>
      <c r="W128" s="20"/>
    </row>
    <row r="129" spans="1:23" x14ac:dyDescent="0.55000000000000004">
      <c r="A129" s="19" t="s">
        <v>2</v>
      </c>
      <c r="B129" s="17" t="s">
        <v>20</v>
      </c>
      <c r="C129" s="18">
        <v>44007</v>
      </c>
      <c r="D129" s="20">
        <v>15360</v>
      </c>
      <c r="E129" s="12">
        <f t="shared" si="44"/>
        <v>4</v>
      </c>
      <c r="F129" s="12">
        <f t="shared" si="45"/>
        <v>15400</v>
      </c>
      <c r="G129" s="10">
        <f t="shared" si="46"/>
        <v>4.186391215695493</v>
      </c>
      <c r="H129" s="10">
        <f t="shared" si="47"/>
        <v>4</v>
      </c>
      <c r="I129" s="10">
        <f t="shared" si="48"/>
        <v>4.436391215695493</v>
      </c>
      <c r="J129" s="11" t="s">
        <v>34</v>
      </c>
      <c r="K129" s="12">
        <f t="shared" si="58"/>
        <v>10000</v>
      </c>
      <c r="L129" s="12">
        <f t="shared" si="49"/>
        <v>4</v>
      </c>
      <c r="M129" s="12">
        <f t="shared" si="59"/>
        <v>10000</v>
      </c>
      <c r="N129" s="12">
        <f t="shared" si="60"/>
        <v>27314.371738197875</v>
      </c>
      <c r="O129" s="12">
        <f t="shared" si="50"/>
        <v>4</v>
      </c>
      <c r="P129" s="12">
        <f t="shared" si="61"/>
        <v>27300</v>
      </c>
      <c r="Q129" s="17" t="str">
        <f t="shared" si="51"/>
        <v>Edgemoor PS</v>
      </c>
      <c r="R129" s="17" t="str">
        <f t="shared" si="52"/>
        <v>Brandywine Hundred/Claymont</v>
      </c>
      <c r="S129" s="18">
        <f t="shared" si="53"/>
        <v>44007</v>
      </c>
      <c r="T129" s="19" t="str">
        <f t="shared" si="54"/>
        <v>Biobot</v>
      </c>
      <c r="U129" s="20">
        <f t="shared" si="55"/>
        <v>15400</v>
      </c>
      <c r="V129" s="20"/>
      <c r="W129" s="20"/>
    </row>
    <row r="130" spans="1:23" x14ac:dyDescent="0.55000000000000004">
      <c r="A130" s="19" t="s">
        <v>2</v>
      </c>
      <c r="B130" s="17" t="s">
        <v>20</v>
      </c>
      <c r="C130" s="18">
        <v>44014</v>
      </c>
      <c r="D130" s="20">
        <v>56743</v>
      </c>
      <c r="E130" s="12">
        <f t="shared" si="44"/>
        <v>4</v>
      </c>
      <c r="F130" s="12">
        <f t="shared" si="45"/>
        <v>56700</v>
      </c>
      <c r="G130" s="10">
        <f t="shared" si="46"/>
        <v>4.7539122931976445</v>
      </c>
      <c r="H130" s="10">
        <f t="shared" si="47"/>
        <v>4.5039122931976445</v>
      </c>
      <c r="I130" s="10">
        <f t="shared" si="48"/>
        <v>5.0039122931976445</v>
      </c>
      <c r="J130" s="11" t="s">
        <v>34</v>
      </c>
      <c r="K130" s="12">
        <f t="shared" si="58"/>
        <v>31908.933815275985</v>
      </c>
      <c r="L130" s="12">
        <f t="shared" si="49"/>
        <v>4</v>
      </c>
      <c r="M130" s="12">
        <f t="shared" si="59"/>
        <v>31900</v>
      </c>
      <c r="N130" s="12">
        <f t="shared" si="60"/>
        <v>100904.90856383868</v>
      </c>
      <c r="O130" s="12">
        <f t="shared" si="50"/>
        <v>5</v>
      </c>
      <c r="P130" s="12">
        <f t="shared" si="61"/>
        <v>101000</v>
      </c>
      <c r="Q130" s="17" t="str">
        <f t="shared" si="51"/>
        <v>Edgemoor PS</v>
      </c>
      <c r="R130" s="17" t="str">
        <f t="shared" si="52"/>
        <v>Brandywine Hundred/Claymont</v>
      </c>
      <c r="S130" s="18">
        <f t="shared" si="53"/>
        <v>44014</v>
      </c>
      <c r="T130" s="19" t="str">
        <f t="shared" si="54"/>
        <v>Biobot</v>
      </c>
      <c r="U130" s="20">
        <f t="shared" si="55"/>
        <v>56700</v>
      </c>
      <c r="V130" s="20"/>
      <c r="W130" s="20"/>
    </row>
    <row r="131" spans="1:23" x14ac:dyDescent="0.55000000000000004">
      <c r="A131" s="19" t="s">
        <v>2</v>
      </c>
      <c r="B131" s="17" t="s">
        <v>20</v>
      </c>
      <c r="C131" s="18">
        <v>44021</v>
      </c>
      <c r="D131" s="20">
        <v>11672</v>
      </c>
      <c r="E131" s="12">
        <f t="shared" si="44"/>
        <v>4</v>
      </c>
      <c r="F131" s="12">
        <f t="shared" si="45"/>
        <v>11700</v>
      </c>
      <c r="G131" s="10">
        <f t="shared" si="46"/>
        <v>4.0671452788853948</v>
      </c>
      <c r="H131" s="10">
        <f t="shared" si="47"/>
        <v>4</v>
      </c>
      <c r="I131" s="10">
        <f t="shared" si="48"/>
        <v>4.3171452788853948</v>
      </c>
      <c r="J131" s="11" t="s">
        <v>34</v>
      </c>
      <c r="K131" s="12">
        <f t="shared" si="58"/>
        <v>10000</v>
      </c>
      <c r="L131" s="12">
        <f t="shared" si="49"/>
        <v>4</v>
      </c>
      <c r="M131" s="12">
        <f t="shared" si="59"/>
        <v>10000</v>
      </c>
      <c r="N131" s="12">
        <f t="shared" si="60"/>
        <v>20756.077273974308</v>
      </c>
      <c r="O131" s="12">
        <f t="shared" si="50"/>
        <v>4</v>
      </c>
      <c r="P131" s="12">
        <f t="shared" si="61"/>
        <v>20800</v>
      </c>
      <c r="Q131" s="17" t="str">
        <f t="shared" si="51"/>
        <v>Edgemoor PS</v>
      </c>
      <c r="R131" s="17" t="str">
        <f t="shared" si="52"/>
        <v>Brandywine Hundred/Claymont</v>
      </c>
      <c r="S131" s="18">
        <f t="shared" si="53"/>
        <v>44021</v>
      </c>
      <c r="T131" s="19" t="str">
        <f t="shared" si="54"/>
        <v>Biobot</v>
      </c>
      <c r="U131" s="20">
        <f t="shared" si="55"/>
        <v>11700</v>
      </c>
      <c r="V131" s="20"/>
      <c r="W131" s="20"/>
    </row>
    <row r="132" spans="1:23" x14ac:dyDescent="0.55000000000000004">
      <c r="A132" s="19" t="s">
        <v>2</v>
      </c>
      <c r="B132" s="17" t="s">
        <v>20</v>
      </c>
      <c r="C132" s="18">
        <v>44028</v>
      </c>
      <c r="D132" s="20">
        <v>273130</v>
      </c>
      <c r="E132" s="12">
        <f t="shared" si="44"/>
        <v>5</v>
      </c>
      <c r="F132" s="12">
        <f t="shared" si="45"/>
        <v>273000</v>
      </c>
      <c r="G132" s="10">
        <f t="shared" si="46"/>
        <v>5.4363694047127895</v>
      </c>
      <c r="H132" s="10">
        <f t="shared" si="47"/>
        <v>5.1863694047127895</v>
      </c>
      <c r="I132" s="10">
        <f t="shared" si="48"/>
        <v>5.6863694047127895</v>
      </c>
      <c r="J132" s="11" t="s">
        <v>34</v>
      </c>
      <c r="K132" s="12">
        <f t="shared" si="58"/>
        <v>153592.28614924027</v>
      </c>
      <c r="L132" s="12">
        <f t="shared" si="49"/>
        <v>5</v>
      </c>
      <c r="M132" s="12">
        <f t="shared" si="59"/>
        <v>154000</v>
      </c>
      <c r="N132" s="12">
        <f t="shared" si="60"/>
        <v>485701.45526393194</v>
      </c>
      <c r="O132" s="12">
        <f t="shared" si="50"/>
        <v>5</v>
      </c>
      <c r="P132" s="12">
        <f t="shared" si="61"/>
        <v>486000</v>
      </c>
      <c r="Q132" s="17" t="str">
        <f t="shared" si="51"/>
        <v>Edgemoor PS</v>
      </c>
      <c r="R132" s="17" t="str">
        <f t="shared" si="52"/>
        <v>Brandywine Hundred/Claymont</v>
      </c>
      <c r="S132" s="18">
        <f t="shared" si="53"/>
        <v>44028</v>
      </c>
      <c r="T132" s="19" t="str">
        <f t="shared" si="54"/>
        <v>Biobot</v>
      </c>
      <c r="U132" s="20">
        <f t="shared" si="55"/>
        <v>273000</v>
      </c>
      <c r="V132" s="20"/>
      <c r="W132" s="20"/>
    </row>
    <row r="133" spans="1:23" x14ac:dyDescent="0.55000000000000004">
      <c r="A133" s="19" t="s">
        <v>2</v>
      </c>
      <c r="B133" s="17" t="s">
        <v>20</v>
      </c>
      <c r="C133" s="18">
        <v>44035</v>
      </c>
      <c r="D133" s="20">
        <v>57825</v>
      </c>
      <c r="E133" s="12">
        <f t="shared" si="44"/>
        <v>4</v>
      </c>
      <c r="F133" s="12">
        <f t="shared" si="45"/>
        <v>57800</v>
      </c>
      <c r="G133" s="10">
        <f t="shared" si="46"/>
        <v>4.7621156414426569</v>
      </c>
      <c r="H133" s="10">
        <f t="shared" si="47"/>
        <v>4.5121156414426569</v>
      </c>
      <c r="I133" s="10">
        <f t="shared" si="48"/>
        <v>5.0121156414426569</v>
      </c>
      <c r="J133" s="11" t="s">
        <v>34</v>
      </c>
      <c r="K133" s="12">
        <f t="shared" si="58"/>
        <v>32517.387129131963</v>
      </c>
      <c r="L133" s="12">
        <f t="shared" si="49"/>
        <v>4</v>
      </c>
      <c r="M133" s="12">
        <f t="shared" si="59"/>
        <v>32500</v>
      </c>
      <c r="N133" s="12">
        <f t="shared" si="60"/>
        <v>102829.00688550086</v>
      </c>
      <c r="O133" s="12">
        <f t="shared" si="50"/>
        <v>5</v>
      </c>
      <c r="P133" s="12">
        <f t="shared" si="61"/>
        <v>103000</v>
      </c>
      <c r="Q133" s="17" t="str">
        <f t="shared" si="51"/>
        <v>Edgemoor PS</v>
      </c>
      <c r="R133" s="17" t="str">
        <f t="shared" si="52"/>
        <v>Brandywine Hundred/Claymont</v>
      </c>
      <c r="S133" s="18">
        <f t="shared" si="53"/>
        <v>44035</v>
      </c>
      <c r="T133" s="19" t="str">
        <f t="shared" si="54"/>
        <v>Biobot</v>
      </c>
      <c r="U133" s="20">
        <f t="shared" si="55"/>
        <v>57800</v>
      </c>
      <c r="V133" s="20"/>
      <c r="W133" s="20"/>
    </row>
    <row r="134" spans="1:23" x14ac:dyDescent="0.55000000000000004">
      <c r="A134" s="19" t="s">
        <v>2</v>
      </c>
      <c r="B134" s="17" t="s">
        <v>20</v>
      </c>
      <c r="C134" s="18">
        <v>44042</v>
      </c>
      <c r="D134" s="20">
        <v>50274</v>
      </c>
      <c r="E134" s="12">
        <f t="shared" si="44"/>
        <v>4</v>
      </c>
      <c r="F134" s="12">
        <f t="shared" si="45"/>
        <v>50300</v>
      </c>
      <c r="G134" s="10">
        <f t="shared" si="46"/>
        <v>4.7013434408043109</v>
      </c>
      <c r="H134" s="10">
        <f t="shared" si="47"/>
        <v>4.4513434408043109</v>
      </c>
      <c r="I134" s="10">
        <f t="shared" si="48"/>
        <v>4.9513434408043109</v>
      </c>
      <c r="J134" s="11" t="s">
        <v>34</v>
      </c>
      <c r="K134" s="12">
        <f t="shared" si="58"/>
        <v>28271.147782619635</v>
      </c>
      <c r="L134" s="12">
        <f t="shared" si="49"/>
        <v>4</v>
      </c>
      <c r="M134" s="12">
        <f t="shared" si="59"/>
        <v>28300</v>
      </c>
      <c r="N134" s="12">
        <f t="shared" si="60"/>
        <v>89401.219060296775</v>
      </c>
      <c r="O134" s="12">
        <f t="shared" si="50"/>
        <v>4</v>
      </c>
      <c r="P134" s="12">
        <f t="shared" si="61"/>
        <v>89400</v>
      </c>
      <c r="Q134" s="17" t="str">
        <f t="shared" si="51"/>
        <v>Edgemoor PS</v>
      </c>
      <c r="R134" s="17" t="str">
        <f t="shared" si="52"/>
        <v>Brandywine Hundred/Claymont</v>
      </c>
      <c r="S134" s="18">
        <f t="shared" si="53"/>
        <v>44042</v>
      </c>
      <c r="T134" s="19" t="str">
        <f t="shared" si="54"/>
        <v>Biobot</v>
      </c>
      <c r="U134" s="20">
        <f t="shared" si="55"/>
        <v>50300</v>
      </c>
      <c r="V134" s="20"/>
      <c r="W134" s="20"/>
    </row>
    <row r="135" spans="1:23" x14ac:dyDescent="0.55000000000000004">
      <c r="A135" s="19" t="s">
        <v>2</v>
      </c>
      <c r="B135" s="17" t="s">
        <v>20</v>
      </c>
      <c r="C135" s="18">
        <v>44049</v>
      </c>
      <c r="D135" s="20">
        <v>34825</v>
      </c>
      <c r="E135" s="12">
        <f t="shared" si="44"/>
        <v>4</v>
      </c>
      <c r="F135" s="12">
        <f t="shared" si="45"/>
        <v>34800</v>
      </c>
      <c r="G135" s="10">
        <f t="shared" si="46"/>
        <v>4.5418911250960008</v>
      </c>
      <c r="H135" s="10">
        <f t="shared" si="47"/>
        <v>4.2918911250960008</v>
      </c>
      <c r="I135" s="10">
        <f t="shared" si="48"/>
        <v>4.7918911250960008</v>
      </c>
      <c r="J135" s="11" t="s">
        <v>34</v>
      </c>
      <c r="K135" s="12">
        <f t="shared" si="58"/>
        <v>19583.536649753925</v>
      </c>
      <c r="L135" s="12">
        <f t="shared" si="49"/>
        <v>4</v>
      </c>
      <c r="M135" s="12">
        <f t="shared" si="59"/>
        <v>19600</v>
      </c>
      <c r="N135" s="12">
        <f t="shared" si="60"/>
        <v>61928.580454605464</v>
      </c>
      <c r="O135" s="12">
        <f t="shared" si="50"/>
        <v>4</v>
      </c>
      <c r="P135" s="12">
        <f t="shared" si="61"/>
        <v>61900</v>
      </c>
      <c r="Q135" s="17" t="str">
        <f t="shared" si="51"/>
        <v>Edgemoor PS</v>
      </c>
      <c r="R135" s="17" t="str">
        <f t="shared" si="52"/>
        <v>Brandywine Hundred/Claymont</v>
      </c>
      <c r="S135" s="18">
        <f t="shared" si="53"/>
        <v>44049</v>
      </c>
      <c r="T135" s="19" t="str">
        <f t="shared" si="54"/>
        <v>Biobot</v>
      </c>
      <c r="U135" s="20">
        <f t="shared" si="55"/>
        <v>34800</v>
      </c>
      <c r="V135" s="20"/>
      <c r="W135" s="20"/>
    </row>
    <row r="136" spans="1:23" x14ac:dyDescent="0.55000000000000004">
      <c r="A136" s="19" t="s">
        <v>2</v>
      </c>
      <c r="B136" s="17" t="s">
        <v>20</v>
      </c>
      <c r="C136" s="18">
        <v>44056</v>
      </c>
      <c r="D136" s="20">
        <v>33750</v>
      </c>
      <c r="E136" s="12">
        <f t="shared" si="44"/>
        <v>4</v>
      </c>
      <c r="F136" s="12">
        <f t="shared" si="45"/>
        <v>33800</v>
      </c>
      <c r="G136" s="10">
        <f t="shared" si="46"/>
        <v>4.528273777167044</v>
      </c>
      <c r="H136" s="10">
        <f t="shared" si="47"/>
        <v>4.278273777167044</v>
      </c>
      <c r="I136" s="10">
        <f t="shared" si="48"/>
        <v>4.778273777167044</v>
      </c>
      <c r="J136" s="11" t="s">
        <v>33</v>
      </c>
      <c r="K136" s="12">
        <f t="shared" si="58"/>
        <v>18979.019725174305</v>
      </c>
      <c r="L136" s="12">
        <f t="shared" si="49"/>
        <v>4</v>
      </c>
      <c r="M136" s="12">
        <f t="shared" si="59"/>
        <v>19000</v>
      </c>
      <c r="N136" s="12">
        <f t="shared" si="60"/>
        <v>60016.930088813751</v>
      </c>
      <c r="O136" s="12">
        <f t="shared" si="50"/>
        <v>4</v>
      </c>
      <c r="P136" s="12">
        <f t="shared" si="61"/>
        <v>60000</v>
      </c>
      <c r="Q136" s="17" t="str">
        <f t="shared" si="51"/>
        <v>Edgemoor PS</v>
      </c>
      <c r="R136" s="17" t="str">
        <f t="shared" si="52"/>
        <v>Brandywine Hundred/Claymont</v>
      </c>
      <c r="S136" s="18">
        <f t="shared" si="53"/>
        <v>44056</v>
      </c>
      <c r="T136" s="19" t="str">
        <f t="shared" si="54"/>
        <v>UD</v>
      </c>
      <c r="U136" s="20">
        <f t="shared" si="55"/>
        <v>33800</v>
      </c>
      <c r="V136" s="20">
        <f t="shared" si="56"/>
        <v>19000</v>
      </c>
      <c r="W136" s="20">
        <f t="shared" si="57"/>
        <v>60000</v>
      </c>
    </row>
    <row r="137" spans="1:23" x14ac:dyDescent="0.55000000000000004">
      <c r="A137" s="19" t="s">
        <v>2</v>
      </c>
      <c r="B137" s="17" t="s">
        <v>20</v>
      </c>
      <c r="C137" s="18">
        <v>44063</v>
      </c>
      <c r="D137" s="20">
        <v>23960</v>
      </c>
      <c r="E137" s="12">
        <f t="shared" si="44"/>
        <v>4</v>
      </c>
      <c r="F137" s="12">
        <f t="shared" si="45"/>
        <v>24000</v>
      </c>
      <c r="G137" s="10">
        <f t="shared" si="46"/>
        <v>4.379486813717274</v>
      </c>
      <c r="H137" s="10">
        <f t="shared" si="47"/>
        <v>4.129486813717274</v>
      </c>
      <c r="I137" s="10">
        <f t="shared" si="48"/>
        <v>4.629486813717274</v>
      </c>
      <c r="J137" s="11" t="s">
        <v>33</v>
      </c>
      <c r="K137" s="12">
        <f t="shared" si="58"/>
        <v>13473.698151560777</v>
      </c>
      <c r="L137" s="12">
        <f t="shared" si="49"/>
        <v>4</v>
      </c>
      <c r="M137" s="12">
        <f t="shared" si="59"/>
        <v>13500</v>
      </c>
      <c r="N137" s="12">
        <f t="shared" si="60"/>
        <v>42607.574664532651</v>
      </c>
      <c r="O137" s="12">
        <f t="shared" si="50"/>
        <v>4</v>
      </c>
      <c r="P137" s="12">
        <f t="shared" si="61"/>
        <v>42600</v>
      </c>
      <c r="Q137" s="17" t="str">
        <f t="shared" si="51"/>
        <v>Edgemoor PS</v>
      </c>
      <c r="R137" s="17" t="str">
        <f t="shared" si="52"/>
        <v>Brandywine Hundred/Claymont</v>
      </c>
      <c r="S137" s="18">
        <f t="shared" si="53"/>
        <v>44063</v>
      </c>
      <c r="T137" s="19" t="str">
        <f t="shared" si="54"/>
        <v>UD</v>
      </c>
      <c r="U137" s="20">
        <f t="shared" si="55"/>
        <v>24000</v>
      </c>
      <c r="V137" s="20">
        <f t="shared" si="56"/>
        <v>13500</v>
      </c>
      <c r="W137" s="20">
        <f t="shared" si="57"/>
        <v>42600</v>
      </c>
    </row>
    <row r="138" spans="1:23" x14ac:dyDescent="0.55000000000000004">
      <c r="A138" s="19" t="s">
        <v>2</v>
      </c>
      <c r="B138" s="17" t="s">
        <v>20</v>
      </c>
      <c r="C138" s="18">
        <v>44070</v>
      </c>
      <c r="D138" s="20">
        <v>46100</v>
      </c>
      <c r="E138" s="12">
        <f t="shared" ref="E138:E205" si="73">INT(LOG10(ABS(D138)))</f>
        <v>4</v>
      </c>
      <c r="F138" s="12">
        <f t="shared" ref="F138:F205" si="74">ROUND(D138,(-E138+2))</f>
        <v>46100</v>
      </c>
      <c r="G138" s="10">
        <f t="shared" si="46"/>
        <v>4.663700925389648</v>
      </c>
      <c r="H138" s="10">
        <f t="shared" si="47"/>
        <v>4.413700925389648</v>
      </c>
      <c r="I138" s="10">
        <f t="shared" si="48"/>
        <v>4.913700925389648</v>
      </c>
      <c r="J138" s="11" t="s">
        <v>33</v>
      </c>
      <c r="K138" s="12">
        <f t="shared" si="58"/>
        <v>25923.9350912751</v>
      </c>
      <c r="L138" s="12">
        <f t="shared" si="49"/>
        <v>4</v>
      </c>
      <c r="M138" s="12">
        <f t="shared" si="59"/>
        <v>25900</v>
      </c>
      <c r="N138" s="12">
        <f t="shared" si="60"/>
        <v>81978.680802794406</v>
      </c>
      <c r="O138" s="12">
        <f t="shared" si="50"/>
        <v>4</v>
      </c>
      <c r="P138" s="12">
        <f t="shared" si="61"/>
        <v>82000</v>
      </c>
      <c r="Q138" s="17" t="str">
        <f t="shared" si="51"/>
        <v>Edgemoor PS</v>
      </c>
      <c r="R138" s="17" t="str">
        <f t="shared" si="52"/>
        <v>Brandywine Hundred/Claymont</v>
      </c>
      <c r="S138" s="18">
        <f t="shared" si="53"/>
        <v>44070</v>
      </c>
      <c r="T138" s="19" t="str">
        <f t="shared" si="54"/>
        <v>UD</v>
      </c>
      <c r="U138" s="20">
        <f t="shared" si="55"/>
        <v>46100</v>
      </c>
      <c r="V138" s="20">
        <f t="shared" si="56"/>
        <v>25900</v>
      </c>
      <c r="W138" s="20">
        <f t="shared" si="57"/>
        <v>82000</v>
      </c>
    </row>
    <row r="139" spans="1:23" x14ac:dyDescent="0.55000000000000004">
      <c r="A139" s="19" t="s">
        <v>2</v>
      </c>
      <c r="B139" s="17" t="s">
        <v>20</v>
      </c>
      <c r="C139" s="18">
        <v>44077</v>
      </c>
      <c r="D139" s="20">
        <v>10000</v>
      </c>
      <c r="E139" s="12">
        <f t="shared" si="73"/>
        <v>4</v>
      </c>
      <c r="F139" s="12">
        <f t="shared" si="74"/>
        <v>10000</v>
      </c>
      <c r="G139" s="10">
        <f t="shared" ref="G139:G206" si="75">LOG10(D139)</f>
        <v>4</v>
      </c>
      <c r="H139" s="10">
        <f t="shared" ref="H139:H206" si="76">IF(G139&gt;4.25,G139-0.25,4)</f>
        <v>4</v>
      </c>
      <c r="I139" s="10">
        <f t="shared" ref="I139:I206" si="77">IF(G139&gt;4,G139+0.25,4)</f>
        <v>4</v>
      </c>
      <c r="J139" s="11" t="s">
        <v>33</v>
      </c>
      <c r="K139" s="12">
        <f t="shared" si="58"/>
        <v>10000</v>
      </c>
      <c r="L139" s="12">
        <f t="shared" ref="L139:L206" si="78">INT(LOG10(ABS(K139)))</f>
        <v>4</v>
      </c>
      <c r="M139" s="12">
        <f t="shared" si="59"/>
        <v>10000</v>
      </c>
      <c r="N139" s="12">
        <f t="shared" si="60"/>
        <v>10000</v>
      </c>
      <c r="O139" s="12">
        <f t="shared" ref="O139:O206" si="79">INT(LOG10(ABS(N139)))</f>
        <v>4</v>
      </c>
      <c r="P139" s="12">
        <f t="shared" si="61"/>
        <v>10000</v>
      </c>
      <c r="Q139" s="17" t="str">
        <f t="shared" ref="Q139:Q206" si="80">A139</f>
        <v>Edgemoor PS</v>
      </c>
      <c r="R139" s="17" t="str">
        <f t="shared" ref="R139:R206" si="81">B139</f>
        <v>Brandywine Hundred/Claymont</v>
      </c>
      <c r="S139" s="18">
        <f t="shared" ref="S139:S206" si="82">C139</f>
        <v>44077</v>
      </c>
      <c r="T139" s="19" t="str">
        <f t="shared" ref="T139:T206" si="83">J139</f>
        <v>UD</v>
      </c>
      <c r="U139" s="20">
        <f t="shared" ref="U139:U206" si="84">F139</f>
        <v>10000</v>
      </c>
      <c r="V139" s="20">
        <f t="shared" ref="V139:V206" si="85">M139</f>
        <v>10000</v>
      </c>
      <c r="W139" s="20">
        <f t="shared" ref="W139:W206" si="86">P139</f>
        <v>10000</v>
      </c>
    </row>
    <row r="140" spans="1:23" x14ac:dyDescent="0.55000000000000004">
      <c r="A140" s="19" t="s">
        <v>2</v>
      </c>
      <c r="B140" s="17" t="s">
        <v>20</v>
      </c>
      <c r="C140" s="18">
        <v>44084</v>
      </c>
      <c r="D140" s="20">
        <v>10000</v>
      </c>
      <c r="E140" s="12">
        <f t="shared" si="73"/>
        <v>4</v>
      </c>
      <c r="F140" s="12">
        <f t="shared" si="74"/>
        <v>10000</v>
      </c>
      <c r="G140" s="10">
        <f t="shared" si="75"/>
        <v>4</v>
      </c>
      <c r="H140" s="10">
        <f t="shared" si="76"/>
        <v>4</v>
      </c>
      <c r="I140" s="10">
        <f t="shared" si="77"/>
        <v>4</v>
      </c>
      <c r="J140" s="11" t="s">
        <v>33</v>
      </c>
      <c r="K140" s="12">
        <f t="shared" si="58"/>
        <v>10000</v>
      </c>
      <c r="L140" s="12">
        <f t="shared" si="78"/>
        <v>4</v>
      </c>
      <c r="M140" s="12">
        <f t="shared" si="59"/>
        <v>10000</v>
      </c>
      <c r="N140" s="12">
        <f t="shared" si="60"/>
        <v>10000</v>
      </c>
      <c r="O140" s="12">
        <f t="shared" si="79"/>
        <v>4</v>
      </c>
      <c r="P140" s="12">
        <f t="shared" si="61"/>
        <v>10000</v>
      </c>
      <c r="Q140" s="17" t="str">
        <f t="shared" si="80"/>
        <v>Edgemoor PS</v>
      </c>
      <c r="R140" s="17" t="str">
        <f t="shared" si="81"/>
        <v>Brandywine Hundred/Claymont</v>
      </c>
      <c r="S140" s="18">
        <f t="shared" si="82"/>
        <v>44084</v>
      </c>
      <c r="T140" s="19" t="str">
        <f t="shared" si="83"/>
        <v>UD</v>
      </c>
      <c r="U140" s="20">
        <f t="shared" si="84"/>
        <v>10000</v>
      </c>
      <c r="V140" s="20">
        <f t="shared" si="85"/>
        <v>10000</v>
      </c>
      <c r="W140" s="20">
        <f t="shared" si="86"/>
        <v>10000</v>
      </c>
    </row>
    <row r="141" spans="1:23" x14ac:dyDescent="0.55000000000000004">
      <c r="A141" s="19" t="s">
        <v>2</v>
      </c>
      <c r="B141" s="17" t="s">
        <v>20</v>
      </c>
      <c r="C141" s="18">
        <v>44091</v>
      </c>
      <c r="D141" s="20">
        <v>14266.666666666668</v>
      </c>
      <c r="E141" s="12">
        <f t="shared" si="73"/>
        <v>4</v>
      </c>
      <c r="F141" s="12">
        <f t="shared" si="74"/>
        <v>14300</v>
      </c>
      <c r="G141" s="10">
        <f t="shared" si="75"/>
        <v>4.1543225142935096</v>
      </c>
      <c r="H141" s="10">
        <f t="shared" si="76"/>
        <v>4</v>
      </c>
      <c r="I141" s="10">
        <f t="shared" si="77"/>
        <v>4.4043225142935096</v>
      </c>
      <c r="J141" s="11" t="s">
        <v>33</v>
      </c>
      <c r="K141" s="12">
        <f t="shared" si="58"/>
        <v>10000</v>
      </c>
      <c r="L141" s="12">
        <f t="shared" si="78"/>
        <v>4</v>
      </c>
      <c r="M141" s="12">
        <f t="shared" si="59"/>
        <v>10000</v>
      </c>
      <c r="N141" s="12">
        <f t="shared" si="60"/>
        <v>25370.119583221993</v>
      </c>
      <c r="O141" s="12">
        <f t="shared" si="79"/>
        <v>4</v>
      </c>
      <c r="P141" s="12">
        <f t="shared" si="61"/>
        <v>25400</v>
      </c>
      <c r="Q141" s="17" t="str">
        <f t="shared" si="80"/>
        <v>Edgemoor PS</v>
      </c>
      <c r="R141" s="17" t="str">
        <f t="shared" si="81"/>
        <v>Brandywine Hundred/Claymont</v>
      </c>
      <c r="S141" s="18">
        <f t="shared" si="82"/>
        <v>44091</v>
      </c>
      <c r="T141" s="19" t="str">
        <f t="shared" si="83"/>
        <v>UD</v>
      </c>
      <c r="U141" s="20">
        <f t="shared" si="84"/>
        <v>14300</v>
      </c>
      <c r="V141" s="20">
        <f t="shared" si="85"/>
        <v>10000</v>
      </c>
      <c r="W141" s="20">
        <f t="shared" si="86"/>
        <v>25400</v>
      </c>
    </row>
    <row r="142" spans="1:23" x14ac:dyDescent="0.55000000000000004">
      <c r="A142" s="19" t="s">
        <v>2</v>
      </c>
      <c r="B142" s="17" t="s">
        <v>20</v>
      </c>
      <c r="C142" s="18">
        <v>44098</v>
      </c>
      <c r="D142" s="20">
        <v>10000</v>
      </c>
      <c r="E142" s="12">
        <f t="shared" si="73"/>
        <v>4</v>
      </c>
      <c r="F142" s="12">
        <f t="shared" si="74"/>
        <v>10000</v>
      </c>
      <c r="G142" s="10">
        <f t="shared" si="75"/>
        <v>4</v>
      </c>
      <c r="H142" s="10">
        <f t="shared" si="76"/>
        <v>4</v>
      </c>
      <c r="I142" s="10">
        <f t="shared" si="77"/>
        <v>4</v>
      </c>
      <c r="J142" s="11" t="s">
        <v>33</v>
      </c>
      <c r="K142" s="12">
        <f t="shared" si="58"/>
        <v>10000</v>
      </c>
      <c r="L142" s="12">
        <f t="shared" si="78"/>
        <v>4</v>
      </c>
      <c r="M142" s="12">
        <f t="shared" si="59"/>
        <v>10000</v>
      </c>
      <c r="N142" s="12">
        <f t="shared" si="60"/>
        <v>10000</v>
      </c>
      <c r="O142" s="12">
        <f t="shared" si="79"/>
        <v>4</v>
      </c>
      <c r="P142" s="12">
        <f t="shared" si="61"/>
        <v>10000</v>
      </c>
      <c r="Q142" s="17" t="str">
        <f t="shared" si="80"/>
        <v>Edgemoor PS</v>
      </c>
      <c r="R142" s="17" t="str">
        <f t="shared" si="81"/>
        <v>Brandywine Hundred/Claymont</v>
      </c>
      <c r="S142" s="18">
        <f t="shared" si="82"/>
        <v>44098</v>
      </c>
      <c r="T142" s="19" t="str">
        <f t="shared" si="83"/>
        <v>UD</v>
      </c>
      <c r="U142" s="20">
        <f t="shared" si="84"/>
        <v>10000</v>
      </c>
      <c r="V142" s="20">
        <f t="shared" si="85"/>
        <v>10000</v>
      </c>
      <c r="W142" s="20">
        <f t="shared" si="86"/>
        <v>10000</v>
      </c>
    </row>
    <row r="143" spans="1:23" x14ac:dyDescent="0.55000000000000004">
      <c r="A143" s="19" t="s">
        <v>2</v>
      </c>
      <c r="B143" s="17" t="s">
        <v>20</v>
      </c>
      <c r="C143" s="18">
        <v>44105</v>
      </c>
      <c r="D143" s="20">
        <v>10400</v>
      </c>
      <c r="E143" s="12">
        <f t="shared" si="73"/>
        <v>4</v>
      </c>
      <c r="F143" s="12">
        <f t="shared" si="74"/>
        <v>10400</v>
      </c>
      <c r="G143" s="10">
        <f t="shared" si="75"/>
        <v>4.0170333392987807</v>
      </c>
      <c r="H143" s="10">
        <f t="shared" si="76"/>
        <v>4</v>
      </c>
      <c r="I143" s="10">
        <f t="shared" si="77"/>
        <v>4.2670333392987807</v>
      </c>
      <c r="J143" s="11" t="s">
        <v>33</v>
      </c>
      <c r="K143" s="12">
        <f t="shared" si="58"/>
        <v>10000</v>
      </c>
      <c r="L143" s="12">
        <f t="shared" si="78"/>
        <v>4</v>
      </c>
      <c r="M143" s="12">
        <f t="shared" si="59"/>
        <v>10000</v>
      </c>
      <c r="N143" s="12">
        <f t="shared" si="60"/>
        <v>18494.105864404824</v>
      </c>
      <c r="O143" s="12">
        <f t="shared" si="79"/>
        <v>4</v>
      </c>
      <c r="P143" s="12">
        <f t="shared" si="61"/>
        <v>18500</v>
      </c>
      <c r="Q143" s="17" t="str">
        <f t="shared" si="80"/>
        <v>Edgemoor PS</v>
      </c>
      <c r="R143" s="17" t="str">
        <f t="shared" si="81"/>
        <v>Brandywine Hundred/Claymont</v>
      </c>
      <c r="S143" s="18">
        <f t="shared" si="82"/>
        <v>44105</v>
      </c>
      <c r="T143" s="19" t="str">
        <f t="shared" si="83"/>
        <v>UD</v>
      </c>
      <c r="U143" s="20">
        <f t="shared" si="84"/>
        <v>10400</v>
      </c>
      <c r="V143" s="20">
        <f t="shared" si="85"/>
        <v>10000</v>
      </c>
      <c r="W143" s="20">
        <f t="shared" si="86"/>
        <v>18500</v>
      </c>
    </row>
    <row r="144" spans="1:23" x14ac:dyDescent="0.55000000000000004">
      <c r="A144" s="19" t="s">
        <v>2</v>
      </c>
      <c r="B144" s="17" t="s">
        <v>20</v>
      </c>
      <c r="C144" s="18">
        <v>44112</v>
      </c>
      <c r="D144" s="20">
        <v>31306.666666666668</v>
      </c>
      <c r="E144" s="12">
        <f t="shared" si="73"/>
        <v>4</v>
      </c>
      <c r="F144" s="12">
        <f t="shared" si="74"/>
        <v>31300</v>
      </c>
      <c r="G144" s="10">
        <f t="shared" si="75"/>
        <v>4.4956368291838764</v>
      </c>
      <c r="H144" s="10">
        <f t="shared" si="76"/>
        <v>4.2456368291838764</v>
      </c>
      <c r="I144" s="10">
        <f t="shared" si="77"/>
        <v>4.7456368291838764</v>
      </c>
      <c r="J144" s="11" t="s">
        <v>33</v>
      </c>
      <c r="K144" s="12">
        <f t="shared" si="58"/>
        <v>17605.032420625852</v>
      </c>
      <c r="L144" s="12">
        <f t="shared" si="78"/>
        <v>4</v>
      </c>
      <c r="M144" s="12">
        <f t="shared" si="59"/>
        <v>17600</v>
      </c>
      <c r="N144" s="12">
        <f t="shared" si="60"/>
        <v>55672.00073028521</v>
      </c>
      <c r="O144" s="12">
        <f t="shared" si="79"/>
        <v>4</v>
      </c>
      <c r="P144" s="12">
        <f t="shared" si="61"/>
        <v>55700</v>
      </c>
      <c r="Q144" s="17" t="str">
        <f t="shared" si="80"/>
        <v>Edgemoor PS</v>
      </c>
      <c r="R144" s="17" t="str">
        <f t="shared" si="81"/>
        <v>Brandywine Hundred/Claymont</v>
      </c>
      <c r="S144" s="18">
        <f t="shared" si="82"/>
        <v>44112</v>
      </c>
      <c r="T144" s="19" t="str">
        <f t="shared" si="83"/>
        <v>UD</v>
      </c>
      <c r="U144" s="20">
        <f t="shared" si="84"/>
        <v>31300</v>
      </c>
      <c r="V144" s="20">
        <f t="shared" si="85"/>
        <v>17600</v>
      </c>
      <c r="W144" s="20">
        <f t="shared" si="86"/>
        <v>55700</v>
      </c>
    </row>
    <row r="145" spans="1:23" x14ac:dyDescent="0.55000000000000004">
      <c r="A145" s="19" t="s">
        <v>2</v>
      </c>
      <c r="B145" s="17" t="s">
        <v>20</v>
      </c>
      <c r="C145" s="18">
        <v>44119</v>
      </c>
      <c r="D145" s="20">
        <v>10000</v>
      </c>
      <c r="E145" s="12">
        <f t="shared" si="73"/>
        <v>4</v>
      </c>
      <c r="F145" s="12">
        <f t="shared" si="74"/>
        <v>10000</v>
      </c>
      <c r="G145" s="10">
        <f t="shared" si="75"/>
        <v>4</v>
      </c>
      <c r="H145" s="10">
        <f t="shared" si="76"/>
        <v>4</v>
      </c>
      <c r="I145" s="10">
        <f t="shared" si="77"/>
        <v>4</v>
      </c>
      <c r="J145" s="11" t="s">
        <v>33</v>
      </c>
      <c r="K145" s="12">
        <f t="shared" si="58"/>
        <v>10000</v>
      </c>
      <c r="L145" s="12">
        <f t="shared" si="78"/>
        <v>4</v>
      </c>
      <c r="M145" s="12">
        <f t="shared" si="59"/>
        <v>10000</v>
      </c>
      <c r="N145" s="12">
        <f t="shared" si="60"/>
        <v>10000</v>
      </c>
      <c r="O145" s="12">
        <f t="shared" si="79"/>
        <v>4</v>
      </c>
      <c r="P145" s="12">
        <f t="shared" si="61"/>
        <v>10000</v>
      </c>
      <c r="Q145" s="17" t="str">
        <f t="shared" si="80"/>
        <v>Edgemoor PS</v>
      </c>
      <c r="R145" s="17" t="str">
        <f t="shared" si="81"/>
        <v>Brandywine Hundred/Claymont</v>
      </c>
      <c r="S145" s="18">
        <f t="shared" si="82"/>
        <v>44119</v>
      </c>
      <c r="T145" s="19" t="str">
        <f t="shared" si="83"/>
        <v>UD</v>
      </c>
      <c r="U145" s="20">
        <f t="shared" si="84"/>
        <v>10000</v>
      </c>
      <c r="V145" s="20">
        <f t="shared" si="85"/>
        <v>10000</v>
      </c>
      <c r="W145" s="20">
        <f t="shared" si="86"/>
        <v>10000</v>
      </c>
    </row>
    <row r="146" spans="1:23" x14ac:dyDescent="0.55000000000000004">
      <c r="A146" s="19" t="s">
        <v>2</v>
      </c>
      <c r="B146" s="17" t="s">
        <v>20</v>
      </c>
      <c r="C146" s="18">
        <v>44126</v>
      </c>
      <c r="D146" s="20">
        <v>12640</v>
      </c>
      <c r="E146" s="12">
        <f t="shared" si="73"/>
        <v>4</v>
      </c>
      <c r="F146" s="12">
        <f t="shared" si="74"/>
        <v>12600</v>
      </c>
      <c r="G146" s="10">
        <f t="shared" si="75"/>
        <v>4.101747073946366</v>
      </c>
      <c r="H146" s="10">
        <f t="shared" si="76"/>
        <v>4</v>
      </c>
      <c r="I146" s="10">
        <f t="shared" si="77"/>
        <v>4.351747073946366</v>
      </c>
      <c r="J146" s="11" t="s">
        <v>33</v>
      </c>
      <c r="K146" s="12">
        <f t="shared" si="58"/>
        <v>10000</v>
      </c>
      <c r="L146" s="12">
        <f t="shared" si="78"/>
        <v>4</v>
      </c>
      <c r="M146" s="12">
        <f t="shared" si="59"/>
        <v>10000</v>
      </c>
      <c r="N146" s="12">
        <f t="shared" si="60"/>
        <v>22477.451742891983</v>
      </c>
      <c r="O146" s="12">
        <f t="shared" si="79"/>
        <v>4</v>
      </c>
      <c r="P146" s="12">
        <f t="shared" si="61"/>
        <v>22500</v>
      </c>
      <c r="Q146" s="17" t="str">
        <f t="shared" si="80"/>
        <v>Edgemoor PS</v>
      </c>
      <c r="R146" s="17" t="str">
        <f t="shared" si="81"/>
        <v>Brandywine Hundred/Claymont</v>
      </c>
      <c r="S146" s="18">
        <f t="shared" si="82"/>
        <v>44126</v>
      </c>
      <c r="T146" s="19" t="str">
        <f t="shared" si="83"/>
        <v>UD</v>
      </c>
      <c r="U146" s="20">
        <f t="shared" si="84"/>
        <v>12600</v>
      </c>
      <c r="V146" s="20">
        <f t="shared" si="85"/>
        <v>10000</v>
      </c>
      <c r="W146" s="20">
        <f t="shared" si="86"/>
        <v>22500</v>
      </c>
    </row>
    <row r="147" spans="1:23" x14ac:dyDescent="0.55000000000000004">
      <c r="A147" s="19" t="s">
        <v>2</v>
      </c>
      <c r="B147" s="17" t="s">
        <v>20</v>
      </c>
      <c r="C147" s="18">
        <v>44133</v>
      </c>
      <c r="D147" s="20">
        <v>19253.333333333336</v>
      </c>
      <c r="E147" s="12">
        <f t="shared" si="73"/>
        <v>4</v>
      </c>
      <c r="F147" s="12">
        <f t="shared" si="74"/>
        <v>19300</v>
      </c>
      <c r="G147" s="10">
        <f t="shared" si="75"/>
        <v>4.2845059298419201</v>
      </c>
      <c r="H147" s="10">
        <f t="shared" si="76"/>
        <v>4.0345059298419201</v>
      </c>
      <c r="I147" s="10">
        <f t="shared" si="77"/>
        <v>4.5345059298419201</v>
      </c>
      <c r="J147" s="11" t="s">
        <v>33</v>
      </c>
      <c r="K147" s="12">
        <f t="shared" si="58"/>
        <v>10826.944980998192</v>
      </c>
      <c r="L147" s="12">
        <f t="shared" si="78"/>
        <v>4</v>
      </c>
      <c r="M147" s="12">
        <f t="shared" si="59"/>
        <v>10800</v>
      </c>
      <c r="N147" s="12">
        <f t="shared" si="60"/>
        <v>34237.806241282764</v>
      </c>
      <c r="O147" s="12">
        <f t="shared" si="79"/>
        <v>4</v>
      </c>
      <c r="P147" s="12">
        <f t="shared" si="61"/>
        <v>34200</v>
      </c>
      <c r="Q147" s="17" t="str">
        <f t="shared" si="80"/>
        <v>Edgemoor PS</v>
      </c>
      <c r="R147" s="17" t="str">
        <f t="shared" si="81"/>
        <v>Brandywine Hundred/Claymont</v>
      </c>
      <c r="S147" s="18">
        <f t="shared" si="82"/>
        <v>44133</v>
      </c>
      <c r="T147" s="19" t="str">
        <f t="shared" si="83"/>
        <v>UD</v>
      </c>
      <c r="U147" s="20">
        <f t="shared" si="84"/>
        <v>19300</v>
      </c>
      <c r="V147" s="20">
        <f t="shared" si="85"/>
        <v>10800</v>
      </c>
      <c r="W147" s="20">
        <f t="shared" si="86"/>
        <v>34200</v>
      </c>
    </row>
    <row r="148" spans="1:23" x14ac:dyDescent="0.55000000000000004">
      <c r="A148" s="19" t="s">
        <v>2</v>
      </c>
      <c r="B148" s="17" t="s">
        <v>20</v>
      </c>
      <c r="C148" s="18">
        <v>44140</v>
      </c>
      <c r="D148" s="20">
        <v>234493.33333333337</v>
      </c>
      <c r="E148" s="12">
        <f t="shared" si="73"/>
        <v>5</v>
      </c>
      <c r="F148" s="12">
        <f t="shared" si="74"/>
        <v>234000</v>
      </c>
      <c r="G148" s="10">
        <f t="shared" si="75"/>
        <v>5.370130500195228</v>
      </c>
      <c r="H148" s="10">
        <f t="shared" si="76"/>
        <v>5.120130500195228</v>
      </c>
      <c r="I148" s="10">
        <f t="shared" si="77"/>
        <v>5.620130500195228</v>
      </c>
      <c r="J148" s="11" t="s">
        <v>33</v>
      </c>
      <c r="K148" s="12">
        <f t="shared" si="58"/>
        <v>131865.29181496889</v>
      </c>
      <c r="L148" s="12">
        <f t="shared" si="78"/>
        <v>5</v>
      </c>
      <c r="M148" s="12">
        <f t="shared" si="59"/>
        <v>132000</v>
      </c>
      <c r="N148" s="12">
        <f t="shared" si="60"/>
        <v>416994.66645806062</v>
      </c>
      <c r="O148" s="12">
        <f t="shared" si="79"/>
        <v>5</v>
      </c>
      <c r="P148" s="12">
        <f t="shared" si="61"/>
        <v>417000</v>
      </c>
      <c r="Q148" s="17" t="str">
        <f t="shared" si="80"/>
        <v>Edgemoor PS</v>
      </c>
      <c r="R148" s="17" t="str">
        <f t="shared" si="81"/>
        <v>Brandywine Hundred/Claymont</v>
      </c>
      <c r="S148" s="18">
        <f t="shared" si="82"/>
        <v>44140</v>
      </c>
      <c r="T148" s="19" t="str">
        <f t="shared" si="83"/>
        <v>UD</v>
      </c>
      <c r="U148" s="20">
        <f t="shared" si="84"/>
        <v>234000</v>
      </c>
      <c r="V148" s="20">
        <f t="shared" si="85"/>
        <v>132000</v>
      </c>
      <c r="W148" s="20">
        <f t="shared" si="86"/>
        <v>417000</v>
      </c>
    </row>
    <row r="149" spans="1:23" x14ac:dyDescent="0.55000000000000004">
      <c r="A149" s="19" t="s">
        <v>2</v>
      </c>
      <c r="B149" s="17" t="s">
        <v>20</v>
      </c>
      <c r="C149" s="18">
        <v>44147</v>
      </c>
      <c r="D149" s="20">
        <v>140193.33333333334</v>
      </c>
      <c r="E149" s="12">
        <f t="shared" si="73"/>
        <v>5</v>
      </c>
      <c r="F149" s="12">
        <f t="shared" si="74"/>
        <v>140000</v>
      </c>
      <c r="G149" s="10">
        <f t="shared" si="75"/>
        <v>5.1467273619517133</v>
      </c>
      <c r="H149" s="10">
        <f t="shared" si="76"/>
        <v>4.8967273619517133</v>
      </c>
      <c r="I149" s="10">
        <f t="shared" si="77"/>
        <v>5.3967273619517133</v>
      </c>
      <c r="J149" s="11" t="s">
        <v>33</v>
      </c>
      <c r="K149" s="12">
        <f t="shared" si="58"/>
        <v>78836.5048495191</v>
      </c>
      <c r="L149" s="12">
        <f t="shared" si="78"/>
        <v>4</v>
      </c>
      <c r="M149" s="12">
        <f t="shared" si="59"/>
        <v>78800</v>
      </c>
      <c r="N149" s="12">
        <f t="shared" si="60"/>
        <v>249302.91809139049</v>
      </c>
      <c r="O149" s="12">
        <f t="shared" si="79"/>
        <v>5</v>
      </c>
      <c r="P149" s="12">
        <f t="shared" si="61"/>
        <v>249000</v>
      </c>
      <c r="Q149" s="17" t="str">
        <f t="shared" si="80"/>
        <v>Edgemoor PS</v>
      </c>
      <c r="R149" s="17" t="str">
        <f t="shared" si="81"/>
        <v>Brandywine Hundred/Claymont</v>
      </c>
      <c r="S149" s="18">
        <f t="shared" si="82"/>
        <v>44147</v>
      </c>
      <c r="T149" s="19" t="str">
        <f t="shared" si="83"/>
        <v>UD</v>
      </c>
      <c r="U149" s="20">
        <f t="shared" si="84"/>
        <v>140000</v>
      </c>
      <c r="V149" s="20">
        <f t="shared" si="85"/>
        <v>78800</v>
      </c>
      <c r="W149" s="20">
        <f t="shared" si="86"/>
        <v>249000</v>
      </c>
    </row>
    <row r="150" spans="1:23" x14ac:dyDescent="0.55000000000000004">
      <c r="A150" s="19" t="s">
        <v>2</v>
      </c>
      <c r="B150" s="17" t="s">
        <v>20</v>
      </c>
      <c r="C150" s="18">
        <v>44154</v>
      </c>
      <c r="D150" s="20">
        <v>698453.33333333337</v>
      </c>
      <c r="E150" s="12">
        <f t="shared" si="73"/>
        <v>5</v>
      </c>
      <c r="F150" s="12">
        <f t="shared" si="74"/>
        <v>698000</v>
      </c>
      <c r="G150" s="10">
        <f t="shared" si="75"/>
        <v>5.8441373943401471</v>
      </c>
      <c r="H150" s="10">
        <f t="shared" si="76"/>
        <v>5.5941373943401471</v>
      </c>
      <c r="I150" s="10">
        <f t="shared" si="77"/>
        <v>6.0941373943401471</v>
      </c>
      <c r="J150" s="11" t="s">
        <v>33</v>
      </c>
      <c r="K150" s="12">
        <f t="shared" si="58"/>
        <v>392769.1730502834</v>
      </c>
      <c r="L150" s="12">
        <f t="shared" si="78"/>
        <v>5</v>
      </c>
      <c r="M150" s="12">
        <f t="shared" si="59"/>
        <v>393000</v>
      </c>
      <c r="N150" s="12">
        <f t="shared" si="60"/>
        <v>1242045.1815397202</v>
      </c>
      <c r="O150" s="12">
        <f t="shared" si="79"/>
        <v>6</v>
      </c>
      <c r="P150" s="12">
        <f t="shared" si="61"/>
        <v>1240000</v>
      </c>
      <c r="Q150" s="17" t="str">
        <f t="shared" si="80"/>
        <v>Edgemoor PS</v>
      </c>
      <c r="R150" s="17" t="str">
        <f t="shared" si="81"/>
        <v>Brandywine Hundred/Claymont</v>
      </c>
      <c r="S150" s="18">
        <f t="shared" si="82"/>
        <v>44154</v>
      </c>
      <c r="T150" s="19" t="str">
        <f t="shared" si="83"/>
        <v>UD</v>
      </c>
      <c r="U150" s="20">
        <f t="shared" si="84"/>
        <v>698000</v>
      </c>
      <c r="V150" s="20">
        <f t="shared" si="85"/>
        <v>393000</v>
      </c>
      <c r="W150" s="20">
        <f t="shared" si="86"/>
        <v>1240000</v>
      </c>
    </row>
    <row r="151" spans="1:23" x14ac:dyDescent="0.55000000000000004">
      <c r="A151" s="19" t="s">
        <v>2</v>
      </c>
      <c r="B151" s="17" t="s">
        <v>20</v>
      </c>
      <c r="C151" s="18">
        <v>44159</v>
      </c>
      <c r="D151" s="20">
        <v>610400</v>
      </c>
      <c r="E151" s="12">
        <f t="shared" si="73"/>
        <v>5</v>
      </c>
      <c r="F151" s="12">
        <f t="shared" si="74"/>
        <v>610000</v>
      </c>
      <c r="G151" s="10">
        <f t="shared" si="75"/>
        <v>5.7856145249468245</v>
      </c>
      <c r="H151" s="10">
        <f t="shared" si="76"/>
        <v>5.5356145249468245</v>
      </c>
      <c r="I151" s="10">
        <f t="shared" si="77"/>
        <v>6.0356145249468245</v>
      </c>
      <c r="J151" s="11" t="s">
        <v>33</v>
      </c>
      <c r="K151" s="12">
        <f t="shared" ref="K151:K152" si="87">10^H151</f>
        <v>343253.14489619009</v>
      </c>
      <c r="L151" s="12">
        <f t="shared" si="78"/>
        <v>5</v>
      </c>
      <c r="M151" s="12">
        <f t="shared" ref="M151:M152" si="88">ROUND(K151,(-L151+2))</f>
        <v>343000</v>
      </c>
      <c r="N151" s="12">
        <f t="shared" ref="N151:N152" si="89">10^I151</f>
        <v>1085461.7518877604</v>
      </c>
      <c r="O151" s="12">
        <f t="shared" si="79"/>
        <v>6</v>
      </c>
      <c r="P151" s="12">
        <f t="shared" ref="P151:P152" si="90">ROUND(N151,(-O151+2))</f>
        <v>1090000</v>
      </c>
      <c r="Q151" s="17" t="str">
        <f t="shared" si="80"/>
        <v>Edgemoor PS</v>
      </c>
      <c r="R151" s="17" t="str">
        <f t="shared" si="81"/>
        <v>Brandywine Hundred/Claymont</v>
      </c>
      <c r="S151" s="18">
        <f t="shared" si="82"/>
        <v>44159</v>
      </c>
      <c r="T151" s="19" t="str">
        <f t="shared" si="83"/>
        <v>UD</v>
      </c>
      <c r="U151" s="20">
        <f t="shared" si="84"/>
        <v>610000</v>
      </c>
      <c r="V151" s="20">
        <f t="shared" si="85"/>
        <v>343000</v>
      </c>
      <c r="W151" s="20">
        <f t="shared" si="86"/>
        <v>1090000</v>
      </c>
    </row>
    <row r="152" spans="1:23" x14ac:dyDescent="0.55000000000000004">
      <c r="A152" s="19" t="s">
        <v>2</v>
      </c>
      <c r="B152" s="17" t="s">
        <v>20</v>
      </c>
      <c r="C152" s="18">
        <v>44168</v>
      </c>
      <c r="D152" s="20">
        <v>1234407</v>
      </c>
      <c r="E152" s="12">
        <f t="shared" si="73"/>
        <v>6</v>
      </c>
      <c r="F152" s="12">
        <f t="shared" si="74"/>
        <v>1230000</v>
      </c>
      <c r="G152" s="10">
        <f t="shared" si="75"/>
        <v>6.0914583758327598</v>
      </c>
      <c r="H152" s="10">
        <f t="shared" si="76"/>
        <v>5.8414583758327598</v>
      </c>
      <c r="I152" s="10">
        <f t="shared" si="77"/>
        <v>6.3414583758327598</v>
      </c>
      <c r="J152" s="11" t="s">
        <v>33</v>
      </c>
      <c r="K152" s="12">
        <f t="shared" si="87"/>
        <v>694158.06820424425</v>
      </c>
      <c r="L152" s="12">
        <f t="shared" si="78"/>
        <v>5</v>
      </c>
      <c r="M152" s="12">
        <f t="shared" si="88"/>
        <v>694000</v>
      </c>
      <c r="N152" s="12">
        <f t="shared" si="89"/>
        <v>2195120.5517079169</v>
      </c>
      <c r="O152" s="12">
        <f t="shared" si="79"/>
        <v>6</v>
      </c>
      <c r="P152" s="12">
        <f t="shared" si="90"/>
        <v>2200000</v>
      </c>
      <c r="Q152" s="17" t="str">
        <f t="shared" si="80"/>
        <v>Edgemoor PS</v>
      </c>
      <c r="R152" s="17" t="str">
        <f t="shared" si="81"/>
        <v>Brandywine Hundred/Claymont</v>
      </c>
      <c r="S152" s="18">
        <f t="shared" si="82"/>
        <v>44168</v>
      </c>
      <c r="T152" s="19" t="str">
        <f t="shared" si="83"/>
        <v>UD</v>
      </c>
      <c r="U152" s="20">
        <f t="shared" si="84"/>
        <v>1230000</v>
      </c>
      <c r="V152" s="20">
        <f t="shared" si="85"/>
        <v>694000</v>
      </c>
      <c r="W152" s="20">
        <f t="shared" si="86"/>
        <v>2200000</v>
      </c>
    </row>
    <row r="153" spans="1:23" x14ac:dyDescent="0.55000000000000004">
      <c r="A153" s="19" t="s">
        <v>9</v>
      </c>
      <c r="B153" s="17" t="s">
        <v>25</v>
      </c>
      <c r="C153" s="18">
        <v>43958</v>
      </c>
      <c r="D153" s="20">
        <v>22887</v>
      </c>
      <c r="E153" s="12">
        <f t="shared" si="73"/>
        <v>4</v>
      </c>
      <c r="F153" s="12">
        <f t="shared" si="74"/>
        <v>22900</v>
      </c>
      <c r="G153" s="10">
        <f t="shared" si="75"/>
        <v>4.3595888696150338</v>
      </c>
      <c r="H153" s="10">
        <f t="shared" si="76"/>
        <v>4.1095888696150338</v>
      </c>
      <c r="I153" s="10">
        <f t="shared" si="77"/>
        <v>4.6095888696150338</v>
      </c>
      <c r="J153" s="11" t="s">
        <v>34</v>
      </c>
      <c r="K153" s="12">
        <f t="shared" si="58"/>
        <v>12870.305909631543</v>
      </c>
      <c r="L153" s="12">
        <f t="shared" si="78"/>
        <v>4</v>
      </c>
      <c r="M153" s="12">
        <f t="shared" si="59"/>
        <v>12900</v>
      </c>
      <c r="N153" s="12">
        <f t="shared" si="60"/>
        <v>40699.480857560848</v>
      </c>
      <c r="O153" s="12">
        <f t="shared" si="79"/>
        <v>4</v>
      </c>
      <c r="P153" s="12">
        <f t="shared" si="61"/>
        <v>40700</v>
      </c>
      <c r="Q153" s="17" t="str">
        <f t="shared" si="80"/>
        <v>MOT Water Farm Influent</v>
      </c>
      <c r="R153" s="17" t="str">
        <f t="shared" si="81"/>
        <v>South of the Canal</v>
      </c>
      <c r="S153" s="18">
        <f t="shared" si="82"/>
        <v>43958</v>
      </c>
      <c r="T153" s="19" t="str">
        <f t="shared" si="83"/>
        <v>Biobot</v>
      </c>
      <c r="U153" s="20">
        <f t="shared" si="84"/>
        <v>22900</v>
      </c>
      <c r="V153" s="20"/>
      <c r="W153" s="20"/>
    </row>
    <row r="154" spans="1:23" x14ac:dyDescent="0.55000000000000004">
      <c r="A154" s="19" t="s">
        <v>9</v>
      </c>
      <c r="B154" s="17" t="s">
        <v>25</v>
      </c>
      <c r="C154" s="18">
        <v>43965</v>
      </c>
      <c r="D154" s="20">
        <v>10000</v>
      </c>
      <c r="E154" s="12">
        <f t="shared" si="73"/>
        <v>4</v>
      </c>
      <c r="F154" s="12">
        <f t="shared" si="74"/>
        <v>10000</v>
      </c>
      <c r="G154" s="10">
        <f t="shared" si="75"/>
        <v>4</v>
      </c>
      <c r="H154" s="10">
        <f t="shared" si="76"/>
        <v>4</v>
      </c>
      <c r="I154" s="10">
        <f t="shared" si="77"/>
        <v>4</v>
      </c>
      <c r="J154" s="11" t="s">
        <v>34</v>
      </c>
      <c r="K154" s="12">
        <f t="shared" si="58"/>
        <v>10000</v>
      </c>
      <c r="L154" s="12">
        <f t="shared" si="78"/>
        <v>4</v>
      </c>
      <c r="M154" s="12">
        <f t="shared" si="59"/>
        <v>10000</v>
      </c>
      <c r="N154" s="12">
        <f t="shared" si="60"/>
        <v>10000</v>
      </c>
      <c r="O154" s="12">
        <f t="shared" si="79"/>
        <v>4</v>
      </c>
      <c r="P154" s="12">
        <f t="shared" si="61"/>
        <v>10000</v>
      </c>
      <c r="Q154" s="17" t="str">
        <f t="shared" si="80"/>
        <v>MOT Water Farm Influent</v>
      </c>
      <c r="R154" s="17" t="str">
        <f t="shared" si="81"/>
        <v>South of the Canal</v>
      </c>
      <c r="S154" s="18">
        <f t="shared" si="82"/>
        <v>43965</v>
      </c>
      <c r="T154" s="19" t="str">
        <f t="shared" si="83"/>
        <v>Biobot</v>
      </c>
      <c r="U154" s="20">
        <f t="shared" si="84"/>
        <v>10000</v>
      </c>
      <c r="V154" s="20"/>
      <c r="W154" s="20"/>
    </row>
    <row r="155" spans="1:23" x14ac:dyDescent="0.55000000000000004">
      <c r="A155" s="19" t="s">
        <v>9</v>
      </c>
      <c r="B155" s="17" t="s">
        <v>25</v>
      </c>
      <c r="C155" s="18">
        <v>43972</v>
      </c>
      <c r="D155" s="20">
        <v>16587</v>
      </c>
      <c r="E155" s="12">
        <f t="shared" si="73"/>
        <v>4</v>
      </c>
      <c r="F155" s="12">
        <f t="shared" si="74"/>
        <v>16600</v>
      </c>
      <c r="G155" s="10">
        <f t="shared" si="75"/>
        <v>4.2197678446583984</v>
      </c>
      <c r="H155" s="10">
        <f t="shared" si="76"/>
        <v>4</v>
      </c>
      <c r="I155" s="10">
        <f t="shared" si="77"/>
        <v>4.4697678446583984</v>
      </c>
      <c r="J155" s="11" t="s">
        <v>34</v>
      </c>
      <c r="K155" s="12">
        <f t="shared" ref="K155:K222" si="91">10^H155</f>
        <v>10000</v>
      </c>
      <c r="L155" s="12">
        <f t="shared" si="78"/>
        <v>4</v>
      </c>
      <c r="M155" s="12">
        <f t="shared" ref="M155:M222" si="92">ROUND(K155,(-L155+2))</f>
        <v>10000</v>
      </c>
      <c r="N155" s="12">
        <f t="shared" ref="N155:N222" si="93">10^I155</f>
        <v>29496.320574315607</v>
      </c>
      <c r="O155" s="12">
        <f t="shared" si="79"/>
        <v>4</v>
      </c>
      <c r="P155" s="12">
        <f t="shared" ref="P155:P222" si="94">ROUND(N155,(-O155+2))</f>
        <v>29500</v>
      </c>
      <c r="Q155" s="17" t="str">
        <f t="shared" si="80"/>
        <v>MOT Water Farm Influent</v>
      </c>
      <c r="R155" s="17" t="str">
        <f t="shared" si="81"/>
        <v>South of the Canal</v>
      </c>
      <c r="S155" s="18">
        <f t="shared" si="82"/>
        <v>43972</v>
      </c>
      <c r="T155" s="19" t="str">
        <f t="shared" si="83"/>
        <v>Biobot</v>
      </c>
      <c r="U155" s="20">
        <f t="shared" si="84"/>
        <v>16600</v>
      </c>
      <c r="V155" s="20"/>
      <c r="W155" s="20"/>
    </row>
    <row r="156" spans="1:23" x14ac:dyDescent="0.55000000000000004">
      <c r="A156" s="19" t="s">
        <v>9</v>
      </c>
      <c r="B156" s="17" t="s">
        <v>25</v>
      </c>
      <c r="C156" s="18">
        <v>43979</v>
      </c>
      <c r="D156" s="20">
        <v>10000</v>
      </c>
      <c r="E156" s="12">
        <f t="shared" si="73"/>
        <v>4</v>
      </c>
      <c r="F156" s="12">
        <f t="shared" si="74"/>
        <v>10000</v>
      </c>
      <c r="G156" s="10">
        <f t="shared" si="75"/>
        <v>4</v>
      </c>
      <c r="H156" s="10">
        <f t="shared" si="76"/>
        <v>4</v>
      </c>
      <c r="I156" s="10">
        <f t="shared" si="77"/>
        <v>4</v>
      </c>
      <c r="J156" s="11" t="s">
        <v>34</v>
      </c>
      <c r="K156" s="12">
        <f t="shared" si="91"/>
        <v>10000</v>
      </c>
      <c r="L156" s="12">
        <f t="shared" si="78"/>
        <v>4</v>
      </c>
      <c r="M156" s="12">
        <f t="shared" si="92"/>
        <v>10000</v>
      </c>
      <c r="N156" s="12">
        <f t="shared" si="93"/>
        <v>10000</v>
      </c>
      <c r="O156" s="12">
        <f t="shared" si="79"/>
        <v>4</v>
      </c>
      <c r="P156" s="12">
        <f t="shared" si="94"/>
        <v>10000</v>
      </c>
      <c r="Q156" s="17" t="str">
        <f t="shared" si="80"/>
        <v>MOT Water Farm Influent</v>
      </c>
      <c r="R156" s="17" t="str">
        <f t="shared" si="81"/>
        <v>South of the Canal</v>
      </c>
      <c r="S156" s="18">
        <f t="shared" si="82"/>
        <v>43979</v>
      </c>
      <c r="T156" s="19" t="str">
        <f t="shared" si="83"/>
        <v>Biobot</v>
      </c>
      <c r="U156" s="20">
        <f t="shared" si="84"/>
        <v>10000</v>
      </c>
      <c r="V156" s="20"/>
      <c r="W156" s="20"/>
    </row>
    <row r="157" spans="1:23" x14ac:dyDescent="0.55000000000000004">
      <c r="A157" s="19" t="s">
        <v>9</v>
      </c>
      <c r="B157" s="17" t="s">
        <v>25</v>
      </c>
      <c r="C157" s="18">
        <v>43986</v>
      </c>
      <c r="D157" s="20">
        <v>17730</v>
      </c>
      <c r="E157" s="12">
        <f t="shared" si="73"/>
        <v>4</v>
      </c>
      <c r="F157" s="12">
        <f t="shared" si="74"/>
        <v>17700</v>
      </c>
      <c r="G157" s="10">
        <f t="shared" si="75"/>
        <v>4.2487087356009177</v>
      </c>
      <c r="H157" s="10">
        <f t="shared" si="76"/>
        <v>4</v>
      </c>
      <c r="I157" s="10">
        <f t="shared" si="77"/>
        <v>4.4987087356009177</v>
      </c>
      <c r="J157" s="11" t="s">
        <v>34</v>
      </c>
      <c r="K157" s="12">
        <f t="shared" si="91"/>
        <v>10000</v>
      </c>
      <c r="L157" s="12">
        <f t="shared" si="78"/>
        <v>4</v>
      </c>
      <c r="M157" s="12">
        <f t="shared" si="92"/>
        <v>10000</v>
      </c>
      <c r="N157" s="12">
        <f t="shared" si="93"/>
        <v>31528.893939990106</v>
      </c>
      <c r="O157" s="12">
        <f t="shared" si="79"/>
        <v>4</v>
      </c>
      <c r="P157" s="12">
        <f t="shared" si="94"/>
        <v>31500</v>
      </c>
      <c r="Q157" s="17" t="str">
        <f t="shared" si="80"/>
        <v>MOT Water Farm Influent</v>
      </c>
      <c r="R157" s="17" t="str">
        <f t="shared" si="81"/>
        <v>South of the Canal</v>
      </c>
      <c r="S157" s="18">
        <f t="shared" si="82"/>
        <v>43986</v>
      </c>
      <c r="T157" s="19" t="str">
        <f t="shared" si="83"/>
        <v>Biobot</v>
      </c>
      <c r="U157" s="20">
        <f t="shared" si="84"/>
        <v>17700</v>
      </c>
      <c r="V157" s="20"/>
      <c r="W157" s="20"/>
    </row>
    <row r="158" spans="1:23" x14ac:dyDescent="0.55000000000000004">
      <c r="A158" s="19" t="s">
        <v>9</v>
      </c>
      <c r="B158" s="17" t="s">
        <v>25</v>
      </c>
      <c r="C158" s="18">
        <v>43993</v>
      </c>
      <c r="D158" s="20">
        <v>136424</v>
      </c>
      <c r="E158" s="12">
        <f t="shared" si="73"/>
        <v>5</v>
      </c>
      <c r="F158" s="12">
        <f t="shared" si="74"/>
        <v>136000</v>
      </c>
      <c r="G158" s="10">
        <f t="shared" si="75"/>
        <v>5.1348907790498428</v>
      </c>
      <c r="H158" s="10">
        <f t="shared" si="76"/>
        <v>4.8848907790498428</v>
      </c>
      <c r="I158" s="10">
        <f t="shared" si="77"/>
        <v>5.3848907790498428</v>
      </c>
      <c r="J158" s="11" t="s">
        <v>34</v>
      </c>
      <c r="K158" s="12">
        <f t="shared" si="91"/>
        <v>76716.85294776829</v>
      </c>
      <c r="L158" s="12">
        <f t="shared" si="78"/>
        <v>4</v>
      </c>
      <c r="M158" s="12">
        <f t="shared" si="92"/>
        <v>76700</v>
      </c>
      <c r="N158" s="12">
        <f t="shared" si="93"/>
        <v>242599.99023515044</v>
      </c>
      <c r="O158" s="12">
        <f t="shared" si="79"/>
        <v>5</v>
      </c>
      <c r="P158" s="12">
        <f t="shared" si="94"/>
        <v>243000</v>
      </c>
      <c r="Q158" s="17" t="str">
        <f t="shared" si="80"/>
        <v>MOT Water Farm Influent</v>
      </c>
      <c r="R158" s="17" t="str">
        <f t="shared" si="81"/>
        <v>South of the Canal</v>
      </c>
      <c r="S158" s="18">
        <f t="shared" si="82"/>
        <v>43993</v>
      </c>
      <c r="T158" s="19" t="str">
        <f t="shared" si="83"/>
        <v>Biobot</v>
      </c>
      <c r="U158" s="20">
        <f t="shared" si="84"/>
        <v>136000</v>
      </c>
      <c r="V158" s="20"/>
      <c r="W158" s="20"/>
    </row>
    <row r="159" spans="1:23" x14ac:dyDescent="0.55000000000000004">
      <c r="A159" s="19" t="s">
        <v>9</v>
      </c>
      <c r="B159" s="17" t="s">
        <v>25</v>
      </c>
      <c r="C159" s="18">
        <v>44000</v>
      </c>
      <c r="D159" s="20">
        <v>25537</v>
      </c>
      <c r="E159" s="12">
        <f t="shared" si="73"/>
        <v>4</v>
      </c>
      <c r="F159" s="12">
        <f t="shared" si="74"/>
        <v>25500</v>
      </c>
      <c r="G159" s="10">
        <f t="shared" si="75"/>
        <v>4.4071698764837048</v>
      </c>
      <c r="H159" s="10">
        <f t="shared" si="76"/>
        <v>4.1571698764837048</v>
      </c>
      <c r="I159" s="10">
        <f t="shared" si="77"/>
        <v>4.6571698764837048</v>
      </c>
      <c r="J159" s="11" t="s">
        <v>34</v>
      </c>
      <c r="K159" s="12">
        <f t="shared" si="91"/>
        <v>14360.510421385945</v>
      </c>
      <c r="L159" s="12">
        <f t="shared" si="78"/>
        <v>4</v>
      </c>
      <c r="M159" s="12">
        <f t="shared" si="92"/>
        <v>14400</v>
      </c>
      <c r="N159" s="12">
        <f t="shared" si="93"/>
        <v>45411.921294163993</v>
      </c>
      <c r="O159" s="12">
        <f t="shared" si="79"/>
        <v>4</v>
      </c>
      <c r="P159" s="12">
        <f t="shared" si="94"/>
        <v>45400</v>
      </c>
      <c r="Q159" s="17" t="str">
        <f t="shared" si="80"/>
        <v>MOT Water Farm Influent</v>
      </c>
      <c r="R159" s="17" t="str">
        <f t="shared" si="81"/>
        <v>South of the Canal</v>
      </c>
      <c r="S159" s="18">
        <f t="shared" si="82"/>
        <v>44000</v>
      </c>
      <c r="T159" s="19" t="str">
        <f t="shared" si="83"/>
        <v>Biobot</v>
      </c>
      <c r="U159" s="20">
        <f t="shared" si="84"/>
        <v>25500</v>
      </c>
      <c r="V159" s="20"/>
      <c r="W159" s="20"/>
    </row>
    <row r="160" spans="1:23" x14ac:dyDescent="0.55000000000000004">
      <c r="A160" s="19" t="s">
        <v>9</v>
      </c>
      <c r="B160" s="17" t="s">
        <v>25</v>
      </c>
      <c r="C160" s="18">
        <v>44007</v>
      </c>
      <c r="D160" s="20">
        <v>81392</v>
      </c>
      <c r="E160" s="12">
        <f t="shared" si="73"/>
        <v>4</v>
      </c>
      <c r="F160" s="12">
        <f t="shared" si="74"/>
        <v>81400</v>
      </c>
      <c r="G160" s="10">
        <f t="shared" si="75"/>
        <v>4.9105817202872792</v>
      </c>
      <c r="H160" s="10">
        <f t="shared" si="76"/>
        <v>4.6605817202872792</v>
      </c>
      <c r="I160" s="10">
        <f t="shared" si="77"/>
        <v>5.1605817202872792</v>
      </c>
      <c r="J160" s="11" t="s">
        <v>34</v>
      </c>
      <c r="K160" s="12">
        <f t="shared" si="91"/>
        <v>45770.085139892901</v>
      </c>
      <c r="L160" s="12">
        <f t="shared" si="78"/>
        <v>4</v>
      </c>
      <c r="M160" s="12">
        <f t="shared" si="92"/>
        <v>45800</v>
      </c>
      <c r="N160" s="12">
        <f t="shared" si="93"/>
        <v>144737.7177418881</v>
      </c>
      <c r="O160" s="12">
        <f t="shared" si="79"/>
        <v>5</v>
      </c>
      <c r="P160" s="12">
        <f t="shared" si="94"/>
        <v>145000</v>
      </c>
      <c r="Q160" s="17" t="str">
        <f t="shared" si="80"/>
        <v>MOT Water Farm Influent</v>
      </c>
      <c r="R160" s="17" t="str">
        <f t="shared" si="81"/>
        <v>South of the Canal</v>
      </c>
      <c r="S160" s="18">
        <f t="shared" si="82"/>
        <v>44007</v>
      </c>
      <c r="T160" s="19" t="str">
        <f t="shared" si="83"/>
        <v>Biobot</v>
      </c>
      <c r="U160" s="20">
        <f t="shared" si="84"/>
        <v>81400</v>
      </c>
      <c r="V160" s="20"/>
      <c r="W160" s="20"/>
    </row>
    <row r="161" spans="1:23" x14ac:dyDescent="0.55000000000000004">
      <c r="A161" s="19" t="s">
        <v>9</v>
      </c>
      <c r="B161" s="17" t="s">
        <v>25</v>
      </c>
      <c r="C161" s="18">
        <v>44014</v>
      </c>
      <c r="D161" s="20">
        <v>68080</v>
      </c>
      <c r="E161" s="12">
        <f t="shared" si="73"/>
        <v>4</v>
      </c>
      <c r="F161" s="12">
        <f t="shared" si="74"/>
        <v>68100</v>
      </c>
      <c r="G161" s="10">
        <f t="shared" si="75"/>
        <v>4.8330195470765318</v>
      </c>
      <c r="H161" s="10">
        <f t="shared" si="76"/>
        <v>4.5830195470765318</v>
      </c>
      <c r="I161" s="10">
        <f t="shared" si="77"/>
        <v>5.0830195470765318</v>
      </c>
      <c r="J161" s="11" t="s">
        <v>34</v>
      </c>
      <c r="K161" s="12">
        <f t="shared" si="91"/>
        <v>38284.197418959018</v>
      </c>
      <c r="L161" s="12">
        <f t="shared" si="78"/>
        <v>4</v>
      </c>
      <c r="M161" s="12">
        <f t="shared" si="92"/>
        <v>38300</v>
      </c>
      <c r="N161" s="12">
        <f t="shared" si="93"/>
        <v>121065.26223545011</v>
      </c>
      <c r="O161" s="12">
        <f t="shared" si="79"/>
        <v>5</v>
      </c>
      <c r="P161" s="12">
        <f t="shared" si="94"/>
        <v>121000</v>
      </c>
      <c r="Q161" s="17" t="str">
        <f t="shared" si="80"/>
        <v>MOT Water Farm Influent</v>
      </c>
      <c r="R161" s="17" t="str">
        <f t="shared" si="81"/>
        <v>South of the Canal</v>
      </c>
      <c r="S161" s="18">
        <f t="shared" si="82"/>
        <v>44014</v>
      </c>
      <c r="T161" s="19" t="str">
        <f t="shared" si="83"/>
        <v>Biobot</v>
      </c>
      <c r="U161" s="20">
        <f t="shared" si="84"/>
        <v>68100</v>
      </c>
      <c r="V161" s="20"/>
      <c r="W161" s="20"/>
    </row>
    <row r="162" spans="1:23" x14ac:dyDescent="0.55000000000000004">
      <c r="A162" s="19" t="s">
        <v>9</v>
      </c>
      <c r="B162" s="17" t="s">
        <v>25</v>
      </c>
      <c r="C162" s="18">
        <v>44021</v>
      </c>
      <c r="D162" s="20">
        <v>42266</v>
      </c>
      <c r="E162" s="12">
        <f t="shared" si="73"/>
        <v>4</v>
      </c>
      <c r="F162" s="12">
        <f t="shared" si="74"/>
        <v>42300</v>
      </c>
      <c r="G162" s="10">
        <f t="shared" si="75"/>
        <v>4.6259911487013357</v>
      </c>
      <c r="H162" s="10">
        <f t="shared" si="76"/>
        <v>4.3759911487013357</v>
      </c>
      <c r="I162" s="10">
        <f t="shared" si="77"/>
        <v>4.8759911487013357</v>
      </c>
      <c r="J162" s="11" t="s">
        <v>34</v>
      </c>
      <c r="K162" s="12">
        <f t="shared" si="91"/>
        <v>23767.918450495323</v>
      </c>
      <c r="L162" s="12">
        <f t="shared" si="78"/>
        <v>4</v>
      </c>
      <c r="M162" s="12">
        <f t="shared" si="92"/>
        <v>23800</v>
      </c>
      <c r="N162" s="12">
        <f t="shared" si="93"/>
        <v>75160.757544705237</v>
      </c>
      <c r="O162" s="12">
        <f t="shared" si="79"/>
        <v>4</v>
      </c>
      <c r="P162" s="12">
        <f t="shared" si="94"/>
        <v>75200</v>
      </c>
      <c r="Q162" s="17" t="str">
        <f t="shared" si="80"/>
        <v>MOT Water Farm Influent</v>
      </c>
      <c r="R162" s="17" t="str">
        <f t="shared" si="81"/>
        <v>South of the Canal</v>
      </c>
      <c r="S162" s="18">
        <f t="shared" si="82"/>
        <v>44021</v>
      </c>
      <c r="T162" s="19" t="str">
        <f t="shared" si="83"/>
        <v>Biobot</v>
      </c>
      <c r="U162" s="20">
        <f t="shared" si="84"/>
        <v>42300</v>
      </c>
      <c r="V162" s="20"/>
      <c r="W162" s="20"/>
    </row>
    <row r="163" spans="1:23" x14ac:dyDescent="0.55000000000000004">
      <c r="A163" s="19" t="s">
        <v>9</v>
      </c>
      <c r="B163" s="17" t="s">
        <v>25</v>
      </c>
      <c r="C163" s="18">
        <v>44028</v>
      </c>
      <c r="D163" s="20">
        <v>56891</v>
      </c>
      <c r="E163" s="12">
        <f t="shared" si="73"/>
        <v>4</v>
      </c>
      <c r="F163" s="12">
        <f t="shared" si="74"/>
        <v>56900</v>
      </c>
      <c r="G163" s="10">
        <f t="shared" si="75"/>
        <v>4.7550435676342682</v>
      </c>
      <c r="H163" s="10">
        <f t="shared" si="76"/>
        <v>4.5050435676342682</v>
      </c>
      <c r="I163" s="10">
        <f t="shared" si="77"/>
        <v>5.0050435676342682</v>
      </c>
      <c r="J163" s="11" t="s">
        <v>34</v>
      </c>
      <c r="K163" s="12">
        <f t="shared" si="91"/>
        <v>31992.160331404193</v>
      </c>
      <c r="L163" s="12">
        <f t="shared" si="78"/>
        <v>4</v>
      </c>
      <c r="M163" s="12">
        <f t="shared" si="92"/>
        <v>32000</v>
      </c>
      <c r="N163" s="12">
        <f t="shared" si="93"/>
        <v>101168.09391652455</v>
      </c>
      <c r="O163" s="12">
        <f t="shared" si="79"/>
        <v>5</v>
      </c>
      <c r="P163" s="12">
        <f t="shared" si="94"/>
        <v>101000</v>
      </c>
      <c r="Q163" s="17" t="str">
        <f t="shared" si="80"/>
        <v>MOT Water Farm Influent</v>
      </c>
      <c r="R163" s="17" t="str">
        <f t="shared" si="81"/>
        <v>South of the Canal</v>
      </c>
      <c r="S163" s="18">
        <f t="shared" si="82"/>
        <v>44028</v>
      </c>
      <c r="T163" s="19" t="str">
        <f t="shared" si="83"/>
        <v>Biobot</v>
      </c>
      <c r="U163" s="20">
        <f t="shared" si="84"/>
        <v>56900</v>
      </c>
      <c r="V163" s="20"/>
      <c r="W163" s="20"/>
    </row>
    <row r="164" spans="1:23" x14ac:dyDescent="0.55000000000000004">
      <c r="A164" s="19" t="s">
        <v>9</v>
      </c>
      <c r="B164" s="17" t="s">
        <v>25</v>
      </c>
      <c r="C164" s="18">
        <v>44035</v>
      </c>
      <c r="D164" s="20">
        <v>25107</v>
      </c>
      <c r="E164" s="12">
        <f t="shared" si="73"/>
        <v>4</v>
      </c>
      <c r="F164" s="12">
        <f t="shared" si="74"/>
        <v>25100</v>
      </c>
      <c r="G164" s="10">
        <f t="shared" si="75"/>
        <v>4.3997948225782171</v>
      </c>
      <c r="H164" s="10">
        <f t="shared" si="76"/>
        <v>4.1497948225782171</v>
      </c>
      <c r="I164" s="10">
        <f t="shared" si="77"/>
        <v>4.6497948225782171</v>
      </c>
      <c r="J164" s="11" t="s">
        <v>34</v>
      </c>
      <c r="K164" s="12">
        <f t="shared" si="91"/>
        <v>14118.703651554109</v>
      </c>
      <c r="L164" s="12">
        <f t="shared" si="78"/>
        <v>4</v>
      </c>
      <c r="M164" s="12">
        <f t="shared" si="92"/>
        <v>14100</v>
      </c>
      <c r="N164" s="12">
        <f t="shared" si="93"/>
        <v>44647.261147847305</v>
      </c>
      <c r="O164" s="12">
        <f t="shared" si="79"/>
        <v>4</v>
      </c>
      <c r="P164" s="12">
        <f t="shared" si="94"/>
        <v>44600</v>
      </c>
      <c r="Q164" s="17" t="str">
        <f t="shared" si="80"/>
        <v>MOT Water Farm Influent</v>
      </c>
      <c r="R164" s="17" t="str">
        <f t="shared" si="81"/>
        <v>South of the Canal</v>
      </c>
      <c r="S164" s="18">
        <f t="shared" si="82"/>
        <v>44035</v>
      </c>
      <c r="T164" s="19" t="str">
        <f t="shared" si="83"/>
        <v>Biobot</v>
      </c>
      <c r="U164" s="20">
        <f t="shared" si="84"/>
        <v>25100</v>
      </c>
      <c r="V164" s="20"/>
      <c r="W164" s="20"/>
    </row>
    <row r="165" spans="1:23" x14ac:dyDescent="0.55000000000000004">
      <c r="A165" s="19" t="s">
        <v>9</v>
      </c>
      <c r="B165" s="17" t="s">
        <v>25</v>
      </c>
      <c r="C165" s="18">
        <v>44042</v>
      </c>
      <c r="D165" s="20">
        <v>13361</v>
      </c>
      <c r="E165" s="12">
        <f t="shared" si="73"/>
        <v>4</v>
      </c>
      <c r="F165" s="12">
        <f t="shared" si="74"/>
        <v>13400</v>
      </c>
      <c r="G165" s="10">
        <f t="shared" si="75"/>
        <v>4.1258389639950046</v>
      </c>
      <c r="H165" s="10">
        <f t="shared" si="76"/>
        <v>4</v>
      </c>
      <c r="I165" s="10">
        <f t="shared" si="77"/>
        <v>4.3758389639950046</v>
      </c>
      <c r="J165" s="11" t="s">
        <v>34</v>
      </c>
      <c r="K165" s="12">
        <f t="shared" si="91"/>
        <v>10000</v>
      </c>
      <c r="L165" s="12">
        <f t="shared" si="78"/>
        <v>4</v>
      </c>
      <c r="M165" s="12">
        <f t="shared" si="92"/>
        <v>10000</v>
      </c>
      <c r="N165" s="12">
        <f t="shared" si="93"/>
        <v>23759.591197530066</v>
      </c>
      <c r="O165" s="12">
        <f t="shared" si="79"/>
        <v>4</v>
      </c>
      <c r="P165" s="12">
        <f t="shared" si="94"/>
        <v>23800</v>
      </c>
      <c r="Q165" s="17" t="str">
        <f t="shared" si="80"/>
        <v>MOT Water Farm Influent</v>
      </c>
      <c r="R165" s="17" t="str">
        <f t="shared" si="81"/>
        <v>South of the Canal</v>
      </c>
      <c r="S165" s="18">
        <f t="shared" si="82"/>
        <v>44042</v>
      </c>
      <c r="T165" s="19" t="str">
        <f t="shared" si="83"/>
        <v>Biobot</v>
      </c>
      <c r="U165" s="20">
        <f t="shared" si="84"/>
        <v>13400</v>
      </c>
      <c r="V165" s="20"/>
      <c r="W165" s="20"/>
    </row>
    <row r="166" spans="1:23" x14ac:dyDescent="0.55000000000000004">
      <c r="A166" s="19" t="s">
        <v>9</v>
      </c>
      <c r="B166" s="17" t="s">
        <v>25</v>
      </c>
      <c r="C166" s="18">
        <v>44049</v>
      </c>
      <c r="D166" s="20">
        <v>16967</v>
      </c>
      <c r="E166" s="12">
        <f t="shared" si="73"/>
        <v>4</v>
      </c>
      <c r="F166" s="12">
        <f t="shared" si="74"/>
        <v>17000</v>
      </c>
      <c r="G166" s="10">
        <f t="shared" si="75"/>
        <v>4.2296050598413757</v>
      </c>
      <c r="H166" s="10">
        <f t="shared" si="76"/>
        <v>4</v>
      </c>
      <c r="I166" s="10">
        <f t="shared" si="77"/>
        <v>4.4796050598413757</v>
      </c>
      <c r="J166" s="11" t="s">
        <v>34</v>
      </c>
      <c r="K166" s="12">
        <f t="shared" si="91"/>
        <v>10000</v>
      </c>
      <c r="L166" s="12">
        <f t="shared" si="78"/>
        <v>4</v>
      </c>
      <c r="M166" s="12">
        <f t="shared" si="92"/>
        <v>10000</v>
      </c>
      <c r="N166" s="12">
        <f t="shared" si="93"/>
        <v>30172.066750130449</v>
      </c>
      <c r="O166" s="12">
        <f t="shared" si="79"/>
        <v>4</v>
      </c>
      <c r="P166" s="12">
        <f t="shared" si="94"/>
        <v>30200</v>
      </c>
      <c r="Q166" s="17" t="str">
        <f t="shared" si="80"/>
        <v>MOT Water Farm Influent</v>
      </c>
      <c r="R166" s="17" t="str">
        <f t="shared" si="81"/>
        <v>South of the Canal</v>
      </c>
      <c r="S166" s="18">
        <f t="shared" si="82"/>
        <v>44049</v>
      </c>
      <c r="T166" s="19" t="str">
        <f t="shared" si="83"/>
        <v>Biobot</v>
      </c>
      <c r="U166" s="20">
        <f t="shared" si="84"/>
        <v>17000</v>
      </c>
      <c r="V166" s="20"/>
      <c r="W166" s="20"/>
    </row>
    <row r="167" spans="1:23" x14ac:dyDescent="0.55000000000000004">
      <c r="A167" s="19" t="s">
        <v>9</v>
      </c>
      <c r="B167" s="17" t="s">
        <v>25</v>
      </c>
      <c r="C167" s="18">
        <v>44056</v>
      </c>
      <c r="D167" s="20">
        <v>17400</v>
      </c>
      <c r="E167" s="12">
        <f t="shared" si="73"/>
        <v>4</v>
      </c>
      <c r="F167" s="12">
        <f t="shared" si="74"/>
        <v>17400</v>
      </c>
      <c r="G167" s="10">
        <f t="shared" si="75"/>
        <v>4.2405492482825995</v>
      </c>
      <c r="H167" s="10">
        <f t="shared" si="76"/>
        <v>4</v>
      </c>
      <c r="I167" s="10">
        <f t="shared" si="77"/>
        <v>4.4905492482825995</v>
      </c>
      <c r="J167" s="11" t="s">
        <v>33</v>
      </c>
      <c r="K167" s="12">
        <f t="shared" si="91"/>
        <v>10000</v>
      </c>
      <c r="L167" s="12">
        <f t="shared" si="78"/>
        <v>4</v>
      </c>
      <c r="M167" s="12">
        <f t="shared" si="92"/>
        <v>10000</v>
      </c>
      <c r="N167" s="12">
        <f t="shared" si="93"/>
        <v>30942.061734677252</v>
      </c>
      <c r="O167" s="12">
        <f t="shared" si="79"/>
        <v>4</v>
      </c>
      <c r="P167" s="12">
        <f t="shared" si="94"/>
        <v>30900</v>
      </c>
      <c r="Q167" s="17" t="str">
        <f t="shared" si="80"/>
        <v>MOT Water Farm Influent</v>
      </c>
      <c r="R167" s="17" t="str">
        <f t="shared" si="81"/>
        <v>South of the Canal</v>
      </c>
      <c r="S167" s="18">
        <f t="shared" si="82"/>
        <v>44056</v>
      </c>
      <c r="T167" s="19" t="str">
        <f t="shared" si="83"/>
        <v>UD</v>
      </c>
      <c r="U167" s="20">
        <f t="shared" si="84"/>
        <v>17400</v>
      </c>
      <c r="V167" s="20">
        <f t="shared" si="85"/>
        <v>10000</v>
      </c>
      <c r="W167" s="20">
        <f t="shared" si="86"/>
        <v>30900</v>
      </c>
    </row>
    <row r="168" spans="1:23" x14ac:dyDescent="0.55000000000000004">
      <c r="A168" s="19" t="s">
        <v>9</v>
      </c>
      <c r="B168" s="17" t="s">
        <v>25</v>
      </c>
      <c r="C168" s="18">
        <v>44063</v>
      </c>
      <c r="D168" s="20">
        <v>10000</v>
      </c>
      <c r="E168" s="12">
        <f t="shared" si="73"/>
        <v>4</v>
      </c>
      <c r="F168" s="12">
        <f t="shared" si="74"/>
        <v>10000</v>
      </c>
      <c r="G168" s="10">
        <f t="shared" si="75"/>
        <v>4</v>
      </c>
      <c r="H168" s="10">
        <f t="shared" si="76"/>
        <v>4</v>
      </c>
      <c r="I168" s="10">
        <f t="shared" si="77"/>
        <v>4</v>
      </c>
      <c r="J168" s="11" t="s">
        <v>33</v>
      </c>
      <c r="K168" s="12">
        <f t="shared" si="91"/>
        <v>10000</v>
      </c>
      <c r="L168" s="12">
        <f t="shared" si="78"/>
        <v>4</v>
      </c>
      <c r="M168" s="12">
        <f t="shared" si="92"/>
        <v>10000</v>
      </c>
      <c r="N168" s="12">
        <f t="shared" si="93"/>
        <v>10000</v>
      </c>
      <c r="O168" s="12">
        <f t="shared" si="79"/>
        <v>4</v>
      </c>
      <c r="P168" s="12">
        <f t="shared" si="94"/>
        <v>10000</v>
      </c>
      <c r="Q168" s="17" t="str">
        <f t="shared" si="80"/>
        <v>MOT Water Farm Influent</v>
      </c>
      <c r="R168" s="17" t="str">
        <f t="shared" si="81"/>
        <v>South of the Canal</v>
      </c>
      <c r="S168" s="18">
        <f t="shared" si="82"/>
        <v>44063</v>
      </c>
      <c r="T168" s="19" t="str">
        <f t="shared" si="83"/>
        <v>UD</v>
      </c>
      <c r="U168" s="20">
        <f t="shared" si="84"/>
        <v>10000</v>
      </c>
      <c r="V168" s="20">
        <f t="shared" si="85"/>
        <v>10000</v>
      </c>
      <c r="W168" s="20">
        <f t="shared" si="86"/>
        <v>10000</v>
      </c>
    </row>
    <row r="169" spans="1:23" x14ac:dyDescent="0.55000000000000004">
      <c r="A169" s="19" t="s">
        <v>9</v>
      </c>
      <c r="B169" s="17" t="s">
        <v>25</v>
      </c>
      <c r="C169" s="18">
        <v>44070</v>
      </c>
      <c r="D169" s="20">
        <v>10000</v>
      </c>
      <c r="E169" s="12">
        <f t="shared" si="73"/>
        <v>4</v>
      </c>
      <c r="F169" s="12">
        <f t="shared" si="74"/>
        <v>10000</v>
      </c>
      <c r="G169" s="10">
        <f t="shared" si="75"/>
        <v>4</v>
      </c>
      <c r="H169" s="10">
        <f t="shared" si="76"/>
        <v>4</v>
      </c>
      <c r="I169" s="10">
        <f t="shared" si="77"/>
        <v>4</v>
      </c>
      <c r="J169" s="11" t="s">
        <v>33</v>
      </c>
      <c r="K169" s="12">
        <f t="shared" si="91"/>
        <v>10000</v>
      </c>
      <c r="L169" s="12">
        <f t="shared" si="78"/>
        <v>4</v>
      </c>
      <c r="M169" s="12">
        <f t="shared" si="92"/>
        <v>10000</v>
      </c>
      <c r="N169" s="12">
        <f t="shared" si="93"/>
        <v>10000</v>
      </c>
      <c r="O169" s="12">
        <f t="shared" si="79"/>
        <v>4</v>
      </c>
      <c r="P169" s="12">
        <f t="shared" si="94"/>
        <v>10000</v>
      </c>
      <c r="Q169" s="17" t="str">
        <f t="shared" si="80"/>
        <v>MOT Water Farm Influent</v>
      </c>
      <c r="R169" s="17" t="str">
        <f t="shared" si="81"/>
        <v>South of the Canal</v>
      </c>
      <c r="S169" s="18">
        <f t="shared" si="82"/>
        <v>44070</v>
      </c>
      <c r="T169" s="19" t="str">
        <f t="shared" si="83"/>
        <v>UD</v>
      </c>
      <c r="U169" s="20">
        <f t="shared" si="84"/>
        <v>10000</v>
      </c>
      <c r="V169" s="20">
        <f t="shared" si="85"/>
        <v>10000</v>
      </c>
      <c r="W169" s="20">
        <f t="shared" si="86"/>
        <v>10000</v>
      </c>
    </row>
    <row r="170" spans="1:23" x14ac:dyDescent="0.55000000000000004">
      <c r="A170" s="19" t="s">
        <v>9</v>
      </c>
      <c r="B170" s="17" t="s">
        <v>25</v>
      </c>
      <c r="C170" s="18">
        <v>44077</v>
      </c>
      <c r="D170" s="20">
        <v>47140</v>
      </c>
      <c r="E170" s="12">
        <f t="shared" si="73"/>
        <v>4</v>
      </c>
      <c r="F170" s="12">
        <f t="shared" si="74"/>
        <v>47100</v>
      </c>
      <c r="G170" s="10">
        <f t="shared" si="75"/>
        <v>4.6733895781883046</v>
      </c>
      <c r="H170" s="10">
        <f t="shared" si="76"/>
        <v>4.4233895781883046</v>
      </c>
      <c r="I170" s="10">
        <f t="shared" si="77"/>
        <v>4.9233895781883046</v>
      </c>
      <c r="J170" s="11" t="s">
        <v>33</v>
      </c>
      <c r="K170" s="12">
        <f t="shared" si="91"/>
        <v>26508.770069473041</v>
      </c>
      <c r="L170" s="12">
        <f t="shared" si="78"/>
        <v>4</v>
      </c>
      <c r="M170" s="12">
        <f t="shared" si="92"/>
        <v>26500</v>
      </c>
      <c r="N170" s="12">
        <f t="shared" si="93"/>
        <v>83828.091389234818</v>
      </c>
      <c r="O170" s="12">
        <f t="shared" si="79"/>
        <v>4</v>
      </c>
      <c r="P170" s="12">
        <f t="shared" si="94"/>
        <v>83800</v>
      </c>
      <c r="Q170" s="17" t="str">
        <f t="shared" si="80"/>
        <v>MOT Water Farm Influent</v>
      </c>
      <c r="R170" s="17" t="str">
        <f t="shared" si="81"/>
        <v>South of the Canal</v>
      </c>
      <c r="S170" s="18">
        <f t="shared" si="82"/>
        <v>44077</v>
      </c>
      <c r="T170" s="19" t="str">
        <f t="shared" si="83"/>
        <v>UD</v>
      </c>
      <c r="U170" s="20">
        <f t="shared" si="84"/>
        <v>47100</v>
      </c>
      <c r="V170" s="20">
        <f t="shared" si="85"/>
        <v>26500</v>
      </c>
      <c r="W170" s="20">
        <f t="shared" si="86"/>
        <v>83800</v>
      </c>
    </row>
    <row r="171" spans="1:23" x14ac:dyDescent="0.55000000000000004">
      <c r="A171" s="19" t="s">
        <v>9</v>
      </c>
      <c r="B171" s="17" t="s">
        <v>25</v>
      </c>
      <c r="C171" s="18">
        <v>44084</v>
      </c>
      <c r="D171" s="20">
        <v>10000</v>
      </c>
      <c r="E171" s="12">
        <f t="shared" si="73"/>
        <v>4</v>
      </c>
      <c r="F171" s="12">
        <f t="shared" si="74"/>
        <v>10000</v>
      </c>
      <c r="G171" s="10">
        <f t="shared" si="75"/>
        <v>4</v>
      </c>
      <c r="H171" s="10">
        <f t="shared" si="76"/>
        <v>4</v>
      </c>
      <c r="I171" s="10">
        <f t="shared" si="77"/>
        <v>4</v>
      </c>
      <c r="J171" s="11" t="s">
        <v>33</v>
      </c>
      <c r="K171" s="12">
        <f t="shared" si="91"/>
        <v>10000</v>
      </c>
      <c r="L171" s="12">
        <f t="shared" si="78"/>
        <v>4</v>
      </c>
      <c r="M171" s="12">
        <f t="shared" si="92"/>
        <v>10000</v>
      </c>
      <c r="N171" s="12">
        <f t="shared" si="93"/>
        <v>10000</v>
      </c>
      <c r="O171" s="12">
        <f t="shared" si="79"/>
        <v>4</v>
      </c>
      <c r="P171" s="12">
        <f t="shared" si="94"/>
        <v>10000</v>
      </c>
      <c r="Q171" s="17" t="str">
        <f t="shared" si="80"/>
        <v>MOT Water Farm Influent</v>
      </c>
      <c r="R171" s="17" t="str">
        <f t="shared" si="81"/>
        <v>South of the Canal</v>
      </c>
      <c r="S171" s="18">
        <f t="shared" si="82"/>
        <v>44084</v>
      </c>
      <c r="T171" s="19" t="str">
        <f t="shared" si="83"/>
        <v>UD</v>
      </c>
      <c r="U171" s="20">
        <f t="shared" si="84"/>
        <v>10000</v>
      </c>
      <c r="V171" s="20">
        <f t="shared" si="85"/>
        <v>10000</v>
      </c>
      <c r="W171" s="20">
        <f t="shared" si="86"/>
        <v>10000</v>
      </c>
    </row>
    <row r="172" spans="1:23" x14ac:dyDescent="0.55000000000000004">
      <c r="A172" s="19" t="s">
        <v>9</v>
      </c>
      <c r="B172" s="17" t="s">
        <v>25</v>
      </c>
      <c r="C172" s="18">
        <v>44091</v>
      </c>
      <c r="D172" s="20">
        <v>17630.476190476191</v>
      </c>
      <c r="E172" s="12">
        <f t="shared" si="73"/>
        <v>4</v>
      </c>
      <c r="F172" s="12">
        <f t="shared" si="74"/>
        <v>17600</v>
      </c>
      <c r="G172" s="10">
        <f t="shared" si="75"/>
        <v>4.246264042537736</v>
      </c>
      <c r="H172" s="10">
        <f t="shared" si="76"/>
        <v>4</v>
      </c>
      <c r="I172" s="10">
        <f t="shared" si="77"/>
        <v>4.496264042537736</v>
      </c>
      <c r="J172" s="11" t="s">
        <v>33</v>
      </c>
      <c r="K172" s="12">
        <f t="shared" si="91"/>
        <v>10000</v>
      </c>
      <c r="L172" s="12">
        <f t="shared" si="78"/>
        <v>4</v>
      </c>
      <c r="M172" s="12">
        <f t="shared" si="92"/>
        <v>10000</v>
      </c>
      <c r="N172" s="12">
        <f t="shared" si="93"/>
        <v>31351.912798705296</v>
      </c>
      <c r="O172" s="12">
        <f t="shared" si="79"/>
        <v>4</v>
      </c>
      <c r="P172" s="12">
        <f t="shared" si="94"/>
        <v>31400</v>
      </c>
      <c r="Q172" s="17" t="str">
        <f t="shared" si="80"/>
        <v>MOT Water Farm Influent</v>
      </c>
      <c r="R172" s="17" t="str">
        <f t="shared" si="81"/>
        <v>South of the Canal</v>
      </c>
      <c r="S172" s="18">
        <f t="shared" si="82"/>
        <v>44091</v>
      </c>
      <c r="T172" s="19" t="str">
        <f t="shared" si="83"/>
        <v>UD</v>
      </c>
      <c r="U172" s="20">
        <f t="shared" si="84"/>
        <v>17600</v>
      </c>
      <c r="V172" s="20">
        <f t="shared" si="85"/>
        <v>10000</v>
      </c>
      <c r="W172" s="20">
        <f t="shared" si="86"/>
        <v>31400</v>
      </c>
    </row>
    <row r="173" spans="1:23" x14ac:dyDescent="0.55000000000000004">
      <c r="A173" s="19" t="s">
        <v>9</v>
      </c>
      <c r="B173" s="17" t="s">
        <v>25</v>
      </c>
      <c r="C173" s="18">
        <v>44098</v>
      </c>
      <c r="D173" s="20">
        <v>10000</v>
      </c>
      <c r="E173" s="12">
        <f t="shared" si="73"/>
        <v>4</v>
      </c>
      <c r="F173" s="12">
        <f t="shared" si="74"/>
        <v>10000</v>
      </c>
      <c r="G173" s="10">
        <f t="shared" si="75"/>
        <v>4</v>
      </c>
      <c r="H173" s="10">
        <f t="shared" si="76"/>
        <v>4</v>
      </c>
      <c r="I173" s="10">
        <f t="shared" si="77"/>
        <v>4</v>
      </c>
      <c r="J173" s="11" t="s">
        <v>33</v>
      </c>
      <c r="K173" s="12">
        <f t="shared" si="91"/>
        <v>10000</v>
      </c>
      <c r="L173" s="12">
        <f t="shared" si="78"/>
        <v>4</v>
      </c>
      <c r="M173" s="12">
        <f t="shared" si="92"/>
        <v>10000</v>
      </c>
      <c r="N173" s="12">
        <f t="shared" si="93"/>
        <v>10000</v>
      </c>
      <c r="O173" s="12">
        <f t="shared" si="79"/>
        <v>4</v>
      </c>
      <c r="P173" s="12">
        <f t="shared" si="94"/>
        <v>10000</v>
      </c>
      <c r="Q173" s="17" t="str">
        <f t="shared" si="80"/>
        <v>MOT Water Farm Influent</v>
      </c>
      <c r="R173" s="17" t="str">
        <f t="shared" si="81"/>
        <v>South of the Canal</v>
      </c>
      <c r="S173" s="18">
        <f t="shared" si="82"/>
        <v>44098</v>
      </c>
      <c r="T173" s="19" t="str">
        <f t="shared" si="83"/>
        <v>UD</v>
      </c>
      <c r="U173" s="20">
        <f t="shared" si="84"/>
        <v>10000</v>
      </c>
      <c r="V173" s="20">
        <f t="shared" si="85"/>
        <v>10000</v>
      </c>
      <c r="W173" s="20">
        <f t="shared" si="86"/>
        <v>10000</v>
      </c>
    </row>
    <row r="174" spans="1:23" x14ac:dyDescent="0.55000000000000004">
      <c r="A174" s="19" t="s">
        <v>9</v>
      </c>
      <c r="B174" s="17" t="s">
        <v>25</v>
      </c>
      <c r="C174" s="18">
        <v>44105</v>
      </c>
      <c r="D174" s="20">
        <v>15066.666666666668</v>
      </c>
      <c r="E174" s="12">
        <f t="shared" si="73"/>
        <v>4</v>
      </c>
      <c r="F174" s="12">
        <f t="shared" si="74"/>
        <v>15100</v>
      </c>
      <c r="G174" s="10">
        <f t="shared" si="75"/>
        <v>4.1780171800917199</v>
      </c>
      <c r="H174" s="10">
        <f t="shared" si="76"/>
        <v>4</v>
      </c>
      <c r="I174" s="10">
        <f t="shared" si="77"/>
        <v>4.4280171800917199</v>
      </c>
      <c r="J174" s="11" t="s">
        <v>33</v>
      </c>
      <c r="K174" s="12">
        <f t="shared" si="91"/>
        <v>10000</v>
      </c>
      <c r="L174" s="12">
        <f t="shared" si="78"/>
        <v>4</v>
      </c>
      <c r="M174" s="12">
        <f t="shared" si="92"/>
        <v>10000</v>
      </c>
      <c r="N174" s="12">
        <f t="shared" si="93"/>
        <v>26792.743111253127</v>
      </c>
      <c r="O174" s="12">
        <f t="shared" si="79"/>
        <v>4</v>
      </c>
      <c r="P174" s="12">
        <f t="shared" si="94"/>
        <v>26800</v>
      </c>
      <c r="Q174" s="17" t="str">
        <f t="shared" si="80"/>
        <v>MOT Water Farm Influent</v>
      </c>
      <c r="R174" s="17" t="str">
        <f t="shared" si="81"/>
        <v>South of the Canal</v>
      </c>
      <c r="S174" s="18">
        <f t="shared" si="82"/>
        <v>44105</v>
      </c>
      <c r="T174" s="19" t="str">
        <f t="shared" si="83"/>
        <v>UD</v>
      </c>
      <c r="U174" s="20">
        <f t="shared" si="84"/>
        <v>15100</v>
      </c>
      <c r="V174" s="20">
        <f t="shared" si="85"/>
        <v>10000</v>
      </c>
      <c r="W174" s="20">
        <f t="shared" si="86"/>
        <v>26800</v>
      </c>
    </row>
    <row r="175" spans="1:23" x14ac:dyDescent="0.55000000000000004">
      <c r="A175" s="19" t="s">
        <v>9</v>
      </c>
      <c r="B175" s="17" t="s">
        <v>25</v>
      </c>
      <c r="C175" s="18">
        <v>44112</v>
      </c>
      <c r="D175" s="20">
        <v>21706.666666666672</v>
      </c>
      <c r="E175" s="12">
        <f t="shared" si="73"/>
        <v>4</v>
      </c>
      <c r="F175" s="12">
        <f t="shared" si="74"/>
        <v>21700</v>
      </c>
      <c r="G175" s="10">
        <f t="shared" si="75"/>
        <v>4.3365931371614828</v>
      </c>
      <c r="H175" s="10">
        <f t="shared" si="76"/>
        <v>4.0865931371614828</v>
      </c>
      <c r="I175" s="10">
        <f t="shared" si="77"/>
        <v>4.5865931371614828</v>
      </c>
      <c r="J175" s="11" t="s">
        <v>33</v>
      </c>
      <c r="K175" s="12">
        <f t="shared" si="91"/>
        <v>12206.555698798538</v>
      </c>
      <c r="L175" s="12">
        <f t="shared" si="78"/>
        <v>4</v>
      </c>
      <c r="M175" s="12">
        <f t="shared" si="92"/>
        <v>12200</v>
      </c>
      <c r="N175" s="12">
        <f t="shared" si="93"/>
        <v>38600.518393911589</v>
      </c>
      <c r="O175" s="12">
        <f t="shared" si="79"/>
        <v>4</v>
      </c>
      <c r="P175" s="12">
        <f t="shared" si="94"/>
        <v>38600</v>
      </c>
      <c r="Q175" s="17" t="str">
        <f t="shared" si="80"/>
        <v>MOT Water Farm Influent</v>
      </c>
      <c r="R175" s="17" t="str">
        <f t="shared" si="81"/>
        <v>South of the Canal</v>
      </c>
      <c r="S175" s="18">
        <f t="shared" si="82"/>
        <v>44112</v>
      </c>
      <c r="T175" s="19" t="str">
        <f t="shared" si="83"/>
        <v>UD</v>
      </c>
      <c r="U175" s="20">
        <f t="shared" si="84"/>
        <v>21700</v>
      </c>
      <c r="V175" s="20">
        <f t="shared" si="85"/>
        <v>12200</v>
      </c>
      <c r="W175" s="20">
        <f t="shared" si="86"/>
        <v>38600</v>
      </c>
    </row>
    <row r="176" spans="1:23" x14ac:dyDescent="0.55000000000000004">
      <c r="A176" s="19" t="s">
        <v>9</v>
      </c>
      <c r="B176" s="17" t="s">
        <v>25</v>
      </c>
      <c r="C176" s="18">
        <v>44119</v>
      </c>
      <c r="D176" s="20">
        <v>12906.666666666668</v>
      </c>
      <c r="E176" s="12">
        <f t="shared" si="73"/>
        <v>4</v>
      </c>
      <c r="F176" s="12">
        <f t="shared" si="74"/>
        <v>12900</v>
      </c>
      <c r="G176" s="10">
        <f t="shared" si="75"/>
        <v>4.1108140939166935</v>
      </c>
      <c r="H176" s="10">
        <f t="shared" si="76"/>
        <v>4</v>
      </c>
      <c r="I176" s="10">
        <f t="shared" si="77"/>
        <v>4.3608140939166935</v>
      </c>
      <c r="J176" s="11" t="s">
        <v>33</v>
      </c>
      <c r="K176" s="12">
        <f t="shared" si="91"/>
        <v>10000</v>
      </c>
      <c r="L176" s="12">
        <f t="shared" si="78"/>
        <v>4</v>
      </c>
      <c r="M176" s="12">
        <f t="shared" si="92"/>
        <v>10000</v>
      </c>
      <c r="N176" s="12">
        <f t="shared" si="93"/>
        <v>22951.659585569028</v>
      </c>
      <c r="O176" s="12">
        <f t="shared" si="79"/>
        <v>4</v>
      </c>
      <c r="P176" s="12">
        <f t="shared" si="94"/>
        <v>23000</v>
      </c>
      <c r="Q176" s="17" t="str">
        <f t="shared" si="80"/>
        <v>MOT Water Farm Influent</v>
      </c>
      <c r="R176" s="17" t="str">
        <f t="shared" si="81"/>
        <v>South of the Canal</v>
      </c>
      <c r="S176" s="18">
        <f t="shared" si="82"/>
        <v>44119</v>
      </c>
      <c r="T176" s="19" t="str">
        <f t="shared" si="83"/>
        <v>UD</v>
      </c>
      <c r="U176" s="20">
        <f t="shared" si="84"/>
        <v>12900</v>
      </c>
      <c r="V176" s="20">
        <f t="shared" si="85"/>
        <v>10000</v>
      </c>
      <c r="W176" s="20">
        <f t="shared" si="86"/>
        <v>23000</v>
      </c>
    </row>
    <row r="177" spans="1:23" x14ac:dyDescent="0.55000000000000004">
      <c r="A177" s="19" t="s">
        <v>9</v>
      </c>
      <c r="B177" s="17" t="s">
        <v>25</v>
      </c>
      <c r="C177" s="18">
        <v>44126</v>
      </c>
      <c r="D177" s="20">
        <v>27253.333333333339</v>
      </c>
      <c r="E177" s="12">
        <f t="shared" si="73"/>
        <v>4</v>
      </c>
      <c r="F177" s="12">
        <f t="shared" si="74"/>
        <v>27300</v>
      </c>
      <c r="G177" s="10">
        <f t="shared" si="75"/>
        <v>4.4354196280709752</v>
      </c>
      <c r="H177" s="10">
        <f t="shared" si="76"/>
        <v>4.1854196280709752</v>
      </c>
      <c r="I177" s="10">
        <f t="shared" si="77"/>
        <v>4.6854196280709752</v>
      </c>
      <c r="J177" s="11" t="s">
        <v>33</v>
      </c>
      <c r="K177" s="12">
        <f t="shared" si="91"/>
        <v>15325.675582520993</v>
      </c>
      <c r="L177" s="12">
        <f t="shared" si="78"/>
        <v>4</v>
      </c>
      <c r="M177" s="12">
        <f t="shared" si="92"/>
        <v>15300</v>
      </c>
      <c r="N177" s="12">
        <f t="shared" si="93"/>
        <v>48464.041521594176</v>
      </c>
      <c r="O177" s="12">
        <f t="shared" si="79"/>
        <v>4</v>
      </c>
      <c r="P177" s="12">
        <f t="shared" si="94"/>
        <v>48500</v>
      </c>
      <c r="Q177" s="17" t="str">
        <f t="shared" si="80"/>
        <v>MOT Water Farm Influent</v>
      </c>
      <c r="R177" s="17" t="str">
        <f t="shared" si="81"/>
        <v>South of the Canal</v>
      </c>
      <c r="S177" s="18">
        <f t="shared" si="82"/>
        <v>44126</v>
      </c>
      <c r="T177" s="19" t="str">
        <f t="shared" si="83"/>
        <v>UD</v>
      </c>
      <c r="U177" s="20">
        <f t="shared" si="84"/>
        <v>27300</v>
      </c>
      <c r="V177" s="20">
        <f t="shared" si="85"/>
        <v>15300</v>
      </c>
      <c r="W177" s="20">
        <f t="shared" si="86"/>
        <v>48500</v>
      </c>
    </row>
    <row r="178" spans="1:23" x14ac:dyDescent="0.55000000000000004">
      <c r="A178" s="19" t="s">
        <v>9</v>
      </c>
      <c r="B178" s="17" t="s">
        <v>25</v>
      </c>
      <c r="C178" s="18">
        <v>44133</v>
      </c>
      <c r="D178" s="20">
        <v>35562.666666666672</v>
      </c>
      <c r="E178" s="12">
        <f t="shared" si="73"/>
        <v>4</v>
      </c>
      <c r="F178" s="12">
        <f t="shared" si="74"/>
        <v>35600</v>
      </c>
      <c r="G178" s="10">
        <f t="shared" si="75"/>
        <v>4.5509943190922302</v>
      </c>
      <c r="H178" s="10">
        <f t="shared" si="76"/>
        <v>4.3009943190922302</v>
      </c>
      <c r="I178" s="10">
        <f t="shared" si="77"/>
        <v>4.8009943190922302</v>
      </c>
      <c r="J178" s="11" t="s">
        <v>33</v>
      </c>
      <c r="K178" s="12">
        <f t="shared" si="91"/>
        <v>19998.357100636007</v>
      </c>
      <c r="L178" s="12">
        <f t="shared" si="78"/>
        <v>4</v>
      </c>
      <c r="M178" s="12">
        <f t="shared" si="92"/>
        <v>20000</v>
      </c>
      <c r="N178" s="12">
        <f t="shared" si="93"/>
        <v>63240.357899410963</v>
      </c>
      <c r="O178" s="12">
        <f t="shared" si="79"/>
        <v>4</v>
      </c>
      <c r="P178" s="12">
        <f t="shared" si="94"/>
        <v>63200</v>
      </c>
      <c r="Q178" s="17" t="str">
        <f t="shared" si="80"/>
        <v>MOT Water Farm Influent</v>
      </c>
      <c r="R178" s="17" t="str">
        <f t="shared" si="81"/>
        <v>South of the Canal</v>
      </c>
      <c r="S178" s="18">
        <f t="shared" si="82"/>
        <v>44133</v>
      </c>
      <c r="T178" s="19" t="str">
        <f t="shared" si="83"/>
        <v>UD</v>
      </c>
      <c r="U178" s="20">
        <f t="shared" si="84"/>
        <v>35600</v>
      </c>
      <c r="V178" s="20">
        <f t="shared" si="85"/>
        <v>20000</v>
      </c>
      <c r="W178" s="20">
        <f t="shared" si="86"/>
        <v>63200</v>
      </c>
    </row>
    <row r="179" spans="1:23" x14ac:dyDescent="0.55000000000000004">
      <c r="A179" s="19" t="s">
        <v>9</v>
      </c>
      <c r="B179" s="17" t="s">
        <v>25</v>
      </c>
      <c r="C179" s="18">
        <v>44140</v>
      </c>
      <c r="D179" s="20">
        <v>87550.476190476198</v>
      </c>
      <c r="E179" s="12">
        <f t="shared" si="73"/>
        <v>4</v>
      </c>
      <c r="F179" s="12">
        <f t="shared" si="74"/>
        <v>87600</v>
      </c>
      <c r="G179" s="10">
        <f t="shared" si="75"/>
        <v>4.9422585125706213</v>
      </c>
      <c r="H179" s="10">
        <f t="shared" si="76"/>
        <v>4.6922585125706213</v>
      </c>
      <c r="I179" s="10">
        <f t="shared" si="77"/>
        <v>5.1922585125706213</v>
      </c>
      <c r="J179" s="11" t="s">
        <v>33</v>
      </c>
      <c r="K179" s="12">
        <f t="shared" si="91"/>
        <v>49233.250801998554</v>
      </c>
      <c r="L179" s="12">
        <f t="shared" si="78"/>
        <v>4</v>
      </c>
      <c r="M179" s="12">
        <f t="shared" si="92"/>
        <v>49200</v>
      </c>
      <c r="N179" s="12">
        <f t="shared" si="93"/>
        <v>155689.20914862707</v>
      </c>
      <c r="O179" s="12">
        <f t="shared" si="79"/>
        <v>5</v>
      </c>
      <c r="P179" s="12">
        <f t="shared" si="94"/>
        <v>156000</v>
      </c>
      <c r="Q179" s="17" t="str">
        <f t="shared" si="80"/>
        <v>MOT Water Farm Influent</v>
      </c>
      <c r="R179" s="17" t="str">
        <f t="shared" si="81"/>
        <v>South of the Canal</v>
      </c>
      <c r="S179" s="18">
        <f t="shared" si="82"/>
        <v>44140</v>
      </c>
      <c r="T179" s="19" t="str">
        <f t="shared" si="83"/>
        <v>UD</v>
      </c>
      <c r="U179" s="20">
        <f t="shared" si="84"/>
        <v>87600</v>
      </c>
      <c r="V179" s="20">
        <f t="shared" si="85"/>
        <v>49200</v>
      </c>
      <c r="W179" s="20">
        <f t="shared" si="86"/>
        <v>156000</v>
      </c>
    </row>
    <row r="180" spans="1:23" x14ac:dyDescent="0.55000000000000004">
      <c r="A180" s="19" t="s">
        <v>9</v>
      </c>
      <c r="B180" s="17" t="s">
        <v>25</v>
      </c>
      <c r="C180" s="18">
        <v>44147</v>
      </c>
      <c r="D180" s="20">
        <v>28167.619047619053</v>
      </c>
      <c r="E180" s="12">
        <f t="shared" si="73"/>
        <v>4</v>
      </c>
      <c r="F180" s="12">
        <f t="shared" si="74"/>
        <v>28200</v>
      </c>
      <c r="G180" s="10">
        <f t="shared" si="75"/>
        <v>4.4497501384951121</v>
      </c>
      <c r="H180" s="10">
        <f t="shared" si="76"/>
        <v>4.1997501384951121</v>
      </c>
      <c r="I180" s="10">
        <f t="shared" si="77"/>
        <v>4.6997501384951121</v>
      </c>
      <c r="J180" s="11" t="s">
        <v>33</v>
      </c>
      <c r="K180" s="12">
        <f t="shared" si="91"/>
        <v>15839.816222695035</v>
      </c>
      <c r="L180" s="12">
        <f t="shared" si="78"/>
        <v>4</v>
      </c>
      <c r="M180" s="12">
        <f t="shared" si="92"/>
        <v>15800</v>
      </c>
      <c r="N180" s="12">
        <f t="shared" si="93"/>
        <v>50089.896982201135</v>
      </c>
      <c r="O180" s="12">
        <f t="shared" si="79"/>
        <v>4</v>
      </c>
      <c r="P180" s="12">
        <f t="shared" si="94"/>
        <v>50100</v>
      </c>
      <c r="Q180" s="17" t="str">
        <f t="shared" si="80"/>
        <v>MOT Water Farm Influent</v>
      </c>
      <c r="R180" s="17" t="str">
        <f t="shared" si="81"/>
        <v>South of the Canal</v>
      </c>
      <c r="S180" s="18">
        <f t="shared" si="82"/>
        <v>44147</v>
      </c>
      <c r="T180" s="19" t="str">
        <f t="shared" si="83"/>
        <v>UD</v>
      </c>
      <c r="U180" s="20">
        <f t="shared" si="84"/>
        <v>28200</v>
      </c>
      <c r="V180" s="20">
        <f t="shared" si="85"/>
        <v>15800</v>
      </c>
      <c r="W180" s="20">
        <f t="shared" si="86"/>
        <v>50100</v>
      </c>
    </row>
    <row r="181" spans="1:23" x14ac:dyDescent="0.55000000000000004">
      <c r="A181" s="19" t="s">
        <v>9</v>
      </c>
      <c r="B181" s="17" t="s">
        <v>25</v>
      </c>
      <c r="C181" s="18">
        <v>44154</v>
      </c>
      <c r="D181" s="20">
        <v>101780.00000000001</v>
      </c>
      <c r="E181" s="12">
        <f t="shared" si="73"/>
        <v>5</v>
      </c>
      <c r="F181" s="12">
        <f t="shared" si="74"/>
        <v>102000</v>
      </c>
      <c r="G181" s="10">
        <f t="shared" si="75"/>
        <v>5.0076624465372763</v>
      </c>
      <c r="H181" s="10">
        <f t="shared" si="76"/>
        <v>4.7576624465372763</v>
      </c>
      <c r="I181" s="10">
        <f t="shared" si="77"/>
        <v>5.2576624465372763</v>
      </c>
      <c r="J181" s="11" t="s">
        <v>33</v>
      </c>
      <c r="K181" s="12">
        <f t="shared" si="91"/>
        <v>57235.100077873831</v>
      </c>
      <c r="L181" s="12">
        <f t="shared" si="78"/>
        <v>4</v>
      </c>
      <c r="M181" s="12">
        <f t="shared" si="92"/>
        <v>57200</v>
      </c>
      <c r="N181" s="12">
        <f t="shared" si="93"/>
        <v>180993.278353762</v>
      </c>
      <c r="O181" s="12">
        <f t="shared" si="79"/>
        <v>5</v>
      </c>
      <c r="P181" s="12">
        <f t="shared" si="94"/>
        <v>181000</v>
      </c>
      <c r="Q181" s="17" t="str">
        <f t="shared" si="80"/>
        <v>MOT Water Farm Influent</v>
      </c>
      <c r="R181" s="17" t="str">
        <f t="shared" si="81"/>
        <v>South of the Canal</v>
      </c>
      <c r="S181" s="18">
        <f t="shared" si="82"/>
        <v>44154</v>
      </c>
      <c r="T181" s="19" t="str">
        <f t="shared" si="83"/>
        <v>UD</v>
      </c>
      <c r="U181" s="20">
        <f t="shared" si="84"/>
        <v>102000</v>
      </c>
      <c r="V181" s="20">
        <f t="shared" si="85"/>
        <v>57200</v>
      </c>
      <c r="W181" s="20">
        <f t="shared" si="86"/>
        <v>181000</v>
      </c>
    </row>
    <row r="182" spans="1:23" x14ac:dyDescent="0.55000000000000004">
      <c r="A182" s="19" t="s">
        <v>9</v>
      </c>
      <c r="B182" s="17" t="s">
        <v>25</v>
      </c>
      <c r="C182" s="18">
        <v>44159</v>
      </c>
      <c r="D182" s="20">
        <v>205745</v>
      </c>
      <c r="E182" s="12">
        <f t="shared" si="73"/>
        <v>5</v>
      </c>
      <c r="F182" s="12">
        <f t="shared" si="74"/>
        <v>206000</v>
      </c>
      <c r="G182" s="10">
        <f t="shared" si="75"/>
        <v>5.3133292898196913</v>
      </c>
      <c r="H182" s="10">
        <f t="shared" si="76"/>
        <v>5.0633292898196913</v>
      </c>
      <c r="I182" s="10">
        <f t="shared" si="77"/>
        <v>5.5633292898196913</v>
      </c>
      <c r="J182" s="11" t="s">
        <v>33</v>
      </c>
      <c r="K182" s="12">
        <f t="shared" si="91"/>
        <v>115698.91595128845</v>
      </c>
      <c r="L182" s="12">
        <f t="shared" si="78"/>
        <v>5</v>
      </c>
      <c r="M182" s="12">
        <f t="shared" si="92"/>
        <v>116000</v>
      </c>
      <c r="N182" s="12">
        <f t="shared" si="93"/>
        <v>365872.0972184586</v>
      </c>
      <c r="O182" s="12">
        <f t="shared" si="79"/>
        <v>5</v>
      </c>
      <c r="P182" s="12">
        <f t="shared" si="94"/>
        <v>366000</v>
      </c>
      <c r="Q182" s="17" t="str">
        <f t="shared" si="80"/>
        <v>MOT Water Farm Influent</v>
      </c>
      <c r="R182" s="17" t="str">
        <f t="shared" si="81"/>
        <v>South of the Canal</v>
      </c>
      <c r="S182" s="18">
        <f t="shared" si="82"/>
        <v>44159</v>
      </c>
      <c r="T182" s="19" t="str">
        <f t="shared" si="83"/>
        <v>UD</v>
      </c>
      <c r="U182" s="20">
        <f t="shared" si="84"/>
        <v>206000</v>
      </c>
      <c r="V182" s="20">
        <f t="shared" si="85"/>
        <v>116000</v>
      </c>
      <c r="W182" s="20">
        <f t="shared" si="86"/>
        <v>366000</v>
      </c>
    </row>
    <row r="183" spans="1:23" x14ac:dyDescent="0.55000000000000004">
      <c r="A183" s="19" t="s">
        <v>9</v>
      </c>
      <c r="B183" s="17" t="s">
        <v>25</v>
      </c>
      <c r="C183" s="18">
        <v>44168</v>
      </c>
      <c r="D183" s="20">
        <v>123120</v>
      </c>
      <c r="E183" s="12">
        <f t="shared" si="73"/>
        <v>5</v>
      </c>
      <c r="F183" s="12">
        <f t="shared" si="74"/>
        <v>123000</v>
      </c>
      <c r="G183" s="10">
        <f t="shared" si="75"/>
        <v>5.0903286068234221</v>
      </c>
      <c r="H183" s="10">
        <f t="shared" si="76"/>
        <v>4.8403286068234221</v>
      </c>
      <c r="I183" s="10">
        <f t="shared" si="77"/>
        <v>5.3403286068234221</v>
      </c>
      <c r="J183" s="11" t="s">
        <v>33</v>
      </c>
      <c r="K183" s="12">
        <f t="shared" si="91"/>
        <v>69235.463957435859</v>
      </c>
      <c r="L183" s="12">
        <f t="shared" si="78"/>
        <v>4</v>
      </c>
      <c r="M183" s="12">
        <f t="shared" si="92"/>
        <v>69200</v>
      </c>
      <c r="N183" s="12">
        <f t="shared" si="93"/>
        <v>218941.76096399219</v>
      </c>
      <c r="O183" s="12">
        <f t="shared" si="79"/>
        <v>5</v>
      </c>
      <c r="P183" s="12">
        <f t="shared" si="94"/>
        <v>219000</v>
      </c>
      <c r="Q183" s="17" t="str">
        <f t="shared" si="80"/>
        <v>MOT Water Farm Influent</v>
      </c>
      <c r="R183" s="17" t="str">
        <f t="shared" si="81"/>
        <v>South of the Canal</v>
      </c>
      <c r="S183" s="18">
        <f t="shared" si="82"/>
        <v>44168</v>
      </c>
      <c r="T183" s="19" t="str">
        <f t="shared" si="83"/>
        <v>UD</v>
      </c>
      <c r="U183" s="20">
        <f t="shared" si="84"/>
        <v>123000</v>
      </c>
      <c r="V183" s="20">
        <f t="shared" si="85"/>
        <v>69200</v>
      </c>
      <c r="W183" s="20">
        <f t="shared" si="86"/>
        <v>219000</v>
      </c>
    </row>
    <row r="184" spans="1:23" x14ac:dyDescent="0.55000000000000004">
      <c r="A184" s="19" t="s">
        <v>8</v>
      </c>
      <c r="B184" s="17" t="s">
        <v>29</v>
      </c>
      <c r="C184" s="18">
        <v>43958</v>
      </c>
      <c r="D184" s="20">
        <v>10000</v>
      </c>
      <c r="E184" s="12">
        <f t="shared" si="73"/>
        <v>4</v>
      </c>
      <c r="F184" s="12">
        <f t="shared" si="74"/>
        <v>10000</v>
      </c>
      <c r="G184" s="10">
        <f t="shared" si="75"/>
        <v>4</v>
      </c>
      <c r="H184" s="10">
        <f t="shared" si="76"/>
        <v>4</v>
      </c>
      <c r="I184" s="10">
        <f t="shared" si="77"/>
        <v>4</v>
      </c>
      <c r="J184" s="11" t="s">
        <v>34</v>
      </c>
      <c r="K184" s="12">
        <f t="shared" si="91"/>
        <v>10000</v>
      </c>
      <c r="L184" s="12">
        <f t="shared" si="78"/>
        <v>4</v>
      </c>
      <c r="M184" s="12">
        <f t="shared" si="92"/>
        <v>10000</v>
      </c>
      <c r="N184" s="12">
        <f t="shared" si="93"/>
        <v>10000</v>
      </c>
      <c r="O184" s="12">
        <f t="shared" si="79"/>
        <v>4</v>
      </c>
      <c r="P184" s="12">
        <f t="shared" si="94"/>
        <v>10000</v>
      </c>
      <c r="Q184" s="17" t="str">
        <f t="shared" si="80"/>
        <v>Port Penn WWTP Influent</v>
      </c>
      <c r="R184" s="17" t="str">
        <f t="shared" si="81"/>
        <v>Port Penn</v>
      </c>
      <c r="S184" s="18">
        <f t="shared" si="82"/>
        <v>43958</v>
      </c>
      <c r="T184" s="19" t="str">
        <f t="shared" si="83"/>
        <v>Biobot</v>
      </c>
      <c r="U184" s="20">
        <f t="shared" si="84"/>
        <v>10000</v>
      </c>
      <c r="V184" s="20"/>
      <c r="W184" s="20"/>
    </row>
    <row r="185" spans="1:23" x14ac:dyDescent="0.55000000000000004">
      <c r="A185" s="19" t="s">
        <v>8</v>
      </c>
      <c r="B185" s="17" t="s">
        <v>29</v>
      </c>
      <c r="C185" s="18">
        <v>43965</v>
      </c>
      <c r="D185" s="20">
        <v>10000</v>
      </c>
      <c r="E185" s="12">
        <f t="shared" si="73"/>
        <v>4</v>
      </c>
      <c r="F185" s="12">
        <f t="shared" si="74"/>
        <v>10000</v>
      </c>
      <c r="G185" s="10">
        <f t="shared" si="75"/>
        <v>4</v>
      </c>
      <c r="H185" s="10">
        <f t="shared" si="76"/>
        <v>4</v>
      </c>
      <c r="I185" s="10">
        <f t="shared" si="77"/>
        <v>4</v>
      </c>
      <c r="J185" s="11" t="s">
        <v>34</v>
      </c>
      <c r="K185" s="12">
        <f t="shared" si="91"/>
        <v>10000</v>
      </c>
      <c r="L185" s="12">
        <f t="shared" si="78"/>
        <v>4</v>
      </c>
      <c r="M185" s="12">
        <f t="shared" si="92"/>
        <v>10000</v>
      </c>
      <c r="N185" s="12">
        <f t="shared" si="93"/>
        <v>10000</v>
      </c>
      <c r="O185" s="12">
        <f t="shared" si="79"/>
        <v>4</v>
      </c>
      <c r="P185" s="12">
        <f t="shared" si="94"/>
        <v>10000</v>
      </c>
      <c r="Q185" s="17" t="str">
        <f t="shared" si="80"/>
        <v>Port Penn WWTP Influent</v>
      </c>
      <c r="R185" s="17" t="str">
        <f t="shared" si="81"/>
        <v>Port Penn</v>
      </c>
      <c r="S185" s="18">
        <f t="shared" si="82"/>
        <v>43965</v>
      </c>
      <c r="T185" s="19" t="str">
        <f t="shared" si="83"/>
        <v>Biobot</v>
      </c>
      <c r="U185" s="20">
        <f t="shared" si="84"/>
        <v>10000</v>
      </c>
      <c r="V185" s="20"/>
      <c r="W185" s="20"/>
    </row>
    <row r="186" spans="1:23" x14ac:dyDescent="0.55000000000000004">
      <c r="A186" s="19" t="s">
        <v>8</v>
      </c>
      <c r="B186" s="17" t="s">
        <v>29</v>
      </c>
      <c r="C186" s="18">
        <v>43972</v>
      </c>
      <c r="D186" s="20">
        <v>10000</v>
      </c>
      <c r="E186" s="12">
        <f t="shared" si="73"/>
        <v>4</v>
      </c>
      <c r="F186" s="12">
        <f t="shared" si="74"/>
        <v>10000</v>
      </c>
      <c r="G186" s="10">
        <f t="shared" si="75"/>
        <v>4</v>
      </c>
      <c r="H186" s="10">
        <f t="shared" si="76"/>
        <v>4</v>
      </c>
      <c r="I186" s="10">
        <f t="shared" si="77"/>
        <v>4</v>
      </c>
      <c r="J186" s="11" t="s">
        <v>34</v>
      </c>
      <c r="K186" s="12">
        <f t="shared" si="91"/>
        <v>10000</v>
      </c>
      <c r="L186" s="12">
        <f t="shared" si="78"/>
        <v>4</v>
      </c>
      <c r="M186" s="12">
        <f t="shared" si="92"/>
        <v>10000</v>
      </c>
      <c r="N186" s="12">
        <f t="shared" si="93"/>
        <v>10000</v>
      </c>
      <c r="O186" s="12">
        <f t="shared" si="79"/>
        <v>4</v>
      </c>
      <c r="P186" s="12">
        <f t="shared" si="94"/>
        <v>10000</v>
      </c>
      <c r="Q186" s="17" t="str">
        <f t="shared" si="80"/>
        <v>Port Penn WWTP Influent</v>
      </c>
      <c r="R186" s="17" t="str">
        <f t="shared" si="81"/>
        <v>Port Penn</v>
      </c>
      <c r="S186" s="18">
        <f t="shared" si="82"/>
        <v>43972</v>
      </c>
      <c r="T186" s="19" t="str">
        <f t="shared" si="83"/>
        <v>Biobot</v>
      </c>
      <c r="U186" s="20">
        <f t="shared" si="84"/>
        <v>10000</v>
      </c>
      <c r="V186" s="20"/>
      <c r="W186" s="20"/>
    </row>
    <row r="187" spans="1:23" x14ac:dyDescent="0.55000000000000004">
      <c r="A187" s="19" t="s">
        <v>8</v>
      </c>
      <c r="B187" s="17" t="s">
        <v>29</v>
      </c>
      <c r="C187" s="18">
        <v>43979</v>
      </c>
      <c r="D187" s="20">
        <v>10000</v>
      </c>
      <c r="E187" s="12">
        <f t="shared" si="73"/>
        <v>4</v>
      </c>
      <c r="F187" s="12">
        <f t="shared" si="74"/>
        <v>10000</v>
      </c>
      <c r="G187" s="10">
        <f t="shared" si="75"/>
        <v>4</v>
      </c>
      <c r="H187" s="10">
        <f t="shared" si="76"/>
        <v>4</v>
      </c>
      <c r="I187" s="10">
        <f t="shared" si="77"/>
        <v>4</v>
      </c>
      <c r="J187" s="11" t="s">
        <v>34</v>
      </c>
      <c r="K187" s="12">
        <f t="shared" si="91"/>
        <v>10000</v>
      </c>
      <c r="L187" s="12">
        <f t="shared" si="78"/>
        <v>4</v>
      </c>
      <c r="M187" s="12">
        <f t="shared" si="92"/>
        <v>10000</v>
      </c>
      <c r="N187" s="12">
        <f t="shared" si="93"/>
        <v>10000</v>
      </c>
      <c r="O187" s="12">
        <f t="shared" si="79"/>
        <v>4</v>
      </c>
      <c r="P187" s="12">
        <f t="shared" si="94"/>
        <v>10000</v>
      </c>
      <c r="Q187" s="17" t="str">
        <f t="shared" si="80"/>
        <v>Port Penn WWTP Influent</v>
      </c>
      <c r="R187" s="17" t="str">
        <f t="shared" si="81"/>
        <v>Port Penn</v>
      </c>
      <c r="S187" s="18">
        <f t="shared" si="82"/>
        <v>43979</v>
      </c>
      <c r="T187" s="19" t="str">
        <f t="shared" si="83"/>
        <v>Biobot</v>
      </c>
      <c r="U187" s="20">
        <f t="shared" si="84"/>
        <v>10000</v>
      </c>
      <c r="V187" s="20"/>
      <c r="W187" s="20"/>
    </row>
    <row r="188" spans="1:23" x14ac:dyDescent="0.55000000000000004">
      <c r="A188" s="19" t="s">
        <v>8</v>
      </c>
      <c r="B188" s="17" t="s">
        <v>29</v>
      </c>
      <c r="C188" s="18">
        <v>43986</v>
      </c>
      <c r="D188" s="20">
        <v>10000</v>
      </c>
      <c r="E188" s="12">
        <f t="shared" si="73"/>
        <v>4</v>
      </c>
      <c r="F188" s="12">
        <f t="shared" si="74"/>
        <v>10000</v>
      </c>
      <c r="G188" s="10">
        <f t="shared" si="75"/>
        <v>4</v>
      </c>
      <c r="H188" s="10">
        <f t="shared" si="76"/>
        <v>4</v>
      </c>
      <c r="I188" s="10">
        <f t="shared" si="77"/>
        <v>4</v>
      </c>
      <c r="J188" s="11" t="s">
        <v>34</v>
      </c>
      <c r="K188" s="12">
        <f t="shared" si="91"/>
        <v>10000</v>
      </c>
      <c r="L188" s="12">
        <f t="shared" si="78"/>
        <v>4</v>
      </c>
      <c r="M188" s="12">
        <f t="shared" si="92"/>
        <v>10000</v>
      </c>
      <c r="N188" s="12">
        <f t="shared" si="93"/>
        <v>10000</v>
      </c>
      <c r="O188" s="12">
        <f t="shared" si="79"/>
        <v>4</v>
      </c>
      <c r="P188" s="12">
        <f t="shared" si="94"/>
        <v>10000</v>
      </c>
      <c r="Q188" s="17" t="str">
        <f t="shared" si="80"/>
        <v>Port Penn WWTP Influent</v>
      </c>
      <c r="R188" s="17" t="str">
        <f t="shared" si="81"/>
        <v>Port Penn</v>
      </c>
      <c r="S188" s="18">
        <f t="shared" si="82"/>
        <v>43986</v>
      </c>
      <c r="T188" s="19" t="str">
        <f t="shared" si="83"/>
        <v>Biobot</v>
      </c>
      <c r="U188" s="20">
        <f t="shared" si="84"/>
        <v>10000</v>
      </c>
      <c r="V188" s="20"/>
      <c r="W188" s="20"/>
    </row>
    <row r="189" spans="1:23" x14ac:dyDescent="0.55000000000000004">
      <c r="A189" s="19" t="s">
        <v>8</v>
      </c>
      <c r="B189" s="17" t="s">
        <v>29</v>
      </c>
      <c r="C189" s="18">
        <v>43993</v>
      </c>
      <c r="D189" s="20">
        <v>10000</v>
      </c>
      <c r="E189" s="12">
        <f t="shared" si="73"/>
        <v>4</v>
      </c>
      <c r="F189" s="12">
        <f t="shared" si="74"/>
        <v>10000</v>
      </c>
      <c r="G189" s="10">
        <f t="shared" si="75"/>
        <v>4</v>
      </c>
      <c r="H189" s="10">
        <f t="shared" si="76"/>
        <v>4</v>
      </c>
      <c r="I189" s="10">
        <f t="shared" si="77"/>
        <v>4</v>
      </c>
      <c r="J189" s="11" t="s">
        <v>34</v>
      </c>
      <c r="K189" s="12">
        <f t="shared" si="91"/>
        <v>10000</v>
      </c>
      <c r="L189" s="12">
        <f t="shared" si="78"/>
        <v>4</v>
      </c>
      <c r="M189" s="12">
        <f t="shared" si="92"/>
        <v>10000</v>
      </c>
      <c r="N189" s="12">
        <f t="shared" si="93"/>
        <v>10000</v>
      </c>
      <c r="O189" s="12">
        <f t="shared" si="79"/>
        <v>4</v>
      </c>
      <c r="P189" s="12">
        <f t="shared" si="94"/>
        <v>10000</v>
      </c>
      <c r="Q189" s="17" t="str">
        <f t="shared" si="80"/>
        <v>Port Penn WWTP Influent</v>
      </c>
      <c r="R189" s="17" t="str">
        <f t="shared" si="81"/>
        <v>Port Penn</v>
      </c>
      <c r="S189" s="18">
        <f t="shared" si="82"/>
        <v>43993</v>
      </c>
      <c r="T189" s="19" t="str">
        <f t="shared" si="83"/>
        <v>Biobot</v>
      </c>
      <c r="U189" s="20">
        <f t="shared" si="84"/>
        <v>10000</v>
      </c>
      <c r="V189" s="20"/>
      <c r="W189" s="20"/>
    </row>
    <row r="190" spans="1:23" x14ac:dyDescent="0.55000000000000004">
      <c r="A190" s="19" t="s">
        <v>8</v>
      </c>
      <c r="B190" s="17" t="s">
        <v>29</v>
      </c>
      <c r="C190" s="18">
        <v>44000</v>
      </c>
      <c r="D190" s="20">
        <v>10000</v>
      </c>
      <c r="E190" s="12">
        <f t="shared" si="73"/>
        <v>4</v>
      </c>
      <c r="F190" s="12">
        <f t="shared" si="74"/>
        <v>10000</v>
      </c>
      <c r="G190" s="10">
        <f t="shared" si="75"/>
        <v>4</v>
      </c>
      <c r="H190" s="10">
        <f t="shared" si="76"/>
        <v>4</v>
      </c>
      <c r="I190" s="10">
        <f t="shared" si="77"/>
        <v>4</v>
      </c>
      <c r="J190" s="11" t="s">
        <v>34</v>
      </c>
      <c r="K190" s="12">
        <f t="shared" si="91"/>
        <v>10000</v>
      </c>
      <c r="L190" s="12">
        <f t="shared" si="78"/>
        <v>4</v>
      </c>
      <c r="M190" s="12">
        <f t="shared" si="92"/>
        <v>10000</v>
      </c>
      <c r="N190" s="12">
        <f t="shared" si="93"/>
        <v>10000</v>
      </c>
      <c r="O190" s="12">
        <f t="shared" si="79"/>
        <v>4</v>
      </c>
      <c r="P190" s="12">
        <f t="shared" si="94"/>
        <v>10000</v>
      </c>
      <c r="Q190" s="17" t="str">
        <f t="shared" si="80"/>
        <v>Port Penn WWTP Influent</v>
      </c>
      <c r="R190" s="17" t="str">
        <f t="shared" si="81"/>
        <v>Port Penn</v>
      </c>
      <c r="S190" s="18">
        <f t="shared" si="82"/>
        <v>44000</v>
      </c>
      <c r="T190" s="19" t="str">
        <f t="shared" si="83"/>
        <v>Biobot</v>
      </c>
      <c r="U190" s="20">
        <f t="shared" si="84"/>
        <v>10000</v>
      </c>
      <c r="V190" s="20"/>
      <c r="W190" s="20"/>
    </row>
    <row r="191" spans="1:23" x14ac:dyDescent="0.55000000000000004">
      <c r="A191" s="19" t="s">
        <v>8</v>
      </c>
      <c r="B191" s="17" t="s">
        <v>29</v>
      </c>
      <c r="C191" s="18">
        <v>44007</v>
      </c>
      <c r="D191" s="20">
        <v>10000</v>
      </c>
      <c r="E191" s="12">
        <f t="shared" si="73"/>
        <v>4</v>
      </c>
      <c r="F191" s="12">
        <f t="shared" si="74"/>
        <v>10000</v>
      </c>
      <c r="G191" s="10">
        <f t="shared" si="75"/>
        <v>4</v>
      </c>
      <c r="H191" s="10">
        <f t="shared" si="76"/>
        <v>4</v>
      </c>
      <c r="I191" s="10">
        <f t="shared" si="77"/>
        <v>4</v>
      </c>
      <c r="J191" s="11" t="s">
        <v>34</v>
      </c>
      <c r="K191" s="12">
        <f t="shared" si="91"/>
        <v>10000</v>
      </c>
      <c r="L191" s="12">
        <f t="shared" si="78"/>
        <v>4</v>
      </c>
      <c r="M191" s="12">
        <f t="shared" si="92"/>
        <v>10000</v>
      </c>
      <c r="N191" s="12">
        <f t="shared" si="93"/>
        <v>10000</v>
      </c>
      <c r="O191" s="12">
        <f t="shared" si="79"/>
        <v>4</v>
      </c>
      <c r="P191" s="12">
        <f t="shared" si="94"/>
        <v>10000</v>
      </c>
      <c r="Q191" s="17" t="str">
        <f t="shared" si="80"/>
        <v>Port Penn WWTP Influent</v>
      </c>
      <c r="R191" s="17" t="str">
        <f t="shared" si="81"/>
        <v>Port Penn</v>
      </c>
      <c r="S191" s="18">
        <f t="shared" si="82"/>
        <v>44007</v>
      </c>
      <c r="T191" s="19" t="str">
        <f t="shared" si="83"/>
        <v>Biobot</v>
      </c>
      <c r="U191" s="20">
        <f t="shared" si="84"/>
        <v>10000</v>
      </c>
      <c r="V191" s="20"/>
      <c r="W191" s="20"/>
    </row>
    <row r="192" spans="1:23" x14ac:dyDescent="0.55000000000000004">
      <c r="A192" s="19" t="s">
        <v>8</v>
      </c>
      <c r="B192" s="17" t="s">
        <v>29</v>
      </c>
      <c r="C192" s="18">
        <v>44014</v>
      </c>
      <c r="D192" s="20">
        <v>10000</v>
      </c>
      <c r="E192" s="12">
        <f t="shared" si="73"/>
        <v>4</v>
      </c>
      <c r="F192" s="12">
        <f t="shared" si="74"/>
        <v>10000</v>
      </c>
      <c r="G192" s="10">
        <f t="shared" si="75"/>
        <v>4</v>
      </c>
      <c r="H192" s="10">
        <f t="shared" si="76"/>
        <v>4</v>
      </c>
      <c r="I192" s="10">
        <f t="shared" si="77"/>
        <v>4</v>
      </c>
      <c r="J192" s="11" t="s">
        <v>34</v>
      </c>
      <c r="K192" s="12">
        <f t="shared" si="91"/>
        <v>10000</v>
      </c>
      <c r="L192" s="12">
        <f t="shared" si="78"/>
        <v>4</v>
      </c>
      <c r="M192" s="12">
        <f t="shared" si="92"/>
        <v>10000</v>
      </c>
      <c r="N192" s="12">
        <f t="shared" si="93"/>
        <v>10000</v>
      </c>
      <c r="O192" s="12">
        <f t="shared" si="79"/>
        <v>4</v>
      </c>
      <c r="P192" s="12">
        <f t="shared" si="94"/>
        <v>10000</v>
      </c>
      <c r="Q192" s="17" t="str">
        <f t="shared" si="80"/>
        <v>Port Penn WWTP Influent</v>
      </c>
      <c r="R192" s="17" t="str">
        <f t="shared" si="81"/>
        <v>Port Penn</v>
      </c>
      <c r="S192" s="18">
        <f t="shared" si="82"/>
        <v>44014</v>
      </c>
      <c r="T192" s="19" t="str">
        <f t="shared" si="83"/>
        <v>Biobot</v>
      </c>
      <c r="U192" s="20">
        <f t="shared" si="84"/>
        <v>10000</v>
      </c>
      <c r="V192" s="20"/>
      <c r="W192" s="20"/>
    </row>
    <row r="193" spans="1:23" x14ac:dyDescent="0.55000000000000004">
      <c r="A193" s="19" t="s">
        <v>8</v>
      </c>
      <c r="B193" s="17" t="s">
        <v>29</v>
      </c>
      <c r="C193" s="18">
        <v>44021</v>
      </c>
      <c r="D193" s="20">
        <v>10000</v>
      </c>
      <c r="E193" s="12">
        <f t="shared" si="73"/>
        <v>4</v>
      </c>
      <c r="F193" s="12">
        <f t="shared" si="74"/>
        <v>10000</v>
      </c>
      <c r="G193" s="10">
        <f t="shared" si="75"/>
        <v>4</v>
      </c>
      <c r="H193" s="10">
        <f t="shared" si="76"/>
        <v>4</v>
      </c>
      <c r="I193" s="10">
        <f t="shared" si="77"/>
        <v>4</v>
      </c>
      <c r="J193" s="11" t="s">
        <v>34</v>
      </c>
      <c r="K193" s="12">
        <f t="shared" si="91"/>
        <v>10000</v>
      </c>
      <c r="L193" s="12">
        <f t="shared" si="78"/>
        <v>4</v>
      </c>
      <c r="M193" s="12">
        <f t="shared" si="92"/>
        <v>10000</v>
      </c>
      <c r="N193" s="12">
        <f t="shared" si="93"/>
        <v>10000</v>
      </c>
      <c r="O193" s="12">
        <f t="shared" si="79"/>
        <v>4</v>
      </c>
      <c r="P193" s="12">
        <f t="shared" si="94"/>
        <v>10000</v>
      </c>
      <c r="Q193" s="17" t="str">
        <f t="shared" si="80"/>
        <v>Port Penn WWTP Influent</v>
      </c>
      <c r="R193" s="17" t="str">
        <f t="shared" si="81"/>
        <v>Port Penn</v>
      </c>
      <c r="S193" s="18">
        <f t="shared" si="82"/>
        <v>44021</v>
      </c>
      <c r="T193" s="19" t="str">
        <f t="shared" si="83"/>
        <v>Biobot</v>
      </c>
      <c r="U193" s="20">
        <f t="shared" si="84"/>
        <v>10000</v>
      </c>
      <c r="V193" s="20"/>
      <c r="W193" s="20"/>
    </row>
    <row r="194" spans="1:23" x14ac:dyDescent="0.55000000000000004">
      <c r="A194" s="19" t="s">
        <v>8</v>
      </c>
      <c r="B194" s="17" t="s">
        <v>29</v>
      </c>
      <c r="C194" s="18">
        <v>44028</v>
      </c>
      <c r="D194" s="20">
        <v>10000</v>
      </c>
      <c r="E194" s="12">
        <f t="shared" si="73"/>
        <v>4</v>
      </c>
      <c r="F194" s="12">
        <f t="shared" si="74"/>
        <v>10000</v>
      </c>
      <c r="G194" s="10">
        <f t="shared" si="75"/>
        <v>4</v>
      </c>
      <c r="H194" s="10">
        <f t="shared" si="76"/>
        <v>4</v>
      </c>
      <c r="I194" s="10">
        <f t="shared" si="77"/>
        <v>4</v>
      </c>
      <c r="J194" s="11" t="s">
        <v>34</v>
      </c>
      <c r="K194" s="12">
        <f t="shared" si="91"/>
        <v>10000</v>
      </c>
      <c r="L194" s="12">
        <f t="shared" si="78"/>
        <v>4</v>
      </c>
      <c r="M194" s="12">
        <f t="shared" si="92"/>
        <v>10000</v>
      </c>
      <c r="N194" s="12">
        <f t="shared" si="93"/>
        <v>10000</v>
      </c>
      <c r="O194" s="12">
        <f t="shared" si="79"/>
        <v>4</v>
      </c>
      <c r="P194" s="12">
        <f t="shared" si="94"/>
        <v>10000</v>
      </c>
      <c r="Q194" s="17" t="str">
        <f t="shared" si="80"/>
        <v>Port Penn WWTP Influent</v>
      </c>
      <c r="R194" s="17" t="str">
        <f t="shared" si="81"/>
        <v>Port Penn</v>
      </c>
      <c r="S194" s="18">
        <f t="shared" si="82"/>
        <v>44028</v>
      </c>
      <c r="T194" s="19" t="str">
        <f t="shared" si="83"/>
        <v>Biobot</v>
      </c>
      <c r="U194" s="20">
        <f t="shared" si="84"/>
        <v>10000</v>
      </c>
      <c r="V194" s="20"/>
      <c r="W194" s="20"/>
    </row>
    <row r="195" spans="1:23" x14ac:dyDescent="0.55000000000000004">
      <c r="A195" s="19" t="s">
        <v>8</v>
      </c>
      <c r="B195" s="17" t="s">
        <v>29</v>
      </c>
      <c r="C195" s="18">
        <v>44035</v>
      </c>
      <c r="D195" s="20">
        <v>10000</v>
      </c>
      <c r="E195" s="12">
        <f t="shared" si="73"/>
        <v>4</v>
      </c>
      <c r="F195" s="12">
        <f t="shared" si="74"/>
        <v>10000</v>
      </c>
      <c r="G195" s="10">
        <f t="shared" si="75"/>
        <v>4</v>
      </c>
      <c r="H195" s="10">
        <f t="shared" si="76"/>
        <v>4</v>
      </c>
      <c r="I195" s="10">
        <f t="shared" si="77"/>
        <v>4</v>
      </c>
      <c r="J195" s="11" t="s">
        <v>34</v>
      </c>
      <c r="K195" s="12">
        <f t="shared" si="91"/>
        <v>10000</v>
      </c>
      <c r="L195" s="12">
        <f t="shared" si="78"/>
        <v>4</v>
      </c>
      <c r="M195" s="12">
        <f t="shared" si="92"/>
        <v>10000</v>
      </c>
      <c r="N195" s="12">
        <f t="shared" si="93"/>
        <v>10000</v>
      </c>
      <c r="O195" s="12">
        <f t="shared" si="79"/>
        <v>4</v>
      </c>
      <c r="P195" s="12">
        <f t="shared" si="94"/>
        <v>10000</v>
      </c>
      <c r="Q195" s="17" t="str">
        <f t="shared" si="80"/>
        <v>Port Penn WWTP Influent</v>
      </c>
      <c r="R195" s="17" t="str">
        <f t="shared" si="81"/>
        <v>Port Penn</v>
      </c>
      <c r="S195" s="18">
        <f t="shared" si="82"/>
        <v>44035</v>
      </c>
      <c r="T195" s="19" t="str">
        <f t="shared" si="83"/>
        <v>Biobot</v>
      </c>
      <c r="U195" s="20">
        <f t="shared" si="84"/>
        <v>10000</v>
      </c>
      <c r="V195" s="20"/>
      <c r="W195" s="20"/>
    </row>
    <row r="196" spans="1:23" x14ac:dyDescent="0.55000000000000004">
      <c r="A196" s="19" t="s">
        <v>8</v>
      </c>
      <c r="B196" s="17" t="s">
        <v>29</v>
      </c>
      <c r="C196" s="18">
        <v>44042</v>
      </c>
      <c r="D196" s="20">
        <v>10000</v>
      </c>
      <c r="E196" s="12">
        <f t="shared" si="73"/>
        <v>4</v>
      </c>
      <c r="F196" s="12">
        <f t="shared" si="74"/>
        <v>10000</v>
      </c>
      <c r="G196" s="10">
        <f t="shared" si="75"/>
        <v>4</v>
      </c>
      <c r="H196" s="10">
        <f t="shared" si="76"/>
        <v>4</v>
      </c>
      <c r="I196" s="10">
        <f t="shared" si="77"/>
        <v>4</v>
      </c>
      <c r="J196" s="11" t="s">
        <v>34</v>
      </c>
      <c r="K196" s="12">
        <f t="shared" si="91"/>
        <v>10000</v>
      </c>
      <c r="L196" s="12">
        <f t="shared" si="78"/>
        <v>4</v>
      </c>
      <c r="M196" s="12">
        <f t="shared" si="92"/>
        <v>10000</v>
      </c>
      <c r="N196" s="12">
        <f t="shared" si="93"/>
        <v>10000</v>
      </c>
      <c r="O196" s="12">
        <f t="shared" si="79"/>
        <v>4</v>
      </c>
      <c r="P196" s="12">
        <f t="shared" si="94"/>
        <v>10000</v>
      </c>
      <c r="Q196" s="17" t="str">
        <f t="shared" si="80"/>
        <v>Port Penn WWTP Influent</v>
      </c>
      <c r="R196" s="17" t="str">
        <f t="shared" si="81"/>
        <v>Port Penn</v>
      </c>
      <c r="S196" s="18">
        <f t="shared" si="82"/>
        <v>44042</v>
      </c>
      <c r="T196" s="19" t="str">
        <f t="shared" si="83"/>
        <v>Biobot</v>
      </c>
      <c r="U196" s="20">
        <f t="shared" si="84"/>
        <v>10000</v>
      </c>
      <c r="V196" s="20"/>
      <c r="W196" s="20"/>
    </row>
    <row r="197" spans="1:23" x14ac:dyDescent="0.55000000000000004">
      <c r="A197" s="19" t="s">
        <v>8</v>
      </c>
      <c r="B197" s="17" t="s">
        <v>29</v>
      </c>
      <c r="C197" s="18">
        <v>44049</v>
      </c>
      <c r="D197" s="20">
        <v>10000</v>
      </c>
      <c r="E197" s="12">
        <f t="shared" si="73"/>
        <v>4</v>
      </c>
      <c r="F197" s="12">
        <f t="shared" si="74"/>
        <v>10000</v>
      </c>
      <c r="G197" s="10">
        <f t="shared" si="75"/>
        <v>4</v>
      </c>
      <c r="H197" s="10">
        <f t="shared" si="76"/>
        <v>4</v>
      </c>
      <c r="I197" s="10">
        <f t="shared" si="77"/>
        <v>4</v>
      </c>
      <c r="J197" s="11" t="s">
        <v>34</v>
      </c>
      <c r="K197" s="12">
        <f t="shared" si="91"/>
        <v>10000</v>
      </c>
      <c r="L197" s="12">
        <f t="shared" si="78"/>
        <v>4</v>
      </c>
      <c r="M197" s="12">
        <f t="shared" si="92"/>
        <v>10000</v>
      </c>
      <c r="N197" s="12">
        <f t="shared" si="93"/>
        <v>10000</v>
      </c>
      <c r="O197" s="12">
        <f t="shared" si="79"/>
        <v>4</v>
      </c>
      <c r="P197" s="12">
        <f t="shared" si="94"/>
        <v>10000</v>
      </c>
      <c r="Q197" s="17" t="str">
        <f t="shared" si="80"/>
        <v>Port Penn WWTP Influent</v>
      </c>
      <c r="R197" s="17" t="str">
        <f t="shared" si="81"/>
        <v>Port Penn</v>
      </c>
      <c r="S197" s="18">
        <f t="shared" si="82"/>
        <v>44049</v>
      </c>
      <c r="T197" s="19" t="str">
        <f t="shared" si="83"/>
        <v>Biobot</v>
      </c>
      <c r="U197" s="20">
        <f t="shared" si="84"/>
        <v>10000</v>
      </c>
      <c r="V197" s="20"/>
      <c r="W197" s="20"/>
    </row>
    <row r="198" spans="1:23" x14ac:dyDescent="0.55000000000000004">
      <c r="A198" s="19" t="s">
        <v>8</v>
      </c>
      <c r="B198" s="17" t="s">
        <v>29</v>
      </c>
      <c r="C198" s="18">
        <v>44056</v>
      </c>
      <c r="D198" s="20">
        <v>14500.000000000002</v>
      </c>
      <c r="E198" s="12">
        <f t="shared" si="73"/>
        <v>4</v>
      </c>
      <c r="F198" s="12">
        <f t="shared" si="74"/>
        <v>14500</v>
      </c>
      <c r="G198" s="10">
        <f t="shared" si="75"/>
        <v>4.1613680022349753</v>
      </c>
      <c r="H198" s="10">
        <f t="shared" si="76"/>
        <v>4</v>
      </c>
      <c r="I198" s="10">
        <f t="shared" si="77"/>
        <v>4.4113680022349753</v>
      </c>
      <c r="J198" s="11" t="s">
        <v>33</v>
      </c>
      <c r="K198" s="12">
        <f t="shared" si="91"/>
        <v>10000</v>
      </c>
      <c r="L198" s="12">
        <f t="shared" si="78"/>
        <v>4</v>
      </c>
      <c r="M198" s="12">
        <f t="shared" si="92"/>
        <v>10000</v>
      </c>
      <c r="N198" s="12">
        <f t="shared" si="93"/>
        <v>25785.051445564415</v>
      </c>
      <c r="O198" s="12">
        <f t="shared" si="79"/>
        <v>4</v>
      </c>
      <c r="P198" s="12">
        <f t="shared" si="94"/>
        <v>25800</v>
      </c>
      <c r="Q198" s="17" t="str">
        <f t="shared" si="80"/>
        <v>Port Penn WWTP Influent</v>
      </c>
      <c r="R198" s="17" t="str">
        <f t="shared" si="81"/>
        <v>Port Penn</v>
      </c>
      <c r="S198" s="18">
        <f t="shared" si="82"/>
        <v>44056</v>
      </c>
      <c r="T198" s="19" t="str">
        <f t="shared" si="83"/>
        <v>UD</v>
      </c>
      <c r="U198" s="20">
        <f t="shared" si="84"/>
        <v>14500</v>
      </c>
      <c r="V198" s="20">
        <f t="shared" si="85"/>
        <v>10000</v>
      </c>
      <c r="W198" s="20">
        <f t="shared" si="86"/>
        <v>25800</v>
      </c>
    </row>
    <row r="199" spans="1:23" x14ac:dyDescent="0.55000000000000004">
      <c r="A199" s="19" t="s">
        <v>8</v>
      </c>
      <c r="B199" s="17" t="s">
        <v>29</v>
      </c>
      <c r="C199" s="18">
        <v>44063</v>
      </c>
      <c r="D199" s="20">
        <v>10000</v>
      </c>
      <c r="E199" s="12">
        <f t="shared" si="73"/>
        <v>4</v>
      </c>
      <c r="F199" s="12">
        <f t="shared" si="74"/>
        <v>10000</v>
      </c>
      <c r="G199" s="10">
        <f t="shared" si="75"/>
        <v>4</v>
      </c>
      <c r="H199" s="10">
        <f t="shared" si="76"/>
        <v>4</v>
      </c>
      <c r="I199" s="10">
        <f t="shared" si="77"/>
        <v>4</v>
      </c>
      <c r="J199" s="11" t="s">
        <v>33</v>
      </c>
      <c r="K199" s="12">
        <f t="shared" si="91"/>
        <v>10000</v>
      </c>
      <c r="L199" s="12">
        <f t="shared" si="78"/>
        <v>4</v>
      </c>
      <c r="M199" s="12">
        <f t="shared" si="92"/>
        <v>10000</v>
      </c>
      <c r="N199" s="12">
        <f t="shared" si="93"/>
        <v>10000</v>
      </c>
      <c r="O199" s="12">
        <f t="shared" si="79"/>
        <v>4</v>
      </c>
      <c r="P199" s="12">
        <f t="shared" si="94"/>
        <v>10000</v>
      </c>
      <c r="Q199" s="17" t="str">
        <f t="shared" si="80"/>
        <v>Port Penn WWTP Influent</v>
      </c>
      <c r="R199" s="17" t="str">
        <f t="shared" si="81"/>
        <v>Port Penn</v>
      </c>
      <c r="S199" s="18">
        <f t="shared" si="82"/>
        <v>44063</v>
      </c>
      <c r="T199" s="19" t="str">
        <f t="shared" si="83"/>
        <v>UD</v>
      </c>
      <c r="U199" s="20">
        <f t="shared" si="84"/>
        <v>10000</v>
      </c>
      <c r="V199" s="20">
        <f t="shared" si="85"/>
        <v>10000</v>
      </c>
      <c r="W199" s="20">
        <f t="shared" si="86"/>
        <v>10000</v>
      </c>
    </row>
    <row r="200" spans="1:23" x14ac:dyDescent="0.55000000000000004">
      <c r="A200" s="19" t="s">
        <v>8</v>
      </c>
      <c r="B200" s="17" t="s">
        <v>29</v>
      </c>
      <c r="C200" s="18">
        <v>44070</v>
      </c>
      <c r="D200" s="20">
        <v>31700.000000000004</v>
      </c>
      <c r="E200" s="12">
        <f t="shared" si="73"/>
        <v>4</v>
      </c>
      <c r="F200" s="12">
        <f t="shared" si="74"/>
        <v>31700</v>
      </c>
      <c r="G200" s="10">
        <f t="shared" si="75"/>
        <v>4.5010592622177512</v>
      </c>
      <c r="H200" s="10">
        <f t="shared" si="76"/>
        <v>4.2510592622177512</v>
      </c>
      <c r="I200" s="10">
        <f t="shared" si="77"/>
        <v>4.7510592622177512</v>
      </c>
      <c r="J200" s="11" t="s">
        <v>33</v>
      </c>
      <c r="K200" s="12">
        <f t="shared" si="91"/>
        <v>17826.220008534077</v>
      </c>
      <c r="L200" s="12">
        <f t="shared" si="78"/>
        <v>4</v>
      </c>
      <c r="M200" s="12">
        <f t="shared" si="92"/>
        <v>17800</v>
      </c>
      <c r="N200" s="12">
        <f t="shared" si="93"/>
        <v>56371.457298233829</v>
      </c>
      <c r="O200" s="12">
        <f t="shared" si="79"/>
        <v>4</v>
      </c>
      <c r="P200" s="12">
        <f t="shared" si="94"/>
        <v>56400</v>
      </c>
      <c r="Q200" s="17" t="str">
        <f t="shared" si="80"/>
        <v>Port Penn WWTP Influent</v>
      </c>
      <c r="R200" s="17" t="str">
        <f t="shared" si="81"/>
        <v>Port Penn</v>
      </c>
      <c r="S200" s="18">
        <f t="shared" si="82"/>
        <v>44070</v>
      </c>
      <c r="T200" s="19" t="str">
        <f t="shared" si="83"/>
        <v>UD</v>
      </c>
      <c r="U200" s="20">
        <f t="shared" si="84"/>
        <v>31700</v>
      </c>
      <c r="V200" s="20">
        <f t="shared" si="85"/>
        <v>17800</v>
      </c>
      <c r="W200" s="20">
        <f t="shared" si="86"/>
        <v>56400</v>
      </c>
    </row>
    <row r="201" spans="1:23" x14ac:dyDescent="0.55000000000000004">
      <c r="A201" s="19" t="s">
        <v>8</v>
      </c>
      <c r="B201" s="17" t="s">
        <v>29</v>
      </c>
      <c r="C201" s="18">
        <v>44077</v>
      </c>
      <c r="D201" s="20">
        <v>10000</v>
      </c>
      <c r="E201" s="12">
        <f t="shared" si="73"/>
        <v>4</v>
      </c>
      <c r="F201" s="12">
        <f t="shared" si="74"/>
        <v>10000</v>
      </c>
      <c r="G201" s="10">
        <f t="shared" si="75"/>
        <v>4</v>
      </c>
      <c r="H201" s="10">
        <f t="shared" si="76"/>
        <v>4</v>
      </c>
      <c r="I201" s="10">
        <f t="shared" si="77"/>
        <v>4</v>
      </c>
      <c r="J201" s="11" t="s">
        <v>33</v>
      </c>
      <c r="K201" s="12">
        <f t="shared" si="91"/>
        <v>10000</v>
      </c>
      <c r="L201" s="12">
        <f t="shared" si="78"/>
        <v>4</v>
      </c>
      <c r="M201" s="12">
        <f t="shared" si="92"/>
        <v>10000</v>
      </c>
      <c r="N201" s="12">
        <f t="shared" si="93"/>
        <v>10000</v>
      </c>
      <c r="O201" s="12">
        <f t="shared" si="79"/>
        <v>4</v>
      </c>
      <c r="P201" s="12">
        <f t="shared" si="94"/>
        <v>10000</v>
      </c>
      <c r="Q201" s="17" t="str">
        <f t="shared" si="80"/>
        <v>Port Penn WWTP Influent</v>
      </c>
      <c r="R201" s="17" t="str">
        <f t="shared" si="81"/>
        <v>Port Penn</v>
      </c>
      <c r="S201" s="18">
        <f t="shared" si="82"/>
        <v>44077</v>
      </c>
      <c r="T201" s="19" t="str">
        <f t="shared" si="83"/>
        <v>UD</v>
      </c>
      <c r="U201" s="20">
        <f t="shared" si="84"/>
        <v>10000</v>
      </c>
      <c r="V201" s="20">
        <f t="shared" si="85"/>
        <v>10000</v>
      </c>
      <c r="W201" s="20">
        <f t="shared" si="86"/>
        <v>10000</v>
      </c>
    </row>
    <row r="202" spans="1:23" x14ac:dyDescent="0.55000000000000004">
      <c r="A202" s="19" t="s">
        <v>8</v>
      </c>
      <c r="B202" s="17" t="s">
        <v>29</v>
      </c>
      <c r="C202" s="18">
        <v>44084</v>
      </c>
      <c r="D202" s="20">
        <v>22674.285714285714</v>
      </c>
      <c r="E202" s="12">
        <f t="shared" si="73"/>
        <v>4</v>
      </c>
      <c r="F202" s="12">
        <f t="shared" si="74"/>
        <v>22700</v>
      </c>
      <c r="G202" s="10">
        <f t="shared" si="75"/>
        <v>4.3555336147958466</v>
      </c>
      <c r="H202" s="10">
        <f t="shared" si="76"/>
        <v>4.1055336147958466</v>
      </c>
      <c r="I202" s="10">
        <f t="shared" si="77"/>
        <v>4.6055336147958466</v>
      </c>
      <c r="J202" s="11" t="s">
        <v>33</v>
      </c>
      <c r="K202" s="12">
        <f t="shared" si="91"/>
        <v>12750.687876316049</v>
      </c>
      <c r="L202" s="12">
        <f t="shared" si="78"/>
        <v>4</v>
      </c>
      <c r="M202" s="12">
        <f t="shared" si="92"/>
        <v>12800</v>
      </c>
      <c r="N202" s="12">
        <f t="shared" si="93"/>
        <v>40321.215423053989</v>
      </c>
      <c r="O202" s="12">
        <f t="shared" si="79"/>
        <v>4</v>
      </c>
      <c r="P202" s="12">
        <f t="shared" si="94"/>
        <v>40300</v>
      </c>
      <c r="Q202" s="17" t="str">
        <f t="shared" si="80"/>
        <v>Port Penn WWTP Influent</v>
      </c>
      <c r="R202" s="17" t="str">
        <f t="shared" si="81"/>
        <v>Port Penn</v>
      </c>
      <c r="S202" s="18">
        <f t="shared" si="82"/>
        <v>44084</v>
      </c>
      <c r="T202" s="19" t="str">
        <f t="shared" si="83"/>
        <v>UD</v>
      </c>
      <c r="U202" s="20">
        <f t="shared" si="84"/>
        <v>22700</v>
      </c>
      <c r="V202" s="20">
        <f t="shared" si="85"/>
        <v>12800</v>
      </c>
      <c r="W202" s="20">
        <f t="shared" si="86"/>
        <v>40300</v>
      </c>
    </row>
    <row r="203" spans="1:23" x14ac:dyDescent="0.55000000000000004">
      <c r="A203" s="19" t="s">
        <v>8</v>
      </c>
      <c r="B203" s="17" t="s">
        <v>29</v>
      </c>
      <c r="C203" s="18">
        <v>44091</v>
      </c>
      <c r="D203" s="20">
        <v>14506.666666666668</v>
      </c>
      <c r="E203" s="12">
        <f t="shared" si="73"/>
        <v>4</v>
      </c>
      <c r="F203" s="12">
        <f t="shared" si="74"/>
        <v>14500</v>
      </c>
      <c r="G203" s="10">
        <f t="shared" si="75"/>
        <v>4.1615676319704606</v>
      </c>
      <c r="H203" s="10">
        <f t="shared" si="76"/>
        <v>4</v>
      </c>
      <c r="I203" s="10">
        <f t="shared" si="77"/>
        <v>4.4115676319704606</v>
      </c>
      <c r="J203" s="11" t="s">
        <v>33</v>
      </c>
      <c r="K203" s="12">
        <f t="shared" si="91"/>
        <v>10000</v>
      </c>
      <c r="L203" s="12">
        <f t="shared" si="78"/>
        <v>4</v>
      </c>
      <c r="M203" s="12">
        <f t="shared" si="92"/>
        <v>10000</v>
      </c>
      <c r="N203" s="12">
        <f t="shared" si="93"/>
        <v>25796.906641631285</v>
      </c>
      <c r="O203" s="12">
        <f t="shared" si="79"/>
        <v>4</v>
      </c>
      <c r="P203" s="12">
        <f t="shared" si="94"/>
        <v>25800</v>
      </c>
      <c r="Q203" s="17" t="str">
        <f t="shared" si="80"/>
        <v>Port Penn WWTP Influent</v>
      </c>
      <c r="R203" s="17" t="str">
        <f t="shared" si="81"/>
        <v>Port Penn</v>
      </c>
      <c r="S203" s="18">
        <f t="shared" si="82"/>
        <v>44091</v>
      </c>
      <c r="T203" s="19" t="str">
        <f t="shared" si="83"/>
        <v>UD</v>
      </c>
      <c r="U203" s="20">
        <f t="shared" si="84"/>
        <v>14500</v>
      </c>
      <c r="V203" s="20">
        <f t="shared" si="85"/>
        <v>10000</v>
      </c>
      <c r="W203" s="20">
        <f t="shared" si="86"/>
        <v>25800</v>
      </c>
    </row>
    <row r="204" spans="1:23" x14ac:dyDescent="0.55000000000000004">
      <c r="A204" s="19" t="s">
        <v>8</v>
      </c>
      <c r="B204" s="17" t="s">
        <v>29</v>
      </c>
      <c r="C204" s="18">
        <v>44098</v>
      </c>
      <c r="D204" s="20">
        <v>16880</v>
      </c>
      <c r="E204" s="12">
        <f t="shared" si="73"/>
        <v>4</v>
      </c>
      <c r="F204" s="12">
        <f t="shared" si="74"/>
        <v>16900</v>
      </c>
      <c r="G204" s="10">
        <f t="shared" si="75"/>
        <v>4.2273724422896359</v>
      </c>
      <c r="H204" s="10">
        <f t="shared" si="76"/>
        <v>4</v>
      </c>
      <c r="I204" s="10">
        <f t="shared" si="77"/>
        <v>4.4773724422896359</v>
      </c>
      <c r="J204" s="11" t="s">
        <v>33</v>
      </c>
      <c r="K204" s="12">
        <f t="shared" si="91"/>
        <v>10000</v>
      </c>
      <c r="L204" s="12">
        <f t="shared" si="78"/>
        <v>4</v>
      </c>
      <c r="M204" s="12">
        <f t="shared" si="92"/>
        <v>10000</v>
      </c>
      <c r="N204" s="12">
        <f t="shared" si="93"/>
        <v>30017.356441457017</v>
      </c>
      <c r="O204" s="12">
        <f t="shared" si="79"/>
        <v>4</v>
      </c>
      <c r="P204" s="12">
        <f t="shared" si="94"/>
        <v>30000</v>
      </c>
      <c r="Q204" s="17" t="str">
        <f t="shared" si="80"/>
        <v>Port Penn WWTP Influent</v>
      </c>
      <c r="R204" s="17" t="str">
        <f t="shared" si="81"/>
        <v>Port Penn</v>
      </c>
      <c r="S204" s="18">
        <f t="shared" si="82"/>
        <v>44098</v>
      </c>
      <c r="T204" s="19" t="str">
        <f t="shared" si="83"/>
        <v>UD</v>
      </c>
      <c r="U204" s="20">
        <f t="shared" si="84"/>
        <v>16900</v>
      </c>
      <c r="V204" s="20">
        <f t="shared" si="85"/>
        <v>10000</v>
      </c>
      <c r="W204" s="20">
        <f t="shared" si="86"/>
        <v>30000</v>
      </c>
    </row>
    <row r="205" spans="1:23" x14ac:dyDescent="0.55000000000000004">
      <c r="A205" s="19" t="s">
        <v>8</v>
      </c>
      <c r="B205" s="17" t="s">
        <v>29</v>
      </c>
      <c r="C205" s="18">
        <v>44105</v>
      </c>
      <c r="D205" s="20">
        <v>10000</v>
      </c>
      <c r="E205" s="12">
        <f t="shared" si="73"/>
        <v>4</v>
      </c>
      <c r="F205" s="12">
        <f t="shared" si="74"/>
        <v>10000</v>
      </c>
      <c r="G205" s="10">
        <f t="shared" si="75"/>
        <v>4</v>
      </c>
      <c r="H205" s="10">
        <f t="shared" si="76"/>
        <v>4</v>
      </c>
      <c r="I205" s="10">
        <f t="shared" si="77"/>
        <v>4</v>
      </c>
      <c r="J205" s="11" t="s">
        <v>33</v>
      </c>
      <c r="K205" s="12">
        <f t="shared" si="91"/>
        <v>10000</v>
      </c>
      <c r="L205" s="12">
        <f t="shared" si="78"/>
        <v>4</v>
      </c>
      <c r="M205" s="12">
        <f t="shared" si="92"/>
        <v>10000</v>
      </c>
      <c r="N205" s="12">
        <f t="shared" si="93"/>
        <v>10000</v>
      </c>
      <c r="O205" s="12">
        <f t="shared" si="79"/>
        <v>4</v>
      </c>
      <c r="P205" s="12">
        <f t="shared" si="94"/>
        <v>10000</v>
      </c>
      <c r="Q205" s="17" t="str">
        <f t="shared" si="80"/>
        <v>Port Penn WWTP Influent</v>
      </c>
      <c r="R205" s="17" t="str">
        <f t="shared" si="81"/>
        <v>Port Penn</v>
      </c>
      <c r="S205" s="18">
        <f t="shared" si="82"/>
        <v>44105</v>
      </c>
      <c r="T205" s="19" t="str">
        <f t="shared" si="83"/>
        <v>UD</v>
      </c>
      <c r="U205" s="20">
        <f t="shared" si="84"/>
        <v>10000</v>
      </c>
      <c r="V205" s="20">
        <f t="shared" si="85"/>
        <v>10000</v>
      </c>
      <c r="W205" s="20">
        <f t="shared" si="86"/>
        <v>10000</v>
      </c>
    </row>
    <row r="206" spans="1:23" x14ac:dyDescent="0.55000000000000004">
      <c r="A206" s="19" t="s">
        <v>8</v>
      </c>
      <c r="B206" s="17" t="s">
        <v>29</v>
      </c>
      <c r="C206" s="18">
        <v>44112</v>
      </c>
      <c r="D206" s="20">
        <v>10000</v>
      </c>
      <c r="E206" s="12">
        <f t="shared" ref="E206:E273" si="95">INT(LOG10(ABS(D206)))</f>
        <v>4</v>
      </c>
      <c r="F206" s="12">
        <f t="shared" ref="F206:F273" si="96">ROUND(D206,(-E206+2))</f>
        <v>10000</v>
      </c>
      <c r="G206" s="10">
        <f t="shared" si="75"/>
        <v>4</v>
      </c>
      <c r="H206" s="10">
        <f t="shared" si="76"/>
        <v>4</v>
      </c>
      <c r="I206" s="10">
        <f t="shared" si="77"/>
        <v>4</v>
      </c>
      <c r="J206" s="11" t="s">
        <v>33</v>
      </c>
      <c r="K206" s="12">
        <f t="shared" si="91"/>
        <v>10000</v>
      </c>
      <c r="L206" s="12">
        <f t="shared" si="78"/>
        <v>4</v>
      </c>
      <c r="M206" s="12">
        <f t="shared" si="92"/>
        <v>10000</v>
      </c>
      <c r="N206" s="12">
        <f t="shared" si="93"/>
        <v>10000</v>
      </c>
      <c r="O206" s="12">
        <f t="shared" si="79"/>
        <v>4</v>
      </c>
      <c r="P206" s="12">
        <f t="shared" si="94"/>
        <v>10000</v>
      </c>
      <c r="Q206" s="17" t="str">
        <f t="shared" si="80"/>
        <v>Port Penn WWTP Influent</v>
      </c>
      <c r="R206" s="17" t="str">
        <f t="shared" si="81"/>
        <v>Port Penn</v>
      </c>
      <c r="S206" s="18">
        <f t="shared" si="82"/>
        <v>44112</v>
      </c>
      <c r="T206" s="19" t="str">
        <f t="shared" si="83"/>
        <v>UD</v>
      </c>
      <c r="U206" s="20">
        <f t="shared" si="84"/>
        <v>10000</v>
      </c>
      <c r="V206" s="20">
        <f t="shared" si="85"/>
        <v>10000</v>
      </c>
      <c r="W206" s="20">
        <f t="shared" si="86"/>
        <v>10000</v>
      </c>
    </row>
    <row r="207" spans="1:23" x14ac:dyDescent="0.55000000000000004">
      <c r="A207" s="19" t="s">
        <v>8</v>
      </c>
      <c r="B207" s="17" t="s">
        <v>29</v>
      </c>
      <c r="C207" s="18">
        <v>44119</v>
      </c>
      <c r="D207" s="20">
        <v>10000</v>
      </c>
      <c r="E207" s="12">
        <f t="shared" si="95"/>
        <v>4</v>
      </c>
      <c r="F207" s="12">
        <f t="shared" si="96"/>
        <v>10000</v>
      </c>
      <c r="G207" s="10">
        <f t="shared" ref="G207:G274" si="97">LOG10(D207)</f>
        <v>4</v>
      </c>
      <c r="H207" s="10">
        <f t="shared" ref="H207:H274" si="98">IF(G207&gt;4.25,G207-0.25,4)</f>
        <v>4</v>
      </c>
      <c r="I207" s="10">
        <f t="shared" ref="I207:I274" si="99">IF(G207&gt;4,G207+0.25,4)</f>
        <v>4</v>
      </c>
      <c r="J207" s="11" t="s">
        <v>33</v>
      </c>
      <c r="K207" s="12">
        <f t="shared" si="91"/>
        <v>10000</v>
      </c>
      <c r="L207" s="12">
        <f t="shared" ref="L207:L274" si="100">INT(LOG10(ABS(K207)))</f>
        <v>4</v>
      </c>
      <c r="M207" s="12">
        <f t="shared" si="92"/>
        <v>10000</v>
      </c>
      <c r="N207" s="12">
        <f t="shared" si="93"/>
        <v>10000</v>
      </c>
      <c r="O207" s="12">
        <f t="shared" ref="O207:O274" si="101">INT(LOG10(ABS(N207)))</f>
        <v>4</v>
      </c>
      <c r="P207" s="12">
        <f t="shared" si="94"/>
        <v>10000</v>
      </c>
      <c r="Q207" s="17" t="str">
        <f t="shared" ref="Q207:Q274" si="102">A207</f>
        <v>Port Penn WWTP Influent</v>
      </c>
      <c r="R207" s="17" t="str">
        <f t="shared" ref="R207:R274" si="103">B207</f>
        <v>Port Penn</v>
      </c>
      <c r="S207" s="18">
        <f t="shared" ref="S207:S276" si="104">C207</f>
        <v>44119</v>
      </c>
      <c r="T207" s="19" t="str">
        <f t="shared" ref="T207:T274" si="105">J207</f>
        <v>UD</v>
      </c>
      <c r="U207" s="20">
        <f t="shared" ref="U207:U274" si="106">F207</f>
        <v>10000</v>
      </c>
      <c r="V207" s="20">
        <f t="shared" ref="V207:V274" si="107">M207</f>
        <v>10000</v>
      </c>
      <c r="W207" s="20">
        <f t="shared" ref="W207:W274" si="108">P207</f>
        <v>10000</v>
      </c>
    </row>
    <row r="208" spans="1:23" x14ac:dyDescent="0.55000000000000004">
      <c r="A208" s="19" t="s">
        <v>8</v>
      </c>
      <c r="B208" s="17" t="s">
        <v>29</v>
      </c>
      <c r="C208" s="18">
        <v>44126</v>
      </c>
      <c r="D208" s="20">
        <v>10000</v>
      </c>
      <c r="E208" s="12">
        <f t="shared" si="95"/>
        <v>4</v>
      </c>
      <c r="F208" s="12">
        <f t="shared" si="96"/>
        <v>10000</v>
      </c>
      <c r="G208" s="10">
        <f t="shared" si="97"/>
        <v>4</v>
      </c>
      <c r="H208" s="10">
        <f t="shared" si="98"/>
        <v>4</v>
      </c>
      <c r="I208" s="10">
        <f t="shared" si="99"/>
        <v>4</v>
      </c>
      <c r="J208" s="11" t="s">
        <v>33</v>
      </c>
      <c r="K208" s="12">
        <f t="shared" si="91"/>
        <v>10000</v>
      </c>
      <c r="L208" s="12">
        <f t="shared" si="100"/>
        <v>4</v>
      </c>
      <c r="M208" s="12">
        <f t="shared" si="92"/>
        <v>10000</v>
      </c>
      <c r="N208" s="12">
        <f t="shared" si="93"/>
        <v>10000</v>
      </c>
      <c r="O208" s="12">
        <f t="shared" si="101"/>
        <v>4</v>
      </c>
      <c r="P208" s="12">
        <f t="shared" si="94"/>
        <v>10000</v>
      </c>
      <c r="Q208" s="17" t="str">
        <f t="shared" si="102"/>
        <v>Port Penn WWTP Influent</v>
      </c>
      <c r="R208" s="17" t="str">
        <f t="shared" si="103"/>
        <v>Port Penn</v>
      </c>
      <c r="S208" s="18">
        <f t="shared" si="104"/>
        <v>44126</v>
      </c>
      <c r="T208" s="19" t="str">
        <f t="shared" si="105"/>
        <v>UD</v>
      </c>
      <c r="U208" s="20">
        <f t="shared" si="106"/>
        <v>10000</v>
      </c>
      <c r="V208" s="20">
        <f t="shared" si="107"/>
        <v>10000</v>
      </c>
      <c r="W208" s="20">
        <f t="shared" si="108"/>
        <v>10000</v>
      </c>
    </row>
    <row r="209" spans="1:23" x14ac:dyDescent="0.55000000000000004">
      <c r="A209" s="19" t="s">
        <v>8</v>
      </c>
      <c r="B209" s="17" t="s">
        <v>29</v>
      </c>
      <c r="C209" s="18">
        <v>44133</v>
      </c>
      <c r="D209" s="20">
        <v>10000</v>
      </c>
      <c r="E209" s="12">
        <f t="shared" si="95"/>
        <v>4</v>
      </c>
      <c r="F209" s="12">
        <f t="shared" si="96"/>
        <v>10000</v>
      </c>
      <c r="G209" s="10">
        <f t="shared" si="97"/>
        <v>4</v>
      </c>
      <c r="H209" s="10">
        <f t="shared" si="98"/>
        <v>4</v>
      </c>
      <c r="I209" s="10">
        <f t="shared" si="99"/>
        <v>4</v>
      </c>
      <c r="J209" s="11" t="s">
        <v>33</v>
      </c>
      <c r="K209" s="12">
        <f t="shared" si="91"/>
        <v>10000</v>
      </c>
      <c r="L209" s="12">
        <f t="shared" si="100"/>
        <v>4</v>
      </c>
      <c r="M209" s="12">
        <f t="shared" si="92"/>
        <v>10000</v>
      </c>
      <c r="N209" s="12">
        <f t="shared" si="93"/>
        <v>10000</v>
      </c>
      <c r="O209" s="12">
        <f t="shared" si="101"/>
        <v>4</v>
      </c>
      <c r="P209" s="12">
        <f t="shared" si="94"/>
        <v>10000</v>
      </c>
      <c r="Q209" s="17" t="str">
        <f t="shared" si="102"/>
        <v>Port Penn WWTP Influent</v>
      </c>
      <c r="R209" s="17" t="str">
        <f t="shared" si="103"/>
        <v>Port Penn</v>
      </c>
      <c r="S209" s="18">
        <f t="shared" si="104"/>
        <v>44133</v>
      </c>
      <c r="T209" s="19" t="str">
        <f t="shared" si="105"/>
        <v>UD</v>
      </c>
      <c r="U209" s="20">
        <f t="shared" si="106"/>
        <v>10000</v>
      </c>
      <c r="V209" s="20">
        <f t="shared" si="107"/>
        <v>10000</v>
      </c>
      <c r="W209" s="20">
        <f t="shared" si="108"/>
        <v>10000</v>
      </c>
    </row>
    <row r="210" spans="1:23" x14ac:dyDescent="0.55000000000000004">
      <c r="A210" s="19" t="s">
        <v>8</v>
      </c>
      <c r="B210" s="17" t="s">
        <v>29</v>
      </c>
      <c r="C210" s="18">
        <v>44140</v>
      </c>
      <c r="D210" s="20">
        <v>10000</v>
      </c>
      <c r="E210" s="12">
        <f t="shared" si="95"/>
        <v>4</v>
      </c>
      <c r="F210" s="12">
        <f t="shared" si="96"/>
        <v>10000</v>
      </c>
      <c r="G210" s="10">
        <f t="shared" si="97"/>
        <v>4</v>
      </c>
      <c r="H210" s="10">
        <f t="shared" si="98"/>
        <v>4</v>
      </c>
      <c r="I210" s="10">
        <f t="shared" si="99"/>
        <v>4</v>
      </c>
      <c r="J210" s="11" t="s">
        <v>33</v>
      </c>
      <c r="K210" s="12">
        <f t="shared" si="91"/>
        <v>10000</v>
      </c>
      <c r="L210" s="12">
        <f t="shared" si="100"/>
        <v>4</v>
      </c>
      <c r="M210" s="12">
        <f t="shared" si="92"/>
        <v>10000</v>
      </c>
      <c r="N210" s="12">
        <f t="shared" si="93"/>
        <v>10000</v>
      </c>
      <c r="O210" s="12">
        <f t="shared" si="101"/>
        <v>4</v>
      </c>
      <c r="P210" s="12">
        <f t="shared" si="94"/>
        <v>10000</v>
      </c>
      <c r="Q210" s="17" t="str">
        <f t="shared" si="102"/>
        <v>Port Penn WWTP Influent</v>
      </c>
      <c r="R210" s="17" t="str">
        <f t="shared" si="103"/>
        <v>Port Penn</v>
      </c>
      <c r="S210" s="18">
        <f t="shared" si="104"/>
        <v>44140</v>
      </c>
      <c r="T210" s="19" t="str">
        <f t="shared" si="105"/>
        <v>UD</v>
      </c>
      <c r="U210" s="20">
        <f t="shared" si="106"/>
        <v>10000</v>
      </c>
      <c r="V210" s="20">
        <f t="shared" si="107"/>
        <v>10000</v>
      </c>
      <c r="W210" s="20">
        <f t="shared" si="108"/>
        <v>10000</v>
      </c>
    </row>
    <row r="211" spans="1:23" x14ac:dyDescent="0.55000000000000004">
      <c r="A211" s="19" t="s">
        <v>8</v>
      </c>
      <c r="B211" s="17" t="s">
        <v>29</v>
      </c>
      <c r="C211" s="18">
        <v>44147</v>
      </c>
      <c r="D211" s="20">
        <v>10000</v>
      </c>
      <c r="E211" s="12">
        <f t="shared" si="95"/>
        <v>4</v>
      </c>
      <c r="F211" s="12">
        <f t="shared" si="96"/>
        <v>10000</v>
      </c>
      <c r="G211" s="10">
        <f t="shared" si="97"/>
        <v>4</v>
      </c>
      <c r="H211" s="10">
        <f t="shared" si="98"/>
        <v>4</v>
      </c>
      <c r="I211" s="10">
        <f t="shared" si="99"/>
        <v>4</v>
      </c>
      <c r="J211" s="11" t="s">
        <v>33</v>
      </c>
      <c r="K211" s="12">
        <f t="shared" si="91"/>
        <v>10000</v>
      </c>
      <c r="L211" s="12">
        <f t="shared" si="100"/>
        <v>4</v>
      </c>
      <c r="M211" s="12">
        <f t="shared" si="92"/>
        <v>10000</v>
      </c>
      <c r="N211" s="12">
        <f t="shared" si="93"/>
        <v>10000</v>
      </c>
      <c r="O211" s="12">
        <f t="shared" si="101"/>
        <v>4</v>
      </c>
      <c r="P211" s="12">
        <f t="shared" si="94"/>
        <v>10000</v>
      </c>
      <c r="Q211" s="17" t="str">
        <f t="shared" si="102"/>
        <v>Port Penn WWTP Influent</v>
      </c>
      <c r="R211" s="17" t="str">
        <f t="shared" si="103"/>
        <v>Port Penn</v>
      </c>
      <c r="S211" s="18">
        <f t="shared" si="104"/>
        <v>44147</v>
      </c>
      <c r="T211" s="19" t="str">
        <f t="shared" si="105"/>
        <v>UD</v>
      </c>
      <c r="U211" s="20">
        <f t="shared" si="106"/>
        <v>10000</v>
      </c>
      <c r="V211" s="20">
        <f t="shared" si="107"/>
        <v>10000</v>
      </c>
      <c r="W211" s="20">
        <f t="shared" si="108"/>
        <v>10000</v>
      </c>
    </row>
    <row r="212" spans="1:23" x14ac:dyDescent="0.55000000000000004">
      <c r="A212" s="19" t="s">
        <v>8</v>
      </c>
      <c r="B212" s="17" t="s">
        <v>29</v>
      </c>
      <c r="C212" s="18">
        <v>44154</v>
      </c>
      <c r="D212" s="20">
        <v>24384.000000000004</v>
      </c>
      <c r="E212" s="12">
        <f t="shared" si="95"/>
        <v>4</v>
      </c>
      <c r="F212" s="12">
        <f t="shared" si="96"/>
        <v>24400</v>
      </c>
      <c r="G212" s="10">
        <f t="shared" si="97"/>
        <v>4.3871049496595065</v>
      </c>
      <c r="H212" s="10">
        <f t="shared" si="98"/>
        <v>4.1371049496595065</v>
      </c>
      <c r="I212" s="10">
        <f t="shared" si="99"/>
        <v>4.6371049496595065</v>
      </c>
      <c r="J212" s="11" t="s">
        <v>33</v>
      </c>
      <c r="K212" s="12">
        <f t="shared" si="91"/>
        <v>13712.130873441478</v>
      </c>
      <c r="L212" s="12">
        <f t="shared" si="100"/>
        <v>4</v>
      </c>
      <c r="M212" s="12">
        <f t="shared" si="92"/>
        <v>13700</v>
      </c>
      <c r="N212" s="12">
        <f t="shared" si="93"/>
        <v>43361.565134389137</v>
      </c>
      <c r="O212" s="12">
        <f t="shared" si="101"/>
        <v>4</v>
      </c>
      <c r="P212" s="12">
        <f t="shared" si="94"/>
        <v>43400</v>
      </c>
      <c r="Q212" s="17" t="str">
        <f t="shared" si="102"/>
        <v>Port Penn WWTP Influent</v>
      </c>
      <c r="R212" s="17" t="str">
        <f t="shared" si="103"/>
        <v>Port Penn</v>
      </c>
      <c r="S212" s="18">
        <f t="shared" si="104"/>
        <v>44154</v>
      </c>
      <c r="T212" s="19" t="str">
        <f t="shared" si="105"/>
        <v>UD</v>
      </c>
      <c r="U212" s="20">
        <f t="shared" si="106"/>
        <v>24400</v>
      </c>
      <c r="V212" s="20">
        <f t="shared" si="107"/>
        <v>13700</v>
      </c>
      <c r="W212" s="20">
        <f t="shared" si="108"/>
        <v>43400</v>
      </c>
    </row>
    <row r="213" spans="1:23" x14ac:dyDescent="0.55000000000000004">
      <c r="A213" s="19" t="s">
        <v>8</v>
      </c>
      <c r="B213" s="17" t="s">
        <v>29</v>
      </c>
      <c r="C213" s="18">
        <v>44159</v>
      </c>
      <c r="D213" s="20">
        <v>141753</v>
      </c>
      <c r="E213" s="12">
        <f t="shared" si="95"/>
        <v>5</v>
      </c>
      <c r="F213" s="12">
        <f t="shared" si="96"/>
        <v>142000</v>
      </c>
      <c r="G213" s="10">
        <f t="shared" si="97"/>
        <v>5.1515322588852879</v>
      </c>
      <c r="H213" s="10">
        <f t="shared" si="98"/>
        <v>4.9015322588852879</v>
      </c>
      <c r="I213" s="10">
        <f t="shared" si="99"/>
        <v>5.4015322588852879</v>
      </c>
      <c r="J213" s="11" t="s">
        <v>33</v>
      </c>
      <c r="K213" s="12">
        <f t="shared" si="91"/>
        <v>79713.569869707513</v>
      </c>
      <c r="L213" s="12">
        <f t="shared" si="100"/>
        <v>4</v>
      </c>
      <c r="M213" s="12">
        <f t="shared" si="92"/>
        <v>79700</v>
      </c>
      <c r="N213" s="12">
        <f t="shared" si="93"/>
        <v>252076.44121124744</v>
      </c>
      <c r="O213" s="12">
        <f t="shared" si="101"/>
        <v>5</v>
      </c>
      <c r="P213" s="12">
        <f t="shared" si="94"/>
        <v>252000</v>
      </c>
      <c r="Q213" s="17" t="str">
        <f t="shared" si="102"/>
        <v>Port Penn WWTP Influent</v>
      </c>
      <c r="R213" s="17" t="str">
        <f t="shared" si="103"/>
        <v>Port Penn</v>
      </c>
      <c r="S213" s="18">
        <f t="shared" si="104"/>
        <v>44159</v>
      </c>
      <c r="T213" s="19" t="str">
        <f t="shared" si="105"/>
        <v>UD</v>
      </c>
      <c r="U213" s="20">
        <f t="shared" si="106"/>
        <v>142000</v>
      </c>
      <c r="V213" s="20">
        <f t="shared" si="107"/>
        <v>79700</v>
      </c>
      <c r="W213" s="20">
        <f t="shared" si="108"/>
        <v>252000</v>
      </c>
    </row>
    <row r="214" spans="1:23" x14ac:dyDescent="0.55000000000000004">
      <c r="A214" s="19" t="s">
        <v>8</v>
      </c>
      <c r="B214" s="17" t="s">
        <v>29</v>
      </c>
      <c r="C214" s="18">
        <v>44168</v>
      </c>
      <c r="D214" s="20">
        <v>185031</v>
      </c>
      <c r="E214" s="12">
        <f t="shared" si="95"/>
        <v>5</v>
      </c>
      <c r="F214" s="12">
        <f t="shared" si="96"/>
        <v>185000</v>
      </c>
      <c r="G214" s="10">
        <f t="shared" si="97"/>
        <v>5.2672444959763816</v>
      </c>
      <c r="H214" s="10">
        <f t="shared" si="98"/>
        <v>5.0172444959763816</v>
      </c>
      <c r="I214" s="10">
        <f t="shared" si="99"/>
        <v>5.5172444959763816</v>
      </c>
      <c r="J214" s="11" t="s">
        <v>33</v>
      </c>
      <c r="K214" s="12">
        <f t="shared" si="91"/>
        <v>104050.57774129556</v>
      </c>
      <c r="L214" s="12">
        <f t="shared" si="100"/>
        <v>5</v>
      </c>
      <c r="M214" s="12">
        <f t="shared" si="92"/>
        <v>104000</v>
      </c>
      <c r="N214" s="12">
        <f t="shared" si="93"/>
        <v>329036.81751891179</v>
      </c>
      <c r="O214" s="12">
        <f t="shared" si="101"/>
        <v>5</v>
      </c>
      <c r="P214" s="12">
        <f t="shared" si="94"/>
        <v>329000</v>
      </c>
      <c r="Q214" s="17" t="str">
        <f t="shared" si="102"/>
        <v>Port Penn WWTP Influent</v>
      </c>
      <c r="R214" s="17" t="str">
        <f t="shared" si="103"/>
        <v>Port Penn</v>
      </c>
      <c r="S214" s="18">
        <f t="shared" si="104"/>
        <v>44168</v>
      </c>
      <c r="T214" s="19" t="str">
        <f t="shared" si="105"/>
        <v>UD</v>
      </c>
      <c r="U214" s="20">
        <f t="shared" si="106"/>
        <v>185000</v>
      </c>
      <c r="V214" s="20">
        <f t="shared" si="107"/>
        <v>104000</v>
      </c>
      <c r="W214" s="20">
        <f t="shared" si="108"/>
        <v>329000</v>
      </c>
    </row>
    <row r="215" spans="1:23" x14ac:dyDescent="0.55000000000000004">
      <c r="A215" s="19" t="s">
        <v>3</v>
      </c>
      <c r="B215" s="17" t="s">
        <v>21</v>
      </c>
      <c r="C215" s="18">
        <v>43958</v>
      </c>
      <c r="D215" s="20">
        <v>87011</v>
      </c>
      <c r="E215" s="12">
        <f t="shared" si="95"/>
        <v>4</v>
      </c>
      <c r="F215" s="12">
        <f t="shared" si="96"/>
        <v>87000</v>
      </c>
      <c r="G215" s="10">
        <f t="shared" si="97"/>
        <v>4.939574159944101</v>
      </c>
      <c r="H215" s="10">
        <f t="shared" si="98"/>
        <v>4.689574159944101</v>
      </c>
      <c r="I215" s="10">
        <f t="shared" si="99"/>
        <v>5.189574159944101</v>
      </c>
      <c r="J215" s="11" t="s">
        <v>34</v>
      </c>
      <c r="K215" s="12">
        <f t="shared" si="91"/>
        <v>48929.881046137496</v>
      </c>
      <c r="L215" s="12">
        <f t="shared" si="100"/>
        <v>4</v>
      </c>
      <c r="M215" s="12">
        <f t="shared" si="92"/>
        <v>48900</v>
      </c>
      <c r="N215" s="12">
        <f t="shared" si="93"/>
        <v>154729.86974689664</v>
      </c>
      <c r="O215" s="12">
        <f t="shared" si="101"/>
        <v>5</v>
      </c>
      <c r="P215" s="12">
        <f t="shared" si="94"/>
        <v>155000</v>
      </c>
      <c r="Q215" s="17" t="str">
        <f t="shared" si="102"/>
        <v>Richardson Park PS</v>
      </c>
      <c r="R215" s="17" t="str">
        <f t="shared" si="103"/>
        <v>Greenville/Elsmere/Newport</v>
      </c>
      <c r="S215" s="18">
        <f t="shared" si="104"/>
        <v>43958</v>
      </c>
      <c r="T215" s="19" t="str">
        <f t="shared" si="105"/>
        <v>Biobot</v>
      </c>
      <c r="U215" s="20">
        <f t="shared" si="106"/>
        <v>87000</v>
      </c>
      <c r="V215" s="20"/>
      <c r="W215" s="20"/>
    </row>
    <row r="216" spans="1:23" x14ac:dyDescent="0.55000000000000004">
      <c r="A216" s="19" t="s">
        <v>3</v>
      </c>
      <c r="B216" s="17" t="s">
        <v>21</v>
      </c>
      <c r="C216" s="18">
        <v>43965</v>
      </c>
      <c r="D216" s="20">
        <v>305988</v>
      </c>
      <c r="E216" s="12">
        <f t="shared" si="95"/>
        <v>5</v>
      </c>
      <c r="F216" s="12">
        <f t="shared" si="96"/>
        <v>306000</v>
      </c>
      <c r="G216" s="10">
        <f t="shared" si="97"/>
        <v>5.4857043949914743</v>
      </c>
      <c r="H216" s="10">
        <f t="shared" si="98"/>
        <v>5.2357043949914743</v>
      </c>
      <c r="I216" s="10">
        <f t="shared" si="99"/>
        <v>5.7357043949914743</v>
      </c>
      <c r="J216" s="11" t="s">
        <v>34</v>
      </c>
      <c r="K216" s="12">
        <f t="shared" si="91"/>
        <v>172069.69741234486</v>
      </c>
      <c r="L216" s="12">
        <f t="shared" si="100"/>
        <v>5</v>
      </c>
      <c r="M216" s="12">
        <f t="shared" si="92"/>
        <v>172000</v>
      </c>
      <c r="N216" s="12">
        <f t="shared" si="93"/>
        <v>544132.16011899116</v>
      </c>
      <c r="O216" s="12">
        <f t="shared" si="101"/>
        <v>5</v>
      </c>
      <c r="P216" s="12">
        <f t="shared" si="94"/>
        <v>544000</v>
      </c>
      <c r="Q216" s="17" t="str">
        <f t="shared" si="102"/>
        <v>Richardson Park PS</v>
      </c>
      <c r="R216" s="17" t="str">
        <f t="shared" si="103"/>
        <v>Greenville/Elsmere/Newport</v>
      </c>
      <c r="S216" s="18">
        <f t="shared" si="104"/>
        <v>43965</v>
      </c>
      <c r="T216" s="19" t="str">
        <f t="shared" si="105"/>
        <v>Biobot</v>
      </c>
      <c r="U216" s="20">
        <f t="shared" si="106"/>
        <v>306000</v>
      </c>
      <c r="V216" s="20"/>
      <c r="W216" s="20"/>
    </row>
    <row r="217" spans="1:23" x14ac:dyDescent="0.55000000000000004">
      <c r="A217" s="19" t="s">
        <v>3</v>
      </c>
      <c r="B217" s="17" t="s">
        <v>21</v>
      </c>
      <c r="C217" s="18">
        <v>43972</v>
      </c>
      <c r="D217" s="20">
        <v>637645</v>
      </c>
      <c r="E217" s="12">
        <f t="shared" si="95"/>
        <v>5</v>
      </c>
      <c r="F217" s="12">
        <f t="shared" si="96"/>
        <v>638000</v>
      </c>
      <c r="G217" s="10">
        <f t="shared" si="97"/>
        <v>5.8045789585794996</v>
      </c>
      <c r="H217" s="10">
        <f t="shared" si="98"/>
        <v>5.5545789585794996</v>
      </c>
      <c r="I217" s="10">
        <f t="shared" si="99"/>
        <v>6.0545789585794996</v>
      </c>
      <c r="J217" s="11" t="s">
        <v>34</v>
      </c>
      <c r="K217" s="12">
        <f t="shared" si="91"/>
        <v>358574.13430100039</v>
      </c>
      <c r="L217" s="12">
        <f t="shared" si="100"/>
        <v>5</v>
      </c>
      <c r="M217" s="12">
        <f t="shared" si="92"/>
        <v>359000</v>
      </c>
      <c r="N217" s="12">
        <f t="shared" si="93"/>
        <v>1133910.9744142704</v>
      </c>
      <c r="O217" s="12">
        <f t="shared" si="101"/>
        <v>6</v>
      </c>
      <c r="P217" s="12">
        <f t="shared" si="94"/>
        <v>1130000</v>
      </c>
      <c r="Q217" s="17" t="str">
        <f t="shared" si="102"/>
        <v>Richardson Park PS</v>
      </c>
      <c r="R217" s="17" t="str">
        <f t="shared" si="103"/>
        <v>Greenville/Elsmere/Newport</v>
      </c>
      <c r="S217" s="18">
        <f t="shared" si="104"/>
        <v>43972</v>
      </c>
      <c r="T217" s="19" t="str">
        <f t="shared" si="105"/>
        <v>Biobot</v>
      </c>
      <c r="U217" s="20">
        <f t="shared" si="106"/>
        <v>638000</v>
      </c>
      <c r="V217" s="20"/>
      <c r="W217" s="20"/>
    </row>
    <row r="218" spans="1:23" x14ac:dyDescent="0.55000000000000004">
      <c r="A218" s="19" t="s">
        <v>3</v>
      </c>
      <c r="B218" s="17" t="s">
        <v>21</v>
      </c>
      <c r="C218" s="18">
        <v>43979</v>
      </c>
      <c r="D218" s="20">
        <v>10000</v>
      </c>
      <c r="E218" s="12">
        <f t="shared" si="95"/>
        <v>4</v>
      </c>
      <c r="F218" s="12">
        <f t="shared" si="96"/>
        <v>10000</v>
      </c>
      <c r="G218" s="10">
        <f t="shared" si="97"/>
        <v>4</v>
      </c>
      <c r="H218" s="10">
        <f t="shared" si="98"/>
        <v>4</v>
      </c>
      <c r="I218" s="10">
        <f t="shared" si="99"/>
        <v>4</v>
      </c>
      <c r="J218" s="11" t="s">
        <v>34</v>
      </c>
      <c r="K218" s="12">
        <f t="shared" si="91"/>
        <v>10000</v>
      </c>
      <c r="L218" s="12">
        <f t="shared" si="100"/>
        <v>4</v>
      </c>
      <c r="M218" s="12">
        <f t="shared" si="92"/>
        <v>10000</v>
      </c>
      <c r="N218" s="12">
        <f t="shared" si="93"/>
        <v>10000</v>
      </c>
      <c r="O218" s="12">
        <f t="shared" si="101"/>
        <v>4</v>
      </c>
      <c r="P218" s="12">
        <f t="shared" si="94"/>
        <v>10000</v>
      </c>
      <c r="Q218" s="17" t="str">
        <f t="shared" si="102"/>
        <v>Richardson Park PS</v>
      </c>
      <c r="R218" s="17" t="str">
        <f t="shared" si="103"/>
        <v>Greenville/Elsmere/Newport</v>
      </c>
      <c r="S218" s="18">
        <f t="shared" si="104"/>
        <v>43979</v>
      </c>
      <c r="T218" s="19" t="str">
        <f t="shared" si="105"/>
        <v>Biobot</v>
      </c>
      <c r="U218" s="20">
        <f t="shared" si="106"/>
        <v>10000</v>
      </c>
      <c r="V218" s="20"/>
      <c r="W218" s="20"/>
    </row>
    <row r="219" spans="1:23" x14ac:dyDescent="0.55000000000000004">
      <c r="A219" s="19" t="s">
        <v>3</v>
      </c>
      <c r="B219" s="17" t="s">
        <v>21</v>
      </c>
      <c r="C219" s="18">
        <v>43986</v>
      </c>
      <c r="D219" s="20">
        <v>97191</v>
      </c>
      <c r="E219" s="12">
        <f t="shared" si="95"/>
        <v>4</v>
      </c>
      <c r="F219" s="12">
        <f t="shared" si="96"/>
        <v>97200</v>
      </c>
      <c r="G219" s="10">
        <f t="shared" si="97"/>
        <v>4.9876260506124437</v>
      </c>
      <c r="H219" s="10">
        <f t="shared" si="98"/>
        <v>4.7376260506124437</v>
      </c>
      <c r="I219" s="10">
        <f t="shared" si="99"/>
        <v>5.2376260506124437</v>
      </c>
      <c r="J219" s="11" t="s">
        <v>34</v>
      </c>
      <c r="K219" s="12">
        <f t="shared" si="91"/>
        <v>54654.51573657526</v>
      </c>
      <c r="L219" s="12">
        <f t="shared" si="100"/>
        <v>4</v>
      </c>
      <c r="M219" s="12">
        <f t="shared" si="92"/>
        <v>54700</v>
      </c>
      <c r="N219" s="12">
        <f t="shared" si="93"/>
        <v>172832.75414109317</v>
      </c>
      <c r="O219" s="12">
        <f t="shared" si="101"/>
        <v>5</v>
      </c>
      <c r="P219" s="12">
        <f t="shared" si="94"/>
        <v>173000</v>
      </c>
      <c r="Q219" s="17" t="str">
        <f t="shared" si="102"/>
        <v>Richardson Park PS</v>
      </c>
      <c r="R219" s="17" t="str">
        <f t="shared" si="103"/>
        <v>Greenville/Elsmere/Newport</v>
      </c>
      <c r="S219" s="18">
        <f t="shared" si="104"/>
        <v>43986</v>
      </c>
      <c r="T219" s="19" t="str">
        <f t="shared" si="105"/>
        <v>Biobot</v>
      </c>
      <c r="U219" s="20">
        <f t="shared" si="106"/>
        <v>97200</v>
      </c>
      <c r="V219" s="20"/>
      <c r="W219" s="20"/>
    </row>
    <row r="220" spans="1:23" x14ac:dyDescent="0.55000000000000004">
      <c r="A220" s="19" t="s">
        <v>3</v>
      </c>
      <c r="B220" s="17" t="s">
        <v>21</v>
      </c>
      <c r="C220" s="18">
        <v>43993</v>
      </c>
      <c r="D220" s="20">
        <v>210439</v>
      </c>
      <c r="E220" s="12">
        <f t="shared" si="95"/>
        <v>5</v>
      </c>
      <c r="F220" s="12">
        <f t="shared" si="96"/>
        <v>210000</v>
      </c>
      <c r="G220" s="10">
        <f t="shared" si="97"/>
        <v>5.3231262293752932</v>
      </c>
      <c r="H220" s="10">
        <f t="shared" si="98"/>
        <v>5.0731262293752932</v>
      </c>
      <c r="I220" s="10">
        <f t="shared" si="99"/>
        <v>5.5731262293752932</v>
      </c>
      <c r="J220" s="11" t="s">
        <v>34</v>
      </c>
      <c r="K220" s="12">
        <f t="shared" si="91"/>
        <v>118338.54613173188</v>
      </c>
      <c r="L220" s="12">
        <f t="shared" si="100"/>
        <v>5</v>
      </c>
      <c r="M220" s="12">
        <f t="shared" si="92"/>
        <v>118000</v>
      </c>
      <c r="N220" s="12">
        <f t="shared" si="93"/>
        <v>374219.34076918114</v>
      </c>
      <c r="O220" s="12">
        <f t="shared" si="101"/>
        <v>5</v>
      </c>
      <c r="P220" s="12">
        <f t="shared" si="94"/>
        <v>374000</v>
      </c>
      <c r="Q220" s="17" t="str">
        <f t="shared" si="102"/>
        <v>Richardson Park PS</v>
      </c>
      <c r="R220" s="17" t="str">
        <f t="shared" si="103"/>
        <v>Greenville/Elsmere/Newport</v>
      </c>
      <c r="S220" s="18">
        <f t="shared" si="104"/>
        <v>43993</v>
      </c>
      <c r="T220" s="19" t="str">
        <f t="shared" si="105"/>
        <v>Biobot</v>
      </c>
      <c r="U220" s="20">
        <f t="shared" si="106"/>
        <v>210000</v>
      </c>
      <c r="V220" s="20"/>
      <c r="W220" s="20"/>
    </row>
    <row r="221" spans="1:23" x14ac:dyDescent="0.55000000000000004">
      <c r="A221" s="19" t="s">
        <v>3</v>
      </c>
      <c r="B221" s="17" t="s">
        <v>21</v>
      </c>
      <c r="C221" s="18">
        <v>44000</v>
      </c>
      <c r="D221" s="20">
        <v>10000</v>
      </c>
      <c r="E221" s="12">
        <f t="shared" si="95"/>
        <v>4</v>
      </c>
      <c r="F221" s="12">
        <f t="shared" si="96"/>
        <v>10000</v>
      </c>
      <c r="G221" s="10">
        <f t="shared" si="97"/>
        <v>4</v>
      </c>
      <c r="H221" s="10">
        <f t="shared" si="98"/>
        <v>4</v>
      </c>
      <c r="I221" s="10">
        <f t="shared" si="99"/>
        <v>4</v>
      </c>
      <c r="J221" s="11" t="s">
        <v>34</v>
      </c>
      <c r="K221" s="12">
        <f t="shared" si="91"/>
        <v>10000</v>
      </c>
      <c r="L221" s="12">
        <f t="shared" si="100"/>
        <v>4</v>
      </c>
      <c r="M221" s="12">
        <f t="shared" si="92"/>
        <v>10000</v>
      </c>
      <c r="N221" s="12">
        <f t="shared" si="93"/>
        <v>10000</v>
      </c>
      <c r="O221" s="12">
        <f t="shared" si="101"/>
        <v>4</v>
      </c>
      <c r="P221" s="12">
        <f t="shared" si="94"/>
        <v>10000</v>
      </c>
      <c r="Q221" s="17" t="str">
        <f t="shared" si="102"/>
        <v>Richardson Park PS</v>
      </c>
      <c r="R221" s="17" t="str">
        <f t="shared" si="103"/>
        <v>Greenville/Elsmere/Newport</v>
      </c>
      <c r="S221" s="18">
        <f t="shared" si="104"/>
        <v>44000</v>
      </c>
      <c r="T221" s="19" t="str">
        <f t="shared" si="105"/>
        <v>Biobot</v>
      </c>
      <c r="U221" s="20">
        <f t="shared" si="106"/>
        <v>10000</v>
      </c>
      <c r="V221" s="20"/>
      <c r="W221" s="20"/>
    </row>
    <row r="222" spans="1:23" x14ac:dyDescent="0.55000000000000004">
      <c r="A222" s="19" t="s">
        <v>3</v>
      </c>
      <c r="B222" s="17" t="s">
        <v>21</v>
      </c>
      <c r="C222" s="18">
        <v>44007</v>
      </c>
      <c r="D222" s="20">
        <v>90972</v>
      </c>
      <c r="E222" s="12">
        <f t="shared" si="95"/>
        <v>4</v>
      </c>
      <c r="F222" s="12">
        <f t="shared" si="96"/>
        <v>91000</v>
      </c>
      <c r="G222" s="10">
        <f t="shared" si="97"/>
        <v>4.9589077426872024</v>
      </c>
      <c r="H222" s="10">
        <f t="shared" si="98"/>
        <v>4.7089077426872024</v>
      </c>
      <c r="I222" s="10">
        <f t="shared" si="99"/>
        <v>5.2089077426872024</v>
      </c>
      <c r="J222" s="11" t="s">
        <v>34</v>
      </c>
      <c r="K222" s="12">
        <f t="shared" si="91"/>
        <v>51157.315035216496</v>
      </c>
      <c r="L222" s="12">
        <f t="shared" si="100"/>
        <v>4</v>
      </c>
      <c r="M222" s="12">
        <f t="shared" si="92"/>
        <v>51200</v>
      </c>
      <c r="N222" s="12">
        <f t="shared" si="93"/>
        <v>161773.63449006117</v>
      </c>
      <c r="O222" s="12">
        <f t="shared" si="101"/>
        <v>5</v>
      </c>
      <c r="P222" s="12">
        <f t="shared" si="94"/>
        <v>162000</v>
      </c>
      <c r="Q222" s="17" t="str">
        <f t="shared" si="102"/>
        <v>Richardson Park PS</v>
      </c>
      <c r="R222" s="17" t="str">
        <f t="shared" si="103"/>
        <v>Greenville/Elsmere/Newport</v>
      </c>
      <c r="S222" s="18">
        <f t="shared" si="104"/>
        <v>44007</v>
      </c>
      <c r="T222" s="19" t="str">
        <f t="shared" si="105"/>
        <v>Biobot</v>
      </c>
      <c r="U222" s="20">
        <f t="shared" si="106"/>
        <v>91000</v>
      </c>
      <c r="V222" s="20"/>
      <c r="W222" s="20"/>
    </row>
    <row r="223" spans="1:23" x14ac:dyDescent="0.55000000000000004">
      <c r="A223" s="19" t="s">
        <v>3</v>
      </c>
      <c r="B223" s="17" t="s">
        <v>21</v>
      </c>
      <c r="C223" s="18">
        <v>44014</v>
      </c>
      <c r="D223" s="20">
        <v>273218</v>
      </c>
      <c r="E223" s="12">
        <f t="shared" si="95"/>
        <v>5</v>
      </c>
      <c r="F223" s="12">
        <f t="shared" si="96"/>
        <v>273000</v>
      </c>
      <c r="G223" s="10">
        <f t="shared" si="97"/>
        <v>5.436509307905399</v>
      </c>
      <c r="H223" s="10">
        <f t="shared" si="98"/>
        <v>5.186509307905399</v>
      </c>
      <c r="I223" s="10">
        <f t="shared" si="99"/>
        <v>5.686509307905399</v>
      </c>
      <c r="J223" s="11" t="s">
        <v>34</v>
      </c>
      <c r="K223" s="12">
        <f t="shared" ref="K223:K290" si="109">10^H223</f>
        <v>153641.77218585703</v>
      </c>
      <c r="L223" s="12">
        <f t="shared" si="100"/>
        <v>5</v>
      </c>
      <c r="M223" s="12">
        <f t="shared" ref="M223:M290" si="110">ROUND(K223,(-L223+2))</f>
        <v>154000</v>
      </c>
      <c r="N223" s="12">
        <f t="shared" ref="N223:N290" si="111">10^I223</f>
        <v>485857.94385201455</v>
      </c>
      <c r="O223" s="12">
        <f t="shared" si="101"/>
        <v>5</v>
      </c>
      <c r="P223" s="12">
        <f t="shared" ref="P223:P290" si="112">ROUND(N223,(-O223+2))</f>
        <v>486000</v>
      </c>
      <c r="Q223" s="17" t="str">
        <f t="shared" si="102"/>
        <v>Richardson Park PS</v>
      </c>
      <c r="R223" s="17" t="str">
        <f t="shared" si="103"/>
        <v>Greenville/Elsmere/Newport</v>
      </c>
      <c r="S223" s="18">
        <f t="shared" si="104"/>
        <v>44014</v>
      </c>
      <c r="T223" s="19" t="str">
        <f t="shared" si="105"/>
        <v>Biobot</v>
      </c>
      <c r="U223" s="20">
        <f t="shared" si="106"/>
        <v>273000</v>
      </c>
      <c r="V223" s="20"/>
      <c r="W223" s="20"/>
    </row>
    <row r="224" spans="1:23" x14ac:dyDescent="0.55000000000000004">
      <c r="A224" s="19" t="s">
        <v>3</v>
      </c>
      <c r="B224" s="17" t="s">
        <v>21</v>
      </c>
      <c r="C224" s="18">
        <v>44021</v>
      </c>
      <c r="D224" s="20">
        <v>95050</v>
      </c>
      <c r="E224" s="12">
        <f t="shared" si="95"/>
        <v>4</v>
      </c>
      <c r="F224" s="12">
        <f t="shared" si="96"/>
        <v>95100</v>
      </c>
      <c r="G224" s="10">
        <f t="shared" si="97"/>
        <v>4.9779521212014624</v>
      </c>
      <c r="H224" s="10">
        <f t="shared" si="98"/>
        <v>4.7279521212014624</v>
      </c>
      <c r="I224" s="10">
        <f t="shared" si="99"/>
        <v>5.2279521212014624</v>
      </c>
      <c r="J224" s="11" t="s">
        <v>34</v>
      </c>
      <c r="K224" s="12">
        <f t="shared" si="109"/>
        <v>53450.542959342754</v>
      </c>
      <c r="L224" s="12">
        <f t="shared" si="100"/>
        <v>4</v>
      </c>
      <c r="M224" s="12">
        <f t="shared" si="110"/>
        <v>53500</v>
      </c>
      <c r="N224" s="12">
        <f t="shared" si="111"/>
        <v>169025.45792419996</v>
      </c>
      <c r="O224" s="12">
        <f t="shared" si="101"/>
        <v>5</v>
      </c>
      <c r="P224" s="12">
        <f t="shared" si="112"/>
        <v>169000</v>
      </c>
      <c r="Q224" s="17" t="str">
        <f t="shared" si="102"/>
        <v>Richardson Park PS</v>
      </c>
      <c r="R224" s="17" t="str">
        <f t="shared" si="103"/>
        <v>Greenville/Elsmere/Newport</v>
      </c>
      <c r="S224" s="18">
        <f t="shared" si="104"/>
        <v>44021</v>
      </c>
      <c r="T224" s="19" t="str">
        <f t="shared" si="105"/>
        <v>Biobot</v>
      </c>
      <c r="U224" s="20">
        <f t="shared" si="106"/>
        <v>95100</v>
      </c>
      <c r="V224" s="20"/>
      <c r="W224" s="20"/>
    </row>
    <row r="225" spans="1:23" x14ac:dyDescent="0.55000000000000004">
      <c r="A225" s="19" t="s">
        <v>3</v>
      </c>
      <c r="B225" s="17" t="s">
        <v>21</v>
      </c>
      <c r="C225" s="18">
        <v>44028</v>
      </c>
      <c r="D225" s="20">
        <v>116304</v>
      </c>
      <c r="E225" s="12">
        <f t="shared" si="95"/>
        <v>5</v>
      </c>
      <c r="F225" s="12">
        <f t="shared" si="96"/>
        <v>116000</v>
      </c>
      <c r="G225" s="10">
        <f t="shared" si="97"/>
        <v>5.0655946515130932</v>
      </c>
      <c r="H225" s="10">
        <f t="shared" si="98"/>
        <v>4.8155946515130932</v>
      </c>
      <c r="I225" s="10">
        <f t="shared" si="99"/>
        <v>5.3155946515130932</v>
      </c>
      <c r="J225" s="11" t="s">
        <v>34</v>
      </c>
      <c r="K225" s="12">
        <f t="shared" si="109"/>
        <v>65402.545484938346</v>
      </c>
      <c r="L225" s="12">
        <f t="shared" si="100"/>
        <v>4</v>
      </c>
      <c r="M225" s="12">
        <f t="shared" si="110"/>
        <v>65400</v>
      </c>
      <c r="N225" s="12">
        <f t="shared" si="111"/>
        <v>206821.00850516694</v>
      </c>
      <c r="O225" s="12">
        <f t="shared" si="101"/>
        <v>5</v>
      </c>
      <c r="P225" s="12">
        <f t="shared" si="112"/>
        <v>207000</v>
      </c>
      <c r="Q225" s="17" t="str">
        <f t="shared" si="102"/>
        <v>Richardson Park PS</v>
      </c>
      <c r="R225" s="17" t="str">
        <f t="shared" si="103"/>
        <v>Greenville/Elsmere/Newport</v>
      </c>
      <c r="S225" s="18">
        <f t="shared" si="104"/>
        <v>44028</v>
      </c>
      <c r="T225" s="19" t="str">
        <f t="shared" si="105"/>
        <v>Biobot</v>
      </c>
      <c r="U225" s="20">
        <f t="shared" si="106"/>
        <v>116000</v>
      </c>
      <c r="V225" s="20"/>
      <c r="W225" s="20"/>
    </row>
    <row r="226" spans="1:23" x14ac:dyDescent="0.55000000000000004">
      <c r="A226" s="19" t="s">
        <v>3</v>
      </c>
      <c r="B226" s="17" t="s">
        <v>21</v>
      </c>
      <c r="C226" s="18">
        <v>44035</v>
      </c>
      <c r="D226" s="20">
        <v>55273</v>
      </c>
      <c r="E226" s="12">
        <f t="shared" si="95"/>
        <v>4</v>
      </c>
      <c r="F226" s="12">
        <f t="shared" si="96"/>
        <v>55300</v>
      </c>
      <c r="G226" s="10">
        <f t="shared" si="97"/>
        <v>4.7425130370096271</v>
      </c>
      <c r="H226" s="10">
        <f t="shared" si="98"/>
        <v>4.4925130370096271</v>
      </c>
      <c r="I226" s="10">
        <f t="shared" si="99"/>
        <v>4.9925130370096271</v>
      </c>
      <c r="J226" s="11" t="s">
        <v>34</v>
      </c>
      <c r="K226" s="12">
        <f t="shared" si="109"/>
        <v>31082.292067246177</v>
      </c>
      <c r="L226" s="12">
        <f t="shared" si="100"/>
        <v>4</v>
      </c>
      <c r="M226" s="12">
        <f t="shared" si="110"/>
        <v>31100</v>
      </c>
      <c r="N226" s="12">
        <f t="shared" si="111"/>
        <v>98290.837831081473</v>
      </c>
      <c r="O226" s="12">
        <f t="shared" si="101"/>
        <v>4</v>
      </c>
      <c r="P226" s="12">
        <f t="shared" si="112"/>
        <v>98300</v>
      </c>
      <c r="Q226" s="17" t="str">
        <f t="shared" si="102"/>
        <v>Richardson Park PS</v>
      </c>
      <c r="R226" s="17" t="str">
        <f t="shared" si="103"/>
        <v>Greenville/Elsmere/Newport</v>
      </c>
      <c r="S226" s="18">
        <f t="shared" si="104"/>
        <v>44035</v>
      </c>
      <c r="T226" s="19" t="str">
        <f t="shared" si="105"/>
        <v>Biobot</v>
      </c>
      <c r="U226" s="20">
        <f t="shared" si="106"/>
        <v>55300</v>
      </c>
      <c r="V226" s="20"/>
      <c r="W226" s="20"/>
    </row>
    <row r="227" spans="1:23" x14ac:dyDescent="0.55000000000000004">
      <c r="A227" s="19" t="s">
        <v>3</v>
      </c>
      <c r="B227" s="17" t="s">
        <v>21</v>
      </c>
      <c r="C227" s="18">
        <v>44042</v>
      </c>
      <c r="D227" s="20">
        <v>63659</v>
      </c>
      <c r="E227" s="12">
        <f t="shared" si="95"/>
        <v>4</v>
      </c>
      <c r="F227" s="12">
        <f t="shared" si="96"/>
        <v>63700</v>
      </c>
      <c r="G227" s="10">
        <f t="shared" si="97"/>
        <v>4.8038598121377492</v>
      </c>
      <c r="H227" s="10">
        <f t="shared" si="98"/>
        <v>4.5538598121377492</v>
      </c>
      <c r="I227" s="10">
        <f t="shared" si="99"/>
        <v>5.0538598121377492</v>
      </c>
      <c r="J227" s="11" t="s">
        <v>34</v>
      </c>
      <c r="K227" s="12">
        <f t="shared" si="109"/>
        <v>35798.086420292442</v>
      </c>
      <c r="L227" s="12">
        <f t="shared" si="100"/>
        <v>4</v>
      </c>
      <c r="M227" s="12">
        <f t="shared" si="110"/>
        <v>35800</v>
      </c>
      <c r="N227" s="12">
        <f t="shared" si="111"/>
        <v>113203.48896366787</v>
      </c>
      <c r="O227" s="12">
        <f t="shared" si="101"/>
        <v>5</v>
      </c>
      <c r="P227" s="12">
        <f t="shared" si="112"/>
        <v>113000</v>
      </c>
      <c r="Q227" s="17" t="str">
        <f t="shared" si="102"/>
        <v>Richardson Park PS</v>
      </c>
      <c r="R227" s="17" t="str">
        <f t="shared" si="103"/>
        <v>Greenville/Elsmere/Newport</v>
      </c>
      <c r="S227" s="18">
        <f t="shared" si="104"/>
        <v>44042</v>
      </c>
      <c r="T227" s="19" t="str">
        <f t="shared" si="105"/>
        <v>Biobot</v>
      </c>
      <c r="U227" s="20">
        <f t="shared" si="106"/>
        <v>63700</v>
      </c>
      <c r="V227" s="20"/>
      <c r="W227" s="20"/>
    </row>
    <row r="228" spans="1:23" x14ac:dyDescent="0.55000000000000004">
      <c r="A228" s="19" t="s">
        <v>3</v>
      </c>
      <c r="B228" s="17" t="s">
        <v>21</v>
      </c>
      <c r="C228" s="18">
        <v>44049</v>
      </c>
      <c r="D228" s="20">
        <v>732141</v>
      </c>
      <c r="E228" s="12">
        <f t="shared" si="95"/>
        <v>5</v>
      </c>
      <c r="F228" s="12">
        <f t="shared" si="96"/>
        <v>732000</v>
      </c>
      <c r="G228" s="10">
        <f t="shared" si="97"/>
        <v>5.8645947280871109</v>
      </c>
      <c r="H228" s="10">
        <f t="shared" si="98"/>
        <v>5.6145947280871109</v>
      </c>
      <c r="I228" s="10">
        <f t="shared" si="99"/>
        <v>6.1145947280871109</v>
      </c>
      <c r="J228" s="11" t="s">
        <v>34</v>
      </c>
      <c r="K228" s="12">
        <f t="shared" si="109"/>
        <v>411713.14016618812</v>
      </c>
      <c r="L228" s="12">
        <f t="shared" si="100"/>
        <v>5</v>
      </c>
      <c r="M228" s="12">
        <f t="shared" si="110"/>
        <v>412000</v>
      </c>
      <c r="N228" s="12">
        <f t="shared" si="111"/>
        <v>1301951.2655453102</v>
      </c>
      <c r="O228" s="12">
        <f t="shared" si="101"/>
        <v>6</v>
      </c>
      <c r="P228" s="12">
        <f t="shared" si="112"/>
        <v>1300000</v>
      </c>
      <c r="Q228" s="17" t="str">
        <f t="shared" si="102"/>
        <v>Richardson Park PS</v>
      </c>
      <c r="R228" s="17" t="str">
        <f t="shared" si="103"/>
        <v>Greenville/Elsmere/Newport</v>
      </c>
      <c r="S228" s="18">
        <f t="shared" si="104"/>
        <v>44049</v>
      </c>
      <c r="T228" s="19" t="str">
        <f t="shared" si="105"/>
        <v>Biobot</v>
      </c>
      <c r="U228" s="20">
        <f t="shared" si="106"/>
        <v>732000</v>
      </c>
      <c r="V228" s="20"/>
      <c r="W228" s="20"/>
    </row>
    <row r="229" spans="1:23" x14ac:dyDescent="0.55000000000000004">
      <c r="A229" s="19" t="s">
        <v>3</v>
      </c>
      <c r="B229" s="17" t="s">
        <v>21</v>
      </c>
      <c r="C229" s="18">
        <v>44056</v>
      </c>
      <c r="D229" s="20">
        <v>114428.571428571</v>
      </c>
      <c r="E229" s="12">
        <f t="shared" si="95"/>
        <v>5</v>
      </c>
      <c r="F229" s="12">
        <f t="shared" si="96"/>
        <v>114000</v>
      </c>
      <c r="G229" s="10">
        <f t="shared" si="97"/>
        <v>5.0585344760699789</v>
      </c>
      <c r="H229" s="10">
        <f t="shared" si="98"/>
        <v>4.8085344760699789</v>
      </c>
      <c r="I229" s="10">
        <f t="shared" si="99"/>
        <v>5.3085344760699789</v>
      </c>
      <c r="J229" s="11" t="s">
        <v>33</v>
      </c>
      <c r="K229" s="12">
        <f t="shared" si="109"/>
        <v>64347.914496781188</v>
      </c>
      <c r="L229" s="12">
        <f t="shared" si="100"/>
        <v>4</v>
      </c>
      <c r="M229" s="12">
        <f t="shared" si="110"/>
        <v>64300</v>
      </c>
      <c r="N229" s="12">
        <f t="shared" si="111"/>
        <v>203485.97249159589</v>
      </c>
      <c r="O229" s="12">
        <f t="shared" si="101"/>
        <v>5</v>
      </c>
      <c r="P229" s="12">
        <f t="shared" si="112"/>
        <v>203000</v>
      </c>
      <c r="Q229" s="17" t="str">
        <f t="shared" si="102"/>
        <v>Richardson Park PS</v>
      </c>
      <c r="R229" s="17" t="str">
        <f t="shared" si="103"/>
        <v>Greenville/Elsmere/Newport</v>
      </c>
      <c r="S229" s="18">
        <f t="shared" si="104"/>
        <v>44056</v>
      </c>
      <c r="T229" s="19" t="str">
        <f t="shared" si="105"/>
        <v>UD</v>
      </c>
      <c r="U229" s="20">
        <f t="shared" si="106"/>
        <v>114000</v>
      </c>
      <c r="V229" s="20">
        <f t="shared" si="107"/>
        <v>64300</v>
      </c>
      <c r="W229" s="20">
        <f t="shared" si="108"/>
        <v>203000</v>
      </c>
    </row>
    <row r="230" spans="1:23" x14ac:dyDescent="0.55000000000000004">
      <c r="A230" s="19" t="s">
        <v>3</v>
      </c>
      <c r="B230" s="17" t="s">
        <v>21</v>
      </c>
      <c r="C230" s="18">
        <v>44063</v>
      </c>
      <c r="D230" s="20">
        <v>72400</v>
      </c>
      <c r="E230" s="12">
        <f t="shared" si="95"/>
        <v>4</v>
      </c>
      <c r="F230" s="12">
        <f t="shared" si="96"/>
        <v>72400</v>
      </c>
      <c r="G230" s="10">
        <f t="shared" si="97"/>
        <v>4.8597385661971471</v>
      </c>
      <c r="H230" s="10">
        <f t="shared" si="98"/>
        <v>4.6097385661971471</v>
      </c>
      <c r="I230" s="10">
        <f t="shared" si="99"/>
        <v>5.1097385661971471</v>
      </c>
      <c r="J230" s="11" t="s">
        <v>33</v>
      </c>
      <c r="K230" s="12">
        <f t="shared" si="109"/>
        <v>40713.511943781297</v>
      </c>
      <c r="L230" s="12">
        <f t="shared" si="100"/>
        <v>4</v>
      </c>
      <c r="M230" s="12">
        <f t="shared" si="110"/>
        <v>40700</v>
      </c>
      <c r="N230" s="12">
        <f t="shared" si="111"/>
        <v>128747.42928681817</v>
      </c>
      <c r="O230" s="12">
        <f t="shared" si="101"/>
        <v>5</v>
      </c>
      <c r="P230" s="12">
        <f t="shared" si="112"/>
        <v>129000</v>
      </c>
      <c r="Q230" s="17" t="str">
        <f t="shared" si="102"/>
        <v>Richardson Park PS</v>
      </c>
      <c r="R230" s="17" t="str">
        <f t="shared" si="103"/>
        <v>Greenville/Elsmere/Newport</v>
      </c>
      <c r="S230" s="18">
        <f t="shared" si="104"/>
        <v>44063</v>
      </c>
      <c r="T230" s="19" t="str">
        <f t="shared" si="105"/>
        <v>UD</v>
      </c>
      <c r="U230" s="20">
        <f t="shared" si="106"/>
        <v>72400</v>
      </c>
      <c r="V230" s="20">
        <f t="shared" si="107"/>
        <v>40700</v>
      </c>
      <c r="W230" s="20">
        <f t="shared" si="108"/>
        <v>129000</v>
      </c>
    </row>
    <row r="231" spans="1:23" x14ac:dyDescent="0.55000000000000004">
      <c r="A231" s="19" t="s">
        <v>3</v>
      </c>
      <c r="B231" s="17" t="s">
        <v>21</v>
      </c>
      <c r="C231" s="18">
        <v>44070</v>
      </c>
      <c r="D231" s="20">
        <v>62285.71428571429</v>
      </c>
      <c r="E231" s="12">
        <f t="shared" si="95"/>
        <v>4</v>
      </c>
      <c r="F231" s="12">
        <f t="shared" si="96"/>
        <v>62300</v>
      </c>
      <c r="G231" s="10">
        <f t="shared" si="97"/>
        <v>4.7943884492543294</v>
      </c>
      <c r="H231" s="10">
        <f t="shared" si="98"/>
        <v>4.5443884492543294</v>
      </c>
      <c r="I231" s="10">
        <f t="shared" si="99"/>
        <v>5.0443884492543294</v>
      </c>
      <c r="J231" s="11" t="s">
        <v>33</v>
      </c>
      <c r="K231" s="12">
        <f t="shared" si="109"/>
        <v>35025.831111856096</v>
      </c>
      <c r="L231" s="12">
        <f t="shared" si="100"/>
        <v>4</v>
      </c>
      <c r="M231" s="12">
        <f t="shared" si="110"/>
        <v>35000</v>
      </c>
      <c r="N231" s="12">
        <f t="shared" si="111"/>
        <v>110761.40325385299</v>
      </c>
      <c r="O231" s="12">
        <f t="shared" si="101"/>
        <v>5</v>
      </c>
      <c r="P231" s="12">
        <f t="shared" si="112"/>
        <v>111000</v>
      </c>
      <c r="Q231" s="17" t="str">
        <f t="shared" si="102"/>
        <v>Richardson Park PS</v>
      </c>
      <c r="R231" s="17" t="str">
        <f t="shared" si="103"/>
        <v>Greenville/Elsmere/Newport</v>
      </c>
      <c r="S231" s="18">
        <f t="shared" si="104"/>
        <v>44070</v>
      </c>
      <c r="T231" s="19" t="str">
        <f t="shared" si="105"/>
        <v>UD</v>
      </c>
      <c r="U231" s="20">
        <f t="shared" si="106"/>
        <v>62300</v>
      </c>
      <c r="V231" s="20">
        <f t="shared" si="107"/>
        <v>35000</v>
      </c>
      <c r="W231" s="20">
        <f t="shared" si="108"/>
        <v>111000</v>
      </c>
    </row>
    <row r="232" spans="1:23" x14ac:dyDescent="0.55000000000000004">
      <c r="A232" s="19" t="s">
        <v>3</v>
      </c>
      <c r="B232" s="17" t="s">
        <v>21</v>
      </c>
      <c r="C232" s="18">
        <v>44077</v>
      </c>
      <c r="D232" s="20">
        <v>12453.333333333336</v>
      </c>
      <c r="E232" s="12">
        <f t="shared" si="95"/>
        <v>4</v>
      </c>
      <c r="F232" s="12">
        <f t="shared" si="96"/>
        <v>12500</v>
      </c>
      <c r="G232" s="10">
        <f t="shared" si="97"/>
        <v>4.095285612838393</v>
      </c>
      <c r="H232" s="10">
        <f t="shared" si="98"/>
        <v>4</v>
      </c>
      <c r="I232" s="10">
        <f t="shared" si="99"/>
        <v>4.345285612838393</v>
      </c>
      <c r="J232" s="11" t="s">
        <v>33</v>
      </c>
      <c r="K232" s="12">
        <f t="shared" si="109"/>
        <v>10000</v>
      </c>
      <c r="L232" s="12">
        <f t="shared" si="100"/>
        <v>4</v>
      </c>
      <c r="M232" s="12">
        <f t="shared" si="110"/>
        <v>10000</v>
      </c>
      <c r="N232" s="12">
        <f t="shared" si="111"/>
        <v>22145.506253018048</v>
      </c>
      <c r="O232" s="12">
        <f t="shared" si="101"/>
        <v>4</v>
      </c>
      <c r="P232" s="12">
        <f t="shared" si="112"/>
        <v>22100</v>
      </c>
      <c r="Q232" s="17" t="str">
        <f t="shared" si="102"/>
        <v>Richardson Park PS</v>
      </c>
      <c r="R232" s="17" t="str">
        <f t="shared" si="103"/>
        <v>Greenville/Elsmere/Newport</v>
      </c>
      <c r="S232" s="18">
        <f t="shared" si="104"/>
        <v>44077</v>
      </c>
      <c r="T232" s="19" t="str">
        <f t="shared" si="105"/>
        <v>UD</v>
      </c>
      <c r="U232" s="20">
        <f t="shared" si="106"/>
        <v>12500</v>
      </c>
      <c r="V232" s="20">
        <f t="shared" si="107"/>
        <v>10000</v>
      </c>
      <c r="W232" s="20">
        <f t="shared" si="108"/>
        <v>22100</v>
      </c>
    </row>
    <row r="233" spans="1:23" x14ac:dyDescent="0.55000000000000004">
      <c r="A233" s="19" t="s">
        <v>3</v>
      </c>
      <c r="B233" s="17" t="s">
        <v>21</v>
      </c>
      <c r="C233" s="18">
        <v>44084</v>
      </c>
      <c r="D233" s="20">
        <v>32826.666666666672</v>
      </c>
      <c r="E233" s="12">
        <f t="shared" si="95"/>
        <v>4</v>
      </c>
      <c r="F233" s="12">
        <f t="shared" si="96"/>
        <v>32800</v>
      </c>
      <c r="G233" s="10">
        <f t="shared" si="97"/>
        <v>4.5162267852035978</v>
      </c>
      <c r="H233" s="10">
        <f t="shared" si="98"/>
        <v>4.2662267852035978</v>
      </c>
      <c r="I233" s="10">
        <f t="shared" si="99"/>
        <v>4.7662267852035978</v>
      </c>
      <c r="J233" s="11" t="s">
        <v>33</v>
      </c>
      <c r="K233" s="12">
        <f t="shared" si="109"/>
        <v>18459.791234915228</v>
      </c>
      <c r="L233" s="12">
        <f t="shared" si="100"/>
        <v>4</v>
      </c>
      <c r="M233" s="12">
        <f t="shared" si="110"/>
        <v>18500</v>
      </c>
      <c r="N233" s="12">
        <f t="shared" si="111"/>
        <v>58374.98543354452</v>
      </c>
      <c r="O233" s="12">
        <f t="shared" si="101"/>
        <v>4</v>
      </c>
      <c r="P233" s="12">
        <f t="shared" si="112"/>
        <v>58400</v>
      </c>
      <c r="Q233" s="17" t="str">
        <f t="shared" si="102"/>
        <v>Richardson Park PS</v>
      </c>
      <c r="R233" s="17" t="str">
        <f t="shared" si="103"/>
        <v>Greenville/Elsmere/Newport</v>
      </c>
      <c r="S233" s="18">
        <f t="shared" si="104"/>
        <v>44084</v>
      </c>
      <c r="T233" s="19" t="str">
        <f t="shared" si="105"/>
        <v>UD</v>
      </c>
      <c r="U233" s="20">
        <f t="shared" si="106"/>
        <v>32800</v>
      </c>
      <c r="V233" s="20">
        <f t="shared" si="107"/>
        <v>18500</v>
      </c>
      <c r="W233" s="20">
        <f t="shared" si="108"/>
        <v>58400</v>
      </c>
    </row>
    <row r="234" spans="1:23" x14ac:dyDescent="0.55000000000000004">
      <c r="A234" s="19" t="s">
        <v>3</v>
      </c>
      <c r="B234" s="17" t="s">
        <v>21</v>
      </c>
      <c r="C234" s="18">
        <v>44091</v>
      </c>
      <c r="D234" s="20">
        <v>78980.000000000015</v>
      </c>
      <c r="E234" s="12">
        <f t="shared" si="95"/>
        <v>4</v>
      </c>
      <c r="F234" s="12">
        <f t="shared" si="96"/>
        <v>79000</v>
      </c>
      <c r="G234" s="10">
        <f t="shared" si="97"/>
        <v>4.8975171294005255</v>
      </c>
      <c r="H234" s="10">
        <f t="shared" si="98"/>
        <v>4.6475171294005255</v>
      </c>
      <c r="I234" s="10">
        <f t="shared" si="99"/>
        <v>5.1475171294005255</v>
      </c>
      <c r="J234" s="11" t="s">
        <v>33</v>
      </c>
      <c r="K234" s="12">
        <f t="shared" si="109"/>
        <v>44413.717863533806</v>
      </c>
      <c r="L234" s="12">
        <f t="shared" si="100"/>
        <v>4</v>
      </c>
      <c r="M234" s="12">
        <f t="shared" si="110"/>
        <v>44400</v>
      </c>
      <c r="N234" s="12">
        <f t="shared" si="111"/>
        <v>140448.5078048743</v>
      </c>
      <c r="O234" s="12">
        <f t="shared" si="101"/>
        <v>5</v>
      </c>
      <c r="P234" s="12">
        <f t="shared" si="112"/>
        <v>140000</v>
      </c>
      <c r="Q234" s="17" t="str">
        <f t="shared" si="102"/>
        <v>Richardson Park PS</v>
      </c>
      <c r="R234" s="17" t="str">
        <f t="shared" si="103"/>
        <v>Greenville/Elsmere/Newport</v>
      </c>
      <c r="S234" s="18">
        <f t="shared" si="104"/>
        <v>44091</v>
      </c>
      <c r="T234" s="19" t="str">
        <f t="shared" si="105"/>
        <v>UD</v>
      </c>
      <c r="U234" s="20">
        <f t="shared" si="106"/>
        <v>79000</v>
      </c>
      <c r="V234" s="20">
        <f t="shared" si="107"/>
        <v>44400</v>
      </c>
      <c r="W234" s="20">
        <f t="shared" si="108"/>
        <v>140000</v>
      </c>
    </row>
    <row r="235" spans="1:23" x14ac:dyDescent="0.55000000000000004">
      <c r="A235" s="19" t="s">
        <v>3</v>
      </c>
      <c r="B235" s="17" t="s">
        <v>21</v>
      </c>
      <c r="C235" s="18">
        <v>44098</v>
      </c>
      <c r="D235" s="20">
        <v>90220</v>
      </c>
      <c r="E235" s="12">
        <f t="shared" si="95"/>
        <v>4</v>
      </c>
      <c r="F235" s="12">
        <f t="shared" si="96"/>
        <v>90200</v>
      </c>
      <c r="G235" s="10">
        <f t="shared" si="97"/>
        <v>4.9553028227616913</v>
      </c>
      <c r="H235" s="10">
        <f t="shared" si="98"/>
        <v>4.7053028227616913</v>
      </c>
      <c r="I235" s="10">
        <f t="shared" si="99"/>
        <v>5.2053028227616913</v>
      </c>
      <c r="J235" s="11" t="s">
        <v>33</v>
      </c>
      <c r="K235" s="12">
        <f t="shared" si="109"/>
        <v>50734.434358673323</v>
      </c>
      <c r="L235" s="12">
        <f t="shared" si="100"/>
        <v>4</v>
      </c>
      <c r="M235" s="12">
        <f t="shared" si="110"/>
        <v>50700</v>
      </c>
      <c r="N235" s="12">
        <f t="shared" si="111"/>
        <v>160436.3683737118</v>
      </c>
      <c r="O235" s="12">
        <f t="shared" si="101"/>
        <v>5</v>
      </c>
      <c r="P235" s="12">
        <f t="shared" si="112"/>
        <v>160000</v>
      </c>
      <c r="Q235" s="17" t="str">
        <f t="shared" si="102"/>
        <v>Richardson Park PS</v>
      </c>
      <c r="R235" s="17" t="str">
        <f t="shared" si="103"/>
        <v>Greenville/Elsmere/Newport</v>
      </c>
      <c r="S235" s="18">
        <f t="shared" si="104"/>
        <v>44098</v>
      </c>
      <c r="T235" s="19" t="str">
        <f t="shared" si="105"/>
        <v>UD</v>
      </c>
      <c r="U235" s="20">
        <f t="shared" si="106"/>
        <v>90200</v>
      </c>
      <c r="V235" s="20">
        <f t="shared" si="107"/>
        <v>50700</v>
      </c>
      <c r="W235" s="20">
        <f t="shared" si="108"/>
        <v>160000</v>
      </c>
    </row>
    <row r="236" spans="1:23" x14ac:dyDescent="0.55000000000000004">
      <c r="A236" s="19" t="s">
        <v>3</v>
      </c>
      <c r="B236" s="17" t="s">
        <v>21</v>
      </c>
      <c r="C236" s="18">
        <v>44105</v>
      </c>
      <c r="D236" s="20">
        <v>94560</v>
      </c>
      <c r="E236" s="12">
        <f t="shared" si="95"/>
        <v>4</v>
      </c>
      <c r="F236" s="12">
        <f t="shared" si="96"/>
        <v>94600</v>
      </c>
      <c r="G236" s="10">
        <f t="shared" si="97"/>
        <v>4.9757074635371801</v>
      </c>
      <c r="H236" s="10">
        <f t="shared" si="98"/>
        <v>4.7257074635371801</v>
      </c>
      <c r="I236" s="10">
        <f t="shared" si="99"/>
        <v>5.2257074635371801</v>
      </c>
      <c r="J236" s="11" t="s">
        <v>33</v>
      </c>
      <c r="K236" s="12">
        <f t="shared" si="109"/>
        <v>53174.995709999443</v>
      </c>
      <c r="L236" s="12">
        <f t="shared" si="100"/>
        <v>4</v>
      </c>
      <c r="M236" s="12">
        <f t="shared" si="110"/>
        <v>53200</v>
      </c>
      <c r="N236" s="12">
        <f t="shared" si="111"/>
        <v>168154.10101328074</v>
      </c>
      <c r="O236" s="12">
        <f t="shared" si="101"/>
        <v>5</v>
      </c>
      <c r="P236" s="12">
        <f t="shared" si="112"/>
        <v>168000</v>
      </c>
      <c r="Q236" s="17" t="str">
        <f t="shared" si="102"/>
        <v>Richardson Park PS</v>
      </c>
      <c r="R236" s="17" t="str">
        <f t="shared" si="103"/>
        <v>Greenville/Elsmere/Newport</v>
      </c>
      <c r="S236" s="18">
        <f t="shared" si="104"/>
        <v>44105</v>
      </c>
      <c r="T236" s="19" t="str">
        <f t="shared" si="105"/>
        <v>UD</v>
      </c>
      <c r="U236" s="20">
        <f t="shared" si="106"/>
        <v>94600</v>
      </c>
      <c r="V236" s="20">
        <f t="shared" si="107"/>
        <v>53200</v>
      </c>
      <c r="W236" s="20">
        <f t="shared" si="108"/>
        <v>168000</v>
      </c>
    </row>
    <row r="237" spans="1:23" x14ac:dyDescent="0.55000000000000004">
      <c r="A237" s="19" t="s">
        <v>3</v>
      </c>
      <c r="B237" s="17" t="s">
        <v>21</v>
      </c>
      <c r="C237" s="18">
        <v>44112</v>
      </c>
      <c r="D237" s="20">
        <v>25897.142857142859</v>
      </c>
      <c r="E237" s="12">
        <f t="shared" si="95"/>
        <v>4</v>
      </c>
      <c r="F237" s="12">
        <f t="shared" si="96"/>
        <v>25900</v>
      </c>
      <c r="G237" s="10">
        <f t="shared" si="97"/>
        <v>4.4132518525050655</v>
      </c>
      <c r="H237" s="10">
        <f t="shared" si="98"/>
        <v>4.1632518525050655</v>
      </c>
      <c r="I237" s="10">
        <f t="shared" si="99"/>
        <v>4.6632518525050655</v>
      </c>
      <c r="J237" s="11" t="s">
        <v>33</v>
      </c>
      <c r="K237" s="12">
        <f t="shared" si="109"/>
        <v>14563.033632929528</v>
      </c>
      <c r="L237" s="12">
        <f t="shared" si="100"/>
        <v>4</v>
      </c>
      <c r="M237" s="12">
        <f t="shared" si="110"/>
        <v>14600</v>
      </c>
      <c r="N237" s="12">
        <f t="shared" si="111"/>
        <v>46052.355921693743</v>
      </c>
      <c r="O237" s="12">
        <f t="shared" si="101"/>
        <v>4</v>
      </c>
      <c r="P237" s="12">
        <f t="shared" si="112"/>
        <v>46100</v>
      </c>
      <c r="Q237" s="17" t="str">
        <f t="shared" si="102"/>
        <v>Richardson Park PS</v>
      </c>
      <c r="R237" s="17" t="str">
        <f t="shared" si="103"/>
        <v>Greenville/Elsmere/Newport</v>
      </c>
      <c r="S237" s="18">
        <f t="shared" si="104"/>
        <v>44112</v>
      </c>
      <c r="T237" s="19" t="str">
        <f t="shared" si="105"/>
        <v>UD</v>
      </c>
      <c r="U237" s="20">
        <f t="shared" si="106"/>
        <v>25900</v>
      </c>
      <c r="V237" s="20">
        <f t="shared" si="107"/>
        <v>14600</v>
      </c>
      <c r="W237" s="20">
        <f t="shared" si="108"/>
        <v>46100</v>
      </c>
    </row>
    <row r="238" spans="1:23" x14ac:dyDescent="0.55000000000000004">
      <c r="A238" s="19" t="s">
        <v>3</v>
      </c>
      <c r="B238" s="17" t="s">
        <v>21</v>
      </c>
      <c r="C238" s="18">
        <v>44119</v>
      </c>
      <c r="D238" s="20">
        <v>101673.33333333334</v>
      </c>
      <c r="E238" s="12">
        <f t="shared" si="95"/>
        <v>5</v>
      </c>
      <c r="F238" s="12">
        <f t="shared" si="96"/>
        <v>102000</v>
      </c>
      <c r="G238" s="10">
        <f t="shared" si="97"/>
        <v>5.0072070620201306</v>
      </c>
      <c r="H238" s="10">
        <f t="shared" si="98"/>
        <v>4.7572070620201306</v>
      </c>
      <c r="I238" s="10">
        <f t="shared" si="99"/>
        <v>5.2572070620201306</v>
      </c>
      <c r="J238" s="11" t="s">
        <v>33</v>
      </c>
      <c r="K238" s="12">
        <f t="shared" si="109"/>
        <v>57175.117003186802</v>
      </c>
      <c r="L238" s="12">
        <f t="shared" si="100"/>
        <v>4</v>
      </c>
      <c r="M238" s="12">
        <f t="shared" si="110"/>
        <v>57200</v>
      </c>
      <c r="N238" s="12">
        <f t="shared" si="111"/>
        <v>180803.595216691</v>
      </c>
      <c r="O238" s="12">
        <f t="shared" si="101"/>
        <v>5</v>
      </c>
      <c r="P238" s="12">
        <f t="shared" si="112"/>
        <v>181000</v>
      </c>
      <c r="Q238" s="17" t="str">
        <f t="shared" si="102"/>
        <v>Richardson Park PS</v>
      </c>
      <c r="R238" s="17" t="str">
        <f t="shared" si="103"/>
        <v>Greenville/Elsmere/Newport</v>
      </c>
      <c r="S238" s="18">
        <f t="shared" si="104"/>
        <v>44119</v>
      </c>
      <c r="T238" s="19" t="str">
        <f t="shared" si="105"/>
        <v>UD</v>
      </c>
      <c r="U238" s="20">
        <f t="shared" si="106"/>
        <v>102000</v>
      </c>
      <c r="V238" s="20">
        <f t="shared" si="107"/>
        <v>57200</v>
      </c>
      <c r="W238" s="20">
        <f t="shared" si="108"/>
        <v>181000</v>
      </c>
    </row>
    <row r="239" spans="1:23" x14ac:dyDescent="0.55000000000000004">
      <c r="A239" s="19" t="s">
        <v>3</v>
      </c>
      <c r="B239" s="17" t="s">
        <v>21</v>
      </c>
      <c r="C239" s="18">
        <v>44126</v>
      </c>
      <c r="D239" s="20">
        <v>16480</v>
      </c>
      <c r="E239" s="12">
        <f t="shared" si="95"/>
        <v>4</v>
      </c>
      <c r="F239" s="12">
        <f t="shared" si="96"/>
        <v>16500</v>
      </c>
      <c r="G239" s="10">
        <f t="shared" si="97"/>
        <v>4.216957207361097</v>
      </c>
      <c r="H239" s="10">
        <f t="shared" si="98"/>
        <v>4</v>
      </c>
      <c r="I239" s="10">
        <f t="shared" si="99"/>
        <v>4.466957207361097</v>
      </c>
      <c r="J239" s="11" t="s">
        <v>33</v>
      </c>
      <c r="K239" s="12">
        <f t="shared" si="109"/>
        <v>10000</v>
      </c>
      <c r="L239" s="12">
        <f t="shared" si="100"/>
        <v>4</v>
      </c>
      <c r="M239" s="12">
        <f t="shared" si="110"/>
        <v>10000</v>
      </c>
      <c r="N239" s="12">
        <f t="shared" si="111"/>
        <v>29306.044677441474</v>
      </c>
      <c r="O239" s="12">
        <f t="shared" si="101"/>
        <v>4</v>
      </c>
      <c r="P239" s="12">
        <f t="shared" si="112"/>
        <v>29300</v>
      </c>
      <c r="Q239" s="17" t="str">
        <f t="shared" si="102"/>
        <v>Richardson Park PS</v>
      </c>
      <c r="R239" s="17" t="str">
        <f t="shared" si="103"/>
        <v>Greenville/Elsmere/Newport</v>
      </c>
      <c r="S239" s="18">
        <f t="shared" si="104"/>
        <v>44126</v>
      </c>
      <c r="T239" s="19" t="str">
        <f t="shared" si="105"/>
        <v>UD</v>
      </c>
      <c r="U239" s="20">
        <f t="shared" si="106"/>
        <v>16500</v>
      </c>
      <c r="V239" s="20">
        <f t="shared" si="107"/>
        <v>10000</v>
      </c>
      <c r="W239" s="20">
        <f t="shared" si="108"/>
        <v>29300</v>
      </c>
    </row>
    <row r="240" spans="1:23" x14ac:dyDescent="0.55000000000000004">
      <c r="A240" s="19" t="s">
        <v>3</v>
      </c>
      <c r="B240" s="17" t="s">
        <v>21</v>
      </c>
      <c r="C240" s="18">
        <v>44133</v>
      </c>
      <c r="D240" s="20">
        <v>20853.333333333332</v>
      </c>
      <c r="E240" s="12">
        <f t="shared" si="95"/>
        <v>4</v>
      </c>
      <c r="F240" s="12">
        <f t="shared" si="96"/>
        <v>20900</v>
      </c>
      <c r="G240" s="10">
        <f t="shared" si="97"/>
        <v>4.3191754853321287</v>
      </c>
      <c r="H240" s="10">
        <f t="shared" si="98"/>
        <v>4.0691754853321287</v>
      </c>
      <c r="I240" s="10">
        <f t="shared" si="99"/>
        <v>4.5691754853321287</v>
      </c>
      <c r="J240" s="11" t="s">
        <v>33</v>
      </c>
      <c r="K240" s="12">
        <f t="shared" si="109"/>
        <v>11726.691101302747</v>
      </c>
      <c r="L240" s="12">
        <f t="shared" si="100"/>
        <v>4</v>
      </c>
      <c r="M240" s="12">
        <f t="shared" si="110"/>
        <v>11700</v>
      </c>
      <c r="N240" s="12">
        <f t="shared" si="111"/>
        <v>37083.053297345024</v>
      </c>
      <c r="O240" s="12">
        <f t="shared" si="101"/>
        <v>4</v>
      </c>
      <c r="P240" s="12">
        <f t="shared" si="112"/>
        <v>37100</v>
      </c>
      <c r="Q240" s="17" t="str">
        <f t="shared" si="102"/>
        <v>Richardson Park PS</v>
      </c>
      <c r="R240" s="17" t="str">
        <f t="shared" si="103"/>
        <v>Greenville/Elsmere/Newport</v>
      </c>
      <c r="S240" s="18">
        <f t="shared" si="104"/>
        <v>44133</v>
      </c>
      <c r="T240" s="19" t="str">
        <f t="shared" si="105"/>
        <v>UD</v>
      </c>
      <c r="U240" s="20">
        <f t="shared" si="106"/>
        <v>20900</v>
      </c>
      <c r="V240" s="20">
        <f t="shared" si="107"/>
        <v>11700</v>
      </c>
      <c r="W240" s="20">
        <f t="shared" si="108"/>
        <v>37100</v>
      </c>
    </row>
    <row r="241" spans="1:23" x14ac:dyDescent="0.55000000000000004">
      <c r="A241" s="19" t="s">
        <v>3</v>
      </c>
      <c r="B241" s="17" t="s">
        <v>21</v>
      </c>
      <c r="C241" s="18">
        <v>44140</v>
      </c>
      <c r="D241" s="20">
        <v>131580</v>
      </c>
      <c r="E241" s="12">
        <f t="shared" si="95"/>
        <v>5</v>
      </c>
      <c r="F241" s="12">
        <f t="shared" si="96"/>
        <v>132000</v>
      </c>
      <c r="G241" s="10">
        <f t="shared" si="97"/>
        <v>5.1191898820611668</v>
      </c>
      <c r="H241" s="10">
        <f t="shared" si="98"/>
        <v>4.8691898820611668</v>
      </c>
      <c r="I241" s="10">
        <f t="shared" si="99"/>
        <v>5.3691898820611668</v>
      </c>
      <c r="J241" s="11" t="s">
        <v>33</v>
      </c>
      <c r="K241" s="12">
        <f t="shared" si="109"/>
        <v>73992.871568546223</v>
      </c>
      <c r="L241" s="12">
        <f t="shared" si="100"/>
        <v>4</v>
      </c>
      <c r="M241" s="12">
        <f t="shared" si="110"/>
        <v>74000</v>
      </c>
      <c r="N241" s="12">
        <f t="shared" si="111"/>
        <v>233986.00477292185</v>
      </c>
      <c r="O241" s="12">
        <f t="shared" si="101"/>
        <v>5</v>
      </c>
      <c r="P241" s="12">
        <f t="shared" si="112"/>
        <v>234000</v>
      </c>
      <c r="Q241" s="17" t="str">
        <f t="shared" si="102"/>
        <v>Richardson Park PS</v>
      </c>
      <c r="R241" s="17" t="str">
        <f t="shared" si="103"/>
        <v>Greenville/Elsmere/Newport</v>
      </c>
      <c r="S241" s="18">
        <f t="shared" si="104"/>
        <v>44140</v>
      </c>
      <c r="T241" s="19" t="str">
        <f t="shared" si="105"/>
        <v>UD</v>
      </c>
      <c r="U241" s="20">
        <f t="shared" si="106"/>
        <v>132000</v>
      </c>
      <c r="V241" s="20">
        <f t="shared" si="107"/>
        <v>74000</v>
      </c>
      <c r="W241" s="20">
        <f t="shared" si="108"/>
        <v>234000</v>
      </c>
    </row>
    <row r="242" spans="1:23" x14ac:dyDescent="0.55000000000000004">
      <c r="A242" s="19" t="s">
        <v>3</v>
      </c>
      <c r="B242" s="17" t="s">
        <v>21</v>
      </c>
      <c r="C242" s="18">
        <v>44147</v>
      </c>
      <c r="D242" s="20">
        <v>251506.66666666669</v>
      </c>
      <c r="E242" s="12">
        <f t="shared" si="95"/>
        <v>5</v>
      </c>
      <c r="F242" s="12">
        <f t="shared" si="96"/>
        <v>252000</v>
      </c>
      <c r="G242" s="10">
        <f t="shared" si="97"/>
        <v>5.4005495013528728</v>
      </c>
      <c r="H242" s="10">
        <f t="shared" si="98"/>
        <v>5.1505495013528728</v>
      </c>
      <c r="I242" s="10">
        <f t="shared" si="99"/>
        <v>5.6505495013528728</v>
      </c>
      <c r="J242" s="11" t="s">
        <v>33</v>
      </c>
      <c r="K242" s="12">
        <f t="shared" si="109"/>
        <v>141432.59222754088</v>
      </c>
      <c r="L242" s="12">
        <f t="shared" si="100"/>
        <v>5</v>
      </c>
      <c r="M242" s="12">
        <f t="shared" si="110"/>
        <v>141000</v>
      </c>
      <c r="N242" s="12">
        <f t="shared" si="111"/>
        <v>447249.12682085676</v>
      </c>
      <c r="O242" s="12">
        <f t="shared" si="101"/>
        <v>5</v>
      </c>
      <c r="P242" s="12">
        <f t="shared" si="112"/>
        <v>447000</v>
      </c>
      <c r="Q242" s="17" t="str">
        <f t="shared" si="102"/>
        <v>Richardson Park PS</v>
      </c>
      <c r="R242" s="17" t="str">
        <f t="shared" si="103"/>
        <v>Greenville/Elsmere/Newport</v>
      </c>
      <c r="S242" s="18">
        <f t="shared" si="104"/>
        <v>44147</v>
      </c>
      <c r="T242" s="19" t="str">
        <f t="shared" si="105"/>
        <v>UD</v>
      </c>
      <c r="U242" s="20">
        <f t="shared" si="106"/>
        <v>252000</v>
      </c>
      <c r="V242" s="20">
        <f t="shared" si="107"/>
        <v>141000</v>
      </c>
      <c r="W242" s="20">
        <f t="shared" si="108"/>
        <v>447000</v>
      </c>
    </row>
    <row r="243" spans="1:23" x14ac:dyDescent="0.55000000000000004">
      <c r="A243" s="19" t="s">
        <v>3</v>
      </c>
      <c r="B243" s="17" t="s">
        <v>21</v>
      </c>
      <c r="C243" s="18">
        <v>44154</v>
      </c>
      <c r="D243" s="20">
        <v>85800.000000000029</v>
      </c>
      <c r="E243" s="12">
        <f t="shared" si="95"/>
        <v>4</v>
      </c>
      <c r="F243" s="12">
        <f t="shared" si="96"/>
        <v>85800</v>
      </c>
      <c r="G243" s="10">
        <f t="shared" si="97"/>
        <v>4.9334872878487053</v>
      </c>
      <c r="H243" s="10">
        <f t="shared" si="98"/>
        <v>4.6834872878487053</v>
      </c>
      <c r="I243" s="10">
        <f t="shared" si="99"/>
        <v>5.1834872878487053</v>
      </c>
      <c r="J243" s="11" t="s">
        <v>33</v>
      </c>
      <c r="K243" s="12">
        <f t="shared" si="109"/>
        <v>48248.885701331965</v>
      </c>
      <c r="L243" s="12">
        <f t="shared" si="100"/>
        <v>4</v>
      </c>
      <c r="M243" s="12">
        <f t="shared" si="110"/>
        <v>48200</v>
      </c>
      <c r="N243" s="12">
        <f t="shared" si="111"/>
        <v>152576.37338133971</v>
      </c>
      <c r="O243" s="12">
        <f t="shared" si="101"/>
        <v>5</v>
      </c>
      <c r="P243" s="12">
        <f t="shared" si="112"/>
        <v>153000</v>
      </c>
      <c r="Q243" s="17" t="str">
        <f t="shared" si="102"/>
        <v>Richardson Park PS</v>
      </c>
      <c r="R243" s="17" t="str">
        <f t="shared" si="103"/>
        <v>Greenville/Elsmere/Newport</v>
      </c>
      <c r="S243" s="18">
        <f t="shared" si="104"/>
        <v>44154</v>
      </c>
      <c r="T243" s="19" t="str">
        <f t="shared" si="105"/>
        <v>UD</v>
      </c>
      <c r="U243" s="20">
        <f t="shared" si="106"/>
        <v>85800</v>
      </c>
      <c r="V243" s="20">
        <f t="shared" si="107"/>
        <v>48200</v>
      </c>
      <c r="W243" s="20">
        <f t="shared" si="108"/>
        <v>153000</v>
      </c>
    </row>
    <row r="244" spans="1:23" x14ac:dyDescent="0.55000000000000004">
      <c r="A244" s="19" t="s">
        <v>3</v>
      </c>
      <c r="B244" s="17" t="s">
        <v>21</v>
      </c>
      <c r="C244" s="18">
        <v>44159</v>
      </c>
      <c r="D244" s="20">
        <v>405800</v>
      </c>
      <c r="E244" s="12">
        <f t="shared" si="95"/>
        <v>5</v>
      </c>
      <c r="F244" s="12">
        <f t="shared" si="96"/>
        <v>406000</v>
      </c>
      <c r="G244" s="10">
        <f t="shared" si="97"/>
        <v>5.6083120426973272</v>
      </c>
      <c r="H244" s="10">
        <f t="shared" si="98"/>
        <v>5.3583120426973272</v>
      </c>
      <c r="I244" s="10">
        <f t="shared" si="99"/>
        <v>5.8583120426973272</v>
      </c>
      <c r="J244" s="11" t="s">
        <v>33</v>
      </c>
      <c r="K244" s="12">
        <f t="shared" si="109"/>
        <v>228198.1097622439</v>
      </c>
      <c r="L244" s="12">
        <f t="shared" si="100"/>
        <v>5</v>
      </c>
      <c r="M244" s="12">
        <f t="shared" si="110"/>
        <v>228000</v>
      </c>
      <c r="N244" s="12">
        <f t="shared" si="111"/>
        <v>721625.78459379612</v>
      </c>
      <c r="O244" s="12">
        <f t="shared" si="101"/>
        <v>5</v>
      </c>
      <c r="P244" s="12">
        <f t="shared" si="112"/>
        <v>722000</v>
      </c>
      <c r="Q244" s="17" t="str">
        <f t="shared" si="102"/>
        <v>Richardson Park PS</v>
      </c>
      <c r="R244" s="17" t="str">
        <f t="shared" si="103"/>
        <v>Greenville/Elsmere/Newport</v>
      </c>
      <c r="S244" s="18">
        <f t="shared" si="104"/>
        <v>44159</v>
      </c>
      <c r="T244" s="19" t="str">
        <f t="shared" si="105"/>
        <v>UD</v>
      </c>
      <c r="U244" s="20">
        <f t="shared" si="106"/>
        <v>406000</v>
      </c>
      <c r="V244" s="20">
        <f t="shared" si="107"/>
        <v>228000</v>
      </c>
      <c r="W244" s="20">
        <f t="shared" si="108"/>
        <v>722000</v>
      </c>
    </row>
    <row r="245" spans="1:23" x14ac:dyDescent="0.55000000000000004">
      <c r="A245" s="19" t="s">
        <v>3</v>
      </c>
      <c r="B245" s="17" t="s">
        <v>21</v>
      </c>
      <c r="C245" s="18">
        <v>44168</v>
      </c>
      <c r="D245" s="20">
        <v>629827</v>
      </c>
      <c r="E245" s="12">
        <f t="shared" si="95"/>
        <v>5</v>
      </c>
      <c r="F245" s="12">
        <f t="shared" si="96"/>
        <v>630000</v>
      </c>
      <c r="G245" s="10">
        <f t="shared" si="97"/>
        <v>5.7992212744327389</v>
      </c>
      <c r="H245" s="10">
        <f t="shared" si="98"/>
        <v>5.5492212744327389</v>
      </c>
      <c r="I245" s="10">
        <f t="shared" si="99"/>
        <v>6.0492212744327389</v>
      </c>
      <c r="J245" s="11" t="s">
        <v>33</v>
      </c>
      <c r="K245" s="12">
        <f t="shared" si="109"/>
        <v>354177.7498206622</v>
      </c>
      <c r="L245" s="12">
        <f t="shared" si="100"/>
        <v>5</v>
      </c>
      <c r="M245" s="12">
        <f t="shared" si="110"/>
        <v>354000</v>
      </c>
      <c r="N245" s="12">
        <f t="shared" si="111"/>
        <v>1120008.3859865859</v>
      </c>
      <c r="O245" s="12">
        <f t="shared" si="101"/>
        <v>6</v>
      </c>
      <c r="P245" s="12">
        <f t="shared" si="112"/>
        <v>1120000</v>
      </c>
      <c r="Q245" s="17" t="str">
        <f t="shared" si="102"/>
        <v>Richardson Park PS</v>
      </c>
      <c r="R245" s="17" t="str">
        <f t="shared" si="103"/>
        <v>Greenville/Elsmere/Newport</v>
      </c>
      <c r="S245" s="18">
        <f t="shared" si="104"/>
        <v>44168</v>
      </c>
      <c r="T245" s="19" t="str">
        <f t="shared" si="105"/>
        <v>UD</v>
      </c>
      <c r="U245" s="20">
        <f t="shared" si="106"/>
        <v>630000</v>
      </c>
      <c r="V245" s="20">
        <f t="shared" si="107"/>
        <v>354000</v>
      </c>
      <c r="W245" s="20">
        <f t="shared" si="108"/>
        <v>1120000</v>
      </c>
    </row>
    <row r="246" spans="1:23" x14ac:dyDescent="0.55000000000000004">
      <c r="A246" s="19" t="s">
        <v>4</v>
      </c>
      <c r="B246" s="17" t="s">
        <v>22</v>
      </c>
      <c r="C246" s="18">
        <v>43958</v>
      </c>
      <c r="D246" s="20">
        <v>18742</v>
      </c>
      <c r="E246" s="12">
        <f t="shared" si="95"/>
        <v>4</v>
      </c>
      <c r="F246" s="12">
        <f t="shared" si="96"/>
        <v>18700</v>
      </c>
      <c r="G246" s="10">
        <f t="shared" si="97"/>
        <v>4.2728159335430957</v>
      </c>
      <c r="H246" s="10">
        <f t="shared" si="98"/>
        <v>4.0228159335430957</v>
      </c>
      <c r="I246" s="10">
        <f t="shared" si="99"/>
        <v>4.5228159335430957</v>
      </c>
      <c r="J246" s="11" t="s">
        <v>34</v>
      </c>
      <c r="K246" s="12">
        <f t="shared" si="109"/>
        <v>10539.401116717541</v>
      </c>
      <c r="L246" s="12">
        <f t="shared" si="100"/>
        <v>4</v>
      </c>
      <c r="M246" s="12">
        <f t="shared" si="110"/>
        <v>10500</v>
      </c>
      <c r="N246" s="12">
        <f t="shared" si="111"/>
        <v>33328.512702949512</v>
      </c>
      <c r="O246" s="12">
        <f t="shared" si="101"/>
        <v>4</v>
      </c>
      <c r="P246" s="12">
        <f t="shared" si="112"/>
        <v>33300</v>
      </c>
      <c r="Q246" s="17" t="str">
        <f t="shared" si="102"/>
        <v>South Market PS</v>
      </c>
      <c r="R246" s="17" t="str">
        <f t="shared" si="103"/>
        <v>Minquadale/N. New Castle</v>
      </c>
      <c r="S246" s="18">
        <f t="shared" si="104"/>
        <v>43958</v>
      </c>
      <c r="T246" s="19" t="str">
        <f t="shared" si="105"/>
        <v>Biobot</v>
      </c>
      <c r="U246" s="20">
        <f t="shared" si="106"/>
        <v>18700</v>
      </c>
      <c r="V246" s="20"/>
      <c r="W246" s="20"/>
    </row>
    <row r="247" spans="1:23" x14ac:dyDescent="0.55000000000000004">
      <c r="A247" s="19" t="s">
        <v>4</v>
      </c>
      <c r="B247" s="17" t="s">
        <v>22</v>
      </c>
      <c r="C247" s="18">
        <v>43965</v>
      </c>
      <c r="D247" s="20">
        <v>10000</v>
      </c>
      <c r="E247" s="12">
        <f t="shared" si="95"/>
        <v>4</v>
      </c>
      <c r="F247" s="12">
        <f t="shared" si="96"/>
        <v>10000</v>
      </c>
      <c r="G247" s="10">
        <f t="shared" si="97"/>
        <v>4</v>
      </c>
      <c r="H247" s="10">
        <f t="shared" si="98"/>
        <v>4</v>
      </c>
      <c r="I247" s="10">
        <f t="shared" si="99"/>
        <v>4</v>
      </c>
      <c r="J247" s="11" t="s">
        <v>34</v>
      </c>
      <c r="K247" s="12">
        <f t="shared" si="109"/>
        <v>10000</v>
      </c>
      <c r="L247" s="12">
        <f t="shared" si="100"/>
        <v>4</v>
      </c>
      <c r="M247" s="12">
        <f t="shared" si="110"/>
        <v>10000</v>
      </c>
      <c r="N247" s="12">
        <f t="shared" si="111"/>
        <v>10000</v>
      </c>
      <c r="O247" s="12">
        <f t="shared" si="101"/>
        <v>4</v>
      </c>
      <c r="P247" s="12">
        <f t="shared" si="112"/>
        <v>10000</v>
      </c>
      <c r="Q247" s="17" t="str">
        <f t="shared" si="102"/>
        <v>South Market PS</v>
      </c>
      <c r="R247" s="17" t="str">
        <f t="shared" si="103"/>
        <v>Minquadale/N. New Castle</v>
      </c>
      <c r="S247" s="18">
        <f t="shared" si="104"/>
        <v>43965</v>
      </c>
      <c r="T247" s="19" t="str">
        <f t="shared" si="105"/>
        <v>Biobot</v>
      </c>
      <c r="U247" s="20">
        <f t="shared" si="106"/>
        <v>10000</v>
      </c>
      <c r="V247" s="20"/>
      <c r="W247" s="20"/>
    </row>
    <row r="248" spans="1:23" x14ac:dyDescent="0.55000000000000004">
      <c r="A248" s="19" t="s">
        <v>4</v>
      </c>
      <c r="B248" s="17" t="s">
        <v>22</v>
      </c>
      <c r="C248" s="18">
        <v>43972</v>
      </c>
      <c r="D248" s="20">
        <v>13730</v>
      </c>
      <c r="E248" s="12">
        <f t="shared" si="95"/>
        <v>4</v>
      </c>
      <c r="F248" s="12">
        <f t="shared" si="96"/>
        <v>13700</v>
      </c>
      <c r="G248" s="10">
        <f t="shared" si="97"/>
        <v>4.1376705372367555</v>
      </c>
      <c r="H248" s="10">
        <f t="shared" si="98"/>
        <v>4</v>
      </c>
      <c r="I248" s="10">
        <f t="shared" si="99"/>
        <v>4.3876705372367555</v>
      </c>
      <c r="J248" s="11" t="s">
        <v>34</v>
      </c>
      <c r="K248" s="12">
        <f t="shared" si="109"/>
        <v>10000</v>
      </c>
      <c r="L248" s="12">
        <f t="shared" si="100"/>
        <v>4</v>
      </c>
      <c r="M248" s="12">
        <f t="shared" si="110"/>
        <v>10000</v>
      </c>
      <c r="N248" s="12">
        <f t="shared" si="111"/>
        <v>24415.776299834441</v>
      </c>
      <c r="O248" s="12">
        <f t="shared" si="101"/>
        <v>4</v>
      </c>
      <c r="P248" s="12">
        <f t="shared" si="112"/>
        <v>24400</v>
      </c>
      <c r="Q248" s="17" t="str">
        <f t="shared" si="102"/>
        <v>South Market PS</v>
      </c>
      <c r="R248" s="17" t="str">
        <f t="shared" si="103"/>
        <v>Minquadale/N. New Castle</v>
      </c>
      <c r="S248" s="18">
        <f t="shared" si="104"/>
        <v>43972</v>
      </c>
      <c r="T248" s="19" t="str">
        <f t="shared" si="105"/>
        <v>Biobot</v>
      </c>
      <c r="U248" s="20">
        <f t="shared" si="106"/>
        <v>13700</v>
      </c>
      <c r="V248" s="20"/>
      <c r="W248" s="20"/>
    </row>
    <row r="249" spans="1:23" x14ac:dyDescent="0.55000000000000004">
      <c r="A249" s="19" t="s">
        <v>4</v>
      </c>
      <c r="B249" s="17" t="s">
        <v>22</v>
      </c>
      <c r="C249" s="18">
        <v>43979</v>
      </c>
      <c r="D249" s="20">
        <v>10000</v>
      </c>
      <c r="E249" s="12">
        <f t="shared" si="95"/>
        <v>4</v>
      </c>
      <c r="F249" s="12">
        <f t="shared" si="96"/>
        <v>10000</v>
      </c>
      <c r="G249" s="10">
        <f t="shared" si="97"/>
        <v>4</v>
      </c>
      <c r="H249" s="10">
        <f t="shared" si="98"/>
        <v>4</v>
      </c>
      <c r="I249" s="10">
        <f t="shared" si="99"/>
        <v>4</v>
      </c>
      <c r="J249" s="11" t="s">
        <v>34</v>
      </c>
      <c r="K249" s="12">
        <f t="shared" si="109"/>
        <v>10000</v>
      </c>
      <c r="L249" s="12">
        <f t="shared" si="100"/>
        <v>4</v>
      </c>
      <c r="M249" s="12">
        <f t="shared" si="110"/>
        <v>10000</v>
      </c>
      <c r="N249" s="12">
        <f t="shared" si="111"/>
        <v>10000</v>
      </c>
      <c r="O249" s="12">
        <f t="shared" si="101"/>
        <v>4</v>
      </c>
      <c r="P249" s="12">
        <f t="shared" si="112"/>
        <v>10000</v>
      </c>
      <c r="Q249" s="17" t="str">
        <f t="shared" si="102"/>
        <v>South Market PS</v>
      </c>
      <c r="R249" s="17" t="str">
        <f t="shared" si="103"/>
        <v>Minquadale/N. New Castle</v>
      </c>
      <c r="S249" s="18">
        <f t="shared" si="104"/>
        <v>43979</v>
      </c>
      <c r="T249" s="19" t="str">
        <f t="shared" si="105"/>
        <v>Biobot</v>
      </c>
      <c r="U249" s="20">
        <f t="shared" si="106"/>
        <v>10000</v>
      </c>
      <c r="V249" s="20"/>
      <c r="W249" s="20"/>
    </row>
    <row r="250" spans="1:23" x14ac:dyDescent="0.55000000000000004">
      <c r="A250" s="19" t="s">
        <v>4</v>
      </c>
      <c r="B250" s="17" t="s">
        <v>22</v>
      </c>
      <c r="C250" s="18">
        <v>43986</v>
      </c>
      <c r="D250" s="20">
        <v>10000</v>
      </c>
      <c r="E250" s="12">
        <f t="shared" si="95"/>
        <v>4</v>
      </c>
      <c r="F250" s="12">
        <f t="shared" si="96"/>
        <v>10000</v>
      </c>
      <c r="G250" s="10">
        <f t="shared" si="97"/>
        <v>4</v>
      </c>
      <c r="H250" s="10">
        <f t="shared" si="98"/>
        <v>4</v>
      </c>
      <c r="I250" s="10">
        <f t="shared" si="99"/>
        <v>4</v>
      </c>
      <c r="J250" s="11" t="s">
        <v>34</v>
      </c>
      <c r="K250" s="12">
        <f t="shared" si="109"/>
        <v>10000</v>
      </c>
      <c r="L250" s="12">
        <f t="shared" si="100"/>
        <v>4</v>
      </c>
      <c r="M250" s="12">
        <f t="shared" si="110"/>
        <v>10000</v>
      </c>
      <c r="N250" s="12">
        <f t="shared" si="111"/>
        <v>10000</v>
      </c>
      <c r="O250" s="12">
        <f t="shared" si="101"/>
        <v>4</v>
      </c>
      <c r="P250" s="12">
        <f t="shared" si="112"/>
        <v>10000</v>
      </c>
      <c r="Q250" s="17" t="str">
        <f t="shared" si="102"/>
        <v>South Market PS</v>
      </c>
      <c r="R250" s="17" t="str">
        <f t="shared" si="103"/>
        <v>Minquadale/N. New Castle</v>
      </c>
      <c r="S250" s="18">
        <f t="shared" si="104"/>
        <v>43986</v>
      </c>
      <c r="T250" s="19" t="str">
        <f t="shared" si="105"/>
        <v>Biobot</v>
      </c>
      <c r="U250" s="20">
        <f t="shared" si="106"/>
        <v>10000</v>
      </c>
      <c r="V250" s="20"/>
      <c r="W250" s="20"/>
    </row>
    <row r="251" spans="1:23" x14ac:dyDescent="0.55000000000000004">
      <c r="A251" s="19" t="s">
        <v>4</v>
      </c>
      <c r="B251" s="17" t="s">
        <v>22</v>
      </c>
      <c r="C251" s="18">
        <v>43993</v>
      </c>
      <c r="D251" s="20">
        <v>23260</v>
      </c>
      <c r="E251" s="12">
        <f t="shared" si="95"/>
        <v>4</v>
      </c>
      <c r="F251" s="12">
        <f t="shared" si="96"/>
        <v>23300</v>
      </c>
      <c r="G251" s="10">
        <f t="shared" si="97"/>
        <v>4.3666097103924297</v>
      </c>
      <c r="H251" s="10">
        <f t="shared" si="98"/>
        <v>4.1166097103924297</v>
      </c>
      <c r="I251" s="10">
        <f t="shared" si="99"/>
        <v>4.6166097103924297</v>
      </c>
      <c r="J251" s="11" t="s">
        <v>34</v>
      </c>
      <c r="K251" s="12">
        <f t="shared" si="109"/>
        <v>13080.059223927532</v>
      </c>
      <c r="L251" s="12">
        <f t="shared" si="100"/>
        <v>4</v>
      </c>
      <c r="M251" s="12">
        <f t="shared" si="110"/>
        <v>13100</v>
      </c>
      <c r="N251" s="12">
        <f t="shared" si="111"/>
        <v>41362.779077505409</v>
      </c>
      <c r="O251" s="12">
        <f t="shared" si="101"/>
        <v>4</v>
      </c>
      <c r="P251" s="12">
        <f t="shared" si="112"/>
        <v>41400</v>
      </c>
      <c r="Q251" s="17" t="str">
        <f t="shared" si="102"/>
        <v>South Market PS</v>
      </c>
      <c r="R251" s="17" t="str">
        <f t="shared" si="103"/>
        <v>Minquadale/N. New Castle</v>
      </c>
      <c r="S251" s="18">
        <f t="shared" si="104"/>
        <v>43993</v>
      </c>
      <c r="T251" s="19" t="str">
        <f t="shared" si="105"/>
        <v>Biobot</v>
      </c>
      <c r="U251" s="20">
        <f t="shared" si="106"/>
        <v>23300</v>
      </c>
      <c r="V251" s="20"/>
      <c r="W251" s="20"/>
    </row>
    <row r="252" spans="1:23" x14ac:dyDescent="0.55000000000000004">
      <c r="A252" s="19" t="s">
        <v>4</v>
      </c>
      <c r="B252" s="17" t="s">
        <v>22</v>
      </c>
      <c r="C252" s="18">
        <v>44000</v>
      </c>
      <c r="D252" s="20">
        <v>43568</v>
      </c>
      <c r="E252" s="12">
        <f t="shared" si="95"/>
        <v>4</v>
      </c>
      <c r="F252" s="12">
        <f t="shared" si="96"/>
        <v>43600</v>
      </c>
      <c r="G252" s="10">
        <f t="shared" si="97"/>
        <v>4.6391676239958892</v>
      </c>
      <c r="H252" s="10">
        <f t="shared" si="98"/>
        <v>4.3891676239958892</v>
      </c>
      <c r="I252" s="10">
        <f t="shared" si="99"/>
        <v>4.8891676239958892</v>
      </c>
      <c r="J252" s="11" t="s">
        <v>34</v>
      </c>
      <c r="K252" s="12">
        <f t="shared" si="109"/>
        <v>24500.086855893125</v>
      </c>
      <c r="L252" s="12">
        <f t="shared" si="100"/>
        <v>4</v>
      </c>
      <c r="M252" s="12">
        <f t="shared" si="110"/>
        <v>24500</v>
      </c>
      <c r="N252" s="12">
        <f t="shared" si="111"/>
        <v>77476.077336575821</v>
      </c>
      <c r="O252" s="12">
        <f t="shared" si="101"/>
        <v>4</v>
      </c>
      <c r="P252" s="12">
        <f t="shared" si="112"/>
        <v>77500</v>
      </c>
      <c r="Q252" s="17" t="str">
        <f t="shared" si="102"/>
        <v>South Market PS</v>
      </c>
      <c r="R252" s="17" t="str">
        <f t="shared" si="103"/>
        <v>Minquadale/N. New Castle</v>
      </c>
      <c r="S252" s="18">
        <f t="shared" si="104"/>
        <v>44000</v>
      </c>
      <c r="T252" s="19" t="str">
        <f t="shared" si="105"/>
        <v>Biobot</v>
      </c>
      <c r="U252" s="20">
        <f t="shared" si="106"/>
        <v>43600</v>
      </c>
      <c r="V252" s="20"/>
      <c r="W252" s="20"/>
    </row>
    <row r="253" spans="1:23" x14ac:dyDescent="0.55000000000000004">
      <c r="A253" s="19" t="s">
        <v>4</v>
      </c>
      <c r="B253" s="17" t="s">
        <v>22</v>
      </c>
      <c r="C253" s="18">
        <v>44007</v>
      </c>
      <c r="D253" s="20">
        <v>23444</v>
      </c>
      <c r="E253" s="12">
        <f t="shared" si="95"/>
        <v>4</v>
      </c>
      <c r="F253" s="12">
        <f t="shared" si="96"/>
        <v>23400</v>
      </c>
      <c r="G253" s="10">
        <f t="shared" si="97"/>
        <v>4.3700317127095811</v>
      </c>
      <c r="H253" s="10">
        <f t="shared" si="98"/>
        <v>4.1200317127095811</v>
      </c>
      <c r="I253" s="10">
        <f t="shared" si="99"/>
        <v>4.6200317127095811</v>
      </c>
      <c r="J253" s="11" t="s">
        <v>34</v>
      </c>
      <c r="K253" s="12">
        <f t="shared" si="109"/>
        <v>13183.530027762548</v>
      </c>
      <c r="L253" s="12">
        <f t="shared" si="100"/>
        <v>4</v>
      </c>
      <c r="M253" s="12">
        <f t="shared" si="110"/>
        <v>13200</v>
      </c>
      <c r="N253" s="12">
        <f t="shared" si="111"/>
        <v>41689.982488952541</v>
      </c>
      <c r="O253" s="12">
        <f t="shared" si="101"/>
        <v>4</v>
      </c>
      <c r="P253" s="12">
        <f t="shared" si="112"/>
        <v>41700</v>
      </c>
      <c r="Q253" s="17" t="str">
        <f t="shared" si="102"/>
        <v>South Market PS</v>
      </c>
      <c r="R253" s="17" t="str">
        <f t="shared" si="103"/>
        <v>Minquadale/N. New Castle</v>
      </c>
      <c r="S253" s="18">
        <f t="shared" si="104"/>
        <v>44007</v>
      </c>
      <c r="T253" s="19" t="str">
        <f t="shared" si="105"/>
        <v>Biobot</v>
      </c>
      <c r="U253" s="20">
        <f t="shared" si="106"/>
        <v>23400</v>
      </c>
      <c r="V253" s="20"/>
      <c r="W253" s="20"/>
    </row>
    <row r="254" spans="1:23" x14ac:dyDescent="0.55000000000000004">
      <c r="A254" s="19" t="s">
        <v>4</v>
      </c>
      <c r="B254" s="17" t="s">
        <v>22</v>
      </c>
      <c r="C254" s="18">
        <v>44014</v>
      </c>
      <c r="D254" s="20">
        <v>20447</v>
      </c>
      <c r="E254" s="12">
        <f t="shared" si="95"/>
        <v>4</v>
      </c>
      <c r="F254" s="12">
        <f t="shared" si="96"/>
        <v>20400</v>
      </c>
      <c r="G254" s="10">
        <f t="shared" si="97"/>
        <v>4.3106295969878063</v>
      </c>
      <c r="H254" s="10">
        <f t="shared" si="98"/>
        <v>4.0606295969878063</v>
      </c>
      <c r="I254" s="10">
        <f t="shared" si="99"/>
        <v>4.5606295969878063</v>
      </c>
      <c r="J254" s="11" t="s">
        <v>34</v>
      </c>
      <c r="K254" s="12">
        <f t="shared" si="109"/>
        <v>11498.193076167076</v>
      </c>
      <c r="L254" s="12">
        <f t="shared" si="100"/>
        <v>4</v>
      </c>
      <c r="M254" s="12">
        <f t="shared" si="110"/>
        <v>11500</v>
      </c>
      <c r="N254" s="12">
        <f t="shared" si="111"/>
        <v>36360.479097065901</v>
      </c>
      <c r="O254" s="12">
        <f t="shared" si="101"/>
        <v>4</v>
      </c>
      <c r="P254" s="12">
        <f t="shared" si="112"/>
        <v>36400</v>
      </c>
      <c r="Q254" s="17" t="str">
        <f t="shared" si="102"/>
        <v>South Market PS</v>
      </c>
      <c r="R254" s="17" t="str">
        <f t="shared" si="103"/>
        <v>Minquadale/N. New Castle</v>
      </c>
      <c r="S254" s="18">
        <f t="shared" si="104"/>
        <v>44014</v>
      </c>
      <c r="T254" s="19" t="str">
        <f t="shared" si="105"/>
        <v>Biobot</v>
      </c>
      <c r="U254" s="20">
        <f t="shared" si="106"/>
        <v>20400</v>
      </c>
      <c r="V254" s="20"/>
      <c r="W254" s="20"/>
    </row>
    <row r="255" spans="1:23" x14ac:dyDescent="0.55000000000000004">
      <c r="A255" s="19" t="s">
        <v>4</v>
      </c>
      <c r="B255" s="17" t="s">
        <v>22</v>
      </c>
      <c r="C255" s="18">
        <v>44021</v>
      </c>
      <c r="D255" s="20">
        <v>26768</v>
      </c>
      <c r="E255" s="12">
        <f t="shared" si="95"/>
        <v>4</v>
      </c>
      <c r="F255" s="12">
        <f t="shared" si="96"/>
        <v>26800</v>
      </c>
      <c r="G255" s="10">
        <f t="shared" si="97"/>
        <v>4.427615923618319</v>
      </c>
      <c r="H255" s="10">
        <f t="shared" si="98"/>
        <v>4.177615923618319</v>
      </c>
      <c r="I255" s="10">
        <f t="shared" si="99"/>
        <v>4.677615923618319</v>
      </c>
      <c r="J255" s="11" t="s">
        <v>34</v>
      </c>
      <c r="K255" s="12">
        <f t="shared" si="109"/>
        <v>15052.75259269526</v>
      </c>
      <c r="L255" s="12">
        <f t="shared" si="100"/>
        <v>4</v>
      </c>
      <c r="M255" s="12">
        <f t="shared" si="110"/>
        <v>15100</v>
      </c>
      <c r="N255" s="12">
        <f t="shared" si="111"/>
        <v>47600.983247921897</v>
      </c>
      <c r="O255" s="12">
        <f t="shared" si="101"/>
        <v>4</v>
      </c>
      <c r="P255" s="12">
        <f t="shared" si="112"/>
        <v>47600</v>
      </c>
      <c r="Q255" s="17" t="str">
        <f t="shared" si="102"/>
        <v>South Market PS</v>
      </c>
      <c r="R255" s="17" t="str">
        <f t="shared" si="103"/>
        <v>Minquadale/N. New Castle</v>
      </c>
      <c r="S255" s="18">
        <f t="shared" si="104"/>
        <v>44021</v>
      </c>
      <c r="T255" s="19" t="str">
        <f t="shared" si="105"/>
        <v>Biobot</v>
      </c>
      <c r="U255" s="20">
        <f t="shared" si="106"/>
        <v>26800</v>
      </c>
      <c r="V255" s="20"/>
      <c r="W255" s="20"/>
    </row>
    <row r="256" spans="1:23" x14ac:dyDescent="0.55000000000000004">
      <c r="A256" s="19" t="s">
        <v>4</v>
      </c>
      <c r="B256" s="17" t="s">
        <v>22</v>
      </c>
      <c r="C256" s="18">
        <v>44028</v>
      </c>
      <c r="D256" s="20">
        <v>165076</v>
      </c>
      <c r="E256" s="12">
        <f t="shared" si="95"/>
        <v>5</v>
      </c>
      <c r="F256" s="12">
        <f t="shared" si="96"/>
        <v>165000</v>
      </c>
      <c r="G256" s="10">
        <f t="shared" si="97"/>
        <v>5.2176839368289887</v>
      </c>
      <c r="H256" s="10">
        <f t="shared" si="98"/>
        <v>4.9676839368289887</v>
      </c>
      <c r="I256" s="10">
        <f t="shared" si="99"/>
        <v>5.4676839368289887</v>
      </c>
      <c r="J256" s="11" t="s">
        <v>34</v>
      </c>
      <c r="K256" s="12">
        <f t="shared" si="109"/>
        <v>92829.056597122195</v>
      </c>
      <c r="L256" s="12">
        <f t="shared" si="100"/>
        <v>4</v>
      </c>
      <c r="M256" s="12">
        <f t="shared" si="110"/>
        <v>92800</v>
      </c>
      <c r="N256" s="12">
        <f t="shared" si="111"/>
        <v>293551.25189158582</v>
      </c>
      <c r="O256" s="12">
        <f t="shared" si="101"/>
        <v>5</v>
      </c>
      <c r="P256" s="12">
        <f t="shared" si="112"/>
        <v>294000</v>
      </c>
      <c r="Q256" s="17" t="str">
        <f t="shared" si="102"/>
        <v>South Market PS</v>
      </c>
      <c r="R256" s="17" t="str">
        <f t="shared" si="103"/>
        <v>Minquadale/N. New Castle</v>
      </c>
      <c r="S256" s="18">
        <f t="shared" si="104"/>
        <v>44028</v>
      </c>
      <c r="T256" s="19" t="str">
        <f t="shared" si="105"/>
        <v>Biobot</v>
      </c>
      <c r="U256" s="20">
        <f t="shared" si="106"/>
        <v>165000</v>
      </c>
      <c r="V256" s="20"/>
      <c r="W256" s="20"/>
    </row>
    <row r="257" spans="1:23" x14ac:dyDescent="0.55000000000000004">
      <c r="A257" s="19" t="s">
        <v>4</v>
      </c>
      <c r="B257" s="17" t="s">
        <v>22</v>
      </c>
      <c r="C257" s="18">
        <v>44035</v>
      </c>
      <c r="D257" s="20">
        <v>23777</v>
      </c>
      <c r="E257" s="12">
        <f t="shared" si="95"/>
        <v>4</v>
      </c>
      <c r="F257" s="12">
        <f t="shared" si="96"/>
        <v>23800</v>
      </c>
      <c r="G257" s="10">
        <f t="shared" si="97"/>
        <v>4.3761570577832538</v>
      </c>
      <c r="H257" s="10">
        <f t="shared" si="98"/>
        <v>4.1261570577832538</v>
      </c>
      <c r="I257" s="10">
        <f t="shared" si="99"/>
        <v>4.6261570577832538</v>
      </c>
      <c r="J257" s="11" t="s">
        <v>34</v>
      </c>
      <c r="K257" s="12">
        <f t="shared" si="109"/>
        <v>13370.789689050936</v>
      </c>
      <c r="L257" s="12">
        <f t="shared" si="100"/>
        <v>4</v>
      </c>
      <c r="M257" s="12">
        <f t="shared" si="110"/>
        <v>13400</v>
      </c>
      <c r="N257" s="12">
        <f t="shared" si="111"/>
        <v>42282.14953249551</v>
      </c>
      <c r="O257" s="12">
        <f t="shared" si="101"/>
        <v>4</v>
      </c>
      <c r="P257" s="12">
        <f t="shared" si="112"/>
        <v>42300</v>
      </c>
      <c r="Q257" s="17" t="str">
        <f t="shared" si="102"/>
        <v>South Market PS</v>
      </c>
      <c r="R257" s="17" t="str">
        <f t="shared" si="103"/>
        <v>Minquadale/N. New Castle</v>
      </c>
      <c r="S257" s="18">
        <f t="shared" si="104"/>
        <v>44035</v>
      </c>
      <c r="T257" s="19" t="str">
        <f t="shared" si="105"/>
        <v>Biobot</v>
      </c>
      <c r="U257" s="20">
        <f t="shared" si="106"/>
        <v>23800</v>
      </c>
      <c r="V257" s="20"/>
      <c r="W257" s="20"/>
    </row>
    <row r="258" spans="1:23" x14ac:dyDescent="0.55000000000000004">
      <c r="A258" s="19" t="s">
        <v>4</v>
      </c>
      <c r="B258" s="17" t="s">
        <v>22</v>
      </c>
      <c r="C258" s="18">
        <v>44042</v>
      </c>
      <c r="D258" s="20">
        <v>38993</v>
      </c>
      <c r="E258" s="12">
        <f t="shared" si="95"/>
        <v>4</v>
      </c>
      <c r="F258" s="12">
        <f t="shared" si="96"/>
        <v>39000</v>
      </c>
      <c r="G258" s="10">
        <f t="shared" si="97"/>
        <v>4.5909866497384995</v>
      </c>
      <c r="H258" s="10">
        <f t="shared" si="98"/>
        <v>4.3409866497384995</v>
      </c>
      <c r="I258" s="10">
        <f t="shared" si="99"/>
        <v>4.8409866497384995</v>
      </c>
      <c r="J258" s="11" t="s">
        <v>34</v>
      </c>
      <c r="K258" s="12">
        <f t="shared" si="109"/>
        <v>21927.375293147303</v>
      </c>
      <c r="L258" s="12">
        <f t="shared" si="100"/>
        <v>4</v>
      </c>
      <c r="M258" s="12">
        <f t="shared" si="110"/>
        <v>21900</v>
      </c>
      <c r="N258" s="12">
        <f t="shared" si="111"/>
        <v>69340.44903564782</v>
      </c>
      <c r="O258" s="12">
        <f t="shared" si="101"/>
        <v>4</v>
      </c>
      <c r="P258" s="12">
        <f t="shared" si="112"/>
        <v>69300</v>
      </c>
      <c r="Q258" s="17" t="str">
        <f t="shared" si="102"/>
        <v>South Market PS</v>
      </c>
      <c r="R258" s="17" t="str">
        <f t="shared" si="103"/>
        <v>Minquadale/N. New Castle</v>
      </c>
      <c r="S258" s="18">
        <f t="shared" si="104"/>
        <v>44042</v>
      </c>
      <c r="T258" s="19" t="str">
        <f t="shared" si="105"/>
        <v>Biobot</v>
      </c>
      <c r="U258" s="20">
        <f t="shared" si="106"/>
        <v>39000</v>
      </c>
      <c r="V258" s="20"/>
      <c r="W258" s="20"/>
    </row>
    <row r="259" spans="1:23" x14ac:dyDescent="0.55000000000000004">
      <c r="A259" s="19" t="s">
        <v>4</v>
      </c>
      <c r="B259" s="17" t="s">
        <v>22</v>
      </c>
      <c r="C259" s="18">
        <v>44049</v>
      </c>
      <c r="D259" s="20">
        <v>33610</v>
      </c>
      <c r="E259" s="12">
        <f t="shared" si="95"/>
        <v>4</v>
      </c>
      <c r="F259" s="12">
        <f t="shared" si="96"/>
        <v>33600</v>
      </c>
      <c r="G259" s="10">
        <f t="shared" si="97"/>
        <v>4.526468512469477</v>
      </c>
      <c r="H259" s="10">
        <f t="shared" si="98"/>
        <v>4.276468512469477</v>
      </c>
      <c r="I259" s="10">
        <f t="shared" si="99"/>
        <v>4.776468512469477</v>
      </c>
      <c r="J259" s="11" t="s">
        <v>34</v>
      </c>
      <c r="K259" s="12">
        <f t="shared" si="109"/>
        <v>18900.291939647625</v>
      </c>
      <c r="L259" s="12">
        <f t="shared" si="100"/>
        <v>4</v>
      </c>
      <c r="M259" s="12">
        <f t="shared" si="110"/>
        <v>18900</v>
      </c>
      <c r="N259" s="12">
        <f t="shared" si="111"/>
        <v>59767.970971408206</v>
      </c>
      <c r="O259" s="12">
        <f t="shared" si="101"/>
        <v>4</v>
      </c>
      <c r="P259" s="12">
        <f t="shared" si="112"/>
        <v>59800</v>
      </c>
      <c r="Q259" s="17" t="str">
        <f t="shared" si="102"/>
        <v>South Market PS</v>
      </c>
      <c r="R259" s="17" t="str">
        <f t="shared" si="103"/>
        <v>Minquadale/N. New Castle</v>
      </c>
      <c r="S259" s="18">
        <f t="shared" si="104"/>
        <v>44049</v>
      </c>
      <c r="T259" s="19" t="str">
        <f t="shared" si="105"/>
        <v>Biobot</v>
      </c>
      <c r="U259" s="20">
        <f t="shared" si="106"/>
        <v>33600</v>
      </c>
      <c r="V259" s="20"/>
      <c r="W259" s="20"/>
    </row>
    <row r="260" spans="1:23" x14ac:dyDescent="0.55000000000000004">
      <c r="A260" s="19" t="s">
        <v>4</v>
      </c>
      <c r="B260" s="17" t="s">
        <v>22</v>
      </c>
      <c r="C260" s="18">
        <v>44056</v>
      </c>
      <c r="D260" s="20">
        <v>43325</v>
      </c>
      <c r="E260" s="12">
        <f t="shared" si="95"/>
        <v>4</v>
      </c>
      <c r="F260" s="12">
        <f t="shared" si="96"/>
        <v>43300</v>
      </c>
      <c r="G260" s="10">
        <f t="shared" si="97"/>
        <v>4.6367385713859548</v>
      </c>
      <c r="H260" s="10">
        <f t="shared" si="98"/>
        <v>4.3867385713859548</v>
      </c>
      <c r="I260" s="10">
        <f t="shared" si="99"/>
        <v>4.8867385713859548</v>
      </c>
      <c r="J260" s="11" t="s">
        <v>33</v>
      </c>
      <c r="K260" s="12">
        <f t="shared" si="109"/>
        <v>24363.43791387189</v>
      </c>
      <c r="L260" s="12">
        <f t="shared" si="100"/>
        <v>4</v>
      </c>
      <c r="M260" s="12">
        <f t="shared" si="110"/>
        <v>24400</v>
      </c>
      <c r="N260" s="12">
        <f t="shared" si="111"/>
        <v>77043.955439936428</v>
      </c>
      <c r="O260" s="12">
        <f t="shared" si="101"/>
        <v>4</v>
      </c>
      <c r="P260" s="12">
        <f t="shared" si="112"/>
        <v>77000</v>
      </c>
      <c r="Q260" s="17" t="str">
        <f t="shared" si="102"/>
        <v>South Market PS</v>
      </c>
      <c r="R260" s="17" t="str">
        <f t="shared" si="103"/>
        <v>Minquadale/N. New Castle</v>
      </c>
      <c r="S260" s="18">
        <f t="shared" si="104"/>
        <v>44056</v>
      </c>
      <c r="T260" s="19" t="str">
        <f t="shared" si="105"/>
        <v>UD</v>
      </c>
      <c r="U260" s="20">
        <f t="shared" si="106"/>
        <v>43300</v>
      </c>
      <c r="V260" s="20">
        <f t="shared" si="107"/>
        <v>24400</v>
      </c>
      <c r="W260" s="20">
        <f t="shared" si="108"/>
        <v>77000</v>
      </c>
    </row>
    <row r="261" spans="1:23" x14ac:dyDescent="0.55000000000000004">
      <c r="A261" s="19" t="s">
        <v>4</v>
      </c>
      <c r="B261" s="17" t="s">
        <v>22</v>
      </c>
      <c r="C261" s="18">
        <v>44063</v>
      </c>
      <c r="D261" s="20">
        <v>10000</v>
      </c>
      <c r="E261" s="12">
        <f t="shared" si="95"/>
        <v>4</v>
      </c>
      <c r="F261" s="12">
        <f t="shared" si="96"/>
        <v>10000</v>
      </c>
      <c r="G261" s="10">
        <f t="shared" si="97"/>
        <v>4</v>
      </c>
      <c r="H261" s="10">
        <f t="shared" si="98"/>
        <v>4</v>
      </c>
      <c r="I261" s="10">
        <f t="shared" si="99"/>
        <v>4</v>
      </c>
      <c r="J261" s="11" t="s">
        <v>33</v>
      </c>
      <c r="K261" s="12">
        <f t="shared" si="109"/>
        <v>10000</v>
      </c>
      <c r="L261" s="12">
        <f t="shared" si="100"/>
        <v>4</v>
      </c>
      <c r="M261" s="12">
        <f t="shared" si="110"/>
        <v>10000</v>
      </c>
      <c r="N261" s="12">
        <f t="shared" si="111"/>
        <v>10000</v>
      </c>
      <c r="O261" s="12">
        <f t="shared" si="101"/>
        <v>4</v>
      </c>
      <c r="P261" s="12">
        <f t="shared" si="112"/>
        <v>10000</v>
      </c>
      <c r="Q261" s="17" t="str">
        <f t="shared" si="102"/>
        <v>South Market PS</v>
      </c>
      <c r="R261" s="17" t="str">
        <f t="shared" si="103"/>
        <v>Minquadale/N. New Castle</v>
      </c>
      <c r="S261" s="18">
        <f t="shared" si="104"/>
        <v>44063</v>
      </c>
      <c r="T261" s="19" t="str">
        <f t="shared" si="105"/>
        <v>UD</v>
      </c>
      <c r="U261" s="20">
        <f t="shared" si="106"/>
        <v>10000</v>
      </c>
      <c r="V261" s="20">
        <f t="shared" si="107"/>
        <v>10000</v>
      </c>
      <c r="W261" s="20">
        <f t="shared" si="108"/>
        <v>10000</v>
      </c>
    </row>
    <row r="262" spans="1:23" x14ac:dyDescent="0.55000000000000004">
      <c r="A262" s="19" t="s">
        <v>4</v>
      </c>
      <c r="B262" s="17" t="s">
        <v>22</v>
      </c>
      <c r="C262" s="18">
        <v>44070</v>
      </c>
      <c r="D262" s="20">
        <v>28275</v>
      </c>
      <c r="E262" s="12">
        <f t="shared" si="95"/>
        <v>4</v>
      </c>
      <c r="F262" s="12">
        <f t="shared" si="96"/>
        <v>28300</v>
      </c>
      <c r="G262" s="10">
        <f t="shared" si="97"/>
        <v>4.4514026135974927</v>
      </c>
      <c r="H262" s="10">
        <f t="shared" si="98"/>
        <v>4.2014026135974927</v>
      </c>
      <c r="I262" s="10">
        <f t="shared" si="99"/>
        <v>4.7014026135974927</v>
      </c>
      <c r="J262" s="11" t="s">
        <v>33</v>
      </c>
      <c r="K262" s="12">
        <f t="shared" si="109"/>
        <v>15900.200969757127</v>
      </c>
      <c r="L262" s="12">
        <f t="shared" si="100"/>
        <v>4</v>
      </c>
      <c r="M262" s="12">
        <f t="shared" si="110"/>
        <v>15900</v>
      </c>
      <c r="N262" s="12">
        <f t="shared" si="111"/>
        <v>50280.850318850593</v>
      </c>
      <c r="O262" s="12">
        <f t="shared" si="101"/>
        <v>4</v>
      </c>
      <c r="P262" s="12">
        <f t="shared" si="112"/>
        <v>50300</v>
      </c>
      <c r="Q262" s="17" t="str">
        <f t="shared" si="102"/>
        <v>South Market PS</v>
      </c>
      <c r="R262" s="17" t="str">
        <f t="shared" si="103"/>
        <v>Minquadale/N. New Castle</v>
      </c>
      <c r="S262" s="18">
        <f t="shared" si="104"/>
        <v>44070</v>
      </c>
      <c r="T262" s="19" t="str">
        <f t="shared" si="105"/>
        <v>UD</v>
      </c>
      <c r="U262" s="20">
        <f t="shared" si="106"/>
        <v>28300</v>
      </c>
      <c r="V262" s="20">
        <f t="shared" si="107"/>
        <v>15900</v>
      </c>
      <c r="W262" s="20">
        <f t="shared" si="108"/>
        <v>50300</v>
      </c>
    </row>
    <row r="263" spans="1:23" x14ac:dyDescent="0.55000000000000004">
      <c r="A263" s="19" t="s">
        <v>4</v>
      </c>
      <c r="B263" s="17" t="s">
        <v>22</v>
      </c>
      <c r="C263" s="18">
        <v>44077</v>
      </c>
      <c r="D263" s="20">
        <v>11137.777777777779</v>
      </c>
      <c r="E263" s="12">
        <f t="shared" si="95"/>
        <v>4</v>
      </c>
      <c r="F263" s="12">
        <f t="shared" si="96"/>
        <v>11100</v>
      </c>
      <c r="G263" s="10">
        <f t="shared" si="97"/>
        <v>4.0467985485467688</v>
      </c>
      <c r="H263" s="10">
        <f t="shared" si="98"/>
        <v>4</v>
      </c>
      <c r="I263" s="10">
        <f t="shared" si="99"/>
        <v>4.2967985485467688</v>
      </c>
      <c r="J263" s="11" t="s">
        <v>33</v>
      </c>
      <c r="K263" s="12">
        <f t="shared" si="109"/>
        <v>10000</v>
      </c>
      <c r="L263" s="12">
        <f t="shared" si="100"/>
        <v>4</v>
      </c>
      <c r="M263" s="12">
        <f t="shared" si="110"/>
        <v>10000</v>
      </c>
      <c r="N263" s="12">
        <f t="shared" si="111"/>
        <v>19806.08089581133</v>
      </c>
      <c r="O263" s="12">
        <f t="shared" si="101"/>
        <v>4</v>
      </c>
      <c r="P263" s="12">
        <f t="shared" si="112"/>
        <v>19800</v>
      </c>
      <c r="Q263" s="17" t="str">
        <f t="shared" si="102"/>
        <v>South Market PS</v>
      </c>
      <c r="R263" s="17" t="str">
        <f t="shared" si="103"/>
        <v>Minquadale/N. New Castle</v>
      </c>
      <c r="S263" s="18">
        <f t="shared" si="104"/>
        <v>44077</v>
      </c>
      <c r="T263" s="19" t="str">
        <f t="shared" si="105"/>
        <v>UD</v>
      </c>
      <c r="U263" s="20">
        <f t="shared" si="106"/>
        <v>11100</v>
      </c>
      <c r="V263" s="20">
        <f t="shared" si="107"/>
        <v>10000</v>
      </c>
      <c r="W263" s="20">
        <f t="shared" si="108"/>
        <v>19800</v>
      </c>
    </row>
    <row r="264" spans="1:23" x14ac:dyDescent="0.55000000000000004">
      <c r="A264" s="19" t="s">
        <v>4</v>
      </c>
      <c r="B264" s="17" t="s">
        <v>22</v>
      </c>
      <c r="C264" s="18">
        <v>44084</v>
      </c>
      <c r="D264" s="20">
        <v>21516.190476190481</v>
      </c>
      <c r="E264" s="12">
        <f t="shared" si="95"/>
        <v>4</v>
      </c>
      <c r="F264" s="12">
        <f t="shared" si="96"/>
        <v>21500</v>
      </c>
      <c r="G264" s="10">
        <f t="shared" si="97"/>
        <v>4.3327653803017716</v>
      </c>
      <c r="H264" s="10">
        <f t="shared" si="98"/>
        <v>4.0827653803017716</v>
      </c>
      <c r="I264" s="10">
        <f t="shared" si="99"/>
        <v>4.5827653803017716</v>
      </c>
      <c r="J264" s="11" t="s">
        <v>33</v>
      </c>
      <c r="K264" s="12">
        <f t="shared" si="109"/>
        <v>12099.44306542893</v>
      </c>
      <c r="L264" s="12">
        <f t="shared" si="100"/>
        <v>4</v>
      </c>
      <c r="M264" s="12">
        <f t="shared" si="110"/>
        <v>12100</v>
      </c>
      <c r="N264" s="12">
        <f t="shared" si="111"/>
        <v>38261.798506285137</v>
      </c>
      <c r="O264" s="12">
        <f t="shared" si="101"/>
        <v>4</v>
      </c>
      <c r="P264" s="12">
        <f t="shared" si="112"/>
        <v>38300</v>
      </c>
      <c r="Q264" s="17" t="str">
        <f t="shared" si="102"/>
        <v>South Market PS</v>
      </c>
      <c r="R264" s="17" t="str">
        <f t="shared" si="103"/>
        <v>Minquadale/N. New Castle</v>
      </c>
      <c r="S264" s="18">
        <f t="shared" si="104"/>
        <v>44084</v>
      </c>
      <c r="T264" s="19" t="str">
        <f t="shared" si="105"/>
        <v>UD</v>
      </c>
      <c r="U264" s="20">
        <f t="shared" si="106"/>
        <v>21500</v>
      </c>
      <c r="V264" s="20">
        <f t="shared" si="107"/>
        <v>12100</v>
      </c>
      <c r="W264" s="20">
        <f t="shared" si="108"/>
        <v>38300</v>
      </c>
    </row>
    <row r="265" spans="1:23" x14ac:dyDescent="0.55000000000000004">
      <c r="A265" s="19" t="s">
        <v>4</v>
      </c>
      <c r="B265" s="17" t="s">
        <v>22</v>
      </c>
      <c r="C265" s="18">
        <v>44091</v>
      </c>
      <c r="D265" s="20">
        <v>35657.142857142855</v>
      </c>
      <c r="E265" s="12">
        <f t="shared" si="95"/>
        <v>4</v>
      </c>
      <c r="F265" s="12">
        <f t="shared" si="96"/>
        <v>35700</v>
      </c>
      <c r="G265" s="10">
        <f t="shared" si="97"/>
        <v>4.5521465409961293</v>
      </c>
      <c r="H265" s="10">
        <f t="shared" si="98"/>
        <v>4.3021465409961293</v>
      </c>
      <c r="I265" s="10">
        <f t="shared" si="99"/>
        <v>4.8021465409961293</v>
      </c>
      <c r="J265" s="11" t="s">
        <v>33</v>
      </c>
      <c r="K265" s="12">
        <f t="shared" si="109"/>
        <v>20051.484966787313</v>
      </c>
      <c r="L265" s="12">
        <f t="shared" si="100"/>
        <v>4</v>
      </c>
      <c r="M265" s="12">
        <f t="shared" si="110"/>
        <v>20100</v>
      </c>
      <c r="N265" s="12">
        <f t="shared" si="111"/>
        <v>63408.362963673651</v>
      </c>
      <c r="O265" s="12">
        <f t="shared" si="101"/>
        <v>4</v>
      </c>
      <c r="P265" s="12">
        <f t="shared" si="112"/>
        <v>63400</v>
      </c>
      <c r="Q265" s="17" t="str">
        <f t="shared" si="102"/>
        <v>South Market PS</v>
      </c>
      <c r="R265" s="17" t="str">
        <f t="shared" si="103"/>
        <v>Minquadale/N. New Castle</v>
      </c>
      <c r="S265" s="18">
        <f t="shared" si="104"/>
        <v>44091</v>
      </c>
      <c r="T265" s="19" t="str">
        <f t="shared" si="105"/>
        <v>UD</v>
      </c>
      <c r="U265" s="20">
        <f t="shared" si="106"/>
        <v>35700</v>
      </c>
      <c r="V265" s="20">
        <f t="shared" si="107"/>
        <v>20100</v>
      </c>
      <c r="W265" s="20">
        <f t="shared" si="108"/>
        <v>63400</v>
      </c>
    </row>
    <row r="266" spans="1:23" x14ac:dyDescent="0.55000000000000004">
      <c r="A266" s="19" t="s">
        <v>4</v>
      </c>
      <c r="B266" s="17" t="s">
        <v>22</v>
      </c>
      <c r="C266" s="18">
        <v>44098</v>
      </c>
      <c r="D266" s="20">
        <v>22483.809523809527</v>
      </c>
      <c r="E266" s="12">
        <f t="shared" si="95"/>
        <v>4</v>
      </c>
      <c r="F266" s="12">
        <f t="shared" si="96"/>
        <v>22500</v>
      </c>
      <c r="G266" s="10">
        <f t="shared" si="97"/>
        <v>4.351869897421965</v>
      </c>
      <c r="H266" s="10">
        <f t="shared" si="98"/>
        <v>4.101869897421965</v>
      </c>
      <c r="I266" s="10">
        <f t="shared" si="99"/>
        <v>4.601869897421965</v>
      </c>
      <c r="J266" s="11" t="s">
        <v>33</v>
      </c>
      <c r="K266" s="12">
        <f t="shared" si="109"/>
        <v>12643.575242946457</v>
      </c>
      <c r="L266" s="12">
        <f t="shared" si="100"/>
        <v>4</v>
      </c>
      <c r="M266" s="12">
        <f t="shared" si="110"/>
        <v>12600</v>
      </c>
      <c r="N266" s="12">
        <f t="shared" si="111"/>
        <v>39982.495535427523</v>
      </c>
      <c r="O266" s="12">
        <f t="shared" si="101"/>
        <v>4</v>
      </c>
      <c r="P266" s="12">
        <f t="shared" si="112"/>
        <v>40000</v>
      </c>
      <c r="Q266" s="17" t="str">
        <f t="shared" si="102"/>
        <v>South Market PS</v>
      </c>
      <c r="R266" s="17" t="str">
        <f t="shared" si="103"/>
        <v>Minquadale/N. New Castle</v>
      </c>
      <c r="S266" s="18">
        <f t="shared" si="104"/>
        <v>44098</v>
      </c>
      <c r="T266" s="19" t="str">
        <f t="shared" si="105"/>
        <v>UD</v>
      </c>
      <c r="U266" s="20">
        <f t="shared" si="106"/>
        <v>22500</v>
      </c>
      <c r="V266" s="20">
        <f t="shared" si="107"/>
        <v>12600</v>
      </c>
      <c r="W266" s="20">
        <f t="shared" si="108"/>
        <v>40000</v>
      </c>
    </row>
    <row r="267" spans="1:23" x14ac:dyDescent="0.55000000000000004">
      <c r="A267" s="19" t="s">
        <v>4</v>
      </c>
      <c r="B267" s="17" t="s">
        <v>22</v>
      </c>
      <c r="C267" s="18">
        <v>44105</v>
      </c>
      <c r="D267" s="20">
        <v>39215.238095238099</v>
      </c>
      <c r="E267" s="12">
        <f t="shared" si="95"/>
        <v>4</v>
      </c>
      <c r="F267" s="12">
        <f t="shared" si="96"/>
        <v>39200</v>
      </c>
      <c r="G267" s="10">
        <f t="shared" si="97"/>
        <v>4.5934548561721753</v>
      </c>
      <c r="H267" s="10">
        <f t="shared" si="98"/>
        <v>4.3434548561721753</v>
      </c>
      <c r="I267" s="10">
        <f t="shared" si="99"/>
        <v>4.8434548561721753</v>
      </c>
      <c r="J267" s="11" t="s">
        <v>33</v>
      </c>
      <c r="K267" s="12">
        <f t="shared" si="109"/>
        <v>22052.348958131275</v>
      </c>
      <c r="L267" s="12">
        <f t="shared" si="100"/>
        <v>4</v>
      </c>
      <c r="M267" s="12">
        <f t="shared" si="110"/>
        <v>22100</v>
      </c>
      <c r="N267" s="12">
        <f t="shared" si="111"/>
        <v>69735.650464536011</v>
      </c>
      <c r="O267" s="12">
        <f t="shared" si="101"/>
        <v>4</v>
      </c>
      <c r="P267" s="12">
        <f t="shared" si="112"/>
        <v>69700</v>
      </c>
      <c r="Q267" s="17" t="str">
        <f t="shared" si="102"/>
        <v>South Market PS</v>
      </c>
      <c r="R267" s="17" t="str">
        <f t="shared" si="103"/>
        <v>Minquadale/N. New Castle</v>
      </c>
      <c r="S267" s="18">
        <f t="shared" si="104"/>
        <v>44105</v>
      </c>
      <c r="T267" s="19" t="str">
        <f t="shared" si="105"/>
        <v>UD</v>
      </c>
      <c r="U267" s="20">
        <f t="shared" si="106"/>
        <v>39200</v>
      </c>
      <c r="V267" s="20">
        <f t="shared" si="107"/>
        <v>22100</v>
      </c>
      <c r="W267" s="20">
        <f t="shared" si="108"/>
        <v>69700</v>
      </c>
    </row>
    <row r="268" spans="1:23" x14ac:dyDescent="0.55000000000000004">
      <c r="A268" s="19" t="s">
        <v>4</v>
      </c>
      <c r="B268" s="17" t="s">
        <v>22</v>
      </c>
      <c r="C268" s="18">
        <v>44112</v>
      </c>
      <c r="D268" s="20">
        <v>25584.761904761905</v>
      </c>
      <c r="E268" s="12">
        <f t="shared" si="95"/>
        <v>4</v>
      </c>
      <c r="F268" s="12">
        <f t="shared" si="96"/>
        <v>25600</v>
      </c>
      <c r="G268" s="10">
        <f t="shared" si="97"/>
        <v>4.4079813797240357</v>
      </c>
      <c r="H268" s="10">
        <f t="shared" si="98"/>
        <v>4.1579813797240357</v>
      </c>
      <c r="I268" s="10">
        <f t="shared" si="99"/>
        <v>4.6579813797240357</v>
      </c>
      <c r="J268" s="11" t="s">
        <v>33</v>
      </c>
      <c r="K268" s="12">
        <f t="shared" si="109"/>
        <v>14387.368914203378</v>
      </c>
      <c r="L268" s="12">
        <f t="shared" si="100"/>
        <v>4</v>
      </c>
      <c r="M268" s="12">
        <f t="shared" si="110"/>
        <v>14400</v>
      </c>
      <c r="N268" s="12">
        <f t="shared" si="111"/>
        <v>45496.855305986363</v>
      </c>
      <c r="O268" s="12">
        <f t="shared" si="101"/>
        <v>4</v>
      </c>
      <c r="P268" s="12">
        <f t="shared" si="112"/>
        <v>45500</v>
      </c>
      <c r="Q268" s="17" t="str">
        <f t="shared" si="102"/>
        <v>South Market PS</v>
      </c>
      <c r="R268" s="17" t="str">
        <f t="shared" si="103"/>
        <v>Minquadale/N. New Castle</v>
      </c>
      <c r="S268" s="18">
        <f t="shared" si="104"/>
        <v>44112</v>
      </c>
      <c r="T268" s="19" t="str">
        <f t="shared" si="105"/>
        <v>UD</v>
      </c>
      <c r="U268" s="20">
        <f t="shared" si="106"/>
        <v>25600</v>
      </c>
      <c r="V268" s="20">
        <f t="shared" si="107"/>
        <v>14400</v>
      </c>
      <c r="W268" s="20">
        <f t="shared" si="108"/>
        <v>45500</v>
      </c>
    </row>
    <row r="269" spans="1:23" x14ac:dyDescent="0.55000000000000004">
      <c r="A269" s="19" t="s">
        <v>4</v>
      </c>
      <c r="B269" s="17" t="s">
        <v>22</v>
      </c>
      <c r="C269" s="18">
        <v>44119</v>
      </c>
      <c r="D269" s="20">
        <v>32133.333333333336</v>
      </c>
      <c r="E269" s="12">
        <f t="shared" si="95"/>
        <v>4</v>
      </c>
      <c r="F269" s="12">
        <f t="shared" si="96"/>
        <v>32100</v>
      </c>
      <c r="G269" s="10">
        <f t="shared" si="97"/>
        <v>4.5069557791831683</v>
      </c>
      <c r="H269" s="10">
        <f t="shared" si="98"/>
        <v>4.2569557791831683</v>
      </c>
      <c r="I269" s="10">
        <f t="shared" si="99"/>
        <v>4.7569557791831683</v>
      </c>
      <c r="J269" s="11" t="s">
        <v>33</v>
      </c>
      <c r="K269" s="12">
        <f t="shared" si="109"/>
        <v>18069.901249449911</v>
      </c>
      <c r="L269" s="12">
        <f t="shared" si="100"/>
        <v>4</v>
      </c>
      <c r="M269" s="12">
        <f t="shared" si="110"/>
        <v>18100</v>
      </c>
      <c r="N269" s="12">
        <f t="shared" si="111"/>
        <v>57142.045042584075</v>
      </c>
      <c r="O269" s="12">
        <f t="shared" si="101"/>
        <v>4</v>
      </c>
      <c r="P269" s="12">
        <f t="shared" si="112"/>
        <v>57100</v>
      </c>
      <c r="Q269" s="17" t="str">
        <f t="shared" si="102"/>
        <v>South Market PS</v>
      </c>
      <c r="R269" s="17" t="str">
        <f t="shared" si="103"/>
        <v>Minquadale/N. New Castle</v>
      </c>
      <c r="S269" s="18">
        <f t="shared" si="104"/>
        <v>44119</v>
      </c>
      <c r="T269" s="19" t="str">
        <f t="shared" si="105"/>
        <v>UD</v>
      </c>
      <c r="U269" s="20">
        <f t="shared" si="106"/>
        <v>32100</v>
      </c>
      <c r="V269" s="20">
        <f t="shared" si="107"/>
        <v>18100</v>
      </c>
      <c r="W269" s="20">
        <f t="shared" si="108"/>
        <v>57100</v>
      </c>
    </row>
    <row r="270" spans="1:23" x14ac:dyDescent="0.55000000000000004">
      <c r="A270" s="19" t="s">
        <v>4</v>
      </c>
      <c r="B270" s="17" t="s">
        <v>22</v>
      </c>
      <c r="C270" s="18">
        <v>44126</v>
      </c>
      <c r="D270" s="20">
        <v>11733.333333333334</v>
      </c>
      <c r="E270" s="12">
        <f t="shared" si="95"/>
        <v>4</v>
      </c>
      <c r="F270" s="12">
        <f t="shared" si="96"/>
        <v>11700</v>
      </c>
      <c r="G270" s="10">
        <f t="shared" si="97"/>
        <v>4.069421408758469</v>
      </c>
      <c r="H270" s="10">
        <f t="shared" si="98"/>
        <v>4</v>
      </c>
      <c r="I270" s="10">
        <f t="shared" si="99"/>
        <v>4.319421408758469</v>
      </c>
      <c r="J270" s="11" t="s">
        <v>33</v>
      </c>
      <c r="K270" s="12">
        <f t="shared" si="109"/>
        <v>10000</v>
      </c>
      <c r="L270" s="12">
        <f t="shared" si="100"/>
        <v>4</v>
      </c>
      <c r="M270" s="12">
        <f t="shared" si="110"/>
        <v>10000</v>
      </c>
      <c r="N270" s="12">
        <f t="shared" si="111"/>
        <v>20865.145077790086</v>
      </c>
      <c r="O270" s="12">
        <f t="shared" si="101"/>
        <v>4</v>
      </c>
      <c r="P270" s="12">
        <f t="shared" si="112"/>
        <v>20900</v>
      </c>
      <c r="Q270" s="17" t="str">
        <f t="shared" si="102"/>
        <v>South Market PS</v>
      </c>
      <c r="R270" s="17" t="str">
        <f t="shared" si="103"/>
        <v>Minquadale/N. New Castle</v>
      </c>
      <c r="S270" s="18">
        <f t="shared" si="104"/>
        <v>44126</v>
      </c>
      <c r="T270" s="19" t="str">
        <f t="shared" si="105"/>
        <v>UD</v>
      </c>
      <c r="U270" s="20">
        <f t="shared" si="106"/>
        <v>11700</v>
      </c>
      <c r="V270" s="20">
        <f t="shared" si="107"/>
        <v>10000</v>
      </c>
      <c r="W270" s="20">
        <f t="shared" si="108"/>
        <v>20900</v>
      </c>
    </row>
    <row r="271" spans="1:23" x14ac:dyDescent="0.55000000000000004">
      <c r="A271" s="19" t="s">
        <v>4</v>
      </c>
      <c r="B271" s="17" t="s">
        <v>22</v>
      </c>
      <c r="C271" s="18">
        <v>44133</v>
      </c>
      <c r="D271" s="20">
        <v>21493.333333333336</v>
      </c>
      <c r="E271" s="12">
        <f t="shared" si="95"/>
        <v>4</v>
      </c>
      <c r="F271" s="12">
        <f t="shared" si="96"/>
        <v>21500</v>
      </c>
      <c r="G271" s="10">
        <f t="shared" si="97"/>
        <v>4.3323037740773715</v>
      </c>
      <c r="H271" s="10">
        <f t="shared" si="98"/>
        <v>4.0823037740773715</v>
      </c>
      <c r="I271" s="10">
        <f t="shared" si="99"/>
        <v>4.5823037740773715</v>
      </c>
      <c r="J271" s="11" t="s">
        <v>33</v>
      </c>
      <c r="K271" s="12">
        <f t="shared" si="109"/>
        <v>12086.589549424565</v>
      </c>
      <c r="L271" s="12">
        <f t="shared" si="100"/>
        <v>4</v>
      </c>
      <c r="M271" s="12">
        <f t="shared" si="110"/>
        <v>12100</v>
      </c>
      <c r="N271" s="12">
        <f t="shared" si="111"/>
        <v>38221.152119769918</v>
      </c>
      <c r="O271" s="12">
        <f t="shared" si="101"/>
        <v>4</v>
      </c>
      <c r="P271" s="12">
        <f t="shared" si="112"/>
        <v>38200</v>
      </c>
      <c r="Q271" s="17" t="str">
        <f t="shared" si="102"/>
        <v>South Market PS</v>
      </c>
      <c r="R271" s="17" t="str">
        <f t="shared" si="103"/>
        <v>Minquadale/N. New Castle</v>
      </c>
      <c r="S271" s="18">
        <f t="shared" si="104"/>
        <v>44133</v>
      </c>
      <c r="T271" s="19" t="str">
        <f t="shared" si="105"/>
        <v>UD</v>
      </c>
      <c r="U271" s="20">
        <f t="shared" si="106"/>
        <v>21500</v>
      </c>
      <c r="V271" s="20">
        <f t="shared" si="107"/>
        <v>12100</v>
      </c>
      <c r="W271" s="20">
        <f t="shared" si="108"/>
        <v>38200</v>
      </c>
    </row>
    <row r="272" spans="1:23" x14ac:dyDescent="0.55000000000000004">
      <c r="A272" s="19" t="s">
        <v>4</v>
      </c>
      <c r="B272" s="17" t="s">
        <v>22</v>
      </c>
      <c r="C272" s="18">
        <v>44140</v>
      </c>
      <c r="D272" s="20">
        <v>119293.33333333334</v>
      </c>
      <c r="E272" s="12">
        <f t="shared" si="95"/>
        <v>5</v>
      </c>
      <c r="F272" s="12">
        <f t="shared" si="96"/>
        <v>119000</v>
      </c>
      <c r="G272" s="10">
        <f t="shared" si="97"/>
        <v>5.0766161739516003</v>
      </c>
      <c r="H272" s="10">
        <f t="shared" si="98"/>
        <v>4.8266161739516003</v>
      </c>
      <c r="I272" s="10">
        <f t="shared" si="99"/>
        <v>5.3266161739516003</v>
      </c>
      <c r="J272" s="11" t="s">
        <v>33</v>
      </c>
      <c r="K272" s="12">
        <f t="shared" si="109"/>
        <v>67083.571153040786</v>
      </c>
      <c r="L272" s="12">
        <f t="shared" si="100"/>
        <v>4</v>
      </c>
      <c r="M272" s="12">
        <f t="shared" si="110"/>
        <v>67100</v>
      </c>
      <c r="N272" s="12">
        <f t="shared" si="111"/>
        <v>212136.87842157655</v>
      </c>
      <c r="O272" s="12">
        <f t="shared" si="101"/>
        <v>5</v>
      </c>
      <c r="P272" s="12">
        <f t="shared" si="112"/>
        <v>212000</v>
      </c>
      <c r="Q272" s="17" t="str">
        <f t="shared" si="102"/>
        <v>South Market PS</v>
      </c>
      <c r="R272" s="17" t="str">
        <f t="shared" si="103"/>
        <v>Minquadale/N. New Castle</v>
      </c>
      <c r="S272" s="18">
        <f t="shared" si="104"/>
        <v>44140</v>
      </c>
      <c r="T272" s="19" t="str">
        <f t="shared" si="105"/>
        <v>UD</v>
      </c>
      <c r="U272" s="20">
        <f t="shared" si="106"/>
        <v>119000</v>
      </c>
      <c r="V272" s="20">
        <f t="shared" si="107"/>
        <v>67100</v>
      </c>
      <c r="W272" s="20">
        <f t="shared" si="108"/>
        <v>212000</v>
      </c>
    </row>
    <row r="273" spans="1:23" x14ac:dyDescent="0.55000000000000004">
      <c r="A273" s="19" t="s">
        <v>4</v>
      </c>
      <c r="B273" s="17" t="s">
        <v>22</v>
      </c>
      <c r="C273" s="18">
        <v>44147</v>
      </c>
      <c r="D273" s="20">
        <v>238473.33333333331</v>
      </c>
      <c r="E273" s="12">
        <f t="shared" si="95"/>
        <v>5</v>
      </c>
      <c r="F273" s="12">
        <f t="shared" si="96"/>
        <v>238000</v>
      </c>
      <c r="G273" s="10">
        <f t="shared" si="97"/>
        <v>5.3774398222286353</v>
      </c>
      <c r="H273" s="10">
        <f t="shared" si="98"/>
        <v>5.1274398222286353</v>
      </c>
      <c r="I273" s="10">
        <f t="shared" si="99"/>
        <v>5.6274398222286353</v>
      </c>
      <c r="J273" s="11" t="s">
        <v>33</v>
      </c>
      <c r="K273" s="12">
        <f t="shared" si="109"/>
        <v>134103.41028922662</v>
      </c>
      <c r="L273" s="12">
        <f t="shared" si="100"/>
        <v>5</v>
      </c>
      <c r="M273" s="12">
        <f t="shared" si="110"/>
        <v>134000</v>
      </c>
      <c r="N273" s="12">
        <f t="shared" si="111"/>
        <v>424072.21851001598</v>
      </c>
      <c r="O273" s="12">
        <f t="shared" si="101"/>
        <v>5</v>
      </c>
      <c r="P273" s="12">
        <f t="shared" si="112"/>
        <v>424000</v>
      </c>
      <c r="Q273" s="17" t="str">
        <f t="shared" si="102"/>
        <v>South Market PS</v>
      </c>
      <c r="R273" s="17" t="str">
        <f t="shared" si="103"/>
        <v>Minquadale/N. New Castle</v>
      </c>
      <c r="S273" s="18">
        <f t="shared" si="104"/>
        <v>44147</v>
      </c>
      <c r="T273" s="19" t="str">
        <f t="shared" si="105"/>
        <v>UD</v>
      </c>
      <c r="U273" s="20">
        <f t="shared" si="106"/>
        <v>238000</v>
      </c>
      <c r="V273" s="20">
        <f t="shared" si="107"/>
        <v>134000</v>
      </c>
      <c r="W273" s="20">
        <f t="shared" si="108"/>
        <v>424000</v>
      </c>
    </row>
    <row r="274" spans="1:23" x14ac:dyDescent="0.55000000000000004">
      <c r="A274" s="19" t="s">
        <v>4</v>
      </c>
      <c r="B274" s="17" t="s">
        <v>22</v>
      </c>
      <c r="C274" s="18">
        <v>44154</v>
      </c>
      <c r="D274" s="20">
        <v>156280.00000000003</v>
      </c>
      <c r="E274" s="12">
        <f t="shared" ref="E274:E343" si="113">INT(LOG10(ABS(D274)))</f>
        <v>5</v>
      </c>
      <c r="F274" s="12">
        <f t="shared" ref="F274:F343" si="114">ROUND(D274,(-E274+2))</f>
        <v>156000</v>
      </c>
      <c r="G274" s="10">
        <f t="shared" si="97"/>
        <v>5.1939034025527473</v>
      </c>
      <c r="H274" s="10">
        <f t="shared" si="98"/>
        <v>4.9439034025527473</v>
      </c>
      <c r="I274" s="10">
        <f t="shared" si="99"/>
        <v>5.4439034025527473</v>
      </c>
      <c r="J274" s="11" t="s">
        <v>33</v>
      </c>
      <c r="K274" s="12">
        <f t="shared" si="109"/>
        <v>87882.702300747929</v>
      </c>
      <c r="L274" s="12">
        <f t="shared" si="100"/>
        <v>4</v>
      </c>
      <c r="M274" s="12">
        <f t="shared" si="110"/>
        <v>87900</v>
      </c>
      <c r="N274" s="12">
        <f t="shared" si="111"/>
        <v>277909.50620088354</v>
      </c>
      <c r="O274" s="12">
        <f t="shared" si="101"/>
        <v>5</v>
      </c>
      <c r="P274" s="12">
        <f t="shared" si="112"/>
        <v>278000</v>
      </c>
      <c r="Q274" s="17" t="str">
        <f t="shared" si="102"/>
        <v>South Market PS</v>
      </c>
      <c r="R274" s="17" t="str">
        <f t="shared" si="103"/>
        <v>Minquadale/N. New Castle</v>
      </c>
      <c r="S274" s="18">
        <f t="shared" si="104"/>
        <v>44154</v>
      </c>
      <c r="T274" s="19" t="str">
        <f t="shared" si="105"/>
        <v>UD</v>
      </c>
      <c r="U274" s="20">
        <f t="shared" si="106"/>
        <v>156000</v>
      </c>
      <c r="V274" s="20">
        <f t="shared" si="107"/>
        <v>87900</v>
      </c>
      <c r="W274" s="20">
        <f t="shared" si="108"/>
        <v>278000</v>
      </c>
    </row>
    <row r="275" spans="1:23" x14ac:dyDescent="0.55000000000000004">
      <c r="A275" s="19" t="s">
        <v>4</v>
      </c>
      <c r="B275" s="17" t="s">
        <v>22</v>
      </c>
      <c r="C275" s="18">
        <v>44159</v>
      </c>
      <c r="D275" s="20">
        <v>686533</v>
      </c>
      <c r="E275" s="12">
        <f t="shared" si="113"/>
        <v>5</v>
      </c>
      <c r="F275" s="12">
        <f t="shared" si="114"/>
        <v>687000</v>
      </c>
      <c r="G275" s="10">
        <f t="shared" ref="G275:G276" si="115">LOG10(D275)</f>
        <v>5.8366614175719747</v>
      </c>
      <c r="H275" s="10">
        <f t="shared" ref="H275:H276" si="116">IF(G275&gt;4.25,G275-0.25,4)</f>
        <v>5.5866614175719747</v>
      </c>
      <c r="I275" s="10">
        <f t="shared" ref="I275:I276" si="117">IF(G275&gt;4,G275+0.25,4)</f>
        <v>6.0866614175719747</v>
      </c>
      <c r="J275" s="11" t="s">
        <v>33</v>
      </c>
      <c r="K275" s="12">
        <f t="shared" si="109"/>
        <v>386065.87700690626</v>
      </c>
      <c r="L275" s="12">
        <f t="shared" ref="L275:L276" si="118">INT(LOG10(ABS(K275)))</f>
        <v>5</v>
      </c>
      <c r="M275" s="12">
        <f t="shared" si="110"/>
        <v>386000</v>
      </c>
      <c r="N275" s="12">
        <f t="shared" si="111"/>
        <v>1220847.4982122513</v>
      </c>
      <c r="O275" s="12">
        <f t="shared" ref="O275:O276" si="119">INT(LOG10(ABS(N275)))</f>
        <v>6</v>
      </c>
      <c r="P275" s="12">
        <f t="shared" si="112"/>
        <v>1220000</v>
      </c>
      <c r="Q275" s="17" t="str">
        <f t="shared" ref="Q275:Q276" si="120">A275</f>
        <v>South Market PS</v>
      </c>
      <c r="R275" s="17" t="str">
        <f t="shared" ref="R275:R276" si="121">B275</f>
        <v>Minquadale/N. New Castle</v>
      </c>
      <c r="S275" s="18">
        <f t="shared" si="104"/>
        <v>44159</v>
      </c>
      <c r="T275" s="19" t="str">
        <f t="shared" ref="T275:T276" si="122">J275</f>
        <v>UD</v>
      </c>
      <c r="U275" s="20">
        <f t="shared" ref="U275:U276" si="123">F275</f>
        <v>687000</v>
      </c>
      <c r="V275" s="20">
        <f t="shared" ref="V275:V276" si="124">M275</f>
        <v>386000</v>
      </c>
      <c r="W275" s="20">
        <f t="shared" ref="W275:W276" si="125">P275</f>
        <v>1220000</v>
      </c>
    </row>
    <row r="276" spans="1:23" x14ac:dyDescent="0.55000000000000004">
      <c r="A276" s="19" t="s">
        <v>4</v>
      </c>
      <c r="B276" s="17" t="s">
        <v>22</v>
      </c>
      <c r="C276" s="18">
        <v>44168</v>
      </c>
      <c r="D276" s="20">
        <v>662940</v>
      </c>
      <c r="E276" s="12">
        <f t="shared" si="113"/>
        <v>5</v>
      </c>
      <c r="F276" s="12">
        <f t="shared" si="114"/>
        <v>663000</v>
      </c>
      <c r="G276" s="10">
        <f t="shared" si="115"/>
        <v>5.8214742239582193</v>
      </c>
      <c r="H276" s="10">
        <f t="shared" si="116"/>
        <v>5.5714742239582193</v>
      </c>
      <c r="I276" s="10">
        <f t="shared" si="117"/>
        <v>6.0714742239582193</v>
      </c>
      <c r="J276" s="11" t="s">
        <v>33</v>
      </c>
      <c r="K276" s="12">
        <f t="shared" si="109"/>
        <v>372798.55812169047</v>
      </c>
      <c r="L276" s="12">
        <f t="shared" si="118"/>
        <v>5</v>
      </c>
      <c r="M276" s="12">
        <f t="shared" si="110"/>
        <v>373000</v>
      </c>
      <c r="N276" s="12">
        <f t="shared" si="111"/>
        <v>1178892.5520912055</v>
      </c>
      <c r="O276" s="12">
        <f t="shared" si="119"/>
        <v>6</v>
      </c>
      <c r="P276" s="12">
        <f t="shared" si="112"/>
        <v>1180000</v>
      </c>
      <c r="Q276" s="17" t="str">
        <f t="shared" si="120"/>
        <v>South Market PS</v>
      </c>
      <c r="R276" s="17" t="str">
        <f t="shared" si="121"/>
        <v>Minquadale/N. New Castle</v>
      </c>
      <c r="S276" s="18">
        <f t="shared" si="104"/>
        <v>44168</v>
      </c>
      <c r="T276" s="19" t="str">
        <f t="shared" si="122"/>
        <v>UD</v>
      </c>
      <c r="U276" s="20">
        <f t="shared" si="123"/>
        <v>663000</v>
      </c>
      <c r="V276" s="20">
        <f t="shared" si="124"/>
        <v>373000</v>
      </c>
      <c r="W276" s="20">
        <f t="shared" si="125"/>
        <v>1180000</v>
      </c>
    </row>
    <row r="277" spans="1:23" x14ac:dyDescent="0.55000000000000004">
      <c r="A277" s="19" t="s">
        <v>5</v>
      </c>
      <c r="B277" s="17" t="s">
        <v>23</v>
      </c>
      <c r="C277" s="18">
        <v>43958</v>
      </c>
      <c r="D277" s="20">
        <v>45688</v>
      </c>
      <c r="E277" s="12">
        <f t="shared" si="113"/>
        <v>4</v>
      </c>
      <c r="F277" s="12">
        <f t="shared" si="114"/>
        <v>45700</v>
      </c>
      <c r="G277" s="10">
        <f t="shared" ref="G277:G344" si="126">LOG10(D277)</f>
        <v>4.6598021471567153</v>
      </c>
      <c r="H277" s="10">
        <f t="shared" ref="H277:H344" si="127">IF(G277&gt;4.25,G277-0.25,4)</f>
        <v>4.4098021471567153</v>
      </c>
      <c r="I277" s="10">
        <f t="shared" ref="I277:I344" si="128">IF(G277&gt;4,G277+0.25,4)</f>
        <v>4.9098021471567153</v>
      </c>
      <c r="J277" s="11" t="s">
        <v>34</v>
      </c>
      <c r="K277" s="12">
        <f t="shared" si="109"/>
        <v>25692.250465296707</v>
      </c>
      <c r="L277" s="12">
        <f t="shared" ref="L277:L344" si="129">INT(LOG10(ABS(K277)))</f>
        <v>4</v>
      </c>
      <c r="M277" s="12">
        <f t="shared" si="110"/>
        <v>25700</v>
      </c>
      <c r="N277" s="12">
        <f t="shared" si="111"/>
        <v>81246.029685858477</v>
      </c>
      <c r="O277" s="12">
        <f t="shared" ref="O277:O344" si="130">INT(LOG10(ABS(N277)))</f>
        <v>4</v>
      </c>
      <c r="P277" s="12">
        <f t="shared" si="112"/>
        <v>81200</v>
      </c>
      <c r="Q277" s="17" t="str">
        <f t="shared" ref="Q277:Q344" si="131">A277</f>
        <v>Terminal Avenue PS</v>
      </c>
      <c r="R277" s="17" t="str">
        <f t="shared" ref="R277:R344" si="132">B277</f>
        <v>New Castle/Red Lion/Wrangle Hill</v>
      </c>
      <c r="S277" s="18">
        <f t="shared" ref="S277:S344" si="133">C277</f>
        <v>43958</v>
      </c>
      <c r="T277" s="19" t="str">
        <f t="shared" ref="T277:T344" si="134">J277</f>
        <v>Biobot</v>
      </c>
      <c r="U277" s="20">
        <f t="shared" ref="U277:U344" si="135">F277</f>
        <v>45700</v>
      </c>
      <c r="V277" s="20"/>
      <c r="W277" s="20"/>
    </row>
    <row r="278" spans="1:23" x14ac:dyDescent="0.55000000000000004">
      <c r="A278" s="19" t="s">
        <v>5</v>
      </c>
      <c r="B278" s="17" t="s">
        <v>23</v>
      </c>
      <c r="C278" s="18">
        <v>43965</v>
      </c>
      <c r="D278" s="20">
        <v>10000</v>
      </c>
      <c r="E278" s="12">
        <f t="shared" si="113"/>
        <v>4</v>
      </c>
      <c r="F278" s="12">
        <f t="shared" si="114"/>
        <v>10000</v>
      </c>
      <c r="G278" s="10">
        <f t="shared" si="126"/>
        <v>4</v>
      </c>
      <c r="H278" s="10">
        <f t="shared" si="127"/>
        <v>4</v>
      </c>
      <c r="I278" s="10">
        <f t="shared" si="128"/>
        <v>4</v>
      </c>
      <c r="J278" s="11" t="s">
        <v>34</v>
      </c>
      <c r="K278" s="12">
        <f t="shared" si="109"/>
        <v>10000</v>
      </c>
      <c r="L278" s="12">
        <f t="shared" si="129"/>
        <v>4</v>
      </c>
      <c r="M278" s="12">
        <f t="shared" si="110"/>
        <v>10000</v>
      </c>
      <c r="N278" s="12">
        <f t="shared" si="111"/>
        <v>10000</v>
      </c>
      <c r="O278" s="12">
        <f t="shared" si="130"/>
        <v>4</v>
      </c>
      <c r="P278" s="12">
        <f t="shared" si="112"/>
        <v>10000</v>
      </c>
      <c r="Q278" s="17" t="str">
        <f t="shared" si="131"/>
        <v>Terminal Avenue PS</v>
      </c>
      <c r="R278" s="17" t="str">
        <f t="shared" si="132"/>
        <v>New Castle/Red Lion/Wrangle Hill</v>
      </c>
      <c r="S278" s="18">
        <f t="shared" si="133"/>
        <v>43965</v>
      </c>
      <c r="T278" s="19" t="str">
        <f t="shared" si="134"/>
        <v>Biobot</v>
      </c>
      <c r="U278" s="20">
        <f t="shared" si="135"/>
        <v>10000</v>
      </c>
      <c r="V278" s="20"/>
      <c r="W278" s="20"/>
    </row>
    <row r="279" spans="1:23" x14ac:dyDescent="0.55000000000000004">
      <c r="A279" s="19" t="s">
        <v>5</v>
      </c>
      <c r="B279" s="17" t="s">
        <v>23</v>
      </c>
      <c r="C279" s="18">
        <v>43972</v>
      </c>
      <c r="D279" s="20">
        <v>13031</v>
      </c>
      <c r="E279" s="12">
        <f t="shared" si="113"/>
        <v>4</v>
      </c>
      <c r="F279" s="12">
        <f t="shared" si="114"/>
        <v>13000</v>
      </c>
      <c r="G279" s="10">
        <f t="shared" si="126"/>
        <v>4.1149777447853078</v>
      </c>
      <c r="H279" s="10">
        <f t="shared" si="127"/>
        <v>4</v>
      </c>
      <c r="I279" s="10">
        <f t="shared" si="128"/>
        <v>4.3649777447853078</v>
      </c>
      <c r="J279" s="11" t="s">
        <v>34</v>
      </c>
      <c r="K279" s="12">
        <f t="shared" si="109"/>
        <v>10000</v>
      </c>
      <c r="L279" s="12">
        <f t="shared" si="129"/>
        <v>4</v>
      </c>
      <c r="M279" s="12">
        <f t="shared" si="110"/>
        <v>10000</v>
      </c>
      <c r="N279" s="12">
        <f t="shared" si="111"/>
        <v>23172.75899221723</v>
      </c>
      <c r="O279" s="12">
        <f t="shared" si="130"/>
        <v>4</v>
      </c>
      <c r="P279" s="12">
        <f t="shared" si="112"/>
        <v>23200</v>
      </c>
      <c r="Q279" s="17" t="str">
        <f t="shared" si="131"/>
        <v>Terminal Avenue PS</v>
      </c>
      <c r="R279" s="17" t="str">
        <f t="shared" si="132"/>
        <v>New Castle/Red Lion/Wrangle Hill</v>
      </c>
      <c r="S279" s="18">
        <f t="shared" si="133"/>
        <v>43972</v>
      </c>
      <c r="T279" s="19" t="str">
        <f t="shared" si="134"/>
        <v>Biobot</v>
      </c>
      <c r="U279" s="20">
        <f t="shared" si="135"/>
        <v>13000</v>
      </c>
      <c r="V279" s="20"/>
      <c r="W279" s="20"/>
    </row>
    <row r="280" spans="1:23" x14ac:dyDescent="0.55000000000000004">
      <c r="A280" s="19" t="s">
        <v>5</v>
      </c>
      <c r="B280" s="17" t="s">
        <v>23</v>
      </c>
      <c r="C280" s="18">
        <v>43979</v>
      </c>
      <c r="D280" s="20">
        <v>10000</v>
      </c>
      <c r="E280" s="12">
        <f t="shared" si="113"/>
        <v>4</v>
      </c>
      <c r="F280" s="12">
        <f t="shared" si="114"/>
        <v>10000</v>
      </c>
      <c r="G280" s="10">
        <f t="shared" si="126"/>
        <v>4</v>
      </c>
      <c r="H280" s="10">
        <f t="shared" si="127"/>
        <v>4</v>
      </c>
      <c r="I280" s="10">
        <f t="shared" si="128"/>
        <v>4</v>
      </c>
      <c r="J280" s="11" t="s">
        <v>34</v>
      </c>
      <c r="K280" s="12">
        <f t="shared" si="109"/>
        <v>10000</v>
      </c>
      <c r="L280" s="12">
        <f t="shared" si="129"/>
        <v>4</v>
      </c>
      <c r="M280" s="12">
        <f t="shared" si="110"/>
        <v>10000</v>
      </c>
      <c r="N280" s="12">
        <f t="shared" si="111"/>
        <v>10000</v>
      </c>
      <c r="O280" s="12">
        <f t="shared" si="130"/>
        <v>4</v>
      </c>
      <c r="P280" s="12">
        <f t="shared" si="112"/>
        <v>10000</v>
      </c>
      <c r="Q280" s="17" t="str">
        <f t="shared" si="131"/>
        <v>Terminal Avenue PS</v>
      </c>
      <c r="R280" s="17" t="str">
        <f t="shared" si="132"/>
        <v>New Castle/Red Lion/Wrangle Hill</v>
      </c>
      <c r="S280" s="18">
        <f t="shared" si="133"/>
        <v>43979</v>
      </c>
      <c r="T280" s="19" t="str">
        <f t="shared" si="134"/>
        <v>Biobot</v>
      </c>
      <c r="U280" s="20">
        <f t="shared" si="135"/>
        <v>10000</v>
      </c>
      <c r="V280" s="20"/>
      <c r="W280" s="20"/>
    </row>
    <row r="281" spans="1:23" x14ac:dyDescent="0.55000000000000004">
      <c r="A281" s="19" t="s">
        <v>5</v>
      </c>
      <c r="B281" s="17" t="s">
        <v>23</v>
      </c>
      <c r="C281" s="18">
        <v>43986</v>
      </c>
      <c r="D281" s="20">
        <v>74028</v>
      </c>
      <c r="E281" s="12">
        <f t="shared" si="113"/>
        <v>4</v>
      </c>
      <c r="F281" s="12">
        <f t="shared" si="114"/>
        <v>74000</v>
      </c>
      <c r="G281" s="10">
        <f t="shared" si="126"/>
        <v>4.8693960162916046</v>
      </c>
      <c r="H281" s="10">
        <f t="shared" si="127"/>
        <v>4.6193960162916046</v>
      </c>
      <c r="I281" s="10">
        <f t="shared" si="128"/>
        <v>5.1193960162916046</v>
      </c>
      <c r="J281" s="11" t="s">
        <v>34</v>
      </c>
      <c r="K281" s="12">
        <f t="shared" si="109"/>
        <v>41629.003621191274</v>
      </c>
      <c r="L281" s="12">
        <f t="shared" si="129"/>
        <v>4</v>
      </c>
      <c r="M281" s="12">
        <f t="shared" si="110"/>
        <v>41600</v>
      </c>
      <c r="N281" s="12">
        <f t="shared" si="111"/>
        <v>131642.46816636159</v>
      </c>
      <c r="O281" s="12">
        <f t="shared" si="130"/>
        <v>5</v>
      </c>
      <c r="P281" s="12">
        <f t="shared" si="112"/>
        <v>132000</v>
      </c>
      <c r="Q281" s="17" t="str">
        <f t="shared" si="131"/>
        <v>Terminal Avenue PS</v>
      </c>
      <c r="R281" s="17" t="str">
        <f t="shared" si="132"/>
        <v>New Castle/Red Lion/Wrangle Hill</v>
      </c>
      <c r="S281" s="18">
        <f t="shared" si="133"/>
        <v>43986</v>
      </c>
      <c r="T281" s="19" t="str">
        <f t="shared" si="134"/>
        <v>Biobot</v>
      </c>
      <c r="U281" s="20">
        <f t="shared" si="135"/>
        <v>74000</v>
      </c>
      <c r="V281" s="20"/>
      <c r="W281" s="20"/>
    </row>
    <row r="282" spans="1:23" x14ac:dyDescent="0.55000000000000004">
      <c r="A282" s="19" t="s">
        <v>5</v>
      </c>
      <c r="B282" s="17" t="s">
        <v>23</v>
      </c>
      <c r="C282" s="18">
        <v>43993</v>
      </c>
      <c r="D282" s="20">
        <v>63541</v>
      </c>
      <c r="E282" s="12">
        <f t="shared" si="113"/>
        <v>4</v>
      </c>
      <c r="F282" s="12">
        <f t="shared" si="114"/>
        <v>63500</v>
      </c>
      <c r="G282" s="10">
        <f t="shared" si="126"/>
        <v>4.8030540454150259</v>
      </c>
      <c r="H282" s="10">
        <f t="shared" si="127"/>
        <v>4.5530540454150259</v>
      </c>
      <c r="I282" s="10">
        <f t="shared" si="128"/>
        <v>5.0530540454150259</v>
      </c>
      <c r="J282" s="11" t="s">
        <v>34</v>
      </c>
      <c r="K282" s="12">
        <f t="shared" si="109"/>
        <v>35731.730143920002</v>
      </c>
      <c r="L282" s="12">
        <f t="shared" si="129"/>
        <v>4</v>
      </c>
      <c r="M282" s="12">
        <f t="shared" si="110"/>
        <v>35700</v>
      </c>
      <c r="N282" s="12">
        <f t="shared" si="111"/>
        <v>112993.65199328316</v>
      </c>
      <c r="O282" s="12">
        <f t="shared" si="130"/>
        <v>5</v>
      </c>
      <c r="P282" s="12">
        <f t="shared" si="112"/>
        <v>113000</v>
      </c>
      <c r="Q282" s="17" t="str">
        <f t="shared" si="131"/>
        <v>Terminal Avenue PS</v>
      </c>
      <c r="R282" s="17" t="str">
        <f t="shared" si="132"/>
        <v>New Castle/Red Lion/Wrangle Hill</v>
      </c>
      <c r="S282" s="18">
        <f t="shared" si="133"/>
        <v>43993</v>
      </c>
      <c r="T282" s="19" t="str">
        <f t="shared" si="134"/>
        <v>Biobot</v>
      </c>
      <c r="U282" s="20">
        <f t="shared" si="135"/>
        <v>63500</v>
      </c>
      <c r="V282" s="20"/>
      <c r="W282" s="20"/>
    </row>
    <row r="283" spans="1:23" x14ac:dyDescent="0.55000000000000004">
      <c r="A283" s="19" t="s">
        <v>5</v>
      </c>
      <c r="B283" s="17" t="s">
        <v>23</v>
      </c>
      <c r="C283" s="18">
        <v>44000</v>
      </c>
      <c r="D283" s="20">
        <v>137068</v>
      </c>
      <c r="E283" s="12">
        <f t="shared" si="113"/>
        <v>5</v>
      </c>
      <c r="F283" s="12">
        <f t="shared" si="114"/>
        <v>137000</v>
      </c>
      <c r="G283" s="10">
        <f t="shared" si="126"/>
        <v>5.1369360759015024</v>
      </c>
      <c r="H283" s="10">
        <f t="shared" si="127"/>
        <v>4.8869360759015024</v>
      </c>
      <c r="I283" s="10">
        <f t="shared" si="128"/>
        <v>5.3869360759015024</v>
      </c>
      <c r="J283" s="11" t="s">
        <v>34</v>
      </c>
      <c r="K283" s="12">
        <f t="shared" si="109"/>
        <v>77079.000761190851</v>
      </c>
      <c r="L283" s="12">
        <f t="shared" si="129"/>
        <v>4</v>
      </c>
      <c r="M283" s="12">
        <f t="shared" si="110"/>
        <v>77100</v>
      </c>
      <c r="N283" s="12">
        <f t="shared" si="111"/>
        <v>243745.20217521547</v>
      </c>
      <c r="O283" s="12">
        <f t="shared" si="130"/>
        <v>5</v>
      </c>
      <c r="P283" s="12">
        <f t="shared" si="112"/>
        <v>244000</v>
      </c>
      <c r="Q283" s="17" t="str">
        <f t="shared" si="131"/>
        <v>Terminal Avenue PS</v>
      </c>
      <c r="R283" s="17" t="str">
        <f t="shared" si="132"/>
        <v>New Castle/Red Lion/Wrangle Hill</v>
      </c>
      <c r="S283" s="18">
        <f t="shared" si="133"/>
        <v>44000</v>
      </c>
      <c r="T283" s="19" t="str">
        <f t="shared" si="134"/>
        <v>Biobot</v>
      </c>
      <c r="U283" s="20">
        <f t="shared" si="135"/>
        <v>137000</v>
      </c>
      <c r="V283" s="20"/>
      <c r="W283" s="20"/>
    </row>
    <row r="284" spans="1:23" x14ac:dyDescent="0.55000000000000004">
      <c r="A284" s="19" t="s">
        <v>5</v>
      </c>
      <c r="B284" s="17" t="s">
        <v>23</v>
      </c>
      <c r="C284" s="18">
        <v>44007</v>
      </c>
      <c r="D284" s="20">
        <v>130788</v>
      </c>
      <c r="E284" s="12">
        <f t="shared" si="113"/>
        <v>5</v>
      </c>
      <c r="F284" s="12">
        <f t="shared" si="114"/>
        <v>131000</v>
      </c>
      <c r="G284" s="10">
        <f t="shared" si="126"/>
        <v>5.1165678986300023</v>
      </c>
      <c r="H284" s="10">
        <f t="shared" si="127"/>
        <v>4.8665678986300023</v>
      </c>
      <c r="I284" s="10">
        <f t="shared" si="128"/>
        <v>5.3665678986300023</v>
      </c>
      <c r="J284" s="11" t="s">
        <v>34</v>
      </c>
      <c r="K284" s="12">
        <f t="shared" si="109"/>
        <v>73547.497238995536</v>
      </c>
      <c r="L284" s="12">
        <f t="shared" si="129"/>
        <v>4</v>
      </c>
      <c r="M284" s="12">
        <f t="shared" si="110"/>
        <v>73500</v>
      </c>
      <c r="N284" s="12">
        <f t="shared" si="111"/>
        <v>232577.60748017128</v>
      </c>
      <c r="O284" s="12">
        <f t="shared" si="130"/>
        <v>5</v>
      </c>
      <c r="P284" s="12">
        <f t="shared" si="112"/>
        <v>233000</v>
      </c>
      <c r="Q284" s="17" t="str">
        <f t="shared" si="131"/>
        <v>Terminal Avenue PS</v>
      </c>
      <c r="R284" s="17" t="str">
        <f t="shared" si="132"/>
        <v>New Castle/Red Lion/Wrangle Hill</v>
      </c>
      <c r="S284" s="18">
        <f t="shared" si="133"/>
        <v>44007</v>
      </c>
      <c r="T284" s="19" t="str">
        <f t="shared" si="134"/>
        <v>Biobot</v>
      </c>
      <c r="U284" s="20">
        <f t="shared" si="135"/>
        <v>131000</v>
      </c>
      <c r="V284" s="20"/>
      <c r="W284" s="20"/>
    </row>
    <row r="285" spans="1:23" x14ac:dyDescent="0.55000000000000004">
      <c r="A285" s="19" t="s">
        <v>5</v>
      </c>
      <c r="B285" s="17" t="s">
        <v>23</v>
      </c>
      <c r="C285" s="18">
        <v>44014</v>
      </c>
      <c r="D285" s="20">
        <v>67757</v>
      </c>
      <c r="E285" s="12">
        <f t="shared" si="113"/>
        <v>4</v>
      </c>
      <c r="F285" s="12">
        <f t="shared" si="114"/>
        <v>67800</v>
      </c>
      <c r="G285" s="10">
        <f t="shared" si="126"/>
        <v>4.8309541689830926</v>
      </c>
      <c r="H285" s="10">
        <f t="shared" si="127"/>
        <v>4.5809541689830926</v>
      </c>
      <c r="I285" s="10">
        <f t="shared" si="128"/>
        <v>5.0809541689830926</v>
      </c>
      <c r="J285" s="11" t="s">
        <v>34</v>
      </c>
      <c r="K285" s="12">
        <f t="shared" si="109"/>
        <v>38102.561170922534</v>
      </c>
      <c r="L285" s="12">
        <f t="shared" si="129"/>
        <v>4</v>
      </c>
      <c r="M285" s="12">
        <f t="shared" si="110"/>
        <v>38100</v>
      </c>
      <c r="N285" s="12">
        <f t="shared" si="111"/>
        <v>120490.87798600731</v>
      </c>
      <c r="O285" s="12">
        <f t="shared" si="130"/>
        <v>5</v>
      </c>
      <c r="P285" s="12">
        <f t="shared" si="112"/>
        <v>120000</v>
      </c>
      <c r="Q285" s="17" t="str">
        <f t="shared" si="131"/>
        <v>Terminal Avenue PS</v>
      </c>
      <c r="R285" s="17" t="str">
        <f t="shared" si="132"/>
        <v>New Castle/Red Lion/Wrangle Hill</v>
      </c>
      <c r="S285" s="18">
        <f t="shared" si="133"/>
        <v>44014</v>
      </c>
      <c r="T285" s="19" t="str">
        <f t="shared" si="134"/>
        <v>Biobot</v>
      </c>
      <c r="U285" s="20">
        <f t="shared" si="135"/>
        <v>67800</v>
      </c>
      <c r="V285" s="20"/>
      <c r="W285" s="20"/>
    </row>
    <row r="286" spans="1:23" x14ac:dyDescent="0.55000000000000004">
      <c r="A286" s="19" t="s">
        <v>5</v>
      </c>
      <c r="B286" s="17" t="s">
        <v>23</v>
      </c>
      <c r="C286" s="18">
        <v>44021</v>
      </c>
      <c r="D286" s="20">
        <v>35438</v>
      </c>
      <c r="E286" s="12">
        <f t="shared" si="113"/>
        <v>4</v>
      </c>
      <c r="F286" s="12">
        <f t="shared" si="114"/>
        <v>35400</v>
      </c>
      <c r="G286" s="10">
        <f t="shared" si="126"/>
        <v>4.5494692038054918</v>
      </c>
      <c r="H286" s="10">
        <f t="shared" si="127"/>
        <v>4.2994692038054918</v>
      </c>
      <c r="I286" s="10">
        <f t="shared" si="128"/>
        <v>4.7994692038054918</v>
      </c>
      <c r="J286" s="11" t="s">
        <v>34</v>
      </c>
      <c r="K286" s="12">
        <f t="shared" si="109"/>
        <v>19928.251882095621</v>
      </c>
      <c r="L286" s="12">
        <f t="shared" si="129"/>
        <v>4</v>
      </c>
      <c r="M286" s="12">
        <f t="shared" si="110"/>
        <v>19900</v>
      </c>
      <c r="N286" s="12">
        <f t="shared" si="111"/>
        <v>63018.665732959482</v>
      </c>
      <c r="O286" s="12">
        <f t="shared" si="130"/>
        <v>4</v>
      </c>
      <c r="P286" s="12">
        <f t="shared" si="112"/>
        <v>63000</v>
      </c>
      <c r="Q286" s="17" t="str">
        <f t="shared" si="131"/>
        <v>Terminal Avenue PS</v>
      </c>
      <c r="R286" s="17" t="str">
        <f t="shared" si="132"/>
        <v>New Castle/Red Lion/Wrangle Hill</v>
      </c>
      <c r="S286" s="18">
        <f t="shared" si="133"/>
        <v>44021</v>
      </c>
      <c r="T286" s="19" t="str">
        <f t="shared" si="134"/>
        <v>Biobot</v>
      </c>
      <c r="U286" s="20">
        <f t="shared" si="135"/>
        <v>35400</v>
      </c>
      <c r="V286" s="20"/>
      <c r="W286" s="20"/>
    </row>
    <row r="287" spans="1:23" x14ac:dyDescent="0.55000000000000004">
      <c r="A287" s="19" t="s">
        <v>5</v>
      </c>
      <c r="B287" s="17" t="s">
        <v>23</v>
      </c>
      <c r="C287" s="18">
        <v>44028</v>
      </c>
      <c r="D287" s="20">
        <v>25540</v>
      </c>
      <c r="E287" s="12">
        <f t="shared" si="113"/>
        <v>4</v>
      </c>
      <c r="F287" s="12">
        <f t="shared" si="114"/>
        <v>25500</v>
      </c>
      <c r="G287" s="10">
        <f t="shared" si="126"/>
        <v>4.4072208929273966</v>
      </c>
      <c r="H287" s="10">
        <f t="shared" si="127"/>
        <v>4.1572208929273966</v>
      </c>
      <c r="I287" s="10">
        <f t="shared" si="128"/>
        <v>4.6572208929273966</v>
      </c>
      <c r="J287" s="11" t="s">
        <v>34</v>
      </c>
      <c r="K287" s="12">
        <f t="shared" si="109"/>
        <v>14362.197445361529</v>
      </c>
      <c r="L287" s="12">
        <f t="shared" si="129"/>
        <v>4</v>
      </c>
      <c r="M287" s="12">
        <f t="shared" si="110"/>
        <v>14400</v>
      </c>
      <c r="N287" s="12">
        <f t="shared" si="111"/>
        <v>45417.256132394155</v>
      </c>
      <c r="O287" s="12">
        <f t="shared" si="130"/>
        <v>4</v>
      </c>
      <c r="P287" s="12">
        <f t="shared" si="112"/>
        <v>45400</v>
      </c>
      <c r="Q287" s="17" t="str">
        <f t="shared" si="131"/>
        <v>Terminal Avenue PS</v>
      </c>
      <c r="R287" s="17" t="str">
        <f t="shared" si="132"/>
        <v>New Castle/Red Lion/Wrangle Hill</v>
      </c>
      <c r="S287" s="18">
        <f t="shared" si="133"/>
        <v>44028</v>
      </c>
      <c r="T287" s="19" t="str">
        <f t="shared" si="134"/>
        <v>Biobot</v>
      </c>
      <c r="U287" s="20">
        <f t="shared" si="135"/>
        <v>25500</v>
      </c>
      <c r="V287" s="20"/>
      <c r="W287" s="20"/>
    </row>
    <row r="288" spans="1:23" x14ac:dyDescent="0.55000000000000004">
      <c r="A288" s="19" t="s">
        <v>5</v>
      </c>
      <c r="B288" s="17" t="s">
        <v>23</v>
      </c>
      <c r="C288" s="18">
        <v>44035</v>
      </c>
      <c r="D288" s="20">
        <v>36974</v>
      </c>
      <c r="E288" s="12">
        <f t="shared" si="113"/>
        <v>4</v>
      </c>
      <c r="F288" s="12">
        <f t="shared" si="114"/>
        <v>37000</v>
      </c>
      <c r="G288" s="10">
        <f t="shared" si="126"/>
        <v>4.567896436885162</v>
      </c>
      <c r="H288" s="10">
        <f t="shared" si="127"/>
        <v>4.317896436885162</v>
      </c>
      <c r="I288" s="10">
        <f t="shared" si="128"/>
        <v>4.817896436885162</v>
      </c>
      <c r="J288" s="11" t="s">
        <v>34</v>
      </c>
      <c r="K288" s="12">
        <f t="shared" si="109"/>
        <v>20792.008157587974</v>
      </c>
      <c r="L288" s="12">
        <f t="shared" si="129"/>
        <v>4</v>
      </c>
      <c r="M288" s="12">
        <f t="shared" si="110"/>
        <v>20800</v>
      </c>
      <c r="N288" s="12">
        <f t="shared" si="111"/>
        <v>65750.102906779197</v>
      </c>
      <c r="O288" s="12">
        <f t="shared" si="130"/>
        <v>4</v>
      </c>
      <c r="P288" s="12">
        <f t="shared" si="112"/>
        <v>65800</v>
      </c>
      <c r="Q288" s="17" t="str">
        <f t="shared" si="131"/>
        <v>Terminal Avenue PS</v>
      </c>
      <c r="R288" s="17" t="str">
        <f t="shared" si="132"/>
        <v>New Castle/Red Lion/Wrangle Hill</v>
      </c>
      <c r="S288" s="18">
        <f t="shared" si="133"/>
        <v>44035</v>
      </c>
      <c r="T288" s="19" t="str">
        <f t="shared" si="134"/>
        <v>Biobot</v>
      </c>
      <c r="U288" s="20">
        <f t="shared" si="135"/>
        <v>37000</v>
      </c>
      <c r="V288" s="20"/>
      <c r="W288" s="20"/>
    </row>
    <row r="289" spans="1:23" x14ac:dyDescent="0.55000000000000004">
      <c r="A289" s="19" t="s">
        <v>5</v>
      </c>
      <c r="B289" s="17" t="s">
        <v>23</v>
      </c>
      <c r="C289" s="18">
        <v>44042</v>
      </c>
      <c r="D289" s="20">
        <v>96317</v>
      </c>
      <c r="E289" s="12">
        <f t="shared" si="113"/>
        <v>4</v>
      </c>
      <c r="F289" s="12">
        <f t="shared" si="114"/>
        <v>96300</v>
      </c>
      <c r="G289" s="10">
        <f t="shared" si="126"/>
        <v>4.9837029470892471</v>
      </c>
      <c r="H289" s="10">
        <f t="shared" si="127"/>
        <v>4.7337029470892471</v>
      </c>
      <c r="I289" s="10">
        <f t="shared" si="128"/>
        <v>5.2337029470892471</v>
      </c>
      <c r="J289" s="11" t="s">
        <v>34</v>
      </c>
      <c r="K289" s="12">
        <f t="shared" si="109"/>
        <v>54163.029418358929</v>
      </c>
      <c r="L289" s="12">
        <f t="shared" si="129"/>
        <v>4</v>
      </c>
      <c r="M289" s="12">
        <f t="shared" si="110"/>
        <v>54200</v>
      </c>
      <c r="N289" s="12">
        <f t="shared" si="111"/>
        <v>171278.53793671896</v>
      </c>
      <c r="O289" s="12">
        <f t="shared" si="130"/>
        <v>5</v>
      </c>
      <c r="P289" s="12">
        <f t="shared" si="112"/>
        <v>171000</v>
      </c>
      <c r="Q289" s="17" t="str">
        <f t="shared" si="131"/>
        <v>Terminal Avenue PS</v>
      </c>
      <c r="R289" s="17" t="str">
        <f t="shared" si="132"/>
        <v>New Castle/Red Lion/Wrangle Hill</v>
      </c>
      <c r="S289" s="18">
        <f t="shared" si="133"/>
        <v>44042</v>
      </c>
      <c r="T289" s="19" t="str">
        <f t="shared" si="134"/>
        <v>Biobot</v>
      </c>
      <c r="U289" s="20">
        <f t="shared" si="135"/>
        <v>96300</v>
      </c>
      <c r="V289" s="20"/>
      <c r="W289" s="20"/>
    </row>
    <row r="290" spans="1:23" x14ac:dyDescent="0.55000000000000004">
      <c r="A290" s="19" t="s">
        <v>5</v>
      </c>
      <c r="B290" s="17" t="s">
        <v>23</v>
      </c>
      <c r="C290" s="18">
        <v>44049</v>
      </c>
      <c r="D290" s="20">
        <v>68950</v>
      </c>
      <c r="E290" s="12">
        <f t="shared" si="113"/>
        <v>4</v>
      </c>
      <c r="F290" s="12">
        <f t="shared" si="114"/>
        <v>69000</v>
      </c>
      <c r="G290" s="10">
        <f t="shared" si="126"/>
        <v>4.8385342705118681</v>
      </c>
      <c r="H290" s="10">
        <f t="shared" si="127"/>
        <v>4.5885342705118681</v>
      </c>
      <c r="I290" s="10">
        <f t="shared" si="128"/>
        <v>5.0885342705118681</v>
      </c>
      <c r="J290" s="11" t="s">
        <v>34</v>
      </c>
      <c r="K290" s="12">
        <f t="shared" si="109"/>
        <v>38773.43437187458</v>
      </c>
      <c r="L290" s="12">
        <f t="shared" si="129"/>
        <v>4</v>
      </c>
      <c r="M290" s="12">
        <f t="shared" si="110"/>
        <v>38800</v>
      </c>
      <c r="N290" s="12">
        <f t="shared" si="111"/>
        <v>122612.36532218382</v>
      </c>
      <c r="O290" s="12">
        <f t="shared" si="130"/>
        <v>5</v>
      </c>
      <c r="P290" s="12">
        <f t="shared" si="112"/>
        <v>123000</v>
      </c>
      <c r="Q290" s="17" t="str">
        <f t="shared" si="131"/>
        <v>Terminal Avenue PS</v>
      </c>
      <c r="R290" s="17" t="str">
        <f t="shared" si="132"/>
        <v>New Castle/Red Lion/Wrangle Hill</v>
      </c>
      <c r="S290" s="18">
        <f t="shared" si="133"/>
        <v>44049</v>
      </c>
      <c r="T290" s="19" t="str">
        <f t="shared" si="134"/>
        <v>Biobot</v>
      </c>
      <c r="U290" s="20">
        <f t="shared" si="135"/>
        <v>69000</v>
      </c>
      <c r="V290" s="20"/>
      <c r="W290" s="20"/>
    </row>
    <row r="291" spans="1:23" x14ac:dyDescent="0.55000000000000004">
      <c r="A291" s="19" t="s">
        <v>5</v>
      </c>
      <c r="B291" s="17" t="s">
        <v>23</v>
      </c>
      <c r="C291" s="18">
        <v>44056</v>
      </c>
      <c r="D291" s="20">
        <v>11550.000000000002</v>
      </c>
      <c r="E291" s="12">
        <f t="shared" si="113"/>
        <v>4</v>
      </c>
      <c r="F291" s="12">
        <f t="shared" si="114"/>
        <v>11600</v>
      </c>
      <c r="G291" s="10">
        <f t="shared" si="126"/>
        <v>4.0625819842281627</v>
      </c>
      <c r="H291" s="10">
        <f t="shared" si="127"/>
        <v>4</v>
      </c>
      <c r="I291" s="10">
        <f t="shared" si="128"/>
        <v>4.3125819842281627</v>
      </c>
      <c r="J291" s="11" t="s">
        <v>33</v>
      </c>
      <c r="K291" s="12">
        <f t="shared" ref="K291:K358" si="136">10^H291</f>
        <v>10000</v>
      </c>
      <c r="L291" s="12">
        <f t="shared" si="129"/>
        <v>4</v>
      </c>
      <c r="M291" s="12">
        <f t="shared" ref="M291:M358" si="137">ROUND(K291,(-L291+2))</f>
        <v>10000</v>
      </c>
      <c r="N291" s="12">
        <f t="shared" ref="N291:N358" si="138">10^I291</f>
        <v>20539.127185949546</v>
      </c>
      <c r="O291" s="12">
        <f t="shared" si="130"/>
        <v>4</v>
      </c>
      <c r="P291" s="12">
        <f t="shared" ref="P291:P358" si="139">ROUND(N291,(-O291+2))</f>
        <v>20500</v>
      </c>
      <c r="Q291" s="17" t="str">
        <f t="shared" si="131"/>
        <v>Terminal Avenue PS</v>
      </c>
      <c r="R291" s="17" t="str">
        <f t="shared" si="132"/>
        <v>New Castle/Red Lion/Wrangle Hill</v>
      </c>
      <c r="S291" s="18">
        <f t="shared" si="133"/>
        <v>44056</v>
      </c>
      <c r="T291" s="19" t="str">
        <f t="shared" si="134"/>
        <v>UD</v>
      </c>
      <c r="U291" s="20">
        <f t="shared" si="135"/>
        <v>11600</v>
      </c>
      <c r="V291" s="20">
        <f t="shared" ref="V291:V338" si="140">M291</f>
        <v>10000</v>
      </c>
      <c r="W291" s="20">
        <f t="shared" ref="W291:W338" si="141">P291</f>
        <v>20500</v>
      </c>
    </row>
    <row r="292" spans="1:23" x14ac:dyDescent="0.55000000000000004">
      <c r="A292" s="19" t="s">
        <v>5</v>
      </c>
      <c r="B292" s="17" t="s">
        <v>23</v>
      </c>
      <c r="C292" s="18">
        <v>44063</v>
      </c>
      <c r="D292" s="20">
        <v>19450</v>
      </c>
      <c r="E292" s="12">
        <f t="shared" si="113"/>
        <v>4</v>
      </c>
      <c r="F292" s="12">
        <f t="shared" si="114"/>
        <v>19500</v>
      </c>
      <c r="G292" s="10">
        <f t="shared" si="126"/>
        <v>4.2889196056617269</v>
      </c>
      <c r="H292" s="10">
        <f t="shared" si="127"/>
        <v>4.0389196056617269</v>
      </c>
      <c r="I292" s="10">
        <f t="shared" si="128"/>
        <v>4.5389196056617269</v>
      </c>
      <c r="J292" s="11" t="s">
        <v>33</v>
      </c>
      <c r="K292" s="12">
        <f t="shared" si="136"/>
        <v>10937.538774952305</v>
      </c>
      <c r="L292" s="12">
        <f t="shared" si="129"/>
        <v>4</v>
      </c>
      <c r="M292" s="12">
        <f t="shared" si="137"/>
        <v>10900</v>
      </c>
      <c r="N292" s="12">
        <f t="shared" si="138"/>
        <v>34587.534525257121</v>
      </c>
      <c r="O292" s="12">
        <f t="shared" si="130"/>
        <v>4</v>
      </c>
      <c r="P292" s="12">
        <f t="shared" si="139"/>
        <v>34600</v>
      </c>
      <c r="Q292" s="17" t="str">
        <f t="shared" si="131"/>
        <v>Terminal Avenue PS</v>
      </c>
      <c r="R292" s="17" t="str">
        <f t="shared" si="132"/>
        <v>New Castle/Red Lion/Wrangle Hill</v>
      </c>
      <c r="S292" s="18">
        <f t="shared" si="133"/>
        <v>44063</v>
      </c>
      <c r="T292" s="19" t="str">
        <f t="shared" si="134"/>
        <v>UD</v>
      </c>
      <c r="U292" s="20">
        <f t="shared" si="135"/>
        <v>19500</v>
      </c>
      <c r="V292" s="20">
        <f t="shared" si="140"/>
        <v>10900</v>
      </c>
      <c r="W292" s="20">
        <f t="shared" si="141"/>
        <v>34600</v>
      </c>
    </row>
    <row r="293" spans="1:23" x14ac:dyDescent="0.55000000000000004">
      <c r="A293" s="19" t="s">
        <v>5</v>
      </c>
      <c r="B293" s="17" t="s">
        <v>23</v>
      </c>
      <c r="C293" s="18">
        <v>44070</v>
      </c>
      <c r="D293" s="20">
        <v>10100</v>
      </c>
      <c r="E293" s="12">
        <f t="shared" si="113"/>
        <v>4</v>
      </c>
      <c r="F293" s="12">
        <f t="shared" si="114"/>
        <v>10100</v>
      </c>
      <c r="G293" s="10">
        <f t="shared" si="126"/>
        <v>4.0043213737826422</v>
      </c>
      <c r="H293" s="10">
        <f t="shared" si="127"/>
        <v>4</v>
      </c>
      <c r="I293" s="10">
        <f t="shared" si="128"/>
        <v>4.2543213737826422</v>
      </c>
      <c r="J293" s="11" t="s">
        <v>33</v>
      </c>
      <c r="K293" s="12">
        <f t="shared" si="136"/>
        <v>10000</v>
      </c>
      <c r="L293" s="12">
        <f t="shared" si="129"/>
        <v>4</v>
      </c>
      <c r="M293" s="12">
        <f t="shared" si="137"/>
        <v>10000</v>
      </c>
      <c r="N293" s="12">
        <f t="shared" si="138"/>
        <v>17960.622041393104</v>
      </c>
      <c r="O293" s="12">
        <f t="shared" si="130"/>
        <v>4</v>
      </c>
      <c r="P293" s="12">
        <f t="shared" si="139"/>
        <v>18000</v>
      </c>
      <c r="Q293" s="17" t="str">
        <f t="shared" si="131"/>
        <v>Terminal Avenue PS</v>
      </c>
      <c r="R293" s="17" t="str">
        <f t="shared" si="132"/>
        <v>New Castle/Red Lion/Wrangle Hill</v>
      </c>
      <c r="S293" s="18">
        <f t="shared" si="133"/>
        <v>44070</v>
      </c>
      <c r="T293" s="19" t="str">
        <f t="shared" si="134"/>
        <v>UD</v>
      </c>
      <c r="U293" s="20">
        <f t="shared" si="135"/>
        <v>10100</v>
      </c>
      <c r="V293" s="20">
        <f t="shared" si="140"/>
        <v>10000</v>
      </c>
      <c r="W293" s="20">
        <f t="shared" si="141"/>
        <v>18000</v>
      </c>
    </row>
    <row r="294" spans="1:23" x14ac:dyDescent="0.55000000000000004">
      <c r="A294" s="19" t="s">
        <v>5</v>
      </c>
      <c r="B294" s="17" t="s">
        <v>23</v>
      </c>
      <c r="C294" s="18">
        <v>44077</v>
      </c>
      <c r="D294" s="20">
        <v>10000</v>
      </c>
      <c r="E294" s="12">
        <f t="shared" si="113"/>
        <v>4</v>
      </c>
      <c r="F294" s="12">
        <f t="shared" si="114"/>
        <v>10000</v>
      </c>
      <c r="G294" s="10">
        <f t="shared" si="126"/>
        <v>4</v>
      </c>
      <c r="H294" s="10">
        <f t="shared" si="127"/>
        <v>4</v>
      </c>
      <c r="I294" s="10">
        <f t="shared" si="128"/>
        <v>4</v>
      </c>
      <c r="J294" s="11" t="s">
        <v>33</v>
      </c>
      <c r="K294" s="12">
        <f t="shared" si="136"/>
        <v>10000</v>
      </c>
      <c r="L294" s="12">
        <f t="shared" si="129"/>
        <v>4</v>
      </c>
      <c r="M294" s="12">
        <f t="shared" si="137"/>
        <v>10000</v>
      </c>
      <c r="N294" s="12">
        <f t="shared" si="138"/>
        <v>10000</v>
      </c>
      <c r="O294" s="12">
        <f t="shared" si="130"/>
        <v>4</v>
      </c>
      <c r="P294" s="12">
        <f t="shared" si="139"/>
        <v>10000</v>
      </c>
      <c r="Q294" s="17" t="str">
        <f t="shared" si="131"/>
        <v>Terminal Avenue PS</v>
      </c>
      <c r="R294" s="17" t="str">
        <f t="shared" si="132"/>
        <v>New Castle/Red Lion/Wrangle Hill</v>
      </c>
      <c r="S294" s="18">
        <f t="shared" si="133"/>
        <v>44077</v>
      </c>
      <c r="T294" s="19" t="str">
        <f t="shared" si="134"/>
        <v>UD</v>
      </c>
      <c r="U294" s="20">
        <f t="shared" si="135"/>
        <v>10000</v>
      </c>
      <c r="V294" s="20">
        <f t="shared" si="140"/>
        <v>10000</v>
      </c>
      <c r="W294" s="20">
        <f t="shared" si="141"/>
        <v>10000</v>
      </c>
    </row>
    <row r="295" spans="1:23" x14ac:dyDescent="0.55000000000000004">
      <c r="A295" s="19" t="s">
        <v>5</v>
      </c>
      <c r="B295" s="17" t="s">
        <v>23</v>
      </c>
      <c r="C295" s="18">
        <v>44084</v>
      </c>
      <c r="D295" s="20">
        <v>12320.000000000002</v>
      </c>
      <c r="E295" s="12">
        <f t="shared" si="113"/>
        <v>4</v>
      </c>
      <c r="F295" s="12">
        <f t="shared" si="114"/>
        <v>12300</v>
      </c>
      <c r="G295" s="10">
        <f t="shared" si="126"/>
        <v>4.0906107078284064</v>
      </c>
      <c r="H295" s="10">
        <f t="shared" si="127"/>
        <v>4</v>
      </c>
      <c r="I295" s="10">
        <f t="shared" si="128"/>
        <v>4.3406107078284064</v>
      </c>
      <c r="J295" s="11" t="s">
        <v>33</v>
      </c>
      <c r="K295" s="12">
        <f t="shared" si="136"/>
        <v>10000</v>
      </c>
      <c r="L295" s="12">
        <f t="shared" si="129"/>
        <v>4</v>
      </c>
      <c r="M295" s="12">
        <f t="shared" si="137"/>
        <v>10000</v>
      </c>
      <c r="N295" s="12">
        <f t="shared" si="138"/>
        <v>21908.402331679554</v>
      </c>
      <c r="O295" s="12">
        <f t="shared" si="130"/>
        <v>4</v>
      </c>
      <c r="P295" s="12">
        <f t="shared" si="139"/>
        <v>21900</v>
      </c>
      <c r="Q295" s="17" t="str">
        <f t="shared" si="131"/>
        <v>Terminal Avenue PS</v>
      </c>
      <c r="R295" s="17" t="str">
        <f t="shared" si="132"/>
        <v>New Castle/Red Lion/Wrangle Hill</v>
      </c>
      <c r="S295" s="18">
        <f t="shared" si="133"/>
        <v>44084</v>
      </c>
      <c r="T295" s="19" t="str">
        <f t="shared" si="134"/>
        <v>UD</v>
      </c>
      <c r="U295" s="20">
        <f t="shared" si="135"/>
        <v>12300</v>
      </c>
      <c r="V295" s="20">
        <f t="shared" si="140"/>
        <v>10000</v>
      </c>
      <c r="W295" s="20">
        <f t="shared" si="141"/>
        <v>21900</v>
      </c>
    </row>
    <row r="296" spans="1:23" x14ac:dyDescent="0.55000000000000004">
      <c r="A296" s="19" t="s">
        <v>5</v>
      </c>
      <c r="B296" s="17" t="s">
        <v>23</v>
      </c>
      <c r="C296" s="18">
        <v>44091</v>
      </c>
      <c r="D296" s="20">
        <v>18826.666666666672</v>
      </c>
      <c r="E296" s="12">
        <f t="shared" si="113"/>
        <v>4</v>
      </c>
      <c r="F296" s="12">
        <f t="shared" si="114"/>
        <v>18800</v>
      </c>
      <c r="G296" s="10">
        <f t="shared" si="126"/>
        <v>4.2747734333240848</v>
      </c>
      <c r="H296" s="10">
        <f t="shared" si="127"/>
        <v>4.0247734333240848</v>
      </c>
      <c r="I296" s="10">
        <f t="shared" si="128"/>
        <v>4.5247734333240848</v>
      </c>
      <c r="J296" s="11" t="s">
        <v>33</v>
      </c>
      <c r="K296" s="12">
        <f t="shared" si="136"/>
        <v>10587.012682250312</v>
      </c>
      <c r="L296" s="12">
        <f t="shared" si="129"/>
        <v>4</v>
      </c>
      <c r="M296" s="12">
        <f t="shared" si="137"/>
        <v>10600</v>
      </c>
      <c r="N296" s="12">
        <f t="shared" si="138"/>
        <v>33479.073692999496</v>
      </c>
      <c r="O296" s="12">
        <f t="shared" si="130"/>
        <v>4</v>
      </c>
      <c r="P296" s="12">
        <f t="shared" si="139"/>
        <v>33500</v>
      </c>
      <c r="Q296" s="17" t="str">
        <f t="shared" si="131"/>
        <v>Terminal Avenue PS</v>
      </c>
      <c r="R296" s="17" t="str">
        <f t="shared" si="132"/>
        <v>New Castle/Red Lion/Wrangle Hill</v>
      </c>
      <c r="S296" s="18">
        <f t="shared" si="133"/>
        <v>44091</v>
      </c>
      <c r="T296" s="19" t="str">
        <f t="shared" si="134"/>
        <v>UD</v>
      </c>
      <c r="U296" s="20">
        <f t="shared" si="135"/>
        <v>18800</v>
      </c>
      <c r="V296" s="20">
        <f t="shared" si="140"/>
        <v>10600</v>
      </c>
      <c r="W296" s="20">
        <f t="shared" si="141"/>
        <v>33500</v>
      </c>
    </row>
    <row r="297" spans="1:23" x14ac:dyDescent="0.55000000000000004">
      <c r="A297" s="19" t="s">
        <v>5</v>
      </c>
      <c r="B297" s="17" t="s">
        <v>23</v>
      </c>
      <c r="C297" s="18">
        <v>44098</v>
      </c>
      <c r="D297" s="20">
        <v>10000</v>
      </c>
      <c r="E297" s="12">
        <f t="shared" si="113"/>
        <v>4</v>
      </c>
      <c r="F297" s="12">
        <f t="shared" si="114"/>
        <v>10000</v>
      </c>
      <c r="G297" s="10">
        <f t="shared" si="126"/>
        <v>4</v>
      </c>
      <c r="H297" s="10">
        <f t="shared" si="127"/>
        <v>4</v>
      </c>
      <c r="I297" s="10">
        <f t="shared" si="128"/>
        <v>4</v>
      </c>
      <c r="J297" s="11" t="s">
        <v>33</v>
      </c>
      <c r="K297" s="12">
        <f t="shared" si="136"/>
        <v>10000</v>
      </c>
      <c r="L297" s="12">
        <f t="shared" si="129"/>
        <v>4</v>
      </c>
      <c r="M297" s="12">
        <f t="shared" si="137"/>
        <v>10000</v>
      </c>
      <c r="N297" s="12">
        <f t="shared" si="138"/>
        <v>10000</v>
      </c>
      <c r="O297" s="12">
        <f t="shared" si="130"/>
        <v>4</v>
      </c>
      <c r="P297" s="12">
        <f t="shared" si="139"/>
        <v>10000</v>
      </c>
      <c r="Q297" s="17" t="str">
        <f t="shared" si="131"/>
        <v>Terminal Avenue PS</v>
      </c>
      <c r="R297" s="17" t="str">
        <f t="shared" si="132"/>
        <v>New Castle/Red Lion/Wrangle Hill</v>
      </c>
      <c r="S297" s="18">
        <f t="shared" si="133"/>
        <v>44098</v>
      </c>
      <c r="T297" s="19" t="str">
        <f t="shared" si="134"/>
        <v>UD</v>
      </c>
      <c r="U297" s="20">
        <f t="shared" si="135"/>
        <v>10000</v>
      </c>
      <c r="V297" s="20">
        <f t="shared" si="140"/>
        <v>10000</v>
      </c>
      <c r="W297" s="20">
        <f t="shared" si="141"/>
        <v>10000</v>
      </c>
    </row>
    <row r="298" spans="1:23" x14ac:dyDescent="0.55000000000000004">
      <c r="A298" s="19" t="s">
        <v>5</v>
      </c>
      <c r="B298" s="17" t="s">
        <v>23</v>
      </c>
      <c r="C298" s="18">
        <v>44105</v>
      </c>
      <c r="D298" s="20">
        <v>14462.222222222221</v>
      </c>
      <c r="E298" s="12">
        <f t="shared" si="113"/>
        <v>4</v>
      </c>
      <c r="F298" s="12">
        <f t="shared" si="114"/>
        <v>14500</v>
      </c>
      <c r="G298" s="10">
        <f t="shared" si="126"/>
        <v>4.1602350304894777</v>
      </c>
      <c r="H298" s="10">
        <f t="shared" si="127"/>
        <v>4</v>
      </c>
      <c r="I298" s="10">
        <f t="shared" si="128"/>
        <v>4.4102350304894777</v>
      </c>
      <c r="J298" s="11" t="s">
        <v>33</v>
      </c>
      <c r="K298" s="12">
        <f t="shared" si="136"/>
        <v>10000</v>
      </c>
      <c r="L298" s="12">
        <f t="shared" si="129"/>
        <v>4</v>
      </c>
      <c r="M298" s="12">
        <f t="shared" si="137"/>
        <v>10000</v>
      </c>
      <c r="N298" s="12">
        <f t="shared" si="138"/>
        <v>25717.872001185184</v>
      </c>
      <c r="O298" s="12">
        <f t="shared" si="130"/>
        <v>4</v>
      </c>
      <c r="P298" s="12">
        <f t="shared" si="139"/>
        <v>25700</v>
      </c>
      <c r="Q298" s="17" t="str">
        <f t="shared" si="131"/>
        <v>Terminal Avenue PS</v>
      </c>
      <c r="R298" s="17" t="str">
        <f t="shared" si="132"/>
        <v>New Castle/Red Lion/Wrangle Hill</v>
      </c>
      <c r="S298" s="18">
        <f t="shared" si="133"/>
        <v>44105</v>
      </c>
      <c r="T298" s="19" t="str">
        <f t="shared" si="134"/>
        <v>UD</v>
      </c>
      <c r="U298" s="20">
        <f t="shared" si="135"/>
        <v>14500</v>
      </c>
      <c r="V298" s="20">
        <f t="shared" si="140"/>
        <v>10000</v>
      </c>
      <c r="W298" s="20">
        <f t="shared" si="141"/>
        <v>25700</v>
      </c>
    </row>
    <row r="299" spans="1:23" x14ac:dyDescent="0.55000000000000004">
      <c r="A299" s="19" t="s">
        <v>5</v>
      </c>
      <c r="B299" s="17" t="s">
        <v>23</v>
      </c>
      <c r="C299" s="18">
        <v>44112</v>
      </c>
      <c r="D299" s="20">
        <v>75520.000000000015</v>
      </c>
      <c r="E299" s="12">
        <f t="shared" si="113"/>
        <v>4</v>
      </c>
      <c r="F299" s="12">
        <f t="shared" si="114"/>
        <v>75500</v>
      </c>
      <c r="G299" s="10">
        <f t="shared" si="126"/>
        <v>4.8780619812900126</v>
      </c>
      <c r="H299" s="10">
        <f t="shared" si="127"/>
        <v>4.6280619812900126</v>
      </c>
      <c r="I299" s="10">
        <f t="shared" si="128"/>
        <v>5.1280619812900126</v>
      </c>
      <c r="J299" s="11" t="s">
        <v>33</v>
      </c>
      <c r="K299" s="12">
        <f t="shared" si="136"/>
        <v>42468.016878375238</v>
      </c>
      <c r="L299" s="12">
        <f t="shared" si="129"/>
        <v>4</v>
      </c>
      <c r="M299" s="12">
        <f t="shared" si="137"/>
        <v>42500</v>
      </c>
      <c r="N299" s="12">
        <f t="shared" si="138"/>
        <v>134295.66104613952</v>
      </c>
      <c r="O299" s="12">
        <f t="shared" si="130"/>
        <v>5</v>
      </c>
      <c r="P299" s="12">
        <f t="shared" si="139"/>
        <v>134000</v>
      </c>
      <c r="Q299" s="17" t="str">
        <f t="shared" si="131"/>
        <v>Terminal Avenue PS</v>
      </c>
      <c r="R299" s="17" t="str">
        <f t="shared" si="132"/>
        <v>New Castle/Red Lion/Wrangle Hill</v>
      </c>
      <c r="S299" s="18">
        <f t="shared" si="133"/>
        <v>44112</v>
      </c>
      <c r="T299" s="19" t="str">
        <f t="shared" si="134"/>
        <v>UD</v>
      </c>
      <c r="U299" s="20">
        <f t="shared" si="135"/>
        <v>75500</v>
      </c>
      <c r="V299" s="20">
        <f t="shared" si="140"/>
        <v>42500</v>
      </c>
      <c r="W299" s="20">
        <f t="shared" si="141"/>
        <v>134000</v>
      </c>
    </row>
    <row r="300" spans="1:23" x14ac:dyDescent="0.55000000000000004">
      <c r="A300" s="19" t="s">
        <v>5</v>
      </c>
      <c r="B300" s="17" t="s">
        <v>23</v>
      </c>
      <c r="C300" s="18">
        <v>44119</v>
      </c>
      <c r="D300" s="20">
        <v>45394.285714285717</v>
      </c>
      <c r="E300" s="12">
        <f t="shared" si="113"/>
        <v>4</v>
      </c>
      <c r="F300" s="12">
        <f t="shared" si="114"/>
        <v>45400</v>
      </c>
      <c r="G300" s="10">
        <f t="shared" si="126"/>
        <v>4.6570011868010299</v>
      </c>
      <c r="H300" s="10">
        <f t="shared" si="127"/>
        <v>4.4070011868010299</v>
      </c>
      <c r="I300" s="10">
        <f t="shared" si="128"/>
        <v>4.9070011868010299</v>
      </c>
      <c r="J300" s="11" t="s">
        <v>33</v>
      </c>
      <c r="K300" s="12">
        <f t="shared" si="136"/>
        <v>25527.082784640752</v>
      </c>
      <c r="L300" s="12">
        <f t="shared" si="129"/>
        <v>4</v>
      </c>
      <c r="M300" s="12">
        <f t="shared" si="137"/>
        <v>25500</v>
      </c>
      <c r="N300" s="12">
        <f t="shared" si="138"/>
        <v>80723.723619138313</v>
      </c>
      <c r="O300" s="12">
        <f t="shared" si="130"/>
        <v>4</v>
      </c>
      <c r="P300" s="12">
        <f t="shared" si="139"/>
        <v>80700</v>
      </c>
      <c r="Q300" s="17" t="str">
        <f t="shared" si="131"/>
        <v>Terminal Avenue PS</v>
      </c>
      <c r="R300" s="17" t="str">
        <f t="shared" si="132"/>
        <v>New Castle/Red Lion/Wrangle Hill</v>
      </c>
      <c r="S300" s="18">
        <f t="shared" si="133"/>
        <v>44119</v>
      </c>
      <c r="T300" s="19" t="str">
        <f t="shared" si="134"/>
        <v>UD</v>
      </c>
      <c r="U300" s="20">
        <f t="shared" si="135"/>
        <v>45400</v>
      </c>
      <c r="V300" s="20">
        <f t="shared" si="140"/>
        <v>25500</v>
      </c>
      <c r="W300" s="20">
        <f t="shared" si="141"/>
        <v>80700</v>
      </c>
    </row>
    <row r="301" spans="1:23" x14ac:dyDescent="0.55000000000000004">
      <c r="A301" s="19" t="s">
        <v>5</v>
      </c>
      <c r="B301" s="17" t="s">
        <v>23</v>
      </c>
      <c r="C301" s="18">
        <v>44126</v>
      </c>
      <c r="D301" s="20">
        <v>11120</v>
      </c>
      <c r="E301" s="12">
        <f t="shared" si="113"/>
        <v>4</v>
      </c>
      <c r="F301" s="12">
        <f t="shared" si="114"/>
        <v>11100</v>
      </c>
      <c r="G301" s="10">
        <f t="shared" si="126"/>
        <v>4.0461047872460387</v>
      </c>
      <c r="H301" s="10">
        <f t="shared" si="127"/>
        <v>4</v>
      </c>
      <c r="I301" s="10">
        <f t="shared" si="128"/>
        <v>4.2961047872460387</v>
      </c>
      <c r="J301" s="11" t="s">
        <v>33</v>
      </c>
      <c r="K301" s="12">
        <f t="shared" si="136"/>
        <v>10000</v>
      </c>
      <c r="L301" s="12">
        <f t="shared" si="129"/>
        <v>4</v>
      </c>
      <c r="M301" s="12">
        <f t="shared" si="137"/>
        <v>10000</v>
      </c>
      <c r="N301" s="12">
        <f t="shared" si="138"/>
        <v>19774.467039632833</v>
      </c>
      <c r="O301" s="12">
        <f t="shared" si="130"/>
        <v>4</v>
      </c>
      <c r="P301" s="12">
        <f t="shared" si="139"/>
        <v>19800</v>
      </c>
      <c r="Q301" s="17" t="str">
        <f t="shared" si="131"/>
        <v>Terminal Avenue PS</v>
      </c>
      <c r="R301" s="17" t="str">
        <f t="shared" si="132"/>
        <v>New Castle/Red Lion/Wrangle Hill</v>
      </c>
      <c r="S301" s="18">
        <f t="shared" si="133"/>
        <v>44126</v>
      </c>
      <c r="T301" s="19" t="str">
        <f t="shared" si="134"/>
        <v>UD</v>
      </c>
      <c r="U301" s="20">
        <f t="shared" si="135"/>
        <v>11100</v>
      </c>
      <c r="V301" s="20">
        <f t="shared" si="140"/>
        <v>10000</v>
      </c>
      <c r="W301" s="20">
        <f t="shared" si="141"/>
        <v>19800</v>
      </c>
    </row>
    <row r="302" spans="1:23" x14ac:dyDescent="0.55000000000000004">
      <c r="A302" s="19" t="s">
        <v>5</v>
      </c>
      <c r="B302" s="17" t="s">
        <v>23</v>
      </c>
      <c r="C302" s="18">
        <v>44133</v>
      </c>
      <c r="D302" s="20">
        <v>10000</v>
      </c>
      <c r="E302" s="12">
        <f t="shared" si="113"/>
        <v>4</v>
      </c>
      <c r="F302" s="12">
        <f t="shared" si="114"/>
        <v>10000</v>
      </c>
      <c r="G302" s="10">
        <f t="shared" si="126"/>
        <v>4</v>
      </c>
      <c r="H302" s="10">
        <f t="shared" si="127"/>
        <v>4</v>
      </c>
      <c r="I302" s="10">
        <f t="shared" si="128"/>
        <v>4</v>
      </c>
      <c r="J302" s="11" t="s">
        <v>33</v>
      </c>
      <c r="K302" s="12">
        <f t="shared" si="136"/>
        <v>10000</v>
      </c>
      <c r="L302" s="12">
        <f t="shared" si="129"/>
        <v>4</v>
      </c>
      <c r="M302" s="12">
        <f t="shared" si="137"/>
        <v>10000</v>
      </c>
      <c r="N302" s="12">
        <f t="shared" si="138"/>
        <v>10000</v>
      </c>
      <c r="O302" s="12">
        <f t="shared" si="130"/>
        <v>4</v>
      </c>
      <c r="P302" s="12">
        <f t="shared" si="139"/>
        <v>10000</v>
      </c>
      <c r="Q302" s="17" t="str">
        <f t="shared" si="131"/>
        <v>Terminal Avenue PS</v>
      </c>
      <c r="R302" s="17" t="str">
        <f t="shared" si="132"/>
        <v>New Castle/Red Lion/Wrangle Hill</v>
      </c>
      <c r="S302" s="18">
        <f t="shared" si="133"/>
        <v>44133</v>
      </c>
      <c r="T302" s="19" t="str">
        <f t="shared" si="134"/>
        <v>UD</v>
      </c>
      <c r="U302" s="20">
        <f t="shared" si="135"/>
        <v>10000</v>
      </c>
      <c r="V302" s="20">
        <f t="shared" si="140"/>
        <v>10000</v>
      </c>
      <c r="W302" s="20">
        <f t="shared" si="141"/>
        <v>10000</v>
      </c>
    </row>
    <row r="303" spans="1:23" x14ac:dyDescent="0.55000000000000004">
      <c r="A303" s="19" t="s">
        <v>5</v>
      </c>
      <c r="B303" s="17" t="s">
        <v>23</v>
      </c>
      <c r="C303" s="18">
        <v>44140</v>
      </c>
      <c r="D303" s="20">
        <v>118233.33333333334</v>
      </c>
      <c r="E303" s="12">
        <f t="shared" si="113"/>
        <v>5</v>
      </c>
      <c r="F303" s="12">
        <f t="shared" si="114"/>
        <v>118000</v>
      </c>
      <c r="G303" s="10">
        <f t="shared" si="126"/>
        <v>5.0727399337522803</v>
      </c>
      <c r="H303" s="10">
        <f t="shared" si="127"/>
        <v>4.8227399337522803</v>
      </c>
      <c r="I303" s="10">
        <f t="shared" si="128"/>
        <v>5.3227399337522803</v>
      </c>
      <c r="J303" s="11" t="s">
        <v>33</v>
      </c>
      <c r="K303" s="12">
        <f t="shared" si="136"/>
        <v>66487.489348339019</v>
      </c>
      <c r="L303" s="12">
        <f t="shared" si="129"/>
        <v>4</v>
      </c>
      <c r="M303" s="12">
        <f t="shared" si="137"/>
        <v>66500</v>
      </c>
      <c r="N303" s="12">
        <f t="shared" si="138"/>
        <v>210251.90224693567</v>
      </c>
      <c r="O303" s="12">
        <f t="shared" si="130"/>
        <v>5</v>
      </c>
      <c r="P303" s="12">
        <f t="shared" si="139"/>
        <v>210000</v>
      </c>
      <c r="Q303" s="17" t="str">
        <f t="shared" si="131"/>
        <v>Terminal Avenue PS</v>
      </c>
      <c r="R303" s="17" t="str">
        <f t="shared" si="132"/>
        <v>New Castle/Red Lion/Wrangle Hill</v>
      </c>
      <c r="S303" s="18">
        <f t="shared" si="133"/>
        <v>44140</v>
      </c>
      <c r="T303" s="19" t="str">
        <f t="shared" si="134"/>
        <v>UD</v>
      </c>
      <c r="U303" s="20">
        <f t="shared" si="135"/>
        <v>118000</v>
      </c>
      <c r="V303" s="20">
        <f t="shared" si="140"/>
        <v>66500</v>
      </c>
      <c r="W303" s="20">
        <f t="shared" si="141"/>
        <v>210000</v>
      </c>
    </row>
    <row r="304" spans="1:23" x14ac:dyDescent="0.55000000000000004">
      <c r="A304" s="19" t="s">
        <v>5</v>
      </c>
      <c r="B304" s="17" t="s">
        <v>23</v>
      </c>
      <c r="C304" s="18">
        <v>44147</v>
      </c>
      <c r="D304" s="20">
        <v>40862.222222222226</v>
      </c>
      <c r="E304" s="12">
        <f t="shared" si="113"/>
        <v>4</v>
      </c>
      <c r="F304" s="12">
        <f t="shared" si="114"/>
        <v>40900</v>
      </c>
      <c r="G304" s="10">
        <f t="shared" si="126"/>
        <v>4.611321981302928</v>
      </c>
      <c r="H304" s="10">
        <f t="shared" si="127"/>
        <v>4.361321981302928</v>
      </c>
      <c r="I304" s="10">
        <f t="shared" si="128"/>
        <v>4.861321981302928</v>
      </c>
      <c r="J304" s="11" t="s">
        <v>33</v>
      </c>
      <c r="K304" s="12">
        <f t="shared" si="136"/>
        <v>22978.516194666965</v>
      </c>
      <c r="L304" s="12">
        <f t="shared" si="129"/>
        <v>4</v>
      </c>
      <c r="M304" s="12">
        <f t="shared" si="137"/>
        <v>23000</v>
      </c>
      <c r="N304" s="12">
        <f t="shared" si="138"/>
        <v>72664.448426212708</v>
      </c>
      <c r="O304" s="12">
        <f t="shared" si="130"/>
        <v>4</v>
      </c>
      <c r="P304" s="12">
        <f t="shared" si="139"/>
        <v>72700</v>
      </c>
      <c r="Q304" s="17" t="str">
        <f t="shared" si="131"/>
        <v>Terminal Avenue PS</v>
      </c>
      <c r="R304" s="17" t="str">
        <f t="shared" si="132"/>
        <v>New Castle/Red Lion/Wrangle Hill</v>
      </c>
      <c r="S304" s="18">
        <f t="shared" si="133"/>
        <v>44147</v>
      </c>
      <c r="T304" s="19" t="str">
        <f t="shared" si="134"/>
        <v>UD</v>
      </c>
      <c r="U304" s="20">
        <f t="shared" si="135"/>
        <v>40900</v>
      </c>
      <c r="V304" s="20">
        <f t="shared" si="140"/>
        <v>23000</v>
      </c>
      <c r="W304" s="20">
        <f t="shared" si="141"/>
        <v>72700</v>
      </c>
    </row>
    <row r="305" spans="1:23" x14ac:dyDescent="0.55000000000000004">
      <c r="A305" s="19" t="s">
        <v>5</v>
      </c>
      <c r="B305" s="17" t="s">
        <v>23</v>
      </c>
      <c r="C305" s="18">
        <v>44154</v>
      </c>
      <c r="D305" s="20">
        <v>375960.00000000006</v>
      </c>
      <c r="E305" s="12">
        <f t="shared" si="113"/>
        <v>5</v>
      </c>
      <c r="F305" s="12">
        <f t="shared" si="114"/>
        <v>376000</v>
      </c>
      <c r="G305" s="10">
        <f t="shared" si="126"/>
        <v>5.5751416409293304</v>
      </c>
      <c r="H305" s="10">
        <f t="shared" si="127"/>
        <v>5.3251416409293304</v>
      </c>
      <c r="I305" s="10">
        <f t="shared" si="128"/>
        <v>5.8251416409293304</v>
      </c>
      <c r="J305" s="11" t="s">
        <v>33</v>
      </c>
      <c r="K305" s="12">
        <f t="shared" si="136"/>
        <v>211417.84461856415</v>
      </c>
      <c r="L305" s="12">
        <f t="shared" si="129"/>
        <v>5</v>
      </c>
      <c r="M305" s="12">
        <f t="shared" si="137"/>
        <v>211000</v>
      </c>
      <c r="N305" s="12">
        <f t="shared" si="138"/>
        <v>668561.9269982354</v>
      </c>
      <c r="O305" s="12">
        <f t="shared" si="130"/>
        <v>5</v>
      </c>
      <c r="P305" s="12">
        <f t="shared" si="139"/>
        <v>669000</v>
      </c>
      <c r="Q305" s="17" t="str">
        <f t="shared" si="131"/>
        <v>Terminal Avenue PS</v>
      </c>
      <c r="R305" s="17" t="str">
        <f t="shared" si="132"/>
        <v>New Castle/Red Lion/Wrangle Hill</v>
      </c>
      <c r="S305" s="18">
        <f t="shared" si="133"/>
        <v>44154</v>
      </c>
      <c r="T305" s="19" t="str">
        <f t="shared" si="134"/>
        <v>UD</v>
      </c>
      <c r="U305" s="20">
        <f t="shared" si="135"/>
        <v>376000</v>
      </c>
      <c r="V305" s="20">
        <f t="shared" si="140"/>
        <v>211000</v>
      </c>
      <c r="W305" s="20">
        <f t="shared" si="141"/>
        <v>669000</v>
      </c>
    </row>
    <row r="306" spans="1:23" x14ac:dyDescent="0.55000000000000004">
      <c r="A306" s="19" t="s">
        <v>5</v>
      </c>
      <c r="B306" s="17" t="s">
        <v>23</v>
      </c>
      <c r="C306" s="18">
        <v>44159</v>
      </c>
      <c r="D306" s="20">
        <v>303780</v>
      </c>
      <c r="E306" s="12">
        <f t="shared" si="113"/>
        <v>5</v>
      </c>
      <c r="F306" s="12">
        <f t="shared" si="114"/>
        <v>304000</v>
      </c>
      <c r="G306" s="10">
        <f t="shared" si="126"/>
        <v>5.4825591777704847</v>
      </c>
      <c r="H306" s="10">
        <f t="shared" si="127"/>
        <v>5.2325591777704847</v>
      </c>
      <c r="I306" s="10">
        <f t="shared" si="128"/>
        <v>5.7325591777704847</v>
      </c>
      <c r="J306" s="11" t="s">
        <v>33</v>
      </c>
      <c r="K306" s="12">
        <f t="shared" si="136"/>
        <v>170828.04776632437</v>
      </c>
      <c r="L306" s="12">
        <f t="shared" si="129"/>
        <v>5</v>
      </c>
      <c r="M306" s="12">
        <f t="shared" si="137"/>
        <v>171000</v>
      </c>
      <c r="N306" s="12">
        <f t="shared" si="138"/>
        <v>540205.71918162471</v>
      </c>
      <c r="O306" s="12">
        <f t="shared" si="130"/>
        <v>5</v>
      </c>
      <c r="P306" s="12">
        <f t="shared" si="139"/>
        <v>540000</v>
      </c>
      <c r="Q306" s="17" t="str">
        <f t="shared" si="131"/>
        <v>Terminal Avenue PS</v>
      </c>
      <c r="R306" s="17" t="str">
        <f t="shared" si="132"/>
        <v>New Castle/Red Lion/Wrangle Hill</v>
      </c>
      <c r="S306" s="18">
        <f t="shared" si="133"/>
        <v>44159</v>
      </c>
      <c r="T306" s="19" t="str">
        <f t="shared" si="134"/>
        <v>UD</v>
      </c>
      <c r="U306" s="20">
        <f t="shared" si="135"/>
        <v>304000</v>
      </c>
      <c r="V306" s="20">
        <f t="shared" si="140"/>
        <v>171000</v>
      </c>
      <c r="W306" s="20">
        <f t="shared" si="141"/>
        <v>540000</v>
      </c>
    </row>
    <row r="307" spans="1:23" x14ac:dyDescent="0.55000000000000004">
      <c r="A307" s="19" t="s">
        <v>5</v>
      </c>
      <c r="B307" s="17" t="s">
        <v>23</v>
      </c>
      <c r="C307" s="18">
        <v>44168</v>
      </c>
      <c r="D307" s="20">
        <v>1046040</v>
      </c>
      <c r="E307" s="12">
        <f t="shared" si="113"/>
        <v>6</v>
      </c>
      <c r="F307" s="12">
        <f t="shared" si="114"/>
        <v>1050000</v>
      </c>
      <c r="G307" s="10">
        <f t="shared" si="126"/>
        <v>6.0195482920332903</v>
      </c>
      <c r="H307" s="10">
        <f t="shared" si="127"/>
        <v>5.7695482920332903</v>
      </c>
      <c r="I307" s="10">
        <f t="shared" si="128"/>
        <v>6.2695482920332903</v>
      </c>
      <c r="J307" s="11" t="s">
        <v>33</v>
      </c>
      <c r="K307" s="12">
        <f t="shared" si="136"/>
        <v>588231.51980211399</v>
      </c>
      <c r="L307" s="12">
        <f t="shared" si="129"/>
        <v>5</v>
      </c>
      <c r="M307" s="12">
        <f t="shared" si="137"/>
        <v>588000</v>
      </c>
      <c r="N307" s="12">
        <f t="shared" si="138"/>
        <v>1860151.3940771199</v>
      </c>
      <c r="O307" s="12">
        <f t="shared" si="130"/>
        <v>6</v>
      </c>
      <c r="P307" s="12">
        <f t="shared" si="139"/>
        <v>1860000</v>
      </c>
      <c r="Q307" s="17" t="str">
        <f t="shared" si="131"/>
        <v>Terminal Avenue PS</v>
      </c>
      <c r="R307" s="17" t="str">
        <f t="shared" si="132"/>
        <v>New Castle/Red Lion/Wrangle Hill</v>
      </c>
      <c r="S307" s="18">
        <f t="shared" si="133"/>
        <v>44168</v>
      </c>
      <c r="T307" s="19" t="str">
        <f t="shared" si="134"/>
        <v>UD</v>
      </c>
      <c r="U307" s="20">
        <f t="shared" si="135"/>
        <v>1050000</v>
      </c>
      <c r="V307" s="20">
        <f t="shared" si="140"/>
        <v>588000</v>
      </c>
      <c r="W307" s="20">
        <f t="shared" si="141"/>
        <v>1860000</v>
      </c>
    </row>
    <row r="308" spans="1:23" x14ac:dyDescent="0.55000000000000004">
      <c r="A308" s="19" t="s">
        <v>6</v>
      </c>
      <c r="B308" s="17" t="s">
        <v>24</v>
      </c>
      <c r="C308" s="18">
        <v>43958</v>
      </c>
      <c r="D308" s="20">
        <v>202414</v>
      </c>
      <c r="E308" s="12">
        <f t="shared" si="113"/>
        <v>5</v>
      </c>
      <c r="F308" s="12">
        <f t="shared" si="114"/>
        <v>202000</v>
      </c>
      <c r="G308" s="10">
        <f t="shared" si="126"/>
        <v>5.3062405472610195</v>
      </c>
      <c r="H308" s="10">
        <f t="shared" si="127"/>
        <v>5.0562405472610195</v>
      </c>
      <c r="I308" s="10">
        <f t="shared" si="128"/>
        <v>5.5562405472610195</v>
      </c>
      <c r="J308" s="11" t="s">
        <v>34</v>
      </c>
      <c r="K308" s="12">
        <f t="shared" si="136"/>
        <v>113825.7569970795</v>
      </c>
      <c r="L308" s="12">
        <f t="shared" si="129"/>
        <v>5</v>
      </c>
      <c r="M308" s="12">
        <f t="shared" si="137"/>
        <v>114000</v>
      </c>
      <c r="N308" s="12">
        <f t="shared" si="138"/>
        <v>359948.64850361866</v>
      </c>
      <c r="O308" s="12">
        <f t="shared" si="130"/>
        <v>5</v>
      </c>
      <c r="P308" s="12">
        <f t="shared" si="139"/>
        <v>360000</v>
      </c>
      <c r="Q308" s="17" t="str">
        <f t="shared" si="131"/>
        <v>White Clay Creek PS</v>
      </c>
      <c r="R308" s="17" t="str">
        <f t="shared" si="132"/>
        <v>Greater Newark/Pike Creek/Hockessin</v>
      </c>
      <c r="S308" s="18">
        <f t="shared" si="133"/>
        <v>43958</v>
      </c>
      <c r="T308" s="19" t="str">
        <f t="shared" si="134"/>
        <v>Biobot</v>
      </c>
      <c r="U308" s="20">
        <f t="shared" si="135"/>
        <v>202000</v>
      </c>
      <c r="V308" s="20"/>
      <c r="W308" s="20"/>
    </row>
    <row r="309" spans="1:23" x14ac:dyDescent="0.55000000000000004">
      <c r="A309" s="19" t="s">
        <v>6</v>
      </c>
      <c r="B309" s="17" t="s">
        <v>24</v>
      </c>
      <c r="C309" s="18">
        <v>43965</v>
      </c>
      <c r="D309" s="20">
        <v>174044</v>
      </c>
      <c r="E309" s="12">
        <f t="shared" si="113"/>
        <v>5</v>
      </c>
      <c r="F309" s="12">
        <f t="shared" si="114"/>
        <v>174000</v>
      </c>
      <c r="G309" s="10">
        <f t="shared" si="126"/>
        <v>5.2406590559925759</v>
      </c>
      <c r="H309" s="10">
        <f t="shared" si="127"/>
        <v>4.9906590559925759</v>
      </c>
      <c r="I309" s="10">
        <f t="shared" si="128"/>
        <v>5.4906590559925759</v>
      </c>
      <c r="J309" s="11" t="s">
        <v>34</v>
      </c>
      <c r="K309" s="12">
        <f t="shared" si="136"/>
        <v>97872.133601429043</v>
      </c>
      <c r="L309" s="12">
        <f t="shared" si="129"/>
        <v>4</v>
      </c>
      <c r="M309" s="12">
        <f t="shared" si="137"/>
        <v>97900</v>
      </c>
      <c r="N309" s="12">
        <f t="shared" si="138"/>
        <v>309498.86164081423</v>
      </c>
      <c r="O309" s="12">
        <f t="shared" si="130"/>
        <v>5</v>
      </c>
      <c r="P309" s="12">
        <f t="shared" si="139"/>
        <v>309000</v>
      </c>
      <c r="Q309" s="17" t="str">
        <f t="shared" si="131"/>
        <v>White Clay Creek PS</v>
      </c>
      <c r="R309" s="17" t="str">
        <f t="shared" si="132"/>
        <v>Greater Newark/Pike Creek/Hockessin</v>
      </c>
      <c r="S309" s="18">
        <f t="shared" si="133"/>
        <v>43965</v>
      </c>
      <c r="T309" s="19" t="str">
        <f t="shared" si="134"/>
        <v>Biobot</v>
      </c>
      <c r="U309" s="20">
        <f t="shared" si="135"/>
        <v>174000</v>
      </c>
      <c r="V309" s="20"/>
      <c r="W309" s="20"/>
    </row>
    <row r="310" spans="1:23" x14ac:dyDescent="0.55000000000000004">
      <c r="A310" s="19" t="s">
        <v>6</v>
      </c>
      <c r="B310" s="17" t="s">
        <v>24</v>
      </c>
      <c r="C310" s="18">
        <v>43972</v>
      </c>
      <c r="D310" s="20">
        <v>219465</v>
      </c>
      <c r="E310" s="12">
        <f t="shared" si="113"/>
        <v>5</v>
      </c>
      <c r="F310" s="12">
        <f t="shared" si="114"/>
        <v>219000</v>
      </c>
      <c r="G310" s="10">
        <f t="shared" si="126"/>
        <v>5.3413652693669098</v>
      </c>
      <c r="H310" s="10">
        <f t="shared" si="127"/>
        <v>5.0913652693669098</v>
      </c>
      <c r="I310" s="10">
        <f t="shared" si="128"/>
        <v>5.5913652693669098</v>
      </c>
      <c r="J310" s="11" t="s">
        <v>34</v>
      </c>
      <c r="K310" s="12">
        <f t="shared" si="136"/>
        <v>123414.23893290006</v>
      </c>
      <c r="L310" s="12">
        <f t="shared" si="129"/>
        <v>5</v>
      </c>
      <c r="M310" s="12">
        <f t="shared" si="137"/>
        <v>123000</v>
      </c>
      <c r="N310" s="12">
        <f t="shared" si="138"/>
        <v>390270.09072419273</v>
      </c>
      <c r="O310" s="12">
        <f t="shared" si="130"/>
        <v>5</v>
      </c>
      <c r="P310" s="12">
        <f t="shared" si="139"/>
        <v>390000</v>
      </c>
      <c r="Q310" s="17" t="str">
        <f t="shared" si="131"/>
        <v>White Clay Creek PS</v>
      </c>
      <c r="R310" s="17" t="str">
        <f t="shared" si="132"/>
        <v>Greater Newark/Pike Creek/Hockessin</v>
      </c>
      <c r="S310" s="18">
        <f t="shared" si="133"/>
        <v>43972</v>
      </c>
      <c r="T310" s="19" t="str">
        <f t="shared" si="134"/>
        <v>Biobot</v>
      </c>
      <c r="U310" s="20">
        <f t="shared" si="135"/>
        <v>219000</v>
      </c>
      <c r="V310" s="20"/>
      <c r="W310" s="20"/>
    </row>
    <row r="311" spans="1:23" x14ac:dyDescent="0.55000000000000004">
      <c r="A311" s="19" t="s">
        <v>6</v>
      </c>
      <c r="B311" s="17" t="s">
        <v>24</v>
      </c>
      <c r="C311" s="18">
        <v>43979</v>
      </c>
      <c r="D311" s="20">
        <v>16112</v>
      </c>
      <c r="E311" s="12">
        <f t="shared" si="113"/>
        <v>4</v>
      </c>
      <c r="F311" s="12">
        <f t="shared" si="114"/>
        <v>16100</v>
      </c>
      <c r="G311" s="10">
        <f t="shared" si="126"/>
        <v>4.207149453209543</v>
      </c>
      <c r="H311" s="10">
        <f t="shared" si="127"/>
        <v>4</v>
      </c>
      <c r="I311" s="10">
        <f t="shared" si="128"/>
        <v>4.457149453209543</v>
      </c>
      <c r="J311" s="11" t="s">
        <v>34</v>
      </c>
      <c r="K311" s="12">
        <f t="shared" si="136"/>
        <v>10000</v>
      </c>
      <c r="L311" s="12">
        <f t="shared" si="129"/>
        <v>4</v>
      </c>
      <c r="M311" s="12">
        <f t="shared" si="137"/>
        <v>10000</v>
      </c>
      <c r="N311" s="12">
        <f t="shared" si="138"/>
        <v>28651.637854547178</v>
      </c>
      <c r="O311" s="12">
        <f t="shared" si="130"/>
        <v>4</v>
      </c>
      <c r="P311" s="12">
        <f t="shared" si="139"/>
        <v>28700</v>
      </c>
      <c r="Q311" s="17" t="str">
        <f t="shared" si="131"/>
        <v>White Clay Creek PS</v>
      </c>
      <c r="R311" s="17" t="str">
        <f t="shared" si="132"/>
        <v>Greater Newark/Pike Creek/Hockessin</v>
      </c>
      <c r="S311" s="18">
        <f t="shared" si="133"/>
        <v>43979</v>
      </c>
      <c r="T311" s="19" t="str">
        <f t="shared" si="134"/>
        <v>Biobot</v>
      </c>
      <c r="U311" s="20">
        <f t="shared" si="135"/>
        <v>16100</v>
      </c>
      <c r="V311" s="20"/>
      <c r="W311" s="20"/>
    </row>
    <row r="312" spans="1:23" x14ac:dyDescent="0.55000000000000004">
      <c r="A312" s="19" t="s">
        <v>6</v>
      </c>
      <c r="B312" s="17" t="s">
        <v>24</v>
      </c>
      <c r="C312" s="18">
        <v>43986</v>
      </c>
      <c r="D312" s="20">
        <v>40265</v>
      </c>
      <c r="E312" s="12">
        <f t="shared" si="113"/>
        <v>4</v>
      </c>
      <c r="F312" s="12">
        <f t="shared" si="114"/>
        <v>40300</v>
      </c>
      <c r="G312" s="10">
        <f t="shared" si="126"/>
        <v>4.6049277034284462</v>
      </c>
      <c r="H312" s="10">
        <f t="shared" si="127"/>
        <v>4.3549277034284462</v>
      </c>
      <c r="I312" s="10">
        <f t="shared" si="128"/>
        <v>4.8549277034284462</v>
      </c>
      <c r="J312" s="11" t="s">
        <v>34</v>
      </c>
      <c r="K312" s="12">
        <f t="shared" si="136"/>
        <v>22642.673458789435</v>
      </c>
      <c r="L312" s="12">
        <f t="shared" si="129"/>
        <v>4</v>
      </c>
      <c r="M312" s="12">
        <f t="shared" si="137"/>
        <v>22600</v>
      </c>
      <c r="N312" s="12">
        <f t="shared" si="138"/>
        <v>71602.420445217358</v>
      </c>
      <c r="O312" s="12">
        <f t="shared" si="130"/>
        <v>4</v>
      </c>
      <c r="P312" s="12">
        <f t="shared" si="139"/>
        <v>71600</v>
      </c>
      <c r="Q312" s="17" t="str">
        <f t="shared" si="131"/>
        <v>White Clay Creek PS</v>
      </c>
      <c r="R312" s="17" t="str">
        <f t="shared" si="132"/>
        <v>Greater Newark/Pike Creek/Hockessin</v>
      </c>
      <c r="S312" s="18">
        <f t="shared" si="133"/>
        <v>43986</v>
      </c>
      <c r="T312" s="19" t="str">
        <f t="shared" si="134"/>
        <v>Biobot</v>
      </c>
      <c r="U312" s="20">
        <f t="shared" si="135"/>
        <v>40300</v>
      </c>
      <c r="V312" s="20"/>
      <c r="W312" s="20"/>
    </row>
    <row r="313" spans="1:23" x14ac:dyDescent="0.55000000000000004">
      <c r="A313" s="19" t="s">
        <v>6</v>
      </c>
      <c r="B313" s="17" t="s">
        <v>24</v>
      </c>
      <c r="C313" s="18">
        <v>43993</v>
      </c>
      <c r="D313" s="20">
        <v>72512</v>
      </c>
      <c r="E313" s="12">
        <f t="shared" si="113"/>
        <v>4</v>
      </c>
      <c r="F313" s="12">
        <f t="shared" si="114"/>
        <v>72500</v>
      </c>
      <c r="G313" s="10">
        <f t="shared" si="126"/>
        <v>4.860409883847284</v>
      </c>
      <c r="H313" s="10">
        <f t="shared" si="127"/>
        <v>4.610409883847284</v>
      </c>
      <c r="I313" s="10">
        <f t="shared" si="128"/>
        <v>5.110409883847284</v>
      </c>
      <c r="J313" s="11" t="s">
        <v>34</v>
      </c>
      <c r="K313" s="12">
        <f t="shared" si="136"/>
        <v>40776.494172202576</v>
      </c>
      <c r="L313" s="12">
        <f t="shared" si="129"/>
        <v>4</v>
      </c>
      <c r="M313" s="12">
        <f t="shared" si="137"/>
        <v>40800</v>
      </c>
      <c r="N313" s="12">
        <f t="shared" si="138"/>
        <v>128946.59658074239</v>
      </c>
      <c r="O313" s="12">
        <f t="shared" si="130"/>
        <v>5</v>
      </c>
      <c r="P313" s="12">
        <f t="shared" si="139"/>
        <v>129000</v>
      </c>
      <c r="Q313" s="17" t="str">
        <f t="shared" si="131"/>
        <v>White Clay Creek PS</v>
      </c>
      <c r="R313" s="17" t="str">
        <f t="shared" si="132"/>
        <v>Greater Newark/Pike Creek/Hockessin</v>
      </c>
      <c r="S313" s="18">
        <f t="shared" si="133"/>
        <v>43993</v>
      </c>
      <c r="T313" s="19" t="str">
        <f t="shared" si="134"/>
        <v>Biobot</v>
      </c>
      <c r="U313" s="20">
        <f t="shared" si="135"/>
        <v>72500</v>
      </c>
      <c r="V313" s="20"/>
      <c r="W313" s="20"/>
    </row>
    <row r="314" spans="1:23" x14ac:dyDescent="0.55000000000000004">
      <c r="A314" s="19" t="s">
        <v>6</v>
      </c>
      <c r="B314" s="17" t="s">
        <v>24</v>
      </c>
      <c r="C314" s="18">
        <v>44000</v>
      </c>
      <c r="D314" s="20">
        <v>39829</v>
      </c>
      <c r="E314" s="12">
        <f t="shared" si="113"/>
        <v>4</v>
      </c>
      <c r="F314" s="12">
        <f t="shared" si="114"/>
        <v>39800</v>
      </c>
      <c r="G314" s="10">
        <f t="shared" si="126"/>
        <v>4.6001994025696629</v>
      </c>
      <c r="H314" s="10">
        <f t="shared" si="127"/>
        <v>4.3501994025696629</v>
      </c>
      <c r="I314" s="10">
        <f t="shared" si="128"/>
        <v>4.8501994025696629</v>
      </c>
      <c r="J314" s="11" t="s">
        <v>34</v>
      </c>
      <c r="K314" s="12">
        <f t="shared" si="136"/>
        <v>22397.492641006429</v>
      </c>
      <c r="L314" s="12">
        <f t="shared" si="129"/>
        <v>4</v>
      </c>
      <c r="M314" s="12">
        <f t="shared" si="137"/>
        <v>22400</v>
      </c>
      <c r="N314" s="12">
        <f t="shared" si="138"/>
        <v>70827.090622440228</v>
      </c>
      <c r="O314" s="12">
        <f t="shared" si="130"/>
        <v>4</v>
      </c>
      <c r="P314" s="12">
        <f t="shared" si="139"/>
        <v>70800</v>
      </c>
      <c r="Q314" s="17" t="str">
        <f t="shared" si="131"/>
        <v>White Clay Creek PS</v>
      </c>
      <c r="R314" s="17" t="str">
        <f t="shared" si="132"/>
        <v>Greater Newark/Pike Creek/Hockessin</v>
      </c>
      <c r="S314" s="18">
        <f t="shared" si="133"/>
        <v>44000</v>
      </c>
      <c r="T314" s="19" t="str">
        <f t="shared" si="134"/>
        <v>Biobot</v>
      </c>
      <c r="U314" s="20">
        <f t="shared" si="135"/>
        <v>39800</v>
      </c>
      <c r="V314" s="20"/>
      <c r="W314" s="20"/>
    </row>
    <row r="315" spans="1:23" x14ac:dyDescent="0.55000000000000004">
      <c r="A315" s="19" t="s">
        <v>6</v>
      </c>
      <c r="B315" s="17" t="s">
        <v>24</v>
      </c>
      <c r="C315" s="18">
        <v>44007</v>
      </c>
      <c r="D315" s="20">
        <v>10000</v>
      </c>
      <c r="E315" s="12">
        <f t="shared" si="113"/>
        <v>4</v>
      </c>
      <c r="F315" s="12">
        <f t="shared" si="114"/>
        <v>10000</v>
      </c>
      <c r="G315" s="10">
        <f t="shared" si="126"/>
        <v>4</v>
      </c>
      <c r="H315" s="10">
        <f t="shared" si="127"/>
        <v>4</v>
      </c>
      <c r="I315" s="10">
        <f t="shared" si="128"/>
        <v>4</v>
      </c>
      <c r="J315" s="11" t="s">
        <v>34</v>
      </c>
      <c r="K315" s="12">
        <f t="shared" si="136"/>
        <v>10000</v>
      </c>
      <c r="L315" s="12">
        <f t="shared" si="129"/>
        <v>4</v>
      </c>
      <c r="M315" s="12">
        <f t="shared" si="137"/>
        <v>10000</v>
      </c>
      <c r="N315" s="12">
        <f t="shared" si="138"/>
        <v>10000</v>
      </c>
      <c r="O315" s="12">
        <f t="shared" si="130"/>
        <v>4</v>
      </c>
      <c r="P315" s="12">
        <f t="shared" si="139"/>
        <v>10000</v>
      </c>
      <c r="Q315" s="17" t="str">
        <f t="shared" si="131"/>
        <v>White Clay Creek PS</v>
      </c>
      <c r="R315" s="17" t="str">
        <f t="shared" si="132"/>
        <v>Greater Newark/Pike Creek/Hockessin</v>
      </c>
      <c r="S315" s="18">
        <f t="shared" si="133"/>
        <v>44007</v>
      </c>
      <c r="T315" s="19" t="str">
        <f t="shared" si="134"/>
        <v>Biobot</v>
      </c>
      <c r="U315" s="20">
        <f t="shared" si="135"/>
        <v>10000</v>
      </c>
      <c r="V315" s="20"/>
      <c r="W315" s="20"/>
    </row>
    <row r="316" spans="1:23" x14ac:dyDescent="0.55000000000000004">
      <c r="A316" s="19" t="s">
        <v>6</v>
      </c>
      <c r="B316" s="17" t="s">
        <v>24</v>
      </c>
      <c r="C316" s="18">
        <v>44014</v>
      </c>
      <c r="D316" s="20">
        <v>20992</v>
      </c>
      <c r="E316" s="12">
        <f t="shared" si="113"/>
        <v>4</v>
      </c>
      <c r="F316" s="12">
        <f t="shared" si="114"/>
        <v>21000</v>
      </c>
      <c r="G316" s="10">
        <f t="shared" si="126"/>
        <v>4.3220538176955658</v>
      </c>
      <c r="H316" s="10">
        <f t="shared" si="127"/>
        <v>4.0720538176955658</v>
      </c>
      <c r="I316" s="10">
        <f t="shared" si="128"/>
        <v>4.5720538176955658</v>
      </c>
      <c r="J316" s="11" t="s">
        <v>34</v>
      </c>
      <c r="K316" s="12">
        <f t="shared" si="136"/>
        <v>11804.669098395816</v>
      </c>
      <c r="L316" s="12">
        <f t="shared" si="129"/>
        <v>4</v>
      </c>
      <c r="M316" s="12">
        <f t="shared" si="137"/>
        <v>11800</v>
      </c>
      <c r="N316" s="12">
        <f t="shared" si="138"/>
        <v>37329.641375537045</v>
      </c>
      <c r="O316" s="12">
        <f t="shared" si="130"/>
        <v>4</v>
      </c>
      <c r="P316" s="12">
        <f t="shared" si="139"/>
        <v>37300</v>
      </c>
      <c r="Q316" s="17" t="str">
        <f t="shared" si="131"/>
        <v>White Clay Creek PS</v>
      </c>
      <c r="R316" s="17" t="str">
        <f t="shared" si="132"/>
        <v>Greater Newark/Pike Creek/Hockessin</v>
      </c>
      <c r="S316" s="18">
        <f t="shared" si="133"/>
        <v>44014</v>
      </c>
      <c r="T316" s="19" t="str">
        <f t="shared" si="134"/>
        <v>Biobot</v>
      </c>
      <c r="U316" s="20">
        <f t="shared" si="135"/>
        <v>21000</v>
      </c>
      <c r="V316" s="20"/>
      <c r="W316" s="20"/>
    </row>
    <row r="317" spans="1:23" x14ac:dyDescent="0.55000000000000004">
      <c r="A317" s="19" t="s">
        <v>6</v>
      </c>
      <c r="B317" s="17" t="s">
        <v>24</v>
      </c>
      <c r="C317" s="18">
        <v>44021</v>
      </c>
      <c r="D317" s="20">
        <v>15333</v>
      </c>
      <c r="E317" s="12">
        <f t="shared" si="113"/>
        <v>4</v>
      </c>
      <c r="F317" s="12">
        <f t="shared" si="114"/>
        <v>15300</v>
      </c>
      <c r="G317" s="10">
        <f t="shared" si="126"/>
        <v>4.1856271356748991</v>
      </c>
      <c r="H317" s="10">
        <f t="shared" si="127"/>
        <v>4</v>
      </c>
      <c r="I317" s="10">
        <f t="shared" si="128"/>
        <v>4.4356271356748991</v>
      </c>
      <c r="J317" s="11" t="s">
        <v>34</v>
      </c>
      <c r="K317" s="12">
        <f t="shared" si="136"/>
        <v>10000</v>
      </c>
      <c r="L317" s="12">
        <f t="shared" si="129"/>
        <v>4</v>
      </c>
      <c r="M317" s="12">
        <f t="shared" si="137"/>
        <v>10000</v>
      </c>
      <c r="N317" s="12">
        <f t="shared" si="138"/>
        <v>27266.358194126788</v>
      </c>
      <c r="O317" s="12">
        <f t="shared" si="130"/>
        <v>4</v>
      </c>
      <c r="P317" s="12">
        <f t="shared" si="139"/>
        <v>27300</v>
      </c>
      <c r="Q317" s="17" t="str">
        <f t="shared" si="131"/>
        <v>White Clay Creek PS</v>
      </c>
      <c r="R317" s="17" t="str">
        <f t="shared" si="132"/>
        <v>Greater Newark/Pike Creek/Hockessin</v>
      </c>
      <c r="S317" s="18">
        <f t="shared" si="133"/>
        <v>44021</v>
      </c>
      <c r="T317" s="19" t="str">
        <f t="shared" si="134"/>
        <v>Biobot</v>
      </c>
      <c r="U317" s="20">
        <f t="shared" si="135"/>
        <v>15300</v>
      </c>
      <c r="V317" s="20"/>
      <c r="W317" s="20"/>
    </row>
    <row r="318" spans="1:23" x14ac:dyDescent="0.55000000000000004">
      <c r="A318" s="19" t="s">
        <v>6</v>
      </c>
      <c r="B318" s="17" t="s">
        <v>24</v>
      </c>
      <c r="C318" s="18">
        <v>44028</v>
      </c>
      <c r="D318" s="20">
        <v>31287</v>
      </c>
      <c r="E318" s="12">
        <f t="shared" si="113"/>
        <v>4</v>
      </c>
      <c r="F318" s="12">
        <f t="shared" si="114"/>
        <v>31300</v>
      </c>
      <c r="G318" s="10">
        <f t="shared" si="126"/>
        <v>4.4953639221775719</v>
      </c>
      <c r="H318" s="10">
        <f t="shared" si="127"/>
        <v>4.2453639221775719</v>
      </c>
      <c r="I318" s="10">
        <f t="shared" si="128"/>
        <v>4.7453639221775719</v>
      </c>
      <c r="J318" s="11" t="s">
        <v>34</v>
      </c>
      <c r="K318" s="12">
        <f t="shared" si="136"/>
        <v>17593.97304123046</v>
      </c>
      <c r="L318" s="12">
        <f t="shared" si="129"/>
        <v>4</v>
      </c>
      <c r="M318" s="12">
        <f t="shared" si="137"/>
        <v>17600</v>
      </c>
      <c r="N318" s="12">
        <f t="shared" si="138"/>
        <v>55637.027901887835</v>
      </c>
      <c r="O318" s="12">
        <f t="shared" si="130"/>
        <v>4</v>
      </c>
      <c r="P318" s="12">
        <f t="shared" si="139"/>
        <v>55600</v>
      </c>
      <c r="Q318" s="17" t="str">
        <f t="shared" si="131"/>
        <v>White Clay Creek PS</v>
      </c>
      <c r="R318" s="17" t="str">
        <f t="shared" si="132"/>
        <v>Greater Newark/Pike Creek/Hockessin</v>
      </c>
      <c r="S318" s="18">
        <f t="shared" si="133"/>
        <v>44028</v>
      </c>
      <c r="T318" s="19" t="str">
        <f t="shared" si="134"/>
        <v>Biobot</v>
      </c>
      <c r="U318" s="20">
        <f t="shared" si="135"/>
        <v>31300</v>
      </c>
      <c r="V318" s="20"/>
      <c r="W318" s="20"/>
    </row>
    <row r="319" spans="1:23" x14ac:dyDescent="0.55000000000000004">
      <c r="A319" s="19" t="s">
        <v>6</v>
      </c>
      <c r="B319" s="17" t="s">
        <v>24</v>
      </c>
      <c r="C319" s="18">
        <v>44035</v>
      </c>
      <c r="D319" s="20">
        <v>23338</v>
      </c>
      <c r="E319" s="12">
        <f t="shared" si="113"/>
        <v>4</v>
      </c>
      <c r="F319" s="12">
        <f t="shared" si="114"/>
        <v>23300</v>
      </c>
      <c r="G319" s="10">
        <f t="shared" si="126"/>
        <v>4.3680636355062434</v>
      </c>
      <c r="H319" s="10">
        <f t="shared" si="127"/>
        <v>4.1180636355062434</v>
      </c>
      <c r="I319" s="10">
        <f t="shared" si="128"/>
        <v>4.6180636355062434</v>
      </c>
      <c r="J319" s="11" t="s">
        <v>34</v>
      </c>
      <c r="K319" s="12">
        <f t="shared" si="136"/>
        <v>13123.921847292391</v>
      </c>
      <c r="L319" s="12">
        <f t="shared" si="129"/>
        <v>4</v>
      </c>
      <c r="M319" s="12">
        <f t="shared" si="137"/>
        <v>13100</v>
      </c>
      <c r="N319" s="12">
        <f t="shared" si="138"/>
        <v>41501.484871488406</v>
      </c>
      <c r="O319" s="12">
        <f t="shared" si="130"/>
        <v>4</v>
      </c>
      <c r="P319" s="12">
        <f t="shared" si="139"/>
        <v>41500</v>
      </c>
      <c r="Q319" s="17" t="str">
        <f t="shared" si="131"/>
        <v>White Clay Creek PS</v>
      </c>
      <c r="R319" s="17" t="str">
        <f t="shared" si="132"/>
        <v>Greater Newark/Pike Creek/Hockessin</v>
      </c>
      <c r="S319" s="18">
        <f t="shared" si="133"/>
        <v>44035</v>
      </c>
      <c r="T319" s="19" t="str">
        <f t="shared" si="134"/>
        <v>Biobot</v>
      </c>
      <c r="U319" s="20">
        <f t="shared" si="135"/>
        <v>23300</v>
      </c>
      <c r="V319" s="20"/>
      <c r="W319" s="20"/>
    </row>
    <row r="320" spans="1:23" x14ac:dyDescent="0.55000000000000004">
      <c r="A320" s="19" t="s">
        <v>6</v>
      </c>
      <c r="B320" s="17" t="s">
        <v>24</v>
      </c>
      <c r="C320" s="18">
        <v>44042</v>
      </c>
      <c r="D320" s="20">
        <v>19798</v>
      </c>
      <c r="E320" s="12">
        <f t="shared" si="113"/>
        <v>4</v>
      </c>
      <c r="F320" s="12">
        <f t="shared" si="114"/>
        <v>19800</v>
      </c>
      <c r="G320" s="10">
        <f t="shared" si="126"/>
        <v>4.2966213199163343</v>
      </c>
      <c r="H320" s="10">
        <f t="shared" si="127"/>
        <v>4.0466213199163343</v>
      </c>
      <c r="I320" s="10">
        <f t="shared" si="128"/>
        <v>4.5466213199163343</v>
      </c>
      <c r="J320" s="11" t="s">
        <v>34</v>
      </c>
      <c r="K320" s="12">
        <f t="shared" si="136"/>
        <v>11133.233556118526</v>
      </c>
      <c r="L320" s="12">
        <f t="shared" si="129"/>
        <v>4</v>
      </c>
      <c r="M320" s="12">
        <f t="shared" si="137"/>
        <v>11100</v>
      </c>
      <c r="N320" s="12">
        <f t="shared" si="138"/>
        <v>35206.375759950599</v>
      </c>
      <c r="O320" s="12">
        <f t="shared" si="130"/>
        <v>4</v>
      </c>
      <c r="P320" s="12">
        <f t="shared" si="139"/>
        <v>35200</v>
      </c>
      <c r="Q320" s="17" t="str">
        <f t="shared" si="131"/>
        <v>White Clay Creek PS</v>
      </c>
      <c r="R320" s="17" t="str">
        <f t="shared" si="132"/>
        <v>Greater Newark/Pike Creek/Hockessin</v>
      </c>
      <c r="S320" s="18">
        <f t="shared" si="133"/>
        <v>44042</v>
      </c>
      <c r="T320" s="19" t="str">
        <f t="shared" si="134"/>
        <v>Biobot</v>
      </c>
      <c r="U320" s="20">
        <f t="shared" si="135"/>
        <v>19800</v>
      </c>
      <c r="V320" s="20"/>
      <c r="W320" s="20"/>
    </row>
    <row r="321" spans="1:23" x14ac:dyDescent="0.55000000000000004">
      <c r="A321" s="19" t="s">
        <v>6</v>
      </c>
      <c r="B321" s="17" t="s">
        <v>24</v>
      </c>
      <c r="C321" s="18">
        <v>44049</v>
      </c>
      <c r="D321" s="20">
        <v>24662</v>
      </c>
      <c r="E321" s="12">
        <f t="shared" si="113"/>
        <v>4</v>
      </c>
      <c r="F321" s="12">
        <f t="shared" si="114"/>
        <v>24700</v>
      </c>
      <c r="G321" s="10">
        <f t="shared" si="126"/>
        <v>4.3920282934171793</v>
      </c>
      <c r="H321" s="10">
        <f t="shared" si="127"/>
        <v>4.1420282934171793</v>
      </c>
      <c r="I321" s="10">
        <f t="shared" si="128"/>
        <v>4.6420282934171793</v>
      </c>
      <c r="J321" s="11" t="s">
        <v>34</v>
      </c>
      <c r="K321" s="12">
        <f t="shared" si="136"/>
        <v>13868.461761844388</v>
      </c>
      <c r="L321" s="12">
        <f t="shared" si="129"/>
        <v>4</v>
      </c>
      <c r="M321" s="12">
        <f t="shared" si="137"/>
        <v>13900</v>
      </c>
      <c r="N321" s="12">
        <f t="shared" si="138"/>
        <v>43855.92681037994</v>
      </c>
      <c r="O321" s="12">
        <f t="shared" si="130"/>
        <v>4</v>
      </c>
      <c r="P321" s="12">
        <f t="shared" si="139"/>
        <v>43900</v>
      </c>
      <c r="Q321" s="17" t="str">
        <f t="shared" si="131"/>
        <v>White Clay Creek PS</v>
      </c>
      <c r="R321" s="17" t="str">
        <f t="shared" si="132"/>
        <v>Greater Newark/Pike Creek/Hockessin</v>
      </c>
      <c r="S321" s="18">
        <f t="shared" si="133"/>
        <v>44049</v>
      </c>
      <c r="T321" s="19" t="str">
        <f t="shared" si="134"/>
        <v>Biobot</v>
      </c>
      <c r="U321" s="20">
        <f t="shared" si="135"/>
        <v>24700</v>
      </c>
      <c r="V321" s="20"/>
      <c r="W321" s="20"/>
    </row>
    <row r="322" spans="1:23" x14ac:dyDescent="0.55000000000000004">
      <c r="A322" s="19" t="s">
        <v>6</v>
      </c>
      <c r="B322" s="17" t="s">
        <v>24</v>
      </c>
      <c r="C322" s="18">
        <v>44056</v>
      </c>
      <c r="D322" s="20">
        <v>28675</v>
      </c>
      <c r="E322" s="12">
        <f t="shared" si="113"/>
        <v>4</v>
      </c>
      <c r="F322" s="12">
        <f t="shared" si="114"/>
        <v>28700</v>
      </c>
      <c r="G322" s="10">
        <f t="shared" si="126"/>
        <v>4.4575034265733056</v>
      </c>
      <c r="H322" s="10">
        <f t="shared" si="127"/>
        <v>4.2075034265733056</v>
      </c>
      <c r="I322" s="10">
        <f t="shared" si="128"/>
        <v>4.7075034265733056</v>
      </c>
      <c r="J322" s="11" t="s">
        <v>33</v>
      </c>
      <c r="K322" s="12">
        <f t="shared" si="136"/>
        <v>16125.137499833279</v>
      </c>
      <c r="L322" s="12">
        <f t="shared" si="129"/>
        <v>4</v>
      </c>
      <c r="M322" s="12">
        <f t="shared" si="137"/>
        <v>16100</v>
      </c>
      <c r="N322" s="12">
        <f t="shared" si="138"/>
        <v>50992.162082866205</v>
      </c>
      <c r="O322" s="12">
        <f t="shared" si="130"/>
        <v>4</v>
      </c>
      <c r="P322" s="12">
        <f t="shared" si="139"/>
        <v>51000</v>
      </c>
      <c r="Q322" s="17" t="str">
        <f t="shared" si="131"/>
        <v>White Clay Creek PS</v>
      </c>
      <c r="R322" s="17" t="str">
        <f t="shared" si="132"/>
        <v>Greater Newark/Pike Creek/Hockessin</v>
      </c>
      <c r="S322" s="18">
        <f t="shared" si="133"/>
        <v>44056</v>
      </c>
      <c r="T322" s="19" t="str">
        <f t="shared" si="134"/>
        <v>UD</v>
      </c>
      <c r="U322" s="20">
        <f t="shared" si="135"/>
        <v>28700</v>
      </c>
      <c r="V322" s="20">
        <f t="shared" si="140"/>
        <v>16100</v>
      </c>
      <c r="W322" s="20">
        <f t="shared" si="141"/>
        <v>51000</v>
      </c>
    </row>
    <row r="323" spans="1:23" x14ac:dyDescent="0.55000000000000004">
      <c r="A323" s="19" t="s">
        <v>6</v>
      </c>
      <c r="B323" s="17" t="s">
        <v>24</v>
      </c>
      <c r="C323" s="18">
        <v>44063</v>
      </c>
      <c r="D323" s="20">
        <v>37766.666666666664</v>
      </c>
      <c r="E323" s="12">
        <f t="shared" si="113"/>
        <v>4</v>
      </c>
      <c r="F323" s="12">
        <f t="shared" si="114"/>
        <v>37800</v>
      </c>
      <c r="G323" s="10">
        <f t="shared" si="126"/>
        <v>4.5771086551437348</v>
      </c>
      <c r="H323" s="10">
        <f t="shared" si="127"/>
        <v>4.3271086551437348</v>
      </c>
      <c r="I323" s="10">
        <f t="shared" si="128"/>
        <v>4.8271086551437348</v>
      </c>
      <c r="J323" s="11" t="s">
        <v>33</v>
      </c>
      <c r="K323" s="12">
        <f t="shared" si="136"/>
        <v>21237.757381355517</v>
      </c>
      <c r="L323" s="12">
        <f t="shared" si="129"/>
        <v>4</v>
      </c>
      <c r="M323" s="12">
        <f t="shared" si="137"/>
        <v>21200</v>
      </c>
      <c r="N323" s="12">
        <f t="shared" si="138"/>
        <v>67159.685719136687</v>
      </c>
      <c r="O323" s="12">
        <f t="shared" si="130"/>
        <v>4</v>
      </c>
      <c r="P323" s="12">
        <f t="shared" si="139"/>
        <v>67200</v>
      </c>
      <c r="Q323" s="17" t="str">
        <f t="shared" si="131"/>
        <v>White Clay Creek PS</v>
      </c>
      <c r="R323" s="17" t="str">
        <f t="shared" si="132"/>
        <v>Greater Newark/Pike Creek/Hockessin</v>
      </c>
      <c r="S323" s="18">
        <f t="shared" si="133"/>
        <v>44063</v>
      </c>
      <c r="T323" s="19" t="str">
        <f t="shared" si="134"/>
        <v>UD</v>
      </c>
      <c r="U323" s="20">
        <f t="shared" si="135"/>
        <v>37800</v>
      </c>
      <c r="V323" s="20">
        <f t="shared" si="140"/>
        <v>21200</v>
      </c>
      <c r="W323" s="20">
        <f t="shared" si="141"/>
        <v>67200</v>
      </c>
    </row>
    <row r="324" spans="1:23" x14ac:dyDescent="0.55000000000000004">
      <c r="A324" s="19" t="s">
        <v>6</v>
      </c>
      <c r="B324" s="17" t="s">
        <v>24</v>
      </c>
      <c r="C324" s="18">
        <v>44070</v>
      </c>
      <c r="D324" s="20">
        <v>46450</v>
      </c>
      <c r="E324" s="12">
        <f t="shared" si="113"/>
        <v>4</v>
      </c>
      <c r="F324" s="12">
        <f t="shared" si="114"/>
        <v>46500</v>
      </c>
      <c r="G324" s="10">
        <f t="shared" si="126"/>
        <v>4.6669857183296601</v>
      </c>
      <c r="H324" s="10">
        <f t="shared" si="127"/>
        <v>4.4169857183296601</v>
      </c>
      <c r="I324" s="10">
        <f t="shared" si="128"/>
        <v>4.9169857183296601</v>
      </c>
      <c r="J324" s="11" t="s">
        <v>33</v>
      </c>
      <c r="K324" s="12">
        <f t="shared" si="136"/>
        <v>26120.754555091709</v>
      </c>
      <c r="L324" s="12">
        <f t="shared" si="129"/>
        <v>4</v>
      </c>
      <c r="M324" s="12">
        <f t="shared" si="137"/>
        <v>26100</v>
      </c>
      <c r="N324" s="12">
        <f t="shared" si="138"/>
        <v>82601.078596307983</v>
      </c>
      <c r="O324" s="12">
        <f t="shared" si="130"/>
        <v>4</v>
      </c>
      <c r="P324" s="12">
        <f t="shared" si="139"/>
        <v>82600</v>
      </c>
      <c r="Q324" s="17" t="str">
        <f t="shared" si="131"/>
        <v>White Clay Creek PS</v>
      </c>
      <c r="R324" s="17" t="str">
        <f t="shared" si="132"/>
        <v>Greater Newark/Pike Creek/Hockessin</v>
      </c>
      <c r="S324" s="18">
        <f t="shared" si="133"/>
        <v>44070</v>
      </c>
      <c r="T324" s="19" t="str">
        <f t="shared" si="134"/>
        <v>UD</v>
      </c>
      <c r="U324" s="20">
        <f t="shared" si="135"/>
        <v>46500</v>
      </c>
      <c r="V324" s="20">
        <f t="shared" si="140"/>
        <v>26100</v>
      </c>
      <c r="W324" s="20">
        <f t="shared" si="141"/>
        <v>82600</v>
      </c>
    </row>
    <row r="325" spans="1:23" x14ac:dyDescent="0.55000000000000004">
      <c r="A325" s="19" t="s">
        <v>6</v>
      </c>
      <c r="B325" s="17" t="s">
        <v>24</v>
      </c>
      <c r="C325" s="18">
        <v>44077</v>
      </c>
      <c r="D325" s="20">
        <v>14208</v>
      </c>
      <c r="E325" s="12">
        <f t="shared" si="113"/>
        <v>4</v>
      </c>
      <c r="F325" s="12">
        <f t="shared" si="114"/>
        <v>14200</v>
      </c>
      <c r="G325" s="10">
        <f t="shared" si="126"/>
        <v>4.1525329484345255</v>
      </c>
      <c r="H325" s="10">
        <f t="shared" si="127"/>
        <v>4</v>
      </c>
      <c r="I325" s="10">
        <f t="shared" si="128"/>
        <v>4.4025329484345255</v>
      </c>
      <c r="J325" s="11" t="s">
        <v>33</v>
      </c>
      <c r="K325" s="12">
        <f t="shared" si="136"/>
        <v>10000</v>
      </c>
      <c r="L325" s="12">
        <f t="shared" si="129"/>
        <v>4</v>
      </c>
      <c r="M325" s="12">
        <f t="shared" si="137"/>
        <v>10000</v>
      </c>
      <c r="N325" s="12">
        <f t="shared" si="138"/>
        <v>25265.793857833032</v>
      </c>
      <c r="O325" s="12">
        <f t="shared" si="130"/>
        <v>4</v>
      </c>
      <c r="P325" s="12">
        <f t="shared" si="139"/>
        <v>25300</v>
      </c>
      <c r="Q325" s="17" t="str">
        <f t="shared" si="131"/>
        <v>White Clay Creek PS</v>
      </c>
      <c r="R325" s="17" t="str">
        <f t="shared" si="132"/>
        <v>Greater Newark/Pike Creek/Hockessin</v>
      </c>
      <c r="S325" s="18">
        <f t="shared" si="133"/>
        <v>44077</v>
      </c>
      <c r="T325" s="19" t="str">
        <f t="shared" si="134"/>
        <v>UD</v>
      </c>
      <c r="U325" s="20">
        <f t="shared" si="135"/>
        <v>14200</v>
      </c>
      <c r="V325" s="20">
        <f t="shared" si="140"/>
        <v>10000</v>
      </c>
      <c r="W325" s="20">
        <f t="shared" si="141"/>
        <v>25300</v>
      </c>
    </row>
    <row r="326" spans="1:23" x14ac:dyDescent="0.55000000000000004">
      <c r="A326" s="19" t="s">
        <v>6</v>
      </c>
      <c r="B326" s="17" t="s">
        <v>24</v>
      </c>
      <c r="C326" s="18">
        <v>44084</v>
      </c>
      <c r="D326" s="20">
        <v>35966.666666666672</v>
      </c>
      <c r="E326" s="12">
        <f t="shared" si="113"/>
        <v>4</v>
      </c>
      <c r="F326" s="12">
        <f t="shared" si="114"/>
        <v>36000</v>
      </c>
      <c r="G326" s="10">
        <f t="shared" si="126"/>
        <v>4.5559001899632481</v>
      </c>
      <c r="H326" s="10">
        <f t="shared" si="127"/>
        <v>4.3059001899632481</v>
      </c>
      <c r="I326" s="10">
        <f t="shared" si="128"/>
        <v>4.8059001899632481</v>
      </c>
      <c r="J326" s="11" t="s">
        <v>33</v>
      </c>
      <c r="K326" s="12">
        <f t="shared" si="136"/>
        <v>20225.542996012882</v>
      </c>
      <c r="L326" s="12">
        <f t="shared" si="129"/>
        <v>4</v>
      </c>
      <c r="M326" s="12">
        <f t="shared" si="137"/>
        <v>20200</v>
      </c>
      <c r="N326" s="12">
        <f t="shared" si="138"/>
        <v>63958.782781066606</v>
      </c>
      <c r="O326" s="12">
        <f t="shared" si="130"/>
        <v>4</v>
      </c>
      <c r="P326" s="12">
        <f t="shared" si="139"/>
        <v>64000</v>
      </c>
      <c r="Q326" s="17" t="str">
        <f t="shared" si="131"/>
        <v>White Clay Creek PS</v>
      </c>
      <c r="R326" s="17" t="str">
        <f t="shared" si="132"/>
        <v>Greater Newark/Pike Creek/Hockessin</v>
      </c>
      <c r="S326" s="18">
        <f t="shared" si="133"/>
        <v>44084</v>
      </c>
      <c r="T326" s="19" t="str">
        <f t="shared" si="134"/>
        <v>UD</v>
      </c>
      <c r="U326" s="20">
        <f t="shared" si="135"/>
        <v>36000</v>
      </c>
      <c r="V326" s="20">
        <f t="shared" si="140"/>
        <v>20200</v>
      </c>
      <c r="W326" s="20">
        <f t="shared" si="141"/>
        <v>64000</v>
      </c>
    </row>
    <row r="327" spans="1:23" x14ac:dyDescent="0.55000000000000004">
      <c r="A327" s="19" t="s">
        <v>6</v>
      </c>
      <c r="B327" s="17" t="s">
        <v>24</v>
      </c>
      <c r="C327" s="18">
        <v>44091</v>
      </c>
      <c r="D327" s="20">
        <v>82841.904761904763</v>
      </c>
      <c r="E327" s="12">
        <f t="shared" si="113"/>
        <v>4</v>
      </c>
      <c r="F327" s="12">
        <f t="shared" si="114"/>
        <v>82800</v>
      </c>
      <c r="G327" s="10">
        <f t="shared" si="126"/>
        <v>4.9182500759538437</v>
      </c>
      <c r="H327" s="10">
        <f t="shared" si="127"/>
        <v>4.6682500759538437</v>
      </c>
      <c r="I327" s="10">
        <f t="shared" si="128"/>
        <v>5.1682500759538437</v>
      </c>
      <c r="J327" s="11" t="s">
        <v>33</v>
      </c>
      <c r="K327" s="12">
        <f t="shared" si="136"/>
        <v>46585.426505102245</v>
      </c>
      <c r="L327" s="12">
        <f t="shared" si="129"/>
        <v>4</v>
      </c>
      <c r="M327" s="12">
        <f t="shared" si="137"/>
        <v>46600</v>
      </c>
      <c r="N327" s="12">
        <f t="shared" si="138"/>
        <v>147316.05352650082</v>
      </c>
      <c r="O327" s="12">
        <f t="shared" si="130"/>
        <v>5</v>
      </c>
      <c r="P327" s="12">
        <f t="shared" si="139"/>
        <v>147000</v>
      </c>
      <c r="Q327" s="17" t="str">
        <f t="shared" si="131"/>
        <v>White Clay Creek PS</v>
      </c>
      <c r="R327" s="17" t="str">
        <f t="shared" si="132"/>
        <v>Greater Newark/Pike Creek/Hockessin</v>
      </c>
      <c r="S327" s="18">
        <f t="shared" si="133"/>
        <v>44091</v>
      </c>
      <c r="T327" s="19" t="str">
        <f t="shared" si="134"/>
        <v>UD</v>
      </c>
      <c r="U327" s="20">
        <f t="shared" si="135"/>
        <v>82800</v>
      </c>
      <c r="V327" s="20">
        <f t="shared" si="140"/>
        <v>46600</v>
      </c>
      <c r="W327" s="20">
        <f t="shared" si="141"/>
        <v>147000</v>
      </c>
    </row>
    <row r="328" spans="1:23" x14ac:dyDescent="0.55000000000000004">
      <c r="A328" s="19" t="s">
        <v>6</v>
      </c>
      <c r="B328" s="17" t="s">
        <v>24</v>
      </c>
      <c r="C328" s="18">
        <v>44098</v>
      </c>
      <c r="D328" s="20">
        <v>34386.666666666672</v>
      </c>
      <c r="E328" s="12">
        <f t="shared" si="113"/>
        <v>4</v>
      </c>
      <c r="F328" s="12">
        <f t="shared" si="114"/>
        <v>34400</v>
      </c>
      <c r="G328" s="10">
        <f t="shared" si="126"/>
        <v>4.5363900787462379</v>
      </c>
      <c r="H328" s="10">
        <f t="shared" si="127"/>
        <v>4.2863900787462379</v>
      </c>
      <c r="I328" s="10">
        <f t="shared" si="128"/>
        <v>4.7863900787462379</v>
      </c>
      <c r="J328" s="11" t="s">
        <v>33</v>
      </c>
      <c r="K328" s="12">
        <f t="shared" si="136"/>
        <v>19337.043702212162</v>
      </c>
      <c r="L328" s="12">
        <f t="shared" si="129"/>
        <v>4</v>
      </c>
      <c r="M328" s="12">
        <f t="shared" si="137"/>
        <v>19300</v>
      </c>
      <c r="N328" s="12">
        <f t="shared" si="138"/>
        <v>61149.101313205203</v>
      </c>
      <c r="O328" s="12">
        <f t="shared" si="130"/>
        <v>4</v>
      </c>
      <c r="P328" s="12">
        <f t="shared" si="139"/>
        <v>61100</v>
      </c>
      <c r="Q328" s="17" t="str">
        <f t="shared" si="131"/>
        <v>White Clay Creek PS</v>
      </c>
      <c r="R328" s="17" t="str">
        <f t="shared" si="132"/>
        <v>Greater Newark/Pike Creek/Hockessin</v>
      </c>
      <c r="S328" s="18">
        <f t="shared" si="133"/>
        <v>44098</v>
      </c>
      <c r="T328" s="19" t="str">
        <f t="shared" si="134"/>
        <v>UD</v>
      </c>
      <c r="U328" s="20">
        <f t="shared" si="135"/>
        <v>34400</v>
      </c>
      <c r="V328" s="20">
        <f t="shared" si="140"/>
        <v>19300</v>
      </c>
      <c r="W328" s="20">
        <f t="shared" si="141"/>
        <v>61100</v>
      </c>
    </row>
    <row r="329" spans="1:23" x14ac:dyDescent="0.55000000000000004">
      <c r="A329" s="19" t="s">
        <v>6</v>
      </c>
      <c r="B329" s="17" t="s">
        <v>24</v>
      </c>
      <c r="C329" s="18">
        <v>44105</v>
      </c>
      <c r="D329" s="20">
        <v>10000</v>
      </c>
      <c r="E329" s="12">
        <f t="shared" si="113"/>
        <v>4</v>
      </c>
      <c r="F329" s="12">
        <f t="shared" si="114"/>
        <v>10000</v>
      </c>
      <c r="G329" s="10">
        <f t="shared" si="126"/>
        <v>4</v>
      </c>
      <c r="H329" s="10">
        <f t="shared" si="127"/>
        <v>4</v>
      </c>
      <c r="I329" s="10">
        <f t="shared" si="128"/>
        <v>4</v>
      </c>
      <c r="J329" s="11" t="s">
        <v>33</v>
      </c>
      <c r="K329" s="12">
        <f t="shared" si="136"/>
        <v>10000</v>
      </c>
      <c r="L329" s="12">
        <f t="shared" si="129"/>
        <v>4</v>
      </c>
      <c r="M329" s="12">
        <f t="shared" si="137"/>
        <v>10000</v>
      </c>
      <c r="N329" s="12">
        <f t="shared" si="138"/>
        <v>10000</v>
      </c>
      <c r="O329" s="12">
        <f t="shared" si="130"/>
        <v>4</v>
      </c>
      <c r="P329" s="12">
        <f t="shared" si="139"/>
        <v>10000</v>
      </c>
      <c r="Q329" s="17" t="str">
        <f t="shared" si="131"/>
        <v>White Clay Creek PS</v>
      </c>
      <c r="R329" s="17" t="str">
        <f t="shared" si="132"/>
        <v>Greater Newark/Pike Creek/Hockessin</v>
      </c>
      <c r="S329" s="18">
        <f t="shared" si="133"/>
        <v>44105</v>
      </c>
      <c r="T329" s="19" t="str">
        <f t="shared" si="134"/>
        <v>UD</v>
      </c>
      <c r="U329" s="20">
        <f t="shared" si="135"/>
        <v>10000</v>
      </c>
      <c r="V329" s="20">
        <f t="shared" si="140"/>
        <v>10000</v>
      </c>
      <c r="W329" s="20">
        <f t="shared" si="141"/>
        <v>10000</v>
      </c>
    </row>
    <row r="330" spans="1:23" x14ac:dyDescent="0.55000000000000004">
      <c r="A330" s="19" t="s">
        <v>6</v>
      </c>
      <c r="B330" s="17" t="s">
        <v>24</v>
      </c>
      <c r="C330" s="18">
        <v>44112</v>
      </c>
      <c r="D330" s="20">
        <v>50600</v>
      </c>
      <c r="E330" s="12">
        <f t="shared" si="113"/>
        <v>4</v>
      </c>
      <c r="F330" s="12">
        <f t="shared" si="114"/>
        <v>50600</v>
      </c>
      <c r="G330" s="10">
        <f t="shared" si="126"/>
        <v>4.7041505168397988</v>
      </c>
      <c r="H330" s="10">
        <f t="shared" si="127"/>
        <v>4.4541505168397988</v>
      </c>
      <c r="I330" s="10">
        <f t="shared" si="128"/>
        <v>4.9541505168397988</v>
      </c>
      <c r="J330" s="11" t="s">
        <v>33</v>
      </c>
      <c r="K330" s="12">
        <f t="shared" si="136"/>
        <v>28454.471054631649</v>
      </c>
      <c r="L330" s="12">
        <f t="shared" si="129"/>
        <v>4</v>
      </c>
      <c r="M330" s="12">
        <f t="shared" si="137"/>
        <v>28500</v>
      </c>
      <c r="N330" s="12">
        <f t="shared" si="138"/>
        <v>89980.9381479695</v>
      </c>
      <c r="O330" s="12">
        <f t="shared" si="130"/>
        <v>4</v>
      </c>
      <c r="P330" s="12">
        <f t="shared" si="139"/>
        <v>90000</v>
      </c>
      <c r="Q330" s="17" t="str">
        <f t="shared" si="131"/>
        <v>White Clay Creek PS</v>
      </c>
      <c r="R330" s="17" t="str">
        <f t="shared" si="132"/>
        <v>Greater Newark/Pike Creek/Hockessin</v>
      </c>
      <c r="S330" s="18">
        <f t="shared" si="133"/>
        <v>44112</v>
      </c>
      <c r="T330" s="19" t="str">
        <f t="shared" si="134"/>
        <v>UD</v>
      </c>
      <c r="U330" s="20">
        <f t="shared" si="135"/>
        <v>50600</v>
      </c>
      <c r="V330" s="20">
        <f t="shared" si="140"/>
        <v>28500</v>
      </c>
      <c r="W330" s="20">
        <f t="shared" si="141"/>
        <v>90000</v>
      </c>
    </row>
    <row r="331" spans="1:23" x14ac:dyDescent="0.55000000000000004">
      <c r="A331" s="19" t="s">
        <v>6</v>
      </c>
      <c r="B331" s="17" t="s">
        <v>24</v>
      </c>
      <c r="C331" s="18">
        <v>44119</v>
      </c>
      <c r="D331" s="20">
        <v>91846.666666666672</v>
      </c>
      <c r="E331" s="12">
        <f t="shared" si="113"/>
        <v>4</v>
      </c>
      <c r="F331" s="12">
        <f t="shared" si="114"/>
        <v>91800</v>
      </c>
      <c r="G331" s="10">
        <f t="shared" si="126"/>
        <v>4.9630633993512232</v>
      </c>
      <c r="H331" s="10">
        <f t="shared" si="127"/>
        <v>4.7130633993512232</v>
      </c>
      <c r="I331" s="10">
        <f t="shared" si="128"/>
        <v>5.2130633993512232</v>
      </c>
      <c r="J331" s="11" t="s">
        <v>33</v>
      </c>
      <c r="K331" s="12">
        <f t="shared" si="136"/>
        <v>51649.176247649666</v>
      </c>
      <c r="L331" s="12">
        <f t="shared" si="129"/>
        <v>4</v>
      </c>
      <c r="M331" s="12">
        <f t="shared" si="137"/>
        <v>51600</v>
      </c>
      <c r="N331" s="12">
        <f t="shared" si="138"/>
        <v>163329.0362140419</v>
      </c>
      <c r="O331" s="12">
        <f t="shared" si="130"/>
        <v>5</v>
      </c>
      <c r="P331" s="12">
        <f t="shared" si="139"/>
        <v>163000</v>
      </c>
      <c r="Q331" s="17" t="str">
        <f t="shared" si="131"/>
        <v>White Clay Creek PS</v>
      </c>
      <c r="R331" s="17" t="str">
        <f t="shared" si="132"/>
        <v>Greater Newark/Pike Creek/Hockessin</v>
      </c>
      <c r="S331" s="18">
        <f t="shared" si="133"/>
        <v>44119</v>
      </c>
      <c r="T331" s="19" t="str">
        <f t="shared" si="134"/>
        <v>UD</v>
      </c>
      <c r="U331" s="20">
        <f t="shared" si="135"/>
        <v>91800</v>
      </c>
      <c r="V331" s="20">
        <f t="shared" si="140"/>
        <v>51600</v>
      </c>
      <c r="W331" s="20">
        <f t="shared" si="141"/>
        <v>163000</v>
      </c>
    </row>
    <row r="332" spans="1:23" x14ac:dyDescent="0.55000000000000004">
      <c r="A332" s="19" t="s">
        <v>6</v>
      </c>
      <c r="B332" s="17" t="s">
        <v>24</v>
      </c>
      <c r="C332" s="18">
        <v>44126</v>
      </c>
      <c r="D332" s="20">
        <v>14422.857142857145</v>
      </c>
      <c r="E332" s="12">
        <f t="shared" si="113"/>
        <v>4</v>
      </c>
      <c r="F332" s="12">
        <f t="shared" si="114"/>
        <v>14400</v>
      </c>
      <c r="G332" s="10">
        <f t="shared" si="126"/>
        <v>4.1590513018858024</v>
      </c>
      <c r="H332" s="10">
        <f t="shared" si="127"/>
        <v>4</v>
      </c>
      <c r="I332" s="10">
        <f t="shared" si="128"/>
        <v>4.4090513018858024</v>
      </c>
      <c r="J332" s="11" t="s">
        <v>33</v>
      </c>
      <c r="K332" s="12">
        <f t="shared" si="136"/>
        <v>10000</v>
      </c>
      <c r="L332" s="12">
        <f t="shared" si="129"/>
        <v>4</v>
      </c>
      <c r="M332" s="12">
        <f t="shared" si="137"/>
        <v>10000</v>
      </c>
      <c r="N332" s="12">
        <f t="shared" si="138"/>
        <v>25647.869891075694</v>
      </c>
      <c r="O332" s="12">
        <f t="shared" si="130"/>
        <v>4</v>
      </c>
      <c r="P332" s="12">
        <f t="shared" si="139"/>
        <v>25600</v>
      </c>
      <c r="Q332" s="17" t="str">
        <f t="shared" si="131"/>
        <v>White Clay Creek PS</v>
      </c>
      <c r="R332" s="17" t="str">
        <f t="shared" si="132"/>
        <v>Greater Newark/Pike Creek/Hockessin</v>
      </c>
      <c r="S332" s="18">
        <f t="shared" si="133"/>
        <v>44126</v>
      </c>
      <c r="T332" s="19" t="str">
        <f t="shared" si="134"/>
        <v>UD</v>
      </c>
      <c r="U332" s="20">
        <f t="shared" si="135"/>
        <v>14400</v>
      </c>
      <c r="V332" s="20">
        <f t="shared" si="140"/>
        <v>10000</v>
      </c>
      <c r="W332" s="20">
        <f t="shared" si="141"/>
        <v>25600</v>
      </c>
    </row>
    <row r="333" spans="1:23" x14ac:dyDescent="0.55000000000000004">
      <c r="A333" s="19" t="s">
        <v>6</v>
      </c>
      <c r="B333" s="17" t="s">
        <v>24</v>
      </c>
      <c r="C333" s="18">
        <v>44133</v>
      </c>
      <c r="D333" s="20">
        <v>21504.000000000004</v>
      </c>
      <c r="E333" s="12">
        <f t="shared" si="113"/>
        <v>4</v>
      </c>
      <c r="F333" s="12">
        <f t="shared" si="114"/>
        <v>21500</v>
      </c>
      <c r="G333" s="10">
        <f t="shared" si="126"/>
        <v>4.3325192513737312</v>
      </c>
      <c r="H333" s="10">
        <f t="shared" si="127"/>
        <v>4.0825192513737312</v>
      </c>
      <c r="I333" s="10">
        <f t="shared" si="128"/>
        <v>4.5825192513737312</v>
      </c>
      <c r="J333" s="11" t="s">
        <v>33</v>
      </c>
      <c r="K333" s="12">
        <f t="shared" si="136"/>
        <v>12092.58785689328</v>
      </c>
      <c r="L333" s="12">
        <f t="shared" si="129"/>
        <v>4</v>
      </c>
      <c r="M333" s="12">
        <f t="shared" si="137"/>
        <v>12100</v>
      </c>
      <c r="N333" s="12">
        <f t="shared" si="138"/>
        <v>38240.120433477059</v>
      </c>
      <c r="O333" s="12">
        <f t="shared" si="130"/>
        <v>4</v>
      </c>
      <c r="P333" s="12">
        <f t="shared" si="139"/>
        <v>38200</v>
      </c>
      <c r="Q333" s="17" t="str">
        <f t="shared" si="131"/>
        <v>White Clay Creek PS</v>
      </c>
      <c r="R333" s="17" t="str">
        <f t="shared" si="132"/>
        <v>Greater Newark/Pike Creek/Hockessin</v>
      </c>
      <c r="S333" s="18">
        <f t="shared" si="133"/>
        <v>44133</v>
      </c>
      <c r="T333" s="19" t="str">
        <f t="shared" si="134"/>
        <v>UD</v>
      </c>
      <c r="U333" s="20">
        <f t="shared" si="135"/>
        <v>21500</v>
      </c>
      <c r="V333" s="20">
        <f t="shared" si="140"/>
        <v>12100</v>
      </c>
      <c r="W333" s="20">
        <f t="shared" si="141"/>
        <v>38200</v>
      </c>
    </row>
    <row r="334" spans="1:23" x14ac:dyDescent="0.55000000000000004">
      <c r="A334" s="19" t="s">
        <v>6</v>
      </c>
      <c r="B334" s="17" t="s">
        <v>24</v>
      </c>
      <c r="C334" s="18">
        <v>44140</v>
      </c>
      <c r="D334" s="20">
        <v>108046.66666666667</v>
      </c>
      <c r="E334" s="12">
        <f t="shared" si="113"/>
        <v>5</v>
      </c>
      <c r="F334" s="12">
        <f t="shared" si="114"/>
        <v>108000</v>
      </c>
      <c r="G334" s="10">
        <f t="shared" si="126"/>
        <v>5.0336113730646712</v>
      </c>
      <c r="H334" s="10">
        <f t="shared" si="127"/>
        <v>4.7836113730646712</v>
      </c>
      <c r="I334" s="10">
        <f t="shared" si="128"/>
        <v>5.2836113730646712</v>
      </c>
      <c r="J334" s="11" t="s">
        <v>33</v>
      </c>
      <c r="K334" s="12">
        <f t="shared" si="136"/>
        <v>60759.105715733342</v>
      </c>
      <c r="L334" s="12">
        <f t="shared" si="129"/>
        <v>4</v>
      </c>
      <c r="M334" s="12">
        <f t="shared" si="137"/>
        <v>60800</v>
      </c>
      <c r="N334" s="12">
        <f t="shared" si="138"/>
        <v>192137.16265667253</v>
      </c>
      <c r="O334" s="12">
        <f t="shared" si="130"/>
        <v>5</v>
      </c>
      <c r="P334" s="12">
        <f t="shared" si="139"/>
        <v>192000</v>
      </c>
      <c r="Q334" s="17" t="str">
        <f t="shared" si="131"/>
        <v>White Clay Creek PS</v>
      </c>
      <c r="R334" s="17" t="str">
        <f t="shared" si="132"/>
        <v>Greater Newark/Pike Creek/Hockessin</v>
      </c>
      <c r="S334" s="18">
        <f t="shared" si="133"/>
        <v>44140</v>
      </c>
      <c r="T334" s="19" t="str">
        <f t="shared" si="134"/>
        <v>UD</v>
      </c>
      <c r="U334" s="20">
        <f t="shared" si="135"/>
        <v>108000</v>
      </c>
      <c r="V334" s="20">
        <f t="shared" si="140"/>
        <v>60800</v>
      </c>
      <c r="W334" s="20">
        <f t="shared" si="141"/>
        <v>192000</v>
      </c>
    </row>
    <row r="335" spans="1:23" x14ac:dyDescent="0.55000000000000004">
      <c r="A335" s="19" t="s">
        <v>6</v>
      </c>
      <c r="B335" s="17" t="s">
        <v>24</v>
      </c>
      <c r="C335" s="18">
        <v>44147</v>
      </c>
      <c r="D335" s="20">
        <v>101592.38095238098</v>
      </c>
      <c r="E335" s="12">
        <f t="shared" si="113"/>
        <v>5</v>
      </c>
      <c r="F335" s="12">
        <f t="shared" si="114"/>
        <v>102000</v>
      </c>
      <c r="G335" s="10">
        <f t="shared" si="126"/>
        <v>5.0068611387115505</v>
      </c>
      <c r="H335" s="10">
        <f t="shared" si="127"/>
        <v>4.7568611387115505</v>
      </c>
      <c r="I335" s="10">
        <f t="shared" si="128"/>
        <v>5.2568611387115505</v>
      </c>
      <c r="J335" s="11" t="s">
        <v>33</v>
      </c>
      <c r="K335" s="12">
        <f t="shared" si="136"/>
        <v>57129.594134004707</v>
      </c>
      <c r="L335" s="12">
        <f t="shared" si="129"/>
        <v>4</v>
      </c>
      <c r="M335" s="12">
        <f t="shared" si="137"/>
        <v>57100</v>
      </c>
      <c r="N335" s="12">
        <f t="shared" si="138"/>
        <v>180659.63926444968</v>
      </c>
      <c r="O335" s="12">
        <f t="shared" si="130"/>
        <v>5</v>
      </c>
      <c r="P335" s="12">
        <f t="shared" si="139"/>
        <v>181000</v>
      </c>
      <c r="Q335" s="17" t="str">
        <f t="shared" si="131"/>
        <v>White Clay Creek PS</v>
      </c>
      <c r="R335" s="17" t="str">
        <f t="shared" si="132"/>
        <v>Greater Newark/Pike Creek/Hockessin</v>
      </c>
      <c r="S335" s="18">
        <f t="shared" si="133"/>
        <v>44147</v>
      </c>
      <c r="T335" s="19" t="str">
        <f t="shared" si="134"/>
        <v>UD</v>
      </c>
      <c r="U335" s="20">
        <f t="shared" si="135"/>
        <v>102000</v>
      </c>
      <c r="V335" s="20">
        <f t="shared" si="140"/>
        <v>57100</v>
      </c>
      <c r="W335" s="20">
        <f t="shared" si="141"/>
        <v>181000</v>
      </c>
    </row>
    <row r="336" spans="1:23" x14ac:dyDescent="0.55000000000000004">
      <c r="A336" s="19" t="s">
        <v>6</v>
      </c>
      <c r="B336" s="17" t="s">
        <v>24</v>
      </c>
      <c r="C336" s="18">
        <v>44154</v>
      </c>
      <c r="D336" s="20">
        <v>44266.666666666672</v>
      </c>
      <c r="E336" s="12">
        <f t="shared" si="113"/>
        <v>4</v>
      </c>
      <c r="F336" s="12">
        <f t="shared" si="114"/>
        <v>44300</v>
      </c>
      <c r="G336" s="10">
        <f t="shared" si="126"/>
        <v>4.6460768203123362</v>
      </c>
      <c r="H336" s="10">
        <f t="shared" si="127"/>
        <v>4.3960768203123362</v>
      </c>
      <c r="I336" s="10">
        <f t="shared" si="128"/>
        <v>4.8960768203123362</v>
      </c>
      <c r="J336" s="11" t="s">
        <v>33</v>
      </c>
      <c r="K336" s="12">
        <f t="shared" si="136"/>
        <v>24892.975995092798</v>
      </c>
      <c r="L336" s="12">
        <f t="shared" si="129"/>
        <v>4</v>
      </c>
      <c r="M336" s="12">
        <f t="shared" si="137"/>
        <v>24900</v>
      </c>
      <c r="N336" s="12">
        <f t="shared" si="138"/>
        <v>78718.501884389741</v>
      </c>
      <c r="O336" s="12">
        <f t="shared" si="130"/>
        <v>4</v>
      </c>
      <c r="P336" s="12">
        <f t="shared" si="139"/>
        <v>78700</v>
      </c>
      <c r="Q336" s="17" t="str">
        <f t="shared" si="131"/>
        <v>White Clay Creek PS</v>
      </c>
      <c r="R336" s="17" t="str">
        <f t="shared" si="132"/>
        <v>Greater Newark/Pike Creek/Hockessin</v>
      </c>
      <c r="S336" s="18">
        <f t="shared" si="133"/>
        <v>44154</v>
      </c>
      <c r="T336" s="19" t="str">
        <f t="shared" si="134"/>
        <v>UD</v>
      </c>
      <c r="U336" s="20">
        <f t="shared" si="135"/>
        <v>44300</v>
      </c>
      <c r="V336" s="20">
        <f t="shared" si="140"/>
        <v>24900</v>
      </c>
      <c r="W336" s="20">
        <f t="shared" si="141"/>
        <v>78700</v>
      </c>
    </row>
    <row r="337" spans="1:23" x14ac:dyDescent="0.55000000000000004">
      <c r="A337" s="19" t="s">
        <v>6</v>
      </c>
      <c r="B337" s="17" t="s">
        <v>24</v>
      </c>
      <c r="C337" s="37">
        <v>44159</v>
      </c>
      <c r="D337" s="20">
        <v>40542</v>
      </c>
      <c r="E337" s="12">
        <f t="shared" si="113"/>
        <v>4</v>
      </c>
      <c r="F337" s="12">
        <f t="shared" si="114"/>
        <v>40500</v>
      </c>
      <c r="G337" s="10">
        <f t="shared" si="126"/>
        <v>4.6079051693086184</v>
      </c>
      <c r="H337" s="10">
        <f t="shared" si="127"/>
        <v>4.3579051693086184</v>
      </c>
      <c r="I337" s="10">
        <f t="shared" si="128"/>
        <v>4.8579051693086184</v>
      </c>
      <c r="J337" s="11" t="s">
        <v>33</v>
      </c>
      <c r="K337" s="12">
        <f t="shared" si="136"/>
        <v>22798.44200586712</v>
      </c>
      <c r="L337" s="12">
        <f t="shared" si="129"/>
        <v>4</v>
      </c>
      <c r="M337" s="12">
        <f t="shared" si="137"/>
        <v>22800</v>
      </c>
      <c r="N337" s="12">
        <f t="shared" si="138"/>
        <v>72095.00384179801</v>
      </c>
      <c r="O337" s="12">
        <f t="shared" si="130"/>
        <v>4</v>
      </c>
      <c r="P337" s="12">
        <f t="shared" si="139"/>
        <v>72100</v>
      </c>
      <c r="Q337" s="17" t="str">
        <f t="shared" si="131"/>
        <v>White Clay Creek PS</v>
      </c>
      <c r="R337" s="17" t="str">
        <f t="shared" si="132"/>
        <v>Greater Newark/Pike Creek/Hockessin</v>
      </c>
      <c r="S337" s="18">
        <f t="shared" si="133"/>
        <v>44159</v>
      </c>
      <c r="T337" s="19" t="str">
        <f t="shared" si="134"/>
        <v>UD</v>
      </c>
      <c r="U337" s="20">
        <f t="shared" si="135"/>
        <v>40500</v>
      </c>
      <c r="V337" s="20">
        <f t="shared" si="140"/>
        <v>22800</v>
      </c>
      <c r="W337" s="20">
        <f t="shared" si="141"/>
        <v>72100</v>
      </c>
    </row>
    <row r="338" spans="1:23" x14ac:dyDescent="0.55000000000000004">
      <c r="A338" s="19" t="s">
        <v>6</v>
      </c>
      <c r="B338" s="17" t="s">
        <v>24</v>
      </c>
      <c r="C338" s="37">
        <v>44168</v>
      </c>
      <c r="D338" s="20">
        <v>222180</v>
      </c>
      <c r="E338" s="12">
        <f t="shared" si="113"/>
        <v>5</v>
      </c>
      <c r="F338" s="12">
        <f t="shared" si="114"/>
        <v>222000</v>
      </c>
      <c r="G338" s="10">
        <f t="shared" si="126"/>
        <v>5.346704962433086</v>
      </c>
      <c r="H338" s="10">
        <f t="shared" si="127"/>
        <v>5.096704962433086</v>
      </c>
      <c r="I338" s="10">
        <f t="shared" si="128"/>
        <v>5.596704962433086</v>
      </c>
      <c r="J338" s="11" t="s">
        <v>33</v>
      </c>
      <c r="K338" s="12">
        <f t="shared" si="136"/>
        <v>124940.99563079192</v>
      </c>
      <c r="L338" s="12">
        <f t="shared" si="129"/>
        <v>5</v>
      </c>
      <c r="M338" s="12">
        <f t="shared" si="137"/>
        <v>125000</v>
      </c>
      <c r="N338" s="12">
        <f t="shared" si="138"/>
        <v>395098.11932244792</v>
      </c>
      <c r="O338" s="12">
        <f t="shared" si="130"/>
        <v>5</v>
      </c>
      <c r="P338" s="12">
        <f t="shared" si="139"/>
        <v>395000</v>
      </c>
      <c r="Q338" s="17" t="str">
        <f t="shared" si="131"/>
        <v>White Clay Creek PS</v>
      </c>
      <c r="R338" s="17" t="str">
        <f t="shared" si="132"/>
        <v>Greater Newark/Pike Creek/Hockessin</v>
      </c>
      <c r="S338" s="18">
        <f t="shared" si="133"/>
        <v>44168</v>
      </c>
      <c r="T338" s="19" t="str">
        <f t="shared" si="134"/>
        <v>UD</v>
      </c>
      <c r="U338" s="20">
        <f t="shared" si="135"/>
        <v>222000</v>
      </c>
      <c r="V338" s="20">
        <f t="shared" si="140"/>
        <v>125000</v>
      </c>
      <c r="W338" s="20">
        <f t="shared" si="141"/>
        <v>395000</v>
      </c>
    </row>
    <row r="339" spans="1:23" x14ac:dyDescent="0.55000000000000004">
      <c r="A339" s="19" t="s">
        <v>0</v>
      </c>
      <c r="B339" s="17" t="s">
        <v>26</v>
      </c>
      <c r="C339" s="18">
        <v>43958</v>
      </c>
      <c r="D339" s="20">
        <v>25733</v>
      </c>
      <c r="E339" s="12">
        <f t="shared" si="113"/>
        <v>4</v>
      </c>
      <c r="F339" s="12">
        <f t="shared" si="114"/>
        <v>25700</v>
      </c>
      <c r="G339" s="10">
        <f t="shared" si="126"/>
        <v>4.4104904200034483</v>
      </c>
      <c r="H339" s="10">
        <f t="shared" si="127"/>
        <v>4.1604904200034483</v>
      </c>
      <c r="I339" s="10">
        <f t="shared" si="128"/>
        <v>4.6604904200034483</v>
      </c>
      <c r="J339" s="11" t="s">
        <v>34</v>
      </c>
      <c r="K339" s="12">
        <f t="shared" si="136"/>
        <v>14470.729321123286</v>
      </c>
      <c r="L339" s="12">
        <f t="shared" si="129"/>
        <v>4</v>
      </c>
      <c r="M339" s="12">
        <f t="shared" si="137"/>
        <v>14500</v>
      </c>
      <c r="N339" s="12">
        <f t="shared" si="138"/>
        <v>45760.464058531652</v>
      </c>
      <c r="O339" s="12">
        <f t="shared" si="130"/>
        <v>4</v>
      </c>
      <c r="P339" s="12">
        <f t="shared" si="139"/>
        <v>45800</v>
      </c>
      <c r="Q339" s="17" t="str">
        <f t="shared" si="131"/>
        <v>Wilmington WWTP Influent</v>
      </c>
      <c r="R339" s="17" t="str">
        <f t="shared" si="132"/>
        <v>N. New Castle Co. Aggregate Sewer System</v>
      </c>
      <c r="S339" s="18">
        <f t="shared" si="133"/>
        <v>43958</v>
      </c>
      <c r="T339" s="19" t="str">
        <f t="shared" si="134"/>
        <v>Biobot</v>
      </c>
      <c r="U339" s="20">
        <f t="shared" si="135"/>
        <v>25700</v>
      </c>
      <c r="V339" s="20"/>
      <c r="W339" s="20"/>
    </row>
    <row r="340" spans="1:23" x14ac:dyDescent="0.55000000000000004">
      <c r="A340" s="19" t="s">
        <v>0</v>
      </c>
      <c r="B340" s="17" t="s">
        <v>26</v>
      </c>
      <c r="C340" s="18">
        <v>43965</v>
      </c>
      <c r="D340" s="20">
        <v>85121</v>
      </c>
      <c r="E340" s="12">
        <f t="shared" si="113"/>
        <v>4</v>
      </c>
      <c r="F340" s="12">
        <f t="shared" si="114"/>
        <v>85100</v>
      </c>
      <c r="G340" s="10">
        <f t="shared" si="126"/>
        <v>4.930036717064822</v>
      </c>
      <c r="H340" s="10">
        <f t="shared" si="127"/>
        <v>4.680036717064822</v>
      </c>
      <c r="I340" s="10">
        <f t="shared" si="128"/>
        <v>5.180036717064822</v>
      </c>
      <c r="J340" s="11" t="s">
        <v>34</v>
      </c>
      <c r="K340" s="12">
        <f t="shared" si="136"/>
        <v>47867.055941527753</v>
      </c>
      <c r="L340" s="12">
        <f t="shared" si="129"/>
        <v>4</v>
      </c>
      <c r="M340" s="12">
        <f t="shared" si="137"/>
        <v>47900</v>
      </c>
      <c r="N340" s="12">
        <f t="shared" si="138"/>
        <v>151368.92166192338</v>
      </c>
      <c r="O340" s="12">
        <f t="shared" si="130"/>
        <v>5</v>
      </c>
      <c r="P340" s="12">
        <f t="shared" si="139"/>
        <v>151000</v>
      </c>
      <c r="Q340" s="17" t="str">
        <f t="shared" si="131"/>
        <v>Wilmington WWTP Influent</v>
      </c>
      <c r="R340" s="17" t="str">
        <f t="shared" si="132"/>
        <v>N. New Castle Co. Aggregate Sewer System</v>
      </c>
      <c r="S340" s="18">
        <f t="shared" si="133"/>
        <v>43965</v>
      </c>
      <c r="T340" s="19" t="str">
        <f t="shared" si="134"/>
        <v>Biobot</v>
      </c>
      <c r="U340" s="20">
        <f t="shared" si="135"/>
        <v>85100</v>
      </c>
      <c r="V340" s="20"/>
      <c r="W340" s="20"/>
    </row>
    <row r="341" spans="1:23" x14ac:dyDescent="0.55000000000000004">
      <c r="A341" s="19" t="s">
        <v>0</v>
      </c>
      <c r="B341" s="17" t="s">
        <v>26</v>
      </c>
      <c r="C341" s="18">
        <v>43972</v>
      </c>
      <c r="D341" s="20">
        <v>93563</v>
      </c>
      <c r="E341" s="12">
        <f t="shared" si="113"/>
        <v>4</v>
      </c>
      <c r="F341" s="12">
        <f t="shared" si="114"/>
        <v>93600</v>
      </c>
      <c r="G341" s="10">
        <f t="shared" si="126"/>
        <v>4.9711041385599213</v>
      </c>
      <c r="H341" s="10">
        <f t="shared" si="127"/>
        <v>4.7211041385599213</v>
      </c>
      <c r="I341" s="10">
        <f t="shared" si="128"/>
        <v>5.2211041385599213</v>
      </c>
      <c r="J341" s="11" t="s">
        <v>34</v>
      </c>
      <c r="K341" s="12">
        <f t="shared" si="136"/>
        <v>52614.341408784727</v>
      </c>
      <c r="L341" s="12">
        <f t="shared" si="129"/>
        <v>4</v>
      </c>
      <c r="M341" s="12">
        <f t="shared" si="137"/>
        <v>52600</v>
      </c>
      <c r="N341" s="12">
        <f t="shared" si="138"/>
        <v>166381.15644147212</v>
      </c>
      <c r="O341" s="12">
        <f t="shared" si="130"/>
        <v>5</v>
      </c>
      <c r="P341" s="12">
        <f t="shared" si="139"/>
        <v>166000</v>
      </c>
      <c r="Q341" s="17" t="str">
        <f t="shared" si="131"/>
        <v>Wilmington WWTP Influent</v>
      </c>
      <c r="R341" s="17" t="str">
        <f t="shared" si="132"/>
        <v>N. New Castle Co. Aggregate Sewer System</v>
      </c>
      <c r="S341" s="18">
        <f t="shared" si="133"/>
        <v>43972</v>
      </c>
      <c r="T341" s="19" t="str">
        <f t="shared" si="134"/>
        <v>Biobot</v>
      </c>
      <c r="U341" s="20">
        <f t="shared" si="135"/>
        <v>93600</v>
      </c>
      <c r="V341" s="20"/>
      <c r="W341" s="20"/>
    </row>
    <row r="342" spans="1:23" x14ac:dyDescent="0.55000000000000004">
      <c r="A342" s="19" t="s">
        <v>0</v>
      </c>
      <c r="B342" s="17" t="s">
        <v>26</v>
      </c>
      <c r="C342" s="18">
        <v>43979</v>
      </c>
      <c r="D342" s="20">
        <v>50613</v>
      </c>
      <c r="E342" s="12">
        <f t="shared" si="113"/>
        <v>4</v>
      </c>
      <c r="F342" s="12">
        <f t="shared" si="114"/>
        <v>50600</v>
      </c>
      <c r="G342" s="10">
        <f t="shared" si="126"/>
        <v>4.7042620801428487</v>
      </c>
      <c r="H342" s="10">
        <f t="shared" si="127"/>
        <v>4.4542620801428487</v>
      </c>
      <c r="I342" s="10">
        <f t="shared" si="128"/>
        <v>4.9542620801428487</v>
      </c>
      <c r="J342" s="11" t="s">
        <v>34</v>
      </c>
      <c r="K342" s="12">
        <f t="shared" si="136"/>
        <v>28461.781491859132</v>
      </c>
      <c r="L342" s="12">
        <f t="shared" si="129"/>
        <v>4</v>
      </c>
      <c r="M342" s="12">
        <f t="shared" si="137"/>
        <v>28500</v>
      </c>
      <c r="N342" s="12">
        <f t="shared" si="138"/>
        <v>90004.055780300027</v>
      </c>
      <c r="O342" s="12">
        <f t="shared" si="130"/>
        <v>4</v>
      </c>
      <c r="P342" s="12">
        <f t="shared" si="139"/>
        <v>90000</v>
      </c>
      <c r="Q342" s="17" t="str">
        <f t="shared" si="131"/>
        <v>Wilmington WWTP Influent</v>
      </c>
      <c r="R342" s="17" t="str">
        <f t="shared" si="132"/>
        <v>N. New Castle Co. Aggregate Sewer System</v>
      </c>
      <c r="S342" s="18">
        <f t="shared" si="133"/>
        <v>43979</v>
      </c>
      <c r="T342" s="19" t="str">
        <f t="shared" si="134"/>
        <v>Biobot</v>
      </c>
      <c r="U342" s="20">
        <f t="shared" si="135"/>
        <v>50600</v>
      </c>
      <c r="V342" s="20"/>
      <c r="W342" s="20"/>
    </row>
    <row r="343" spans="1:23" x14ac:dyDescent="0.55000000000000004">
      <c r="A343" s="19" t="s">
        <v>0</v>
      </c>
      <c r="B343" s="17" t="s">
        <v>26</v>
      </c>
      <c r="C343" s="18">
        <v>43986</v>
      </c>
      <c r="D343" s="20">
        <v>126284</v>
      </c>
      <c r="E343" s="12">
        <f t="shared" si="113"/>
        <v>5</v>
      </c>
      <c r="F343" s="12">
        <f t="shared" si="114"/>
        <v>126000</v>
      </c>
      <c r="G343" s="10">
        <f t="shared" si="126"/>
        <v>5.1013483295585953</v>
      </c>
      <c r="H343" s="10">
        <f t="shared" si="127"/>
        <v>4.8513483295585953</v>
      </c>
      <c r="I343" s="10">
        <f t="shared" si="128"/>
        <v>5.3513483295585953</v>
      </c>
      <c r="J343" s="11" t="s">
        <v>34</v>
      </c>
      <c r="K343" s="12">
        <f t="shared" si="136"/>
        <v>71014.711910338185</v>
      </c>
      <c r="L343" s="12">
        <f t="shared" si="129"/>
        <v>4</v>
      </c>
      <c r="M343" s="12">
        <f t="shared" si="137"/>
        <v>71000</v>
      </c>
      <c r="N343" s="12">
        <f t="shared" si="138"/>
        <v>224568.23701735589</v>
      </c>
      <c r="O343" s="12">
        <f t="shared" si="130"/>
        <v>5</v>
      </c>
      <c r="P343" s="12">
        <f t="shared" si="139"/>
        <v>225000</v>
      </c>
      <c r="Q343" s="17" t="str">
        <f t="shared" si="131"/>
        <v>Wilmington WWTP Influent</v>
      </c>
      <c r="R343" s="17" t="str">
        <f t="shared" si="132"/>
        <v>N. New Castle Co. Aggregate Sewer System</v>
      </c>
      <c r="S343" s="18">
        <f t="shared" si="133"/>
        <v>43986</v>
      </c>
      <c r="T343" s="19" t="str">
        <f t="shared" si="134"/>
        <v>Biobot</v>
      </c>
      <c r="U343" s="20">
        <f t="shared" si="135"/>
        <v>126000</v>
      </c>
      <c r="V343" s="20"/>
      <c r="W343" s="20"/>
    </row>
    <row r="344" spans="1:23" x14ac:dyDescent="0.55000000000000004">
      <c r="A344" s="19" t="s">
        <v>0</v>
      </c>
      <c r="B344" s="17" t="s">
        <v>26</v>
      </c>
      <c r="C344" s="18">
        <v>43993</v>
      </c>
      <c r="D344" s="20">
        <v>103141</v>
      </c>
      <c r="E344" s="12">
        <f t="shared" ref="E344" si="142">INT(LOG10(ABS(D344)))</f>
        <v>5</v>
      </c>
      <c r="F344" s="12">
        <f t="shared" ref="F344:F369" si="143">ROUND(D344,(-E344+2))</f>
        <v>103000</v>
      </c>
      <c r="G344" s="10">
        <f t="shared" si="126"/>
        <v>5.0134313377782442</v>
      </c>
      <c r="H344" s="10">
        <f t="shared" si="127"/>
        <v>4.7634313377782442</v>
      </c>
      <c r="I344" s="10">
        <f t="shared" si="128"/>
        <v>5.2634313377782442</v>
      </c>
      <c r="J344" s="11" t="s">
        <v>34</v>
      </c>
      <c r="K344" s="12">
        <f t="shared" si="136"/>
        <v>58000.446621457791</v>
      </c>
      <c r="L344" s="12">
        <f t="shared" si="129"/>
        <v>4</v>
      </c>
      <c r="M344" s="12">
        <f t="shared" si="137"/>
        <v>58000</v>
      </c>
      <c r="N344" s="12">
        <f t="shared" si="138"/>
        <v>183413.51663082463</v>
      </c>
      <c r="O344" s="12">
        <f t="shared" si="130"/>
        <v>5</v>
      </c>
      <c r="P344" s="12">
        <f t="shared" si="139"/>
        <v>183000</v>
      </c>
      <c r="Q344" s="17" t="str">
        <f t="shared" si="131"/>
        <v>Wilmington WWTP Influent</v>
      </c>
      <c r="R344" s="17" t="str">
        <f t="shared" si="132"/>
        <v>N. New Castle Co. Aggregate Sewer System</v>
      </c>
      <c r="S344" s="18">
        <f t="shared" si="133"/>
        <v>43993</v>
      </c>
      <c r="T344" s="19" t="str">
        <f t="shared" si="134"/>
        <v>Biobot</v>
      </c>
      <c r="U344" s="20">
        <f t="shared" si="135"/>
        <v>103000</v>
      </c>
      <c r="V344" s="20"/>
      <c r="W344" s="20"/>
    </row>
    <row r="345" spans="1:23" x14ac:dyDescent="0.55000000000000004">
      <c r="A345" s="19" t="s">
        <v>0</v>
      </c>
      <c r="B345" s="17" t="s">
        <v>26</v>
      </c>
      <c r="C345" s="18">
        <v>44000</v>
      </c>
      <c r="D345" s="20">
        <v>24486</v>
      </c>
      <c r="E345" s="12">
        <f t="shared" ref="E345:E369" si="144">INT(LOG10(ABS(D345)))</f>
        <v>4</v>
      </c>
      <c r="F345" s="12">
        <f t="shared" si="143"/>
        <v>24500</v>
      </c>
      <c r="G345" s="10">
        <f t="shared" ref="G345:G369" si="145">LOG10(D345)</f>
        <v>4.3889178451569144</v>
      </c>
      <c r="H345" s="10">
        <f t="shared" ref="H345:H369" si="146">IF(G345&gt;4.25,G345-0.25,4)</f>
        <v>4.1389178451569144</v>
      </c>
      <c r="I345" s="10">
        <f t="shared" ref="I345:I369" si="147">IF(G345&gt;4,G345+0.25,4)</f>
        <v>4.6389178451569144</v>
      </c>
      <c r="J345" s="11" t="s">
        <v>34</v>
      </c>
      <c r="K345" s="12">
        <f t="shared" si="136"/>
        <v>13769.489688610902</v>
      </c>
      <c r="L345" s="12">
        <f t="shared" ref="L345:L369" si="148">INT(LOG10(ABS(K345)))</f>
        <v>4</v>
      </c>
      <c r="M345" s="12">
        <f t="shared" si="137"/>
        <v>13800</v>
      </c>
      <c r="N345" s="12">
        <f t="shared" si="138"/>
        <v>43542.949634213132</v>
      </c>
      <c r="O345" s="12">
        <f t="shared" ref="O345:O369" si="149">INT(LOG10(ABS(N345)))</f>
        <v>4</v>
      </c>
      <c r="P345" s="12">
        <f t="shared" si="139"/>
        <v>43500</v>
      </c>
      <c r="Q345" s="17" t="str">
        <f t="shared" ref="Q345:Q369" si="150">A345</f>
        <v>Wilmington WWTP Influent</v>
      </c>
      <c r="R345" s="17" t="str">
        <f t="shared" ref="R345:R369" si="151">B345</f>
        <v>N. New Castle Co. Aggregate Sewer System</v>
      </c>
      <c r="S345" s="18">
        <f t="shared" ref="S345:S369" si="152">C345</f>
        <v>44000</v>
      </c>
      <c r="T345" s="19" t="str">
        <f t="shared" ref="T345:T369" si="153">J345</f>
        <v>Biobot</v>
      </c>
      <c r="U345" s="20">
        <f t="shared" ref="U345:U369" si="154">F345</f>
        <v>24500</v>
      </c>
      <c r="V345" s="20"/>
      <c r="W345" s="20"/>
    </row>
    <row r="346" spans="1:23" x14ac:dyDescent="0.55000000000000004">
      <c r="A346" s="19" t="s">
        <v>0</v>
      </c>
      <c r="B346" s="17" t="s">
        <v>26</v>
      </c>
      <c r="C346" s="18">
        <v>44007</v>
      </c>
      <c r="D346" s="20">
        <v>48210</v>
      </c>
      <c r="E346" s="12">
        <f t="shared" si="144"/>
        <v>4</v>
      </c>
      <c r="F346" s="12">
        <f t="shared" si="143"/>
        <v>48200</v>
      </c>
      <c r="G346" s="10">
        <f t="shared" si="145"/>
        <v>4.683137131483007</v>
      </c>
      <c r="H346" s="10">
        <f t="shared" si="146"/>
        <v>4.433137131483007</v>
      </c>
      <c r="I346" s="10">
        <f t="shared" si="147"/>
        <v>4.933137131483007</v>
      </c>
      <c r="J346" s="11" t="s">
        <v>34</v>
      </c>
      <c r="K346" s="12">
        <f t="shared" si="136"/>
        <v>27110.475287426754</v>
      </c>
      <c r="L346" s="12">
        <f t="shared" si="148"/>
        <v>4</v>
      </c>
      <c r="M346" s="12">
        <f t="shared" si="137"/>
        <v>27100</v>
      </c>
      <c r="N346" s="12">
        <f t="shared" si="138"/>
        <v>85730.850357976597</v>
      </c>
      <c r="O346" s="12">
        <f t="shared" si="149"/>
        <v>4</v>
      </c>
      <c r="P346" s="12">
        <f t="shared" si="139"/>
        <v>85700</v>
      </c>
      <c r="Q346" s="17" t="str">
        <f t="shared" si="150"/>
        <v>Wilmington WWTP Influent</v>
      </c>
      <c r="R346" s="17" t="str">
        <f t="shared" si="151"/>
        <v>N. New Castle Co. Aggregate Sewer System</v>
      </c>
      <c r="S346" s="18">
        <f t="shared" si="152"/>
        <v>44007</v>
      </c>
      <c r="T346" s="19" t="str">
        <f t="shared" si="153"/>
        <v>Biobot</v>
      </c>
      <c r="U346" s="20">
        <f t="shared" si="154"/>
        <v>48200</v>
      </c>
      <c r="V346" s="20"/>
      <c r="W346" s="20"/>
    </row>
    <row r="347" spans="1:23" x14ac:dyDescent="0.55000000000000004">
      <c r="A347" s="19" t="s">
        <v>0</v>
      </c>
      <c r="B347" s="17" t="s">
        <v>26</v>
      </c>
      <c r="C347" s="18">
        <v>44014</v>
      </c>
      <c r="D347" s="20">
        <v>62810</v>
      </c>
      <c r="E347" s="12">
        <f t="shared" si="144"/>
        <v>4</v>
      </c>
      <c r="F347" s="12">
        <f t="shared" si="143"/>
        <v>62800</v>
      </c>
      <c r="G347" s="10">
        <f t="shared" si="145"/>
        <v>4.7980287934040735</v>
      </c>
      <c r="H347" s="10">
        <f t="shared" si="146"/>
        <v>4.5480287934040735</v>
      </c>
      <c r="I347" s="10">
        <f t="shared" si="147"/>
        <v>5.0480287934040735</v>
      </c>
      <c r="J347" s="11" t="s">
        <v>34</v>
      </c>
      <c r="K347" s="12">
        <f t="shared" si="136"/>
        <v>35320.658635205873</v>
      </c>
      <c r="L347" s="12">
        <f t="shared" si="148"/>
        <v>4</v>
      </c>
      <c r="M347" s="12">
        <f t="shared" si="137"/>
        <v>35300</v>
      </c>
      <c r="N347" s="12">
        <f t="shared" si="138"/>
        <v>111693.72974454494</v>
      </c>
      <c r="O347" s="12">
        <f t="shared" si="149"/>
        <v>5</v>
      </c>
      <c r="P347" s="12">
        <f t="shared" si="139"/>
        <v>112000</v>
      </c>
      <c r="Q347" s="17" t="str">
        <f t="shared" si="150"/>
        <v>Wilmington WWTP Influent</v>
      </c>
      <c r="R347" s="17" t="str">
        <f t="shared" si="151"/>
        <v>N. New Castle Co. Aggregate Sewer System</v>
      </c>
      <c r="S347" s="18">
        <f t="shared" si="152"/>
        <v>44014</v>
      </c>
      <c r="T347" s="19" t="str">
        <f t="shared" si="153"/>
        <v>Biobot</v>
      </c>
      <c r="U347" s="20">
        <f t="shared" si="154"/>
        <v>62800</v>
      </c>
      <c r="V347" s="20"/>
      <c r="W347" s="20"/>
    </row>
    <row r="348" spans="1:23" x14ac:dyDescent="0.55000000000000004">
      <c r="A348" s="19" t="s">
        <v>0</v>
      </c>
      <c r="B348" s="17" t="s">
        <v>26</v>
      </c>
      <c r="C348" s="18">
        <v>44021</v>
      </c>
      <c r="D348" s="20">
        <v>154877</v>
      </c>
      <c r="E348" s="12">
        <f t="shared" si="144"/>
        <v>5</v>
      </c>
      <c r="F348" s="12">
        <f t="shared" si="143"/>
        <v>155000</v>
      </c>
      <c r="G348" s="10">
        <f t="shared" si="145"/>
        <v>5.1899869276705157</v>
      </c>
      <c r="H348" s="10">
        <f t="shared" si="146"/>
        <v>4.9399869276705157</v>
      </c>
      <c r="I348" s="10">
        <f t="shared" si="147"/>
        <v>5.4399869276705157</v>
      </c>
      <c r="J348" s="11" t="s">
        <v>34</v>
      </c>
      <c r="K348" s="12">
        <f t="shared" si="136"/>
        <v>87093.737421505808</v>
      </c>
      <c r="L348" s="12">
        <f t="shared" si="148"/>
        <v>4</v>
      </c>
      <c r="M348" s="12">
        <f t="shared" si="137"/>
        <v>87100</v>
      </c>
      <c r="N348" s="12">
        <f t="shared" si="138"/>
        <v>275414.58018859877</v>
      </c>
      <c r="O348" s="12">
        <f t="shared" si="149"/>
        <v>5</v>
      </c>
      <c r="P348" s="12">
        <f t="shared" si="139"/>
        <v>275000</v>
      </c>
      <c r="Q348" s="17" t="str">
        <f t="shared" si="150"/>
        <v>Wilmington WWTP Influent</v>
      </c>
      <c r="R348" s="17" t="str">
        <f t="shared" si="151"/>
        <v>N. New Castle Co. Aggregate Sewer System</v>
      </c>
      <c r="S348" s="18">
        <f t="shared" si="152"/>
        <v>44021</v>
      </c>
      <c r="T348" s="19" t="str">
        <f t="shared" si="153"/>
        <v>Biobot</v>
      </c>
      <c r="U348" s="20">
        <f t="shared" si="154"/>
        <v>155000</v>
      </c>
      <c r="V348" s="20"/>
      <c r="W348" s="20"/>
    </row>
    <row r="349" spans="1:23" x14ac:dyDescent="0.55000000000000004">
      <c r="A349" s="19" t="s">
        <v>0</v>
      </c>
      <c r="B349" s="17" t="s">
        <v>26</v>
      </c>
      <c r="C349" s="18">
        <v>44028</v>
      </c>
      <c r="D349" s="20">
        <v>113222</v>
      </c>
      <c r="E349" s="12">
        <f t="shared" si="144"/>
        <v>5</v>
      </c>
      <c r="F349" s="12">
        <f t="shared" si="143"/>
        <v>113000</v>
      </c>
      <c r="G349" s="10">
        <f t="shared" si="145"/>
        <v>5.0539308221727772</v>
      </c>
      <c r="H349" s="10">
        <f t="shared" si="146"/>
        <v>4.8039308221727772</v>
      </c>
      <c r="I349" s="10">
        <f t="shared" si="147"/>
        <v>5.3039308221727772</v>
      </c>
      <c r="J349" s="11" t="s">
        <v>34</v>
      </c>
      <c r="K349" s="12">
        <f t="shared" si="136"/>
        <v>63669.409520701782</v>
      </c>
      <c r="L349" s="12">
        <f t="shared" si="148"/>
        <v>4</v>
      </c>
      <c r="M349" s="12">
        <f t="shared" si="137"/>
        <v>63700</v>
      </c>
      <c r="N349" s="12">
        <f t="shared" si="138"/>
        <v>201340.35136342692</v>
      </c>
      <c r="O349" s="12">
        <f t="shared" si="149"/>
        <v>5</v>
      </c>
      <c r="P349" s="12">
        <f t="shared" si="139"/>
        <v>201000</v>
      </c>
      <c r="Q349" s="17" t="str">
        <f t="shared" si="150"/>
        <v>Wilmington WWTP Influent</v>
      </c>
      <c r="R349" s="17" t="str">
        <f t="shared" si="151"/>
        <v>N. New Castle Co. Aggregate Sewer System</v>
      </c>
      <c r="S349" s="18">
        <f t="shared" si="152"/>
        <v>44028</v>
      </c>
      <c r="T349" s="19" t="str">
        <f t="shared" si="153"/>
        <v>Biobot</v>
      </c>
      <c r="U349" s="20">
        <f t="shared" si="154"/>
        <v>113000</v>
      </c>
      <c r="V349" s="20"/>
      <c r="W349" s="20"/>
    </row>
    <row r="350" spans="1:23" x14ac:dyDescent="0.55000000000000004">
      <c r="A350" s="19" t="s">
        <v>0</v>
      </c>
      <c r="B350" s="17" t="s">
        <v>26</v>
      </c>
      <c r="C350" s="18">
        <v>44035</v>
      </c>
      <c r="D350" s="20">
        <v>53962</v>
      </c>
      <c r="E350" s="12">
        <f t="shared" si="144"/>
        <v>4</v>
      </c>
      <c r="F350" s="12">
        <f t="shared" si="143"/>
        <v>54000</v>
      </c>
      <c r="G350" s="10">
        <f t="shared" si="145"/>
        <v>4.7320880376060064</v>
      </c>
      <c r="H350" s="10">
        <f t="shared" si="146"/>
        <v>4.4820880376060064</v>
      </c>
      <c r="I350" s="10">
        <f t="shared" si="147"/>
        <v>4.9820880376060064</v>
      </c>
      <c r="J350" s="11" t="s">
        <v>34</v>
      </c>
      <c r="K350" s="12">
        <f t="shared" si="136"/>
        <v>30345.062589921661</v>
      </c>
      <c r="L350" s="12">
        <f t="shared" si="148"/>
        <v>4</v>
      </c>
      <c r="M350" s="12">
        <f t="shared" si="137"/>
        <v>30300</v>
      </c>
      <c r="N350" s="12">
        <f t="shared" si="138"/>
        <v>95959.513524520546</v>
      </c>
      <c r="O350" s="12">
        <f t="shared" si="149"/>
        <v>4</v>
      </c>
      <c r="P350" s="12">
        <f t="shared" si="139"/>
        <v>96000</v>
      </c>
      <c r="Q350" s="17" t="str">
        <f t="shared" si="150"/>
        <v>Wilmington WWTP Influent</v>
      </c>
      <c r="R350" s="17" t="str">
        <f t="shared" si="151"/>
        <v>N. New Castle Co. Aggregate Sewer System</v>
      </c>
      <c r="S350" s="18">
        <f t="shared" si="152"/>
        <v>44035</v>
      </c>
      <c r="T350" s="19" t="str">
        <f t="shared" si="153"/>
        <v>Biobot</v>
      </c>
      <c r="U350" s="20">
        <f t="shared" si="154"/>
        <v>54000</v>
      </c>
      <c r="V350" s="20"/>
      <c r="W350" s="20"/>
    </row>
    <row r="351" spans="1:23" x14ac:dyDescent="0.55000000000000004">
      <c r="A351" s="19" t="s">
        <v>0</v>
      </c>
      <c r="B351" s="17" t="s">
        <v>26</v>
      </c>
      <c r="C351" s="18">
        <v>44042</v>
      </c>
      <c r="D351" s="20">
        <v>82058</v>
      </c>
      <c r="E351" s="12">
        <f t="shared" si="144"/>
        <v>4</v>
      </c>
      <c r="F351" s="12">
        <f t="shared" si="143"/>
        <v>82100</v>
      </c>
      <c r="G351" s="10">
        <f t="shared" si="145"/>
        <v>4.9141209276985425</v>
      </c>
      <c r="H351" s="10">
        <f t="shared" si="146"/>
        <v>4.6641209276985425</v>
      </c>
      <c r="I351" s="10">
        <f t="shared" si="147"/>
        <v>5.1641209276985425</v>
      </c>
      <c r="J351" s="11" t="s">
        <v>34</v>
      </c>
      <c r="K351" s="12">
        <f t="shared" si="136"/>
        <v>46144.604462469732</v>
      </c>
      <c r="L351" s="12">
        <f t="shared" si="148"/>
        <v>4</v>
      </c>
      <c r="M351" s="12">
        <f t="shared" si="137"/>
        <v>46100</v>
      </c>
      <c r="N351" s="12">
        <f t="shared" si="138"/>
        <v>145922.05182897422</v>
      </c>
      <c r="O351" s="12">
        <f t="shared" si="149"/>
        <v>5</v>
      </c>
      <c r="P351" s="12">
        <f t="shared" si="139"/>
        <v>146000</v>
      </c>
      <c r="Q351" s="17" t="str">
        <f t="shared" si="150"/>
        <v>Wilmington WWTP Influent</v>
      </c>
      <c r="R351" s="17" t="str">
        <f t="shared" si="151"/>
        <v>N. New Castle Co. Aggregate Sewer System</v>
      </c>
      <c r="S351" s="18">
        <f t="shared" si="152"/>
        <v>44042</v>
      </c>
      <c r="T351" s="19" t="str">
        <f t="shared" si="153"/>
        <v>Biobot</v>
      </c>
      <c r="U351" s="20">
        <f t="shared" si="154"/>
        <v>82100</v>
      </c>
      <c r="V351" s="20"/>
      <c r="W351" s="20"/>
    </row>
    <row r="352" spans="1:23" x14ac:dyDescent="0.55000000000000004">
      <c r="A352" s="19" t="s">
        <v>0</v>
      </c>
      <c r="B352" s="17" t="s">
        <v>26</v>
      </c>
      <c r="C352" s="18">
        <v>44049</v>
      </c>
      <c r="D352" s="20">
        <v>189288</v>
      </c>
      <c r="E352" s="12">
        <f t="shared" si="144"/>
        <v>5</v>
      </c>
      <c r="F352" s="12">
        <f t="shared" si="143"/>
        <v>189000</v>
      </c>
      <c r="G352" s="10">
        <f t="shared" si="145"/>
        <v>5.2771230825376314</v>
      </c>
      <c r="H352" s="10">
        <f t="shared" si="146"/>
        <v>5.0271230825376314</v>
      </c>
      <c r="I352" s="10">
        <f t="shared" si="147"/>
        <v>5.5271230825376314</v>
      </c>
      <c r="J352" s="11" t="s">
        <v>34</v>
      </c>
      <c r="K352" s="12">
        <f t="shared" si="136"/>
        <v>106444.464762631</v>
      </c>
      <c r="L352" s="12">
        <f t="shared" si="148"/>
        <v>5</v>
      </c>
      <c r="M352" s="12">
        <f t="shared" si="137"/>
        <v>106000</v>
      </c>
      <c r="N352" s="12">
        <f t="shared" si="138"/>
        <v>336606.95296744845</v>
      </c>
      <c r="O352" s="12">
        <f t="shared" si="149"/>
        <v>5</v>
      </c>
      <c r="P352" s="12">
        <f t="shared" si="139"/>
        <v>337000</v>
      </c>
      <c r="Q352" s="17" t="str">
        <f t="shared" si="150"/>
        <v>Wilmington WWTP Influent</v>
      </c>
      <c r="R352" s="17" t="str">
        <f t="shared" si="151"/>
        <v>N. New Castle Co. Aggregate Sewer System</v>
      </c>
      <c r="S352" s="18">
        <f t="shared" si="152"/>
        <v>44049</v>
      </c>
      <c r="T352" s="19" t="str">
        <f t="shared" si="153"/>
        <v>Biobot</v>
      </c>
      <c r="U352" s="20">
        <f t="shared" si="154"/>
        <v>189000</v>
      </c>
      <c r="V352" s="20"/>
      <c r="W352" s="20"/>
    </row>
    <row r="353" spans="1:23" x14ac:dyDescent="0.55000000000000004">
      <c r="A353" s="19" t="s">
        <v>0</v>
      </c>
      <c r="B353" s="17" t="s">
        <v>26</v>
      </c>
      <c r="C353" s="18">
        <v>44056</v>
      </c>
      <c r="D353" s="20">
        <v>72142.857142857145</v>
      </c>
      <c r="E353" s="12">
        <f t="shared" si="144"/>
        <v>4</v>
      </c>
      <c r="F353" s="12">
        <f t="shared" si="143"/>
        <v>72100</v>
      </c>
      <c r="G353" s="10">
        <f t="shared" si="145"/>
        <v>4.8581933381044049</v>
      </c>
      <c r="H353" s="10">
        <f t="shared" si="146"/>
        <v>4.6081933381044049</v>
      </c>
      <c r="I353" s="10">
        <f t="shared" si="147"/>
        <v>5.1081933381044049</v>
      </c>
      <c r="J353" s="11" t="s">
        <v>33</v>
      </c>
      <c r="K353" s="12">
        <f t="shared" si="136"/>
        <v>40568.909888732422</v>
      </c>
      <c r="L353" s="12">
        <f t="shared" si="148"/>
        <v>4</v>
      </c>
      <c r="M353" s="12">
        <f t="shared" si="137"/>
        <v>40600</v>
      </c>
      <c r="N353" s="12">
        <f t="shared" si="138"/>
        <v>128290.15743852244</v>
      </c>
      <c r="O353" s="12">
        <f t="shared" si="149"/>
        <v>5</v>
      </c>
      <c r="P353" s="12">
        <f t="shared" si="139"/>
        <v>128000</v>
      </c>
      <c r="Q353" s="17" t="str">
        <f t="shared" si="150"/>
        <v>Wilmington WWTP Influent</v>
      </c>
      <c r="R353" s="17" t="str">
        <f t="shared" si="151"/>
        <v>N. New Castle Co. Aggregate Sewer System</v>
      </c>
      <c r="S353" s="18">
        <f t="shared" si="152"/>
        <v>44056</v>
      </c>
      <c r="T353" s="19" t="str">
        <f t="shared" si="153"/>
        <v>UD</v>
      </c>
      <c r="U353" s="20">
        <f t="shared" si="154"/>
        <v>72100</v>
      </c>
      <c r="V353" s="20">
        <f t="shared" ref="V353:V369" si="155">M353</f>
        <v>40600</v>
      </c>
      <c r="W353" s="20">
        <f t="shared" ref="W353:W369" si="156">P353</f>
        <v>128000</v>
      </c>
    </row>
    <row r="354" spans="1:23" x14ac:dyDescent="0.55000000000000004">
      <c r="A354" s="19" t="s">
        <v>0</v>
      </c>
      <c r="B354" s="17" t="s">
        <v>26</v>
      </c>
      <c r="C354" s="18">
        <v>44063</v>
      </c>
      <c r="D354" s="20">
        <v>54755.102040816331</v>
      </c>
      <c r="E354" s="12">
        <f t="shared" si="144"/>
        <v>4</v>
      </c>
      <c r="F354" s="12">
        <f t="shared" si="143"/>
        <v>54800</v>
      </c>
      <c r="G354" s="10">
        <f t="shared" si="145"/>
        <v>4.7384245926434252</v>
      </c>
      <c r="H354" s="10">
        <f t="shared" si="146"/>
        <v>4.4884245926434252</v>
      </c>
      <c r="I354" s="10">
        <f t="shared" si="147"/>
        <v>4.9884245926434252</v>
      </c>
      <c r="J354" s="11" t="s">
        <v>33</v>
      </c>
      <c r="K354" s="12">
        <f t="shared" si="136"/>
        <v>30791.056642565436</v>
      </c>
      <c r="L354" s="12">
        <f t="shared" si="148"/>
        <v>4</v>
      </c>
      <c r="M354" s="12">
        <f t="shared" si="137"/>
        <v>30800</v>
      </c>
      <c r="N354" s="12">
        <f t="shared" si="138"/>
        <v>97369.870553763918</v>
      </c>
      <c r="O354" s="12">
        <f t="shared" si="149"/>
        <v>4</v>
      </c>
      <c r="P354" s="12">
        <f t="shared" si="139"/>
        <v>97400</v>
      </c>
      <c r="Q354" s="17" t="str">
        <f t="shared" si="150"/>
        <v>Wilmington WWTP Influent</v>
      </c>
      <c r="R354" s="17" t="str">
        <f t="shared" si="151"/>
        <v>N. New Castle Co. Aggregate Sewer System</v>
      </c>
      <c r="S354" s="18">
        <f t="shared" si="152"/>
        <v>44063</v>
      </c>
      <c r="T354" s="19" t="str">
        <f t="shared" si="153"/>
        <v>UD</v>
      </c>
      <c r="U354" s="20">
        <f t="shared" si="154"/>
        <v>54800</v>
      </c>
      <c r="V354" s="20">
        <f t="shared" si="155"/>
        <v>30800</v>
      </c>
      <c r="W354" s="20">
        <f t="shared" si="156"/>
        <v>97400</v>
      </c>
    </row>
    <row r="355" spans="1:23" x14ac:dyDescent="0.55000000000000004">
      <c r="A355" s="19" t="s">
        <v>0</v>
      </c>
      <c r="B355" s="17" t="s">
        <v>26</v>
      </c>
      <c r="C355" s="18">
        <v>44070</v>
      </c>
      <c r="D355" s="20">
        <v>45928.571428571428</v>
      </c>
      <c r="E355" s="12">
        <f t="shared" si="144"/>
        <v>4</v>
      </c>
      <c r="F355" s="12">
        <f t="shared" si="143"/>
        <v>45900</v>
      </c>
      <c r="G355" s="10">
        <f t="shared" si="145"/>
        <v>4.6620829372459838</v>
      </c>
      <c r="H355" s="10">
        <f t="shared" si="146"/>
        <v>4.4120829372459838</v>
      </c>
      <c r="I355" s="10">
        <f t="shared" si="147"/>
        <v>4.9120829372459838</v>
      </c>
      <c r="J355" s="11" t="s">
        <v>33</v>
      </c>
      <c r="K355" s="12">
        <f t="shared" si="136"/>
        <v>25827.533721242457</v>
      </c>
      <c r="L355" s="12">
        <f t="shared" si="148"/>
        <v>4</v>
      </c>
      <c r="M355" s="12">
        <f t="shared" si="137"/>
        <v>25800</v>
      </c>
      <c r="N355" s="12">
        <f t="shared" si="138"/>
        <v>81673.832903930554</v>
      </c>
      <c r="O355" s="12">
        <f t="shared" si="149"/>
        <v>4</v>
      </c>
      <c r="P355" s="12">
        <f t="shared" si="139"/>
        <v>81700</v>
      </c>
      <c r="Q355" s="17" t="str">
        <f t="shared" si="150"/>
        <v>Wilmington WWTP Influent</v>
      </c>
      <c r="R355" s="17" t="str">
        <f t="shared" si="151"/>
        <v>N. New Castle Co. Aggregate Sewer System</v>
      </c>
      <c r="S355" s="18">
        <f t="shared" si="152"/>
        <v>44070</v>
      </c>
      <c r="T355" s="19" t="str">
        <f t="shared" si="153"/>
        <v>UD</v>
      </c>
      <c r="U355" s="20">
        <f t="shared" si="154"/>
        <v>45900</v>
      </c>
      <c r="V355" s="20">
        <f t="shared" si="155"/>
        <v>25800</v>
      </c>
      <c r="W355" s="20">
        <f t="shared" si="156"/>
        <v>81700</v>
      </c>
    </row>
    <row r="356" spans="1:23" x14ac:dyDescent="0.55000000000000004">
      <c r="A356" s="19" t="s">
        <v>0</v>
      </c>
      <c r="B356" s="17" t="s">
        <v>26</v>
      </c>
      <c r="C356" s="18">
        <v>44077</v>
      </c>
      <c r="D356" s="20">
        <v>35080</v>
      </c>
      <c r="E356" s="12">
        <f t="shared" si="144"/>
        <v>4</v>
      </c>
      <c r="F356" s="12">
        <f t="shared" si="143"/>
        <v>35100</v>
      </c>
      <c r="G356" s="10">
        <f t="shared" si="145"/>
        <v>4.5450595846940027</v>
      </c>
      <c r="H356" s="10">
        <f t="shared" si="146"/>
        <v>4.2950595846940027</v>
      </c>
      <c r="I356" s="10">
        <f t="shared" si="147"/>
        <v>4.7950595846940027</v>
      </c>
      <c r="J356" s="11" t="s">
        <v>33</v>
      </c>
      <c r="K356" s="12">
        <f t="shared" si="136"/>
        <v>19726.933687677465</v>
      </c>
      <c r="L356" s="12">
        <f t="shared" si="148"/>
        <v>4</v>
      </c>
      <c r="M356" s="12">
        <f t="shared" si="137"/>
        <v>19700</v>
      </c>
      <c r="N356" s="12">
        <f t="shared" si="138"/>
        <v>62382.0417041654</v>
      </c>
      <c r="O356" s="12">
        <f t="shared" si="149"/>
        <v>4</v>
      </c>
      <c r="P356" s="12">
        <f t="shared" si="139"/>
        <v>62400</v>
      </c>
      <c r="Q356" s="17" t="str">
        <f t="shared" si="150"/>
        <v>Wilmington WWTP Influent</v>
      </c>
      <c r="R356" s="17" t="str">
        <f t="shared" si="151"/>
        <v>N. New Castle Co. Aggregate Sewer System</v>
      </c>
      <c r="S356" s="18">
        <f t="shared" si="152"/>
        <v>44077</v>
      </c>
      <c r="T356" s="19" t="str">
        <f t="shared" si="153"/>
        <v>UD</v>
      </c>
      <c r="U356" s="20">
        <f t="shared" si="154"/>
        <v>35100</v>
      </c>
      <c r="V356" s="20">
        <f t="shared" si="155"/>
        <v>19700</v>
      </c>
      <c r="W356" s="20">
        <f t="shared" si="156"/>
        <v>62400</v>
      </c>
    </row>
    <row r="357" spans="1:23" x14ac:dyDescent="0.55000000000000004">
      <c r="A357" s="19" t="s">
        <v>0</v>
      </c>
      <c r="B357" s="17" t="s">
        <v>26</v>
      </c>
      <c r="C357" s="18">
        <v>44084</v>
      </c>
      <c r="D357" s="20">
        <v>66380</v>
      </c>
      <c r="E357" s="12">
        <f t="shared" si="144"/>
        <v>4</v>
      </c>
      <c r="F357" s="12">
        <f t="shared" si="143"/>
        <v>66400</v>
      </c>
      <c r="G357" s="10">
        <f t="shared" si="145"/>
        <v>4.8220372480725855</v>
      </c>
      <c r="H357" s="10">
        <f t="shared" si="146"/>
        <v>4.5720372480725855</v>
      </c>
      <c r="I357" s="10">
        <f t="shared" si="147"/>
        <v>5.0720372480725855</v>
      </c>
      <c r="J357" s="11" t="s">
        <v>33</v>
      </c>
      <c r="K357" s="12">
        <f t="shared" si="136"/>
        <v>37328.217166135415</v>
      </c>
      <c r="L357" s="12">
        <f t="shared" si="148"/>
        <v>4</v>
      </c>
      <c r="M357" s="12">
        <f t="shared" si="137"/>
        <v>37300</v>
      </c>
      <c r="N357" s="12">
        <f t="shared" si="138"/>
        <v>118042.18723838389</v>
      </c>
      <c r="O357" s="12">
        <f t="shared" si="149"/>
        <v>5</v>
      </c>
      <c r="P357" s="12">
        <f t="shared" si="139"/>
        <v>118000</v>
      </c>
      <c r="Q357" s="17" t="str">
        <f t="shared" si="150"/>
        <v>Wilmington WWTP Influent</v>
      </c>
      <c r="R357" s="17" t="str">
        <f t="shared" si="151"/>
        <v>N. New Castle Co. Aggregate Sewer System</v>
      </c>
      <c r="S357" s="18">
        <f t="shared" si="152"/>
        <v>44084</v>
      </c>
      <c r="T357" s="19" t="str">
        <f t="shared" si="153"/>
        <v>UD</v>
      </c>
      <c r="U357" s="20">
        <f t="shared" si="154"/>
        <v>66400</v>
      </c>
      <c r="V357" s="20">
        <f t="shared" si="155"/>
        <v>37300</v>
      </c>
      <c r="W357" s="20">
        <f t="shared" si="156"/>
        <v>118000</v>
      </c>
    </row>
    <row r="358" spans="1:23" x14ac:dyDescent="0.55000000000000004">
      <c r="A358" s="19" t="s">
        <v>0</v>
      </c>
      <c r="B358" s="17" t="s">
        <v>26</v>
      </c>
      <c r="C358" s="18">
        <v>44091</v>
      </c>
      <c r="D358" s="20">
        <v>48906.666666666664</v>
      </c>
      <c r="E358" s="12">
        <f t="shared" si="144"/>
        <v>4</v>
      </c>
      <c r="F358" s="12">
        <f t="shared" si="143"/>
        <v>48900</v>
      </c>
      <c r="G358" s="10">
        <f t="shared" si="145"/>
        <v>4.6893680636062838</v>
      </c>
      <c r="H358" s="10">
        <f t="shared" si="146"/>
        <v>4.4393680636062838</v>
      </c>
      <c r="I358" s="10">
        <f t="shared" si="147"/>
        <v>4.9393680636062838</v>
      </c>
      <c r="J358" s="11" t="s">
        <v>33</v>
      </c>
      <c r="K358" s="12">
        <f t="shared" si="136"/>
        <v>27502.239743976072</v>
      </c>
      <c r="L358" s="12">
        <f t="shared" si="148"/>
        <v>4</v>
      </c>
      <c r="M358" s="12">
        <f t="shared" si="137"/>
        <v>27500</v>
      </c>
      <c r="N358" s="12">
        <f t="shared" si="138"/>
        <v>86969.71834697036</v>
      </c>
      <c r="O358" s="12">
        <f t="shared" si="149"/>
        <v>4</v>
      </c>
      <c r="P358" s="12">
        <f t="shared" si="139"/>
        <v>87000</v>
      </c>
      <c r="Q358" s="17" t="str">
        <f t="shared" si="150"/>
        <v>Wilmington WWTP Influent</v>
      </c>
      <c r="R358" s="17" t="str">
        <f t="shared" si="151"/>
        <v>N. New Castle Co. Aggregate Sewer System</v>
      </c>
      <c r="S358" s="18">
        <f t="shared" si="152"/>
        <v>44091</v>
      </c>
      <c r="T358" s="19" t="str">
        <f t="shared" si="153"/>
        <v>UD</v>
      </c>
      <c r="U358" s="20">
        <f t="shared" si="154"/>
        <v>48900</v>
      </c>
      <c r="V358" s="20">
        <f t="shared" si="155"/>
        <v>27500</v>
      </c>
      <c r="W358" s="20">
        <f t="shared" si="156"/>
        <v>87000</v>
      </c>
    </row>
    <row r="359" spans="1:23" x14ac:dyDescent="0.55000000000000004">
      <c r="A359" s="19" t="s">
        <v>0</v>
      </c>
      <c r="B359" s="17" t="s">
        <v>26</v>
      </c>
      <c r="C359" s="18">
        <v>44098</v>
      </c>
      <c r="D359" s="20">
        <v>42313.333333333336</v>
      </c>
      <c r="E359" s="12">
        <f t="shared" si="144"/>
        <v>4</v>
      </c>
      <c r="F359" s="12">
        <f t="shared" si="143"/>
        <v>42300</v>
      </c>
      <c r="G359" s="10">
        <f t="shared" si="145"/>
        <v>4.6264772392582749</v>
      </c>
      <c r="H359" s="10">
        <f t="shared" si="146"/>
        <v>4.3764772392582749</v>
      </c>
      <c r="I359" s="10">
        <f t="shared" si="147"/>
        <v>4.8764772392582749</v>
      </c>
      <c r="J359" s="11" t="s">
        <v>33</v>
      </c>
      <c r="K359" s="12">
        <f t="shared" ref="K359:K369" si="157">10^H359</f>
        <v>23794.535939887639</v>
      </c>
      <c r="L359" s="12">
        <f t="shared" si="148"/>
        <v>4</v>
      </c>
      <c r="M359" s="12">
        <f t="shared" ref="M359:M369" si="158">ROUND(K359,(-L359+2))</f>
        <v>23800</v>
      </c>
      <c r="N359" s="12">
        <f t="shared" ref="N359:N369" si="159">10^I359</f>
        <v>75244.929436780338</v>
      </c>
      <c r="O359" s="12">
        <f t="shared" si="149"/>
        <v>4</v>
      </c>
      <c r="P359" s="12">
        <f t="shared" ref="P359:P369" si="160">ROUND(N359,(-O359+2))</f>
        <v>75200</v>
      </c>
      <c r="Q359" s="17" t="str">
        <f t="shared" si="150"/>
        <v>Wilmington WWTP Influent</v>
      </c>
      <c r="R359" s="17" t="str">
        <f t="shared" si="151"/>
        <v>N. New Castle Co. Aggregate Sewer System</v>
      </c>
      <c r="S359" s="18">
        <f t="shared" si="152"/>
        <v>44098</v>
      </c>
      <c r="T359" s="19" t="str">
        <f t="shared" si="153"/>
        <v>UD</v>
      </c>
      <c r="U359" s="20">
        <f t="shared" si="154"/>
        <v>42300</v>
      </c>
      <c r="V359" s="20">
        <f t="shared" si="155"/>
        <v>23800</v>
      </c>
      <c r="W359" s="20">
        <f t="shared" si="156"/>
        <v>75200</v>
      </c>
    </row>
    <row r="360" spans="1:23" x14ac:dyDescent="0.55000000000000004">
      <c r="A360" s="19" t="s">
        <v>0</v>
      </c>
      <c r="B360" s="17" t="s">
        <v>26</v>
      </c>
      <c r="C360" s="18">
        <v>44105</v>
      </c>
      <c r="D360" s="20">
        <v>47413.333333333343</v>
      </c>
      <c r="E360" s="12">
        <f t="shared" si="144"/>
        <v>4</v>
      </c>
      <c r="F360" s="12">
        <f t="shared" si="143"/>
        <v>47400</v>
      </c>
      <c r="G360" s="10">
        <f t="shared" si="145"/>
        <v>4.6759004889064757</v>
      </c>
      <c r="H360" s="10">
        <f t="shared" si="146"/>
        <v>4.4259004889064757</v>
      </c>
      <c r="I360" s="10">
        <f t="shared" si="147"/>
        <v>4.9259004889064757</v>
      </c>
      <c r="J360" s="11" t="s">
        <v>33</v>
      </c>
      <c r="K360" s="12">
        <f t="shared" si="157"/>
        <v>26662.476698358441</v>
      </c>
      <c r="L360" s="12">
        <f t="shared" si="148"/>
        <v>4</v>
      </c>
      <c r="M360" s="12">
        <f t="shared" si="158"/>
        <v>26700</v>
      </c>
      <c r="N360" s="12">
        <f t="shared" si="159"/>
        <v>84314.154427978763</v>
      </c>
      <c r="O360" s="12">
        <f t="shared" si="149"/>
        <v>4</v>
      </c>
      <c r="P360" s="12">
        <f t="shared" si="160"/>
        <v>84300</v>
      </c>
      <c r="Q360" s="17" t="str">
        <f t="shared" si="150"/>
        <v>Wilmington WWTP Influent</v>
      </c>
      <c r="R360" s="17" t="str">
        <f t="shared" si="151"/>
        <v>N. New Castle Co. Aggregate Sewer System</v>
      </c>
      <c r="S360" s="18">
        <f t="shared" si="152"/>
        <v>44105</v>
      </c>
      <c r="T360" s="19" t="str">
        <f t="shared" si="153"/>
        <v>UD</v>
      </c>
      <c r="U360" s="20">
        <f t="shared" si="154"/>
        <v>47400</v>
      </c>
      <c r="V360" s="20">
        <f t="shared" si="155"/>
        <v>26700</v>
      </c>
      <c r="W360" s="20">
        <f t="shared" si="156"/>
        <v>84300</v>
      </c>
    </row>
    <row r="361" spans="1:23" x14ac:dyDescent="0.55000000000000004">
      <c r="A361" s="19" t="s">
        <v>0</v>
      </c>
      <c r="B361" s="17" t="s">
        <v>26</v>
      </c>
      <c r="C361" s="18">
        <v>44112</v>
      </c>
      <c r="D361" s="20">
        <v>40113.333333333336</v>
      </c>
      <c r="E361" s="12">
        <f t="shared" si="144"/>
        <v>4</v>
      </c>
      <c r="F361" s="12">
        <f t="shared" si="143"/>
        <v>40100</v>
      </c>
      <c r="G361" s="10">
        <f t="shared" si="145"/>
        <v>4.6032887524359749</v>
      </c>
      <c r="H361" s="10">
        <f t="shared" si="146"/>
        <v>4.3532887524359749</v>
      </c>
      <c r="I361" s="10">
        <f t="shared" si="147"/>
        <v>4.8532887524359749</v>
      </c>
      <c r="J361" s="11" t="s">
        <v>33</v>
      </c>
      <c r="K361" s="12">
        <f t="shared" si="157"/>
        <v>22557.385024468906</v>
      </c>
      <c r="L361" s="12">
        <f t="shared" si="148"/>
        <v>4</v>
      </c>
      <c r="M361" s="12">
        <f t="shared" si="158"/>
        <v>22600</v>
      </c>
      <c r="N361" s="12">
        <f t="shared" si="159"/>
        <v>71332.714734694804</v>
      </c>
      <c r="O361" s="12">
        <f t="shared" si="149"/>
        <v>4</v>
      </c>
      <c r="P361" s="12">
        <f t="shared" si="160"/>
        <v>71300</v>
      </c>
      <c r="Q361" s="17" t="str">
        <f t="shared" si="150"/>
        <v>Wilmington WWTP Influent</v>
      </c>
      <c r="R361" s="17" t="str">
        <f t="shared" si="151"/>
        <v>N. New Castle Co. Aggregate Sewer System</v>
      </c>
      <c r="S361" s="18">
        <f t="shared" si="152"/>
        <v>44112</v>
      </c>
      <c r="T361" s="19" t="str">
        <f t="shared" si="153"/>
        <v>UD</v>
      </c>
      <c r="U361" s="20">
        <f t="shared" si="154"/>
        <v>40100</v>
      </c>
      <c r="V361" s="20">
        <f t="shared" si="155"/>
        <v>22600</v>
      </c>
      <c r="W361" s="20">
        <f t="shared" si="156"/>
        <v>71300</v>
      </c>
    </row>
    <row r="362" spans="1:23" x14ac:dyDescent="0.55000000000000004">
      <c r="A362" s="19" t="s">
        <v>0</v>
      </c>
      <c r="B362" s="17" t="s">
        <v>26</v>
      </c>
      <c r="C362" s="18">
        <v>44119</v>
      </c>
      <c r="D362" s="20">
        <v>107262.22222222223</v>
      </c>
      <c r="E362" s="12">
        <f t="shared" si="144"/>
        <v>5</v>
      </c>
      <c r="F362" s="12">
        <f t="shared" si="143"/>
        <v>107000</v>
      </c>
      <c r="G362" s="10">
        <f t="shared" si="145"/>
        <v>5.0304467902855547</v>
      </c>
      <c r="H362" s="10">
        <f t="shared" si="146"/>
        <v>4.7804467902855547</v>
      </c>
      <c r="I362" s="10">
        <f t="shared" si="147"/>
        <v>5.2804467902855547</v>
      </c>
      <c r="J362" s="11" t="s">
        <v>33</v>
      </c>
      <c r="K362" s="12">
        <f t="shared" si="157"/>
        <v>60317.980187306232</v>
      </c>
      <c r="L362" s="12">
        <f t="shared" si="148"/>
        <v>4</v>
      </c>
      <c r="M362" s="12">
        <f t="shared" si="158"/>
        <v>60300</v>
      </c>
      <c r="N362" s="12">
        <f t="shared" si="159"/>
        <v>190742.20125279718</v>
      </c>
      <c r="O362" s="12">
        <f t="shared" si="149"/>
        <v>5</v>
      </c>
      <c r="P362" s="12">
        <f t="shared" si="160"/>
        <v>191000</v>
      </c>
      <c r="Q362" s="17" t="str">
        <f t="shared" si="150"/>
        <v>Wilmington WWTP Influent</v>
      </c>
      <c r="R362" s="17" t="str">
        <f t="shared" si="151"/>
        <v>N. New Castle Co. Aggregate Sewer System</v>
      </c>
      <c r="S362" s="18">
        <f t="shared" si="152"/>
        <v>44119</v>
      </c>
      <c r="T362" s="19" t="str">
        <f t="shared" si="153"/>
        <v>UD</v>
      </c>
      <c r="U362" s="20">
        <f t="shared" si="154"/>
        <v>107000</v>
      </c>
      <c r="V362" s="20">
        <f t="shared" si="155"/>
        <v>60300</v>
      </c>
      <c r="W362" s="20">
        <f t="shared" si="156"/>
        <v>191000</v>
      </c>
    </row>
    <row r="363" spans="1:23" x14ac:dyDescent="0.55000000000000004">
      <c r="A363" s="19" t="s">
        <v>0</v>
      </c>
      <c r="B363" s="17" t="s">
        <v>26</v>
      </c>
      <c r="C363" s="18">
        <v>44126</v>
      </c>
      <c r="D363" s="20">
        <v>150033.33333333334</v>
      </c>
      <c r="E363" s="12">
        <f t="shared" si="144"/>
        <v>5</v>
      </c>
      <c r="F363" s="12">
        <f t="shared" si="143"/>
        <v>150000</v>
      </c>
      <c r="G363" s="10">
        <f t="shared" si="145"/>
        <v>5.1761877582188163</v>
      </c>
      <c r="H363" s="10">
        <f t="shared" si="146"/>
        <v>4.9261877582188163</v>
      </c>
      <c r="I363" s="10">
        <f t="shared" si="147"/>
        <v>5.4261877582188163</v>
      </c>
      <c r="J363" s="11" t="s">
        <v>33</v>
      </c>
      <c r="K363" s="12">
        <f t="shared" si="157"/>
        <v>84369.943489392172</v>
      </c>
      <c r="L363" s="12">
        <f t="shared" si="148"/>
        <v>4</v>
      </c>
      <c r="M363" s="12">
        <f t="shared" si="158"/>
        <v>84400</v>
      </c>
      <c r="N363" s="12">
        <f t="shared" si="159"/>
        <v>266801.18748617312</v>
      </c>
      <c r="O363" s="12">
        <f t="shared" si="149"/>
        <v>5</v>
      </c>
      <c r="P363" s="12">
        <f t="shared" si="160"/>
        <v>267000</v>
      </c>
      <c r="Q363" s="17" t="str">
        <f t="shared" si="150"/>
        <v>Wilmington WWTP Influent</v>
      </c>
      <c r="R363" s="17" t="str">
        <f t="shared" si="151"/>
        <v>N. New Castle Co. Aggregate Sewer System</v>
      </c>
      <c r="S363" s="18">
        <f t="shared" si="152"/>
        <v>44126</v>
      </c>
      <c r="T363" s="19" t="str">
        <f t="shared" si="153"/>
        <v>UD</v>
      </c>
      <c r="U363" s="20">
        <f t="shared" si="154"/>
        <v>150000</v>
      </c>
      <c r="V363" s="20">
        <f t="shared" si="155"/>
        <v>84400</v>
      </c>
      <c r="W363" s="20">
        <f t="shared" si="156"/>
        <v>267000</v>
      </c>
    </row>
    <row r="364" spans="1:23" x14ac:dyDescent="0.55000000000000004">
      <c r="A364" s="19" t="s">
        <v>0</v>
      </c>
      <c r="B364" s="17" t="s">
        <v>26</v>
      </c>
      <c r="C364" s="18">
        <v>44133</v>
      </c>
      <c r="D364" s="20">
        <v>59367.619047619053</v>
      </c>
      <c r="E364" s="12">
        <f t="shared" si="144"/>
        <v>4</v>
      </c>
      <c r="F364" s="12">
        <f t="shared" si="143"/>
        <v>59400</v>
      </c>
      <c r="G364" s="10">
        <f t="shared" si="145"/>
        <v>4.773549631792565</v>
      </c>
      <c r="H364" s="10">
        <f t="shared" si="146"/>
        <v>4.523549631792565</v>
      </c>
      <c r="I364" s="10">
        <f t="shared" si="147"/>
        <v>5.023549631792565</v>
      </c>
      <c r="J364" s="11" t="s">
        <v>33</v>
      </c>
      <c r="K364" s="12">
        <f t="shared" si="157"/>
        <v>33384.865568633933</v>
      </c>
      <c r="L364" s="12">
        <f t="shared" si="148"/>
        <v>4</v>
      </c>
      <c r="M364" s="12">
        <f t="shared" si="158"/>
        <v>33400</v>
      </c>
      <c r="N364" s="12">
        <f t="shared" si="159"/>
        <v>105572.21457541568</v>
      </c>
      <c r="O364" s="12">
        <f t="shared" si="149"/>
        <v>5</v>
      </c>
      <c r="P364" s="12">
        <f t="shared" si="160"/>
        <v>106000</v>
      </c>
      <c r="Q364" s="17" t="str">
        <f t="shared" si="150"/>
        <v>Wilmington WWTP Influent</v>
      </c>
      <c r="R364" s="17" t="str">
        <f t="shared" si="151"/>
        <v>N. New Castle Co. Aggregate Sewer System</v>
      </c>
      <c r="S364" s="18">
        <f t="shared" si="152"/>
        <v>44133</v>
      </c>
      <c r="T364" s="19" t="str">
        <f t="shared" si="153"/>
        <v>UD</v>
      </c>
      <c r="U364" s="20">
        <f t="shared" si="154"/>
        <v>59400</v>
      </c>
      <c r="V364" s="20">
        <f t="shared" si="155"/>
        <v>33400</v>
      </c>
      <c r="W364" s="20">
        <f t="shared" si="156"/>
        <v>106000</v>
      </c>
    </row>
    <row r="365" spans="1:23" x14ac:dyDescent="0.55000000000000004">
      <c r="A365" s="19" t="s">
        <v>0</v>
      </c>
      <c r="B365" s="17" t="s">
        <v>26</v>
      </c>
      <c r="C365" s="18">
        <v>44140</v>
      </c>
      <c r="D365" s="20">
        <v>80046.666666666657</v>
      </c>
      <c r="E365" s="12">
        <f t="shared" si="144"/>
        <v>4</v>
      </c>
      <c r="F365" s="12">
        <f t="shared" si="143"/>
        <v>80000</v>
      </c>
      <c r="G365" s="10">
        <f t="shared" si="145"/>
        <v>4.9033432515780628</v>
      </c>
      <c r="H365" s="10">
        <f t="shared" si="146"/>
        <v>4.6533432515780628</v>
      </c>
      <c r="I365" s="10">
        <f t="shared" si="147"/>
        <v>5.1533432515780628</v>
      </c>
      <c r="J365" s="11" t="s">
        <v>33</v>
      </c>
      <c r="K365" s="12">
        <f t="shared" si="157"/>
        <v>45013.548610403566</v>
      </c>
      <c r="L365" s="12">
        <f t="shared" si="148"/>
        <v>4</v>
      </c>
      <c r="M365" s="12">
        <f t="shared" si="158"/>
        <v>45000</v>
      </c>
      <c r="N365" s="12">
        <f t="shared" si="159"/>
        <v>142345.33917558266</v>
      </c>
      <c r="O365" s="12">
        <f t="shared" si="149"/>
        <v>5</v>
      </c>
      <c r="P365" s="12">
        <f t="shared" si="160"/>
        <v>142000</v>
      </c>
      <c r="Q365" s="17" t="str">
        <f t="shared" si="150"/>
        <v>Wilmington WWTP Influent</v>
      </c>
      <c r="R365" s="17" t="str">
        <f t="shared" si="151"/>
        <v>N. New Castle Co. Aggregate Sewer System</v>
      </c>
      <c r="S365" s="18">
        <f t="shared" si="152"/>
        <v>44140</v>
      </c>
      <c r="T365" s="19" t="str">
        <f t="shared" si="153"/>
        <v>UD</v>
      </c>
      <c r="U365" s="20">
        <f t="shared" si="154"/>
        <v>80000</v>
      </c>
      <c r="V365" s="20">
        <f t="shared" si="155"/>
        <v>45000</v>
      </c>
      <c r="W365" s="20">
        <f t="shared" si="156"/>
        <v>142000</v>
      </c>
    </row>
    <row r="366" spans="1:23" x14ac:dyDescent="0.55000000000000004">
      <c r="A366" s="19" t="s">
        <v>0</v>
      </c>
      <c r="B366" s="17" t="s">
        <v>26</v>
      </c>
      <c r="C366" s="18">
        <v>44147</v>
      </c>
      <c r="D366" s="20">
        <v>134019.04761904763</v>
      </c>
      <c r="E366" s="12">
        <f t="shared" si="144"/>
        <v>5</v>
      </c>
      <c r="F366" s="12">
        <f t="shared" si="143"/>
        <v>134000</v>
      </c>
      <c r="G366" s="10">
        <f t="shared" si="145"/>
        <v>5.1271665273794671</v>
      </c>
      <c r="H366" s="10">
        <f t="shared" si="146"/>
        <v>4.8771665273794671</v>
      </c>
      <c r="I366" s="10">
        <f t="shared" si="147"/>
        <v>5.3771665273794671</v>
      </c>
      <c r="J366" s="11" t="s">
        <v>33</v>
      </c>
      <c r="K366" s="12">
        <f t="shared" si="157"/>
        <v>75364.44883884392</v>
      </c>
      <c r="L366" s="12">
        <f t="shared" si="148"/>
        <v>4</v>
      </c>
      <c r="M366" s="12">
        <f t="shared" si="158"/>
        <v>75400</v>
      </c>
      <c r="N366" s="12">
        <f t="shared" si="159"/>
        <v>238323.31293397862</v>
      </c>
      <c r="O366" s="12">
        <f t="shared" si="149"/>
        <v>5</v>
      </c>
      <c r="P366" s="12">
        <f t="shared" si="160"/>
        <v>238000</v>
      </c>
      <c r="Q366" s="17" t="str">
        <f t="shared" si="150"/>
        <v>Wilmington WWTP Influent</v>
      </c>
      <c r="R366" s="17" t="str">
        <f t="shared" si="151"/>
        <v>N. New Castle Co. Aggregate Sewer System</v>
      </c>
      <c r="S366" s="18">
        <f t="shared" si="152"/>
        <v>44147</v>
      </c>
      <c r="T366" s="19" t="str">
        <f t="shared" si="153"/>
        <v>UD</v>
      </c>
      <c r="U366" s="20">
        <f t="shared" si="154"/>
        <v>134000</v>
      </c>
      <c r="V366" s="20">
        <f t="shared" si="155"/>
        <v>75400</v>
      </c>
      <c r="W366" s="20">
        <f t="shared" si="156"/>
        <v>238000</v>
      </c>
    </row>
    <row r="367" spans="1:23" x14ac:dyDescent="0.55000000000000004">
      <c r="A367" s="19" t="s">
        <v>0</v>
      </c>
      <c r="B367" s="17" t="s">
        <v>26</v>
      </c>
      <c r="C367" s="18">
        <v>44154</v>
      </c>
      <c r="D367" s="20">
        <v>705026.66666666674</v>
      </c>
      <c r="E367" s="12">
        <f t="shared" si="144"/>
        <v>5</v>
      </c>
      <c r="F367" s="12">
        <f t="shared" si="143"/>
        <v>705000</v>
      </c>
      <c r="G367" s="10">
        <f t="shared" si="145"/>
        <v>5.8482055438951717</v>
      </c>
      <c r="H367" s="10">
        <f t="shared" si="146"/>
        <v>5.5982055438951717</v>
      </c>
      <c r="I367" s="10">
        <f t="shared" si="147"/>
        <v>6.0982055438951717</v>
      </c>
      <c r="J367" s="11" t="s">
        <v>33</v>
      </c>
      <c r="K367" s="12">
        <f t="shared" si="157"/>
        <v>396465.63002786814</v>
      </c>
      <c r="L367" s="12">
        <f t="shared" si="148"/>
        <v>5</v>
      </c>
      <c r="M367" s="12">
        <f t="shared" si="158"/>
        <v>396000</v>
      </c>
      <c r="N367" s="12">
        <f t="shared" si="159"/>
        <v>1253734.4048617098</v>
      </c>
      <c r="O367" s="12">
        <f t="shared" si="149"/>
        <v>6</v>
      </c>
      <c r="P367" s="12">
        <f t="shared" si="160"/>
        <v>1250000</v>
      </c>
      <c r="Q367" s="17" t="str">
        <f t="shared" si="150"/>
        <v>Wilmington WWTP Influent</v>
      </c>
      <c r="R367" s="17" t="str">
        <f t="shared" si="151"/>
        <v>N. New Castle Co. Aggregate Sewer System</v>
      </c>
      <c r="S367" s="18">
        <f t="shared" si="152"/>
        <v>44154</v>
      </c>
      <c r="T367" s="19" t="str">
        <f t="shared" si="153"/>
        <v>UD</v>
      </c>
      <c r="U367" s="20">
        <f t="shared" si="154"/>
        <v>705000</v>
      </c>
      <c r="V367" s="20">
        <f t="shared" si="155"/>
        <v>396000</v>
      </c>
      <c r="W367" s="20">
        <f t="shared" si="156"/>
        <v>1250000</v>
      </c>
    </row>
    <row r="368" spans="1:23" x14ac:dyDescent="0.55000000000000004">
      <c r="A368" s="19" t="s">
        <v>0</v>
      </c>
      <c r="B368" s="17" t="s">
        <v>26</v>
      </c>
      <c r="C368" s="37">
        <v>44159</v>
      </c>
      <c r="D368" s="9">
        <v>1243973</v>
      </c>
      <c r="E368" s="12">
        <f t="shared" si="144"/>
        <v>6</v>
      </c>
      <c r="F368" s="12">
        <f t="shared" si="143"/>
        <v>1240000</v>
      </c>
      <c r="G368" s="10">
        <f t="shared" si="145"/>
        <v>6.0948109542468707</v>
      </c>
      <c r="H368" s="10">
        <f t="shared" si="146"/>
        <v>5.8448109542468707</v>
      </c>
      <c r="I368" s="10">
        <f t="shared" si="147"/>
        <v>6.3448109542468707</v>
      </c>
      <c r="J368" s="11" t="s">
        <v>33</v>
      </c>
      <c r="K368" s="12">
        <f t="shared" si="157"/>
        <v>699537.42532101495</v>
      </c>
      <c r="L368" s="12">
        <f t="shared" si="148"/>
        <v>5</v>
      </c>
      <c r="M368" s="12">
        <f t="shared" si="158"/>
        <v>700000</v>
      </c>
      <c r="N368" s="12">
        <f t="shared" si="159"/>
        <v>2212131.5725443526</v>
      </c>
      <c r="O368" s="12">
        <f t="shared" si="149"/>
        <v>6</v>
      </c>
      <c r="P368" s="12">
        <f t="shared" si="160"/>
        <v>2210000</v>
      </c>
      <c r="Q368" s="17" t="str">
        <f t="shared" si="150"/>
        <v>Wilmington WWTP Influent</v>
      </c>
      <c r="R368" s="17" t="str">
        <f t="shared" si="151"/>
        <v>N. New Castle Co. Aggregate Sewer System</v>
      </c>
      <c r="S368" s="18">
        <f t="shared" si="152"/>
        <v>44159</v>
      </c>
      <c r="T368" s="19" t="str">
        <f t="shared" si="153"/>
        <v>UD</v>
      </c>
      <c r="U368" s="20">
        <f t="shared" si="154"/>
        <v>1240000</v>
      </c>
      <c r="V368" s="20">
        <f t="shared" si="155"/>
        <v>700000</v>
      </c>
      <c r="W368" s="20">
        <f t="shared" si="156"/>
        <v>2210000</v>
      </c>
    </row>
    <row r="369" spans="1:23" x14ac:dyDescent="0.55000000000000004">
      <c r="A369" s="19" t="s">
        <v>0</v>
      </c>
      <c r="B369" s="17" t="s">
        <v>26</v>
      </c>
      <c r="C369" s="37">
        <v>44168</v>
      </c>
      <c r="D369" s="9">
        <v>5634960</v>
      </c>
      <c r="E369" s="12">
        <f t="shared" si="144"/>
        <v>6</v>
      </c>
      <c r="F369" s="12">
        <f t="shared" si="143"/>
        <v>5630000</v>
      </c>
      <c r="G369" s="10">
        <f t="shared" si="145"/>
        <v>6.750890837535465</v>
      </c>
      <c r="H369" s="10">
        <f t="shared" si="146"/>
        <v>6.500890837535465</v>
      </c>
      <c r="I369" s="10">
        <f t="shared" si="147"/>
        <v>7.000890837535465</v>
      </c>
      <c r="J369" s="11" t="s">
        <v>33</v>
      </c>
      <c r="K369" s="12">
        <f t="shared" si="157"/>
        <v>3168770.8737946157</v>
      </c>
      <c r="L369" s="12">
        <f t="shared" si="148"/>
        <v>6</v>
      </c>
      <c r="M369" s="12">
        <f t="shared" si="158"/>
        <v>3170000</v>
      </c>
      <c r="N369" s="12">
        <f t="shared" si="159"/>
        <v>10020533.344392937</v>
      </c>
      <c r="O369" s="12">
        <f t="shared" si="149"/>
        <v>7</v>
      </c>
      <c r="P369" s="12">
        <f t="shared" si="160"/>
        <v>10000000</v>
      </c>
      <c r="Q369" s="17" t="str">
        <f t="shared" si="150"/>
        <v>Wilmington WWTP Influent</v>
      </c>
      <c r="R369" s="17" t="str">
        <f t="shared" si="151"/>
        <v>N. New Castle Co. Aggregate Sewer System</v>
      </c>
      <c r="S369" s="18">
        <f t="shared" si="152"/>
        <v>44168</v>
      </c>
      <c r="T369" s="19" t="str">
        <f t="shared" si="153"/>
        <v>UD</v>
      </c>
      <c r="U369" s="20">
        <f t="shared" si="154"/>
        <v>5630000</v>
      </c>
      <c r="V369" s="20">
        <f t="shared" si="155"/>
        <v>3170000</v>
      </c>
      <c r="W369" s="20">
        <f t="shared" si="156"/>
        <v>10000000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349E-DA78-B14F-86D7-B62289159007}">
  <dimension ref="A1:B13"/>
  <sheetViews>
    <sheetView zoomScale="120" zoomScaleNormal="180" workbookViewId="0">
      <selection activeCell="A2" sqref="A2"/>
    </sheetView>
  </sheetViews>
  <sheetFormatPr defaultColWidth="10.83984375" defaultRowHeight="14.4" x14ac:dyDescent="0.55000000000000004"/>
  <cols>
    <col min="1" max="1" width="31.15625" bestFit="1" customWidth="1"/>
    <col min="2" max="2" width="22.47265625" bestFit="1" customWidth="1"/>
  </cols>
  <sheetData>
    <row r="1" spans="1:2" x14ac:dyDescent="0.55000000000000004">
      <c r="A1" s="1" t="s">
        <v>12</v>
      </c>
      <c r="B1" s="1" t="s">
        <v>14</v>
      </c>
    </row>
    <row r="2" spans="1:2" x14ac:dyDescent="0.55000000000000004">
      <c r="A2" s="2" t="s">
        <v>0</v>
      </c>
      <c r="B2" s="2" t="s">
        <v>17</v>
      </c>
    </row>
    <row r="3" spans="1:2" x14ac:dyDescent="0.55000000000000004">
      <c r="A3" s="2" t="s">
        <v>1</v>
      </c>
      <c r="B3" s="2" t="s">
        <v>0</v>
      </c>
    </row>
    <row r="4" spans="1:2" x14ac:dyDescent="0.55000000000000004">
      <c r="A4" s="2" t="s">
        <v>2</v>
      </c>
      <c r="B4" s="2" t="s">
        <v>0</v>
      </c>
    </row>
    <row r="5" spans="1:2" x14ac:dyDescent="0.55000000000000004">
      <c r="A5" s="2" t="s">
        <v>3</v>
      </c>
      <c r="B5" s="2" t="s">
        <v>0</v>
      </c>
    </row>
    <row r="6" spans="1:2" x14ac:dyDescent="0.55000000000000004">
      <c r="A6" s="2" t="s">
        <v>4</v>
      </c>
      <c r="B6" s="2" t="s">
        <v>0</v>
      </c>
    </row>
    <row r="7" spans="1:2" x14ac:dyDescent="0.55000000000000004">
      <c r="A7" s="2" t="s">
        <v>5</v>
      </c>
      <c r="B7" s="2" t="s">
        <v>0</v>
      </c>
    </row>
    <row r="8" spans="1:2" x14ac:dyDescent="0.55000000000000004">
      <c r="A8" s="2" t="s">
        <v>6</v>
      </c>
      <c r="B8" s="2" t="s">
        <v>0</v>
      </c>
    </row>
    <row r="9" spans="1:2" x14ac:dyDescent="0.55000000000000004">
      <c r="A9" s="2" t="s">
        <v>10</v>
      </c>
      <c r="B9" s="2" t="s">
        <v>6</v>
      </c>
    </row>
    <row r="10" spans="1:2" x14ac:dyDescent="0.55000000000000004">
      <c r="A10" s="5" t="s">
        <v>11</v>
      </c>
      <c r="B10" s="2" t="s">
        <v>6</v>
      </c>
    </row>
    <row r="11" spans="1:2" x14ac:dyDescent="0.55000000000000004">
      <c r="A11" s="2" t="s">
        <v>7</v>
      </c>
      <c r="B11" s="2" t="s">
        <v>17</v>
      </c>
    </row>
    <row r="12" spans="1:2" x14ac:dyDescent="0.55000000000000004">
      <c r="A12" s="2" t="s">
        <v>8</v>
      </c>
      <c r="B12" s="2" t="s">
        <v>17</v>
      </c>
    </row>
    <row r="13" spans="1:2" x14ac:dyDescent="0.55000000000000004">
      <c r="A13" s="2" t="s">
        <v>9</v>
      </c>
      <c r="B13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8E79-2354-4F49-AE69-18B8B90614D2}">
  <dimension ref="A1:B276"/>
  <sheetViews>
    <sheetView zoomScale="76" zoomScaleNormal="250" workbookViewId="0">
      <selection activeCell="E262" sqref="E262"/>
    </sheetView>
  </sheetViews>
  <sheetFormatPr defaultColWidth="11" defaultRowHeight="14.4" x14ac:dyDescent="0.55000000000000004"/>
  <sheetData>
    <row r="1" spans="1:2" x14ac:dyDescent="0.55000000000000004">
      <c r="A1" s="7" t="s">
        <v>13</v>
      </c>
      <c r="B1" s="7" t="s">
        <v>15</v>
      </c>
    </row>
    <row r="2" spans="1:2" x14ac:dyDescent="0.55000000000000004">
      <c r="A2" s="6">
        <v>43898</v>
      </c>
      <c r="B2">
        <v>0</v>
      </c>
    </row>
    <row r="3" spans="1:2" x14ac:dyDescent="0.55000000000000004">
      <c r="A3" s="6">
        <v>43899</v>
      </c>
      <c r="B3">
        <v>0</v>
      </c>
    </row>
    <row r="4" spans="1:2" x14ac:dyDescent="0.55000000000000004">
      <c r="A4" s="6">
        <v>43900</v>
      </c>
      <c r="B4">
        <v>0</v>
      </c>
    </row>
    <row r="5" spans="1:2" x14ac:dyDescent="0.55000000000000004">
      <c r="A5" s="6">
        <v>43901</v>
      </c>
      <c r="B5">
        <v>0</v>
      </c>
    </row>
    <row r="6" spans="1:2" x14ac:dyDescent="0.55000000000000004">
      <c r="A6" s="6">
        <v>43902</v>
      </c>
      <c r="B6">
        <v>0</v>
      </c>
    </row>
    <row r="7" spans="1:2" x14ac:dyDescent="0.55000000000000004">
      <c r="A7" s="6">
        <v>43903</v>
      </c>
      <c r="B7">
        <v>0</v>
      </c>
    </row>
    <row r="8" spans="1:2" x14ac:dyDescent="0.55000000000000004">
      <c r="A8" s="6">
        <v>43904</v>
      </c>
      <c r="B8">
        <v>0</v>
      </c>
    </row>
    <row r="9" spans="1:2" x14ac:dyDescent="0.55000000000000004">
      <c r="A9" s="6">
        <v>43905</v>
      </c>
      <c r="B9">
        <v>0</v>
      </c>
    </row>
    <row r="10" spans="1:2" x14ac:dyDescent="0.55000000000000004">
      <c r="A10" s="6">
        <v>43906</v>
      </c>
      <c r="B10">
        <v>0</v>
      </c>
    </row>
    <row r="11" spans="1:2" x14ac:dyDescent="0.55000000000000004">
      <c r="A11" s="6">
        <v>43907</v>
      </c>
      <c r="B11">
        <v>0</v>
      </c>
    </row>
    <row r="12" spans="1:2" x14ac:dyDescent="0.55000000000000004">
      <c r="A12" s="6">
        <v>43908</v>
      </c>
      <c r="B12">
        <v>8</v>
      </c>
    </row>
    <row r="13" spans="1:2" x14ac:dyDescent="0.55000000000000004">
      <c r="A13" s="6">
        <v>43909</v>
      </c>
      <c r="B13">
        <v>7</v>
      </c>
    </row>
    <row r="14" spans="1:2" x14ac:dyDescent="0.55000000000000004">
      <c r="A14" s="6">
        <v>43910</v>
      </c>
      <c r="B14">
        <v>4</v>
      </c>
    </row>
    <row r="15" spans="1:2" x14ac:dyDescent="0.55000000000000004">
      <c r="A15" s="6">
        <v>43911</v>
      </c>
      <c r="B15">
        <v>5</v>
      </c>
    </row>
    <row r="16" spans="1:2" x14ac:dyDescent="0.55000000000000004">
      <c r="A16" s="6">
        <v>43912</v>
      </c>
      <c r="B16">
        <v>8</v>
      </c>
    </row>
    <row r="17" spans="1:2" x14ac:dyDescent="0.55000000000000004">
      <c r="A17" s="6">
        <v>43913</v>
      </c>
      <c r="B17">
        <v>24</v>
      </c>
    </row>
    <row r="18" spans="1:2" x14ac:dyDescent="0.55000000000000004">
      <c r="A18" s="6">
        <v>43914</v>
      </c>
      <c r="B18">
        <v>21</v>
      </c>
    </row>
    <row r="19" spans="1:2" x14ac:dyDescent="0.55000000000000004">
      <c r="A19" s="6">
        <v>43915</v>
      </c>
      <c r="B19">
        <v>11</v>
      </c>
    </row>
    <row r="20" spans="1:2" x14ac:dyDescent="0.55000000000000004">
      <c r="A20" s="6">
        <v>43916</v>
      </c>
      <c r="B20">
        <v>11</v>
      </c>
    </row>
    <row r="21" spans="1:2" x14ac:dyDescent="0.55000000000000004">
      <c r="A21" s="6">
        <v>43917</v>
      </c>
      <c r="B21">
        <v>24</v>
      </c>
    </row>
    <row r="22" spans="1:2" x14ac:dyDescent="0.55000000000000004">
      <c r="A22" s="6">
        <v>43918</v>
      </c>
      <c r="B22">
        <v>18</v>
      </c>
    </row>
    <row r="23" spans="1:2" x14ac:dyDescent="0.55000000000000004">
      <c r="A23" s="6">
        <v>43919</v>
      </c>
      <c r="B23">
        <v>22</v>
      </c>
    </row>
    <row r="24" spans="1:2" x14ac:dyDescent="0.55000000000000004">
      <c r="A24" s="6">
        <v>43920</v>
      </c>
      <c r="B24">
        <v>32</v>
      </c>
    </row>
    <row r="25" spans="1:2" x14ac:dyDescent="0.55000000000000004">
      <c r="A25" s="6">
        <v>43921</v>
      </c>
      <c r="B25">
        <v>42</v>
      </c>
    </row>
    <row r="26" spans="1:2" x14ac:dyDescent="0.55000000000000004">
      <c r="A26" s="6">
        <v>43922</v>
      </c>
      <c r="B26">
        <v>24</v>
      </c>
    </row>
    <row r="27" spans="1:2" x14ac:dyDescent="0.55000000000000004">
      <c r="A27" s="6">
        <v>43923</v>
      </c>
      <c r="B27">
        <v>18</v>
      </c>
    </row>
    <row r="28" spans="1:2" x14ac:dyDescent="0.55000000000000004">
      <c r="A28" s="6">
        <v>43924</v>
      </c>
      <c r="B28">
        <v>139</v>
      </c>
    </row>
    <row r="29" spans="1:2" x14ac:dyDescent="0.55000000000000004">
      <c r="A29" s="6">
        <v>43925</v>
      </c>
      <c r="B29">
        <v>30</v>
      </c>
    </row>
    <row r="30" spans="1:2" x14ac:dyDescent="0.55000000000000004">
      <c r="A30" s="6">
        <v>43926</v>
      </c>
      <c r="B30">
        <v>43</v>
      </c>
    </row>
    <row r="31" spans="1:2" x14ac:dyDescent="0.55000000000000004">
      <c r="A31" s="6">
        <v>43927</v>
      </c>
      <c r="B31">
        <v>45</v>
      </c>
    </row>
    <row r="32" spans="1:2" x14ac:dyDescent="0.55000000000000004">
      <c r="A32" s="6">
        <v>43928</v>
      </c>
      <c r="B32">
        <v>108</v>
      </c>
    </row>
    <row r="33" spans="1:2" x14ac:dyDescent="0.55000000000000004">
      <c r="A33" s="6">
        <v>43929</v>
      </c>
      <c r="B33">
        <v>33</v>
      </c>
    </row>
    <row r="34" spans="1:2" x14ac:dyDescent="0.55000000000000004">
      <c r="A34" s="6">
        <v>43930</v>
      </c>
      <c r="B34">
        <v>74</v>
      </c>
    </row>
    <row r="35" spans="1:2" x14ac:dyDescent="0.55000000000000004">
      <c r="A35" s="6">
        <v>43931</v>
      </c>
      <c r="B35">
        <v>73</v>
      </c>
    </row>
    <row r="36" spans="1:2" x14ac:dyDescent="0.55000000000000004">
      <c r="A36" s="6">
        <v>43932</v>
      </c>
      <c r="B36">
        <v>42</v>
      </c>
    </row>
    <row r="37" spans="1:2" x14ac:dyDescent="0.55000000000000004">
      <c r="A37" s="6">
        <v>43933</v>
      </c>
      <c r="B37">
        <v>62</v>
      </c>
    </row>
    <row r="38" spans="1:2" x14ac:dyDescent="0.55000000000000004">
      <c r="A38" s="6">
        <v>43934</v>
      </c>
      <c r="B38">
        <v>47</v>
      </c>
    </row>
    <row r="39" spans="1:2" x14ac:dyDescent="0.55000000000000004">
      <c r="A39" s="6">
        <v>43935</v>
      </c>
      <c r="B39">
        <v>38</v>
      </c>
    </row>
    <row r="40" spans="1:2" x14ac:dyDescent="0.55000000000000004">
      <c r="A40" s="6">
        <v>43936</v>
      </c>
      <c r="B40">
        <v>20</v>
      </c>
    </row>
    <row r="41" spans="1:2" x14ac:dyDescent="0.55000000000000004">
      <c r="A41" s="6">
        <v>43937</v>
      </c>
      <c r="B41">
        <v>57</v>
      </c>
    </row>
    <row r="42" spans="1:2" x14ac:dyDescent="0.55000000000000004">
      <c r="A42" s="6">
        <v>43938</v>
      </c>
      <c r="B42">
        <v>85</v>
      </c>
    </row>
    <row r="43" spans="1:2" x14ac:dyDescent="0.55000000000000004">
      <c r="A43" s="6">
        <v>43939</v>
      </c>
      <c r="B43">
        <v>82</v>
      </c>
    </row>
    <row r="44" spans="1:2" x14ac:dyDescent="0.55000000000000004">
      <c r="A44" s="6">
        <v>43940</v>
      </c>
      <c r="B44">
        <v>20</v>
      </c>
    </row>
    <row r="45" spans="1:2" x14ac:dyDescent="0.55000000000000004">
      <c r="A45" s="6">
        <v>43941</v>
      </c>
      <c r="B45">
        <v>76</v>
      </c>
    </row>
    <row r="46" spans="1:2" x14ac:dyDescent="0.55000000000000004">
      <c r="A46" s="6">
        <v>43942</v>
      </c>
      <c r="B46">
        <v>58</v>
      </c>
    </row>
    <row r="47" spans="1:2" x14ac:dyDescent="0.55000000000000004">
      <c r="A47" s="6">
        <v>43943</v>
      </c>
      <c r="B47">
        <v>43</v>
      </c>
    </row>
    <row r="48" spans="1:2" x14ac:dyDescent="0.55000000000000004">
      <c r="A48" s="6">
        <v>43944</v>
      </c>
      <c r="B48">
        <v>104</v>
      </c>
    </row>
    <row r="49" spans="1:2" x14ac:dyDescent="0.55000000000000004">
      <c r="A49" s="6">
        <v>43945</v>
      </c>
      <c r="B49">
        <v>18</v>
      </c>
    </row>
    <row r="50" spans="1:2" x14ac:dyDescent="0.55000000000000004">
      <c r="A50" s="6">
        <v>43946</v>
      </c>
      <c r="B50">
        <v>100</v>
      </c>
    </row>
    <row r="51" spans="1:2" x14ac:dyDescent="0.55000000000000004">
      <c r="A51" s="6">
        <v>43947</v>
      </c>
      <c r="B51">
        <v>31</v>
      </c>
    </row>
    <row r="52" spans="1:2" x14ac:dyDescent="0.55000000000000004">
      <c r="A52" s="6">
        <v>43948</v>
      </c>
      <c r="B52">
        <v>68</v>
      </c>
    </row>
    <row r="53" spans="1:2" x14ac:dyDescent="0.55000000000000004">
      <c r="A53" s="6">
        <v>43949</v>
      </c>
      <c r="B53">
        <v>17</v>
      </c>
    </row>
    <row r="54" spans="1:2" x14ac:dyDescent="0.55000000000000004">
      <c r="A54" s="6">
        <v>43950</v>
      </c>
      <c r="B54">
        <v>18</v>
      </c>
    </row>
    <row r="55" spans="1:2" x14ac:dyDescent="0.55000000000000004">
      <c r="A55" s="6">
        <v>43951</v>
      </c>
      <c r="B55">
        <v>120</v>
      </c>
    </row>
    <row r="56" spans="1:2" x14ac:dyDescent="0.55000000000000004">
      <c r="A56" s="6">
        <v>43952</v>
      </c>
      <c r="B56">
        <v>26</v>
      </c>
    </row>
    <row r="57" spans="1:2" x14ac:dyDescent="0.55000000000000004">
      <c r="A57" s="6">
        <v>43953</v>
      </c>
      <c r="B57">
        <v>25</v>
      </c>
    </row>
    <row r="58" spans="1:2" x14ac:dyDescent="0.55000000000000004">
      <c r="A58" s="6">
        <v>43954</v>
      </c>
      <c r="B58">
        <v>148</v>
      </c>
    </row>
    <row r="59" spans="1:2" x14ac:dyDescent="0.55000000000000004">
      <c r="A59" s="6">
        <v>43955</v>
      </c>
      <c r="B59">
        <v>33</v>
      </c>
    </row>
    <row r="60" spans="1:2" x14ac:dyDescent="0.55000000000000004">
      <c r="A60" s="6">
        <v>43956</v>
      </c>
      <c r="B60">
        <v>39</v>
      </c>
    </row>
    <row r="61" spans="1:2" x14ac:dyDescent="0.55000000000000004">
      <c r="A61" s="6">
        <v>43957</v>
      </c>
      <c r="B61">
        <v>39</v>
      </c>
    </row>
    <row r="62" spans="1:2" x14ac:dyDescent="0.55000000000000004">
      <c r="A62" s="6">
        <v>43958</v>
      </c>
      <c r="B62">
        <v>91</v>
      </c>
    </row>
    <row r="63" spans="1:2" x14ac:dyDescent="0.55000000000000004">
      <c r="A63" s="6">
        <v>43959</v>
      </c>
      <c r="B63">
        <v>59</v>
      </c>
    </row>
    <row r="64" spans="1:2" x14ac:dyDescent="0.55000000000000004">
      <c r="A64" s="6">
        <v>43960</v>
      </c>
      <c r="B64">
        <v>44</v>
      </c>
    </row>
    <row r="65" spans="1:2" x14ac:dyDescent="0.55000000000000004">
      <c r="A65" s="6">
        <v>43961</v>
      </c>
      <c r="B65">
        <v>127</v>
      </c>
    </row>
    <row r="66" spans="1:2" x14ac:dyDescent="0.55000000000000004">
      <c r="A66" s="6">
        <v>43962</v>
      </c>
      <c r="B66">
        <v>34</v>
      </c>
    </row>
    <row r="67" spans="1:2" x14ac:dyDescent="0.55000000000000004">
      <c r="A67" s="6">
        <v>43963</v>
      </c>
      <c r="B67">
        <v>44</v>
      </c>
    </row>
    <row r="68" spans="1:2" x14ac:dyDescent="0.55000000000000004">
      <c r="A68" s="6">
        <v>43964</v>
      </c>
      <c r="B68">
        <v>24</v>
      </c>
    </row>
    <row r="69" spans="1:2" x14ac:dyDescent="0.55000000000000004">
      <c r="A69" s="6">
        <v>43965</v>
      </c>
      <c r="B69">
        <v>47</v>
      </c>
    </row>
    <row r="70" spans="1:2" x14ac:dyDescent="0.55000000000000004">
      <c r="A70" s="6">
        <v>43966</v>
      </c>
      <c r="B70">
        <v>118</v>
      </c>
    </row>
    <row r="71" spans="1:2" x14ac:dyDescent="0.55000000000000004">
      <c r="A71" s="6">
        <v>43967</v>
      </c>
      <c r="B71">
        <v>110</v>
      </c>
    </row>
    <row r="72" spans="1:2" x14ac:dyDescent="0.55000000000000004">
      <c r="A72" s="6">
        <v>43968</v>
      </c>
      <c r="B72">
        <v>82</v>
      </c>
    </row>
    <row r="73" spans="1:2" x14ac:dyDescent="0.55000000000000004">
      <c r="A73" s="6">
        <v>43969</v>
      </c>
      <c r="B73">
        <v>51</v>
      </c>
    </row>
    <row r="74" spans="1:2" x14ac:dyDescent="0.55000000000000004">
      <c r="A74" s="6">
        <v>43970</v>
      </c>
      <c r="B74">
        <v>52</v>
      </c>
    </row>
    <row r="75" spans="1:2" x14ac:dyDescent="0.55000000000000004">
      <c r="A75" s="6">
        <v>43971</v>
      </c>
      <c r="B75">
        <v>58</v>
      </c>
    </row>
    <row r="76" spans="1:2" x14ac:dyDescent="0.55000000000000004">
      <c r="A76" s="6">
        <v>43972</v>
      </c>
      <c r="B76">
        <v>71</v>
      </c>
    </row>
    <row r="77" spans="1:2" x14ac:dyDescent="0.55000000000000004">
      <c r="A77" s="6">
        <v>43973</v>
      </c>
      <c r="B77">
        <v>78</v>
      </c>
    </row>
    <row r="78" spans="1:2" x14ac:dyDescent="0.55000000000000004">
      <c r="A78" s="6">
        <v>43974</v>
      </c>
      <c r="B78">
        <v>80</v>
      </c>
    </row>
    <row r="79" spans="1:2" x14ac:dyDescent="0.55000000000000004">
      <c r="A79" s="6">
        <v>43975</v>
      </c>
      <c r="B79">
        <v>127</v>
      </c>
    </row>
    <row r="80" spans="1:2" x14ac:dyDescent="0.55000000000000004">
      <c r="A80" s="6">
        <v>43976</v>
      </c>
      <c r="B80">
        <v>64</v>
      </c>
    </row>
    <row r="81" spans="1:2" x14ac:dyDescent="0.55000000000000004">
      <c r="A81" s="6">
        <v>43977</v>
      </c>
      <c r="B81">
        <v>21</v>
      </c>
    </row>
    <row r="82" spans="1:2" x14ac:dyDescent="0.55000000000000004">
      <c r="A82" s="6">
        <v>43978</v>
      </c>
      <c r="B82">
        <v>43</v>
      </c>
    </row>
    <row r="83" spans="1:2" x14ac:dyDescent="0.55000000000000004">
      <c r="A83" s="6">
        <v>43979</v>
      </c>
      <c r="B83">
        <v>64</v>
      </c>
    </row>
    <row r="84" spans="1:2" x14ac:dyDescent="0.55000000000000004">
      <c r="A84" s="6">
        <v>43980</v>
      </c>
      <c r="B84">
        <v>77</v>
      </c>
    </row>
    <row r="85" spans="1:2" x14ac:dyDescent="0.55000000000000004">
      <c r="A85" s="6">
        <v>43981</v>
      </c>
      <c r="B85">
        <v>39</v>
      </c>
    </row>
    <row r="86" spans="1:2" x14ac:dyDescent="0.55000000000000004">
      <c r="A86" s="6">
        <v>43982</v>
      </c>
      <c r="B86">
        <v>98</v>
      </c>
    </row>
    <row r="87" spans="1:2" x14ac:dyDescent="0.55000000000000004">
      <c r="A87" s="6">
        <v>43983</v>
      </c>
      <c r="B87">
        <v>27</v>
      </c>
    </row>
    <row r="88" spans="1:2" x14ac:dyDescent="0.55000000000000004">
      <c r="A88" s="6">
        <v>43984</v>
      </c>
      <c r="B88">
        <v>24</v>
      </c>
    </row>
    <row r="89" spans="1:2" x14ac:dyDescent="0.55000000000000004">
      <c r="A89" s="6">
        <v>43985</v>
      </c>
      <c r="B89">
        <v>29</v>
      </c>
    </row>
    <row r="90" spans="1:2" x14ac:dyDescent="0.55000000000000004">
      <c r="A90" s="6">
        <v>43986</v>
      </c>
      <c r="B90">
        <v>37</v>
      </c>
    </row>
    <row r="91" spans="1:2" x14ac:dyDescent="0.55000000000000004">
      <c r="A91" s="6">
        <v>43987</v>
      </c>
      <c r="B91">
        <v>53</v>
      </c>
    </row>
    <row r="92" spans="1:2" x14ac:dyDescent="0.55000000000000004">
      <c r="A92" s="6">
        <v>43988</v>
      </c>
      <c r="B92">
        <v>64</v>
      </c>
    </row>
    <row r="93" spans="1:2" x14ac:dyDescent="0.55000000000000004">
      <c r="A93" s="6">
        <v>43989</v>
      </c>
      <c r="B93">
        <v>41</v>
      </c>
    </row>
    <row r="94" spans="1:2" x14ac:dyDescent="0.55000000000000004">
      <c r="A94" s="6">
        <v>43990</v>
      </c>
      <c r="B94">
        <v>35</v>
      </c>
    </row>
    <row r="95" spans="1:2" x14ac:dyDescent="0.55000000000000004">
      <c r="A95" s="6">
        <v>43991</v>
      </c>
      <c r="B95">
        <v>19</v>
      </c>
    </row>
    <row r="96" spans="1:2" x14ac:dyDescent="0.55000000000000004">
      <c r="A96" s="6">
        <v>43992</v>
      </c>
      <c r="B96">
        <v>42</v>
      </c>
    </row>
    <row r="97" spans="1:2" x14ac:dyDescent="0.55000000000000004">
      <c r="A97" s="6">
        <v>43993</v>
      </c>
      <c r="B97">
        <v>50</v>
      </c>
    </row>
    <row r="98" spans="1:2" x14ac:dyDescent="0.55000000000000004">
      <c r="A98" s="6">
        <v>43994</v>
      </c>
      <c r="B98">
        <v>38</v>
      </c>
    </row>
    <row r="99" spans="1:2" x14ac:dyDescent="0.55000000000000004">
      <c r="A99" s="6">
        <v>43995</v>
      </c>
      <c r="B99">
        <v>34</v>
      </c>
    </row>
    <row r="100" spans="1:2" x14ac:dyDescent="0.55000000000000004">
      <c r="A100" s="6">
        <v>43996</v>
      </c>
      <c r="B100">
        <v>54</v>
      </c>
    </row>
    <row r="101" spans="1:2" x14ac:dyDescent="0.55000000000000004">
      <c r="A101" s="6">
        <v>43997</v>
      </c>
      <c r="B101">
        <v>33</v>
      </c>
    </row>
    <row r="102" spans="1:2" x14ac:dyDescent="0.55000000000000004">
      <c r="A102" s="6">
        <v>43998</v>
      </c>
      <c r="B102">
        <v>39</v>
      </c>
    </row>
    <row r="103" spans="1:2" x14ac:dyDescent="0.55000000000000004">
      <c r="A103" s="6">
        <v>43999</v>
      </c>
      <c r="B103">
        <v>54</v>
      </c>
    </row>
    <row r="104" spans="1:2" x14ac:dyDescent="0.55000000000000004">
      <c r="A104" s="6">
        <v>44000</v>
      </c>
      <c r="B104">
        <v>33</v>
      </c>
    </row>
    <row r="105" spans="1:2" x14ac:dyDescent="0.55000000000000004">
      <c r="A105" s="6">
        <v>44001</v>
      </c>
      <c r="B105">
        <v>34</v>
      </c>
    </row>
    <row r="106" spans="1:2" x14ac:dyDescent="0.55000000000000004">
      <c r="A106" s="6">
        <v>44002</v>
      </c>
      <c r="B106">
        <v>75</v>
      </c>
    </row>
    <row r="107" spans="1:2" x14ac:dyDescent="0.55000000000000004">
      <c r="A107" s="6">
        <v>44003</v>
      </c>
      <c r="B107">
        <v>33</v>
      </c>
    </row>
    <row r="108" spans="1:2" x14ac:dyDescent="0.55000000000000004">
      <c r="A108" s="6">
        <v>44004</v>
      </c>
      <c r="B108">
        <v>30</v>
      </c>
    </row>
    <row r="109" spans="1:2" x14ac:dyDescent="0.55000000000000004">
      <c r="A109" s="6">
        <v>44005</v>
      </c>
      <c r="B109">
        <v>19</v>
      </c>
    </row>
    <row r="110" spans="1:2" x14ac:dyDescent="0.55000000000000004">
      <c r="A110" s="6">
        <v>44006</v>
      </c>
      <c r="B110">
        <v>79</v>
      </c>
    </row>
    <row r="111" spans="1:2" x14ac:dyDescent="0.55000000000000004">
      <c r="A111" s="6">
        <v>44007</v>
      </c>
      <c r="B111">
        <v>61</v>
      </c>
    </row>
    <row r="112" spans="1:2" x14ac:dyDescent="0.55000000000000004">
      <c r="A112" s="6">
        <v>44008</v>
      </c>
      <c r="B112">
        <v>53</v>
      </c>
    </row>
    <row r="113" spans="1:2" x14ac:dyDescent="0.55000000000000004">
      <c r="A113" s="6">
        <v>44009</v>
      </c>
      <c r="B113">
        <v>46</v>
      </c>
    </row>
    <row r="114" spans="1:2" x14ac:dyDescent="0.55000000000000004">
      <c r="A114" s="6">
        <v>44010</v>
      </c>
      <c r="B114">
        <v>112</v>
      </c>
    </row>
    <row r="115" spans="1:2" x14ac:dyDescent="0.55000000000000004">
      <c r="A115" s="6">
        <v>44011</v>
      </c>
      <c r="B115">
        <v>24</v>
      </c>
    </row>
    <row r="116" spans="1:2" x14ac:dyDescent="0.55000000000000004">
      <c r="A116" s="6">
        <v>44012</v>
      </c>
      <c r="B116">
        <v>19</v>
      </c>
    </row>
    <row r="117" spans="1:2" x14ac:dyDescent="0.55000000000000004">
      <c r="A117" s="6">
        <v>44013</v>
      </c>
      <c r="B117">
        <v>91</v>
      </c>
    </row>
    <row r="118" spans="1:2" x14ac:dyDescent="0.55000000000000004">
      <c r="A118" s="6">
        <v>44014</v>
      </c>
      <c r="B118">
        <v>79</v>
      </c>
    </row>
    <row r="119" spans="1:2" x14ac:dyDescent="0.55000000000000004">
      <c r="A119" s="6">
        <v>44015</v>
      </c>
      <c r="B119">
        <v>50</v>
      </c>
    </row>
    <row r="120" spans="1:2" x14ac:dyDescent="0.55000000000000004">
      <c r="A120" s="6">
        <v>44016</v>
      </c>
      <c r="B120">
        <v>106</v>
      </c>
    </row>
    <row r="121" spans="1:2" x14ac:dyDescent="0.55000000000000004">
      <c r="A121" s="6">
        <v>44017</v>
      </c>
      <c r="B121">
        <v>63</v>
      </c>
    </row>
    <row r="122" spans="1:2" x14ac:dyDescent="0.55000000000000004">
      <c r="A122" s="6">
        <v>44018</v>
      </c>
      <c r="B122">
        <v>36</v>
      </c>
    </row>
    <row r="123" spans="1:2" x14ac:dyDescent="0.55000000000000004">
      <c r="A123" s="6">
        <v>44019</v>
      </c>
      <c r="B123">
        <v>14</v>
      </c>
    </row>
    <row r="124" spans="1:2" x14ac:dyDescent="0.55000000000000004">
      <c r="A124" s="6">
        <v>44020</v>
      </c>
      <c r="B124">
        <v>44</v>
      </c>
    </row>
    <row r="125" spans="1:2" x14ac:dyDescent="0.55000000000000004">
      <c r="A125" s="6">
        <v>44021</v>
      </c>
      <c r="B125">
        <v>47</v>
      </c>
    </row>
    <row r="126" spans="1:2" x14ac:dyDescent="0.55000000000000004">
      <c r="A126" s="6">
        <v>44022</v>
      </c>
      <c r="B126">
        <v>39</v>
      </c>
    </row>
    <row r="127" spans="1:2" x14ac:dyDescent="0.55000000000000004">
      <c r="A127" s="6">
        <v>44023</v>
      </c>
      <c r="B127">
        <v>50</v>
      </c>
    </row>
    <row r="128" spans="1:2" x14ac:dyDescent="0.55000000000000004">
      <c r="A128" s="6">
        <v>44024</v>
      </c>
      <c r="B128">
        <v>43</v>
      </c>
    </row>
    <row r="129" spans="1:2" x14ac:dyDescent="0.55000000000000004">
      <c r="A129" s="6">
        <v>44025</v>
      </c>
      <c r="B129">
        <v>69</v>
      </c>
    </row>
    <row r="130" spans="1:2" x14ac:dyDescent="0.55000000000000004">
      <c r="A130" s="6">
        <v>44026</v>
      </c>
      <c r="B130">
        <v>55</v>
      </c>
    </row>
    <row r="131" spans="1:2" x14ac:dyDescent="0.55000000000000004">
      <c r="A131" s="6">
        <v>44027</v>
      </c>
      <c r="B131">
        <v>35</v>
      </c>
    </row>
    <row r="132" spans="1:2" x14ac:dyDescent="0.55000000000000004">
      <c r="A132" s="6">
        <v>44028</v>
      </c>
      <c r="B132">
        <v>46</v>
      </c>
    </row>
    <row r="133" spans="1:2" x14ac:dyDescent="0.55000000000000004">
      <c r="A133" s="6">
        <v>44029</v>
      </c>
      <c r="B133">
        <v>44</v>
      </c>
    </row>
    <row r="134" spans="1:2" x14ac:dyDescent="0.55000000000000004">
      <c r="A134" s="6">
        <v>44030</v>
      </c>
      <c r="B134">
        <v>38</v>
      </c>
    </row>
    <row r="135" spans="1:2" x14ac:dyDescent="0.55000000000000004">
      <c r="A135" s="6">
        <v>44031</v>
      </c>
      <c r="B135">
        <v>61</v>
      </c>
    </row>
    <row r="136" spans="1:2" x14ac:dyDescent="0.55000000000000004">
      <c r="A136" s="6">
        <v>44032</v>
      </c>
      <c r="B136">
        <v>93</v>
      </c>
    </row>
    <row r="137" spans="1:2" x14ac:dyDescent="0.55000000000000004">
      <c r="A137" s="6">
        <v>44033</v>
      </c>
      <c r="B137">
        <v>23</v>
      </c>
    </row>
    <row r="138" spans="1:2" x14ac:dyDescent="0.55000000000000004">
      <c r="A138" s="6">
        <v>44034</v>
      </c>
      <c r="B138">
        <v>68</v>
      </c>
    </row>
    <row r="139" spans="1:2" x14ac:dyDescent="0.55000000000000004">
      <c r="A139" s="6">
        <v>44035</v>
      </c>
      <c r="B139">
        <v>33</v>
      </c>
    </row>
    <row r="140" spans="1:2" x14ac:dyDescent="0.55000000000000004">
      <c r="A140" s="6">
        <v>44036</v>
      </c>
      <c r="B140">
        <v>61</v>
      </c>
    </row>
    <row r="141" spans="1:2" x14ac:dyDescent="0.55000000000000004">
      <c r="A141" s="6">
        <v>44037</v>
      </c>
      <c r="B141">
        <v>72</v>
      </c>
    </row>
    <row r="142" spans="1:2" x14ac:dyDescent="0.55000000000000004">
      <c r="A142" s="6">
        <v>44038</v>
      </c>
      <c r="B142">
        <v>75</v>
      </c>
    </row>
    <row r="143" spans="1:2" x14ac:dyDescent="0.55000000000000004">
      <c r="A143" s="6">
        <v>44039</v>
      </c>
      <c r="B143">
        <v>33</v>
      </c>
    </row>
    <row r="144" spans="1:2" x14ac:dyDescent="0.55000000000000004">
      <c r="A144" s="6">
        <v>44040</v>
      </c>
      <c r="B144">
        <v>99</v>
      </c>
    </row>
    <row r="145" spans="1:2" x14ac:dyDescent="0.55000000000000004">
      <c r="A145" s="6">
        <v>44041</v>
      </c>
      <c r="B145">
        <v>66</v>
      </c>
    </row>
    <row r="146" spans="1:2" x14ac:dyDescent="0.55000000000000004">
      <c r="A146" s="6">
        <v>44042</v>
      </c>
      <c r="B146">
        <v>65</v>
      </c>
    </row>
    <row r="147" spans="1:2" x14ac:dyDescent="0.55000000000000004">
      <c r="A147" s="6">
        <v>44043</v>
      </c>
      <c r="B147">
        <v>49</v>
      </c>
    </row>
    <row r="148" spans="1:2" x14ac:dyDescent="0.55000000000000004">
      <c r="A148" s="6">
        <v>44044</v>
      </c>
      <c r="B148">
        <v>47</v>
      </c>
    </row>
    <row r="149" spans="1:2" x14ac:dyDescent="0.55000000000000004">
      <c r="A149" s="6">
        <v>44045</v>
      </c>
      <c r="B149">
        <v>74</v>
      </c>
    </row>
    <row r="150" spans="1:2" x14ac:dyDescent="0.55000000000000004">
      <c r="A150" s="6">
        <v>44046</v>
      </c>
      <c r="B150">
        <v>53</v>
      </c>
    </row>
    <row r="151" spans="1:2" x14ac:dyDescent="0.55000000000000004">
      <c r="A151" s="6">
        <v>44047</v>
      </c>
      <c r="B151">
        <v>39</v>
      </c>
    </row>
    <row r="152" spans="1:2" x14ac:dyDescent="0.55000000000000004">
      <c r="A152" s="6">
        <v>44048</v>
      </c>
      <c r="B152">
        <v>55</v>
      </c>
    </row>
    <row r="153" spans="1:2" x14ac:dyDescent="0.55000000000000004">
      <c r="A153" s="6">
        <v>44049</v>
      </c>
      <c r="B153">
        <v>51</v>
      </c>
    </row>
    <row r="154" spans="1:2" x14ac:dyDescent="0.55000000000000004">
      <c r="A154" s="6">
        <v>44050</v>
      </c>
      <c r="B154">
        <v>29</v>
      </c>
    </row>
    <row r="155" spans="1:2" x14ac:dyDescent="0.55000000000000004">
      <c r="A155" s="6">
        <v>44051</v>
      </c>
      <c r="B155">
        <v>30</v>
      </c>
    </row>
    <row r="156" spans="1:2" x14ac:dyDescent="0.55000000000000004">
      <c r="A156" s="6">
        <v>44052</v>
      </c>
      <c r="B156">
        <v>40</v>
      </c>
    </row>
    <row r="157" spans="1:2" x14ac:dyDescent="0.55000000000000004">
      <c r="A157" s="6">
        <v>44053</v>
      </c>
      <c r="B157">
        <v>37</v>
      </c>
    </row>
    <row r="158" spans="1:2" x14ac:dyDescent="0.55000000000000004">
      <c r="A158" s="6">
        <v>44054</v>
      </c>
      <c r="B158">
        <v>31</v>
      </c>
    </row>
    <row r="159" spans="1:2" x14ac:dyDescent="0.55000000000000004">
      <c r="A159" s="6">
        <v>44055</v>
      </c>
      <c r="B159">
        <v>52</v>
      </c>
    </row>
    <row r="160" spans="1:2" x14ac:dyDescent="0.55000000000000004">
      <c r="A160" s="6">
        <v>44056</v>
      </c>
      <c r="B160">
        <v>35</v>
      </c>
    </row>
    <row r="161" spans="1:2" x14ac:dyDescent="0.55000000000000004">
      <c r="A161" s="6">
        <v>44057</v>
      </c>
      <c r="B161">
        <v>50</v>
      </c>
    </row>
    <row r="162" spans="1:2" x14ac:dyDescent="0.55000000000000004">
      <c r="A162" s="6">
        <v>44058</v>
      </c>
      <c r="B162">
        <v>35</v>
      </c>
    </row>
    <row r="163" spans="1:2" x14ac:dyDescent="0.55000000000000004">
      <c r="A163" s="6">
        <v>44059</v>
      </c>
      <c r="B163">
        <v>54</v>
      </c>
    </row>
    <row r="164" spans="1:2" x14ac:dyDescent="0.55000000000000004">
      <c r="A164" s="6">
        <v>44060</v>
      </c>
      <c r="B164">
        <v>27</v>
      </c>
    </row>
    <row r="165" spans="1:2" x14ac:dyDescent="0.55000000000000004">
      <c r="A165" s="6">
        <v>44061</v>
      </c>
      <c r="B165">
        <v>35</v>
      </c>
    </row>
    <row r="166" spans="1:2" x14ac:dyDescent="0.55000000000000004">
      <c r="A166" s="6">
        <v>44062</v>
      </c>
      <c r="B166">
        <v>46</v>
      </c>
    </row>
    <row r="167" spans="1:2" x14ac:dyDescent="0.55000000000000004">
      <c r="A167" s="6">
        <v>44063</v>
      </c>
      <c r="B167">
        <v>36</v>
      </c>
    </row>
    <row r="168" spans="1:2" x14ac:dyDescent="0.55000000000000004">
      <c r="A168" s="6">
        <v>44064</v>
      </c>
      <c r="B168">
        <v>42</v>
      </c>
    </row>
    <row r="169" spans="1:2" x14ac:dyDescent="0.55000000000000004">
      <c r="A169" s="6">
        <v>44065</v>
      </c>
      <c r="B169">
        <v>65</v>
      </c>
    </row>
    <row r="170" spans="1:2" x14ac:dyDescent="0.55000000000000004">
      <c r="A170" s="6">
        <v>44066</v>
      </c>
      <c r="B170">
        <v>47</v>
      </c>
    </row>
    <row r="171" spans="1:2" x14ac:dyDescent="0.55000000000000004">
      <c r="A171" s="6">
        <v>44067</v>
      </c>
      <c r="B171">
        <v>52</v>
      </c>
    </row>
    <row r="172" spans="1:2" x14ac:dyDescent="0.55000000000000004">
      <c r="A172" s="6">
        <v>44068</v>
      </c>
      <c r="B172">
        <v>48</v>
      </c>
    </row>
    <row r="173" spans="1:2" x14ac:dyDescent="0.55000000000000004">
      <c r="A173" s="6">
        <v>44069</v>
      </c>
      <c r="B173">
        <v>37</v>
      </c>
    </row>
    <row r="174" spans="1:2" x14ac:dyDescent="0.55000000000000004">
      <c r="A174" s="6">
        <v>44070</v>
      </c>
      <c r="B174">
        <v>71</v>
      </c>
    </row>
    <row r="175" spans="1:2" x14ac:dyDescent="0.55000000000000004">
      <c r="A175" s="6">
        <v>44071</v>
      </c>
      <c r="B175">
        <v>65</v>
      </c>
    </row>
    <row r="176" spans="1:2" x14ac:dyDescent="0.55000000000000004">
      <c r="A176" s="6">
        <v>44072</v>
      </c>
      <c r="B176">
        <v>70</v>
      </c>
    </row>
    <row r="177" spans="1:2" x14ac:dyDescent="0.55000000000000004">
      <c r="A177" s="6">
        <v>44073</v>
      </c>
      <c r="B177">
        <v>54</v>
      </c>
    </row>
    <row r="178" spans="1:2" x14ac:dyDescent="0.55000000000000004">
      <c r="A178" s="6">
        <v>44074</v>
      </c>
      <c r="B178">
        <v>63</v>
      </c>
    </row>
    <row r="179" spans="1:2" x14ac:dyDescent="0.55000000000000004">
      <c r="A179" s="6">
        <v>44075</v>
      </c>
      <c r="B179">
        <v>50</v>
      </c>
    </row>
    <row r="180" spans="1:2" x14ac:dyDescent="0.55000000000000004">
      <c r="A180" s="6">
        <v>44076</v>
      </c>
      <c r="B180">
        <v>76</v>
      </c>
    </row>
    <row r="181" spans="1:2" x14ac:dyDescent="0.55000000000000004">
      <c r="A181" s="6">
        <v>44077</v>
      </c>
      <c r="B181">
        <v>53</v>
      </c>
    </row>
    <row r="182" spans="1:2" x14ac:dyDescent="0.55000000000000004">
      <c r="A182" s="6">
        <v>44078</v>
      </c>
      <c r="B182">
        <v>112</v>
      </c>
    </row>
    <row r="183" spans="1:2" x14ac:dyDescent="0.55000000000000004">
      <c r="A183" s="6">
        <v>44079</v>
      </c>
      <c r="B183">
        <v>78</v>
      </c>
    </row>
    <row r="184" spans="1:2" x14ac:dyDescent="0.55000000000000004">
      <c r="A184" s="6">
        <v>44080</v>
      </c>
      <c r="B184">
        <v>53</v>
      </c>
    </row>
    <row r="185" spans="1:2" x14ac:dyDescent="0.55000000000000004">
      <c r="A185" s="6">
        <v>44081</v>
      </c>
      <c r="B185">
        <v>36</v>
      </c>
    </row>
    <row r="186" spans="1:2" x14ac:dyDescent="0.55000000000000004">
      <c r="A186" s="6">
        <v>44082</v>
      </c>
      <c r="B186">
        <v>48</v>
      </c>
    </row>
    <row r="187" spans="1:2" x14ac:dyDescent="0.55000000000000004">
      <c r="A187" s="6">
        <v>44083</v>
      </c>
      <c r="B187">
        <v>78</v>
      </c>
    </row>
    <row r="188" spans="1:2" x14ac:dyDescent="0.55000000000000004">
      <c r="A188" s="6">
        <v>44084</v>
      </c>
      <c r="B188">
        <v>84</v>
      </c>
    </row>
    <row r="189" spans="1:2" x14ac:dyDescent="0.55000000000000004">
      <c r="A189" s="6">
        <v>44085</v>
      </c>
      <c r="B189">
        <v>93</v>
      </c>
    </row>
    <row r="190" spans="1:2" x14ac:dyDescent="0.55000000000000004">
      <c r="A190" s="6">
        <v>44086</v>
      </c>
      <c r="B190">
        <v>115</v>
      </c>
    </row>
    <row r="191" spans="1:2" x14ac:dyDescent="0.55000000000000004">
      <c r="A191" s="6">
        <v>44087</v>
      </c>
      <c r="B191">
        <v>57</v>
      </c>
    </row>
    <row r="192" spans="1:2" x14ac:dyDescent="0.55000000000000004">
      <c r="A192" s="6">
        <v>44088</v>
      </c>
      <c r="B192">
        <v>68</v>
      </c>
    </row>
    <row r="193" spans="1:2" x14ac:dyDescent="0.55000000000000004">
      <c r="A193" s="6">
        <v>44089</v>
      </c>
      <c r="B193">
        <v>72</v>
      </c>
    </row>
    <row r="194" spans="1:2" x14ac:dyDescent="0.55000000000000004">
      <c r="A194" s="6">
        <v>44090</v>
      </c>
      <c r="B194">
        <v>69</v>
      </c>
    </row>
    <row r="195" spans="1:2" x14ac:dyDescent="0.55000000000000004">
      <c r="A195" s="6">
        <v>44091</v>
      </c>
      <c r="B195">
        <v>99</v>
      </c>
    </row>
    <row r="196" spans="1:2" x14ac:dyDescent="0.55000000000000004">
      <c r="A196" s="6">
        <v>44092</v>
      </c>
      <c r="B196">
        <v>40</v>
      </c>
    </row>
    <row r="197" spans="1:2" x14ac:dyDescent="0.55000000000000004">
      <c r="A197" s="6">
        <v>44093</v>
      </c>
      <c r="B197">
        <v>73</v>
      </c>
    </row>
    <row r="198" spans="1:2" x14ac:dyDescent="0.55000000000000004">
      <c r="A198" s="6">
        <v>44094</v>
      </c>
      <c r="B198">
        <v>71</v>
      </c>
    </row>
    <row r="199" spans="1:2" x14ac:dyDescent="0.55000000000000004">
      <c r="A199" s="6">
        <v>44095</v>
      </c>
      <c r="B199">
        <v>68</v>
      </c>
    </row>
    <row r="200" spans="1:2" x14ac:dyDescent="0.55000000000000004">
      <c r="A200" s="6">
        <v>44096</v>
      </c>
      <c r="B200">
        <v>53</v>
      </c>
    </row>
    <row r="201" spans="1:2" x14ac:dyDescent="0.55000000000000004">
      <c r="A201" s="6">
        <v>44097</v>
      </c>
      <c r="B201">
        <v>93</v>
      </c>
    </row>
    <row r="202" spans="1:2" x14ac:dyDescent="0.55000000000000004">
      <c r="A202" s="6">
        <v>44098</v>
      </c>
      <c r="B202">
        <v>92</v>
      </c>
    </row>
    <row r="203" spans="1:2" x14ac:dyDescent="0.55000000000000004">
      <c r="A203" s="6">
        <v>44099</v>
      </c>
      <c r="B203">
        <v>66</v>
      </c>
    </row>
    <row r="204" spans="1:2" x14ac:dyDescent="0.55000000000000004">
      <c r="A204" s="6">
        <v>44100</v>
      </c>
      <c r="B204">
        <v>77</v>
      </c>
    </row>
    <row r="205" spans="1:2" x14ac:dyDescent="0.55000000000000004">
      <c r="A205" s="6">
        <v>44101</v>
      </c>
      <c r="B205">
        <v>102</v>
      </c>
    </row>
    <row r="206" spans="1:2" x14ac:dyDescent="0.55000000000000004">
      <c r="A206" s="6">
        <v>44102</v>
      </c>
      <c r="B206">
        <v>73</v>
      </c>
    </row>
    <row r="207" spans="1:2" x14ac:dyDescent="0.55000000000000004">
      <c r="A207" s="6">
        <v>44103</v>
      </c>
      <c r="B207">
        <v>79</v>
      </c>
    </row>
    <row r="208" spans="1:2" x14ac:dyDescent="0.55000000000000004">
      <c r="A208" s="6">
        <v>44104</v>
      </c>
      <c r="B208">
        <v>154</v>
      </c>
    </row>
    <row r="209" spans="1:2" x14ac:dyDescent="0.55000000000000004">
      <c r="A209" s="6">
        <v>44105</v>
      </c>
      <c r="B209">
        <v>115</v>
      </c>
    </row>
    <row r="210" spans="1:2" x14ac:dyDescent="0.55000000000000004">
      <c r="A210" s="6">
        <v>44106</v>
      </c>
      <c r="B210">
        <v>110</v>
      </c>
    </row>
    <row r="211" spans="1:2" x14ac:dyDescent="0.55000000000000004">
      <c r="A211" s="6">
        <v>44107</v>
      </c>
      <c r="B211">
        <v>73</v>
      </c>
    </row>
    <row r="212" spans="1:2" x14ac:dyDescent="0.55000000000000004">
      <c r="A212" s="6">
        <v>44108</v>
      </c>
      <c r="B212">
        <v>113</v>
      </c>
    </row>
    <row r="213" spans="1:2" x14ac:dyDescent="0.55000000000000004">
      <c r="A213" s="6">
        <v>44109</v>
      </c>
      <c r="B213">
        <v>55</v>
      </c>
    </row>
    <row r="214" spans="1:2" x14ac:dyDescent="0.55000000000000004">
      <c r="A214" s="6">
        <v>44110</v>
      </c>
      <c r="B214">
        <v>77</v>
      </c>
    </row>
    <row r="215" spans="1:2" x14ac:dyDescent="0.55000000000000004">
      <c r="A215" s="6">
        <v>44111</v>
      </c>
      <c r="B215">
        <v>70</v>
      </c>
    </row>
    <row r="216" spans="1:2" x14ac:dyDescent="0.55000000000000004">
      <c r="A216" s="6">
        <v>44112</v>
      </c>
      <c r="B216">
        <v>109</v>
      </c>
    </row>
    <row r="217" spans="1:2" x14ac:dyDescent="0.55000000000000004">
      <c r="A217" s="6">
        <v>44113</v>
      </c>
      <c r="B217">
        <v>113</v>
      </c>
    </row>
    <row r="218" spans="1:2" x14ac:dyDescent="0.55000000000000004">
      <c r="A218" s="6">
        <v>44114</v>
      </c>
      <c r="B218">
        <v>86</v>
      </c>
    </row>
    <row r="219" spans="1:2" x14ac:dyDescent="0.55000000000000004">
      <c r="A219" s="6">
        <v>44115</v>
      </c>
      <c r="B219">
        <v>92</v>
      </c>
    </row>
    <row r="220" spans="1:2" x14ac:dyDescent="0.55000000000000004">
      <c r="A220" s="6">
        <v>44116</v>
      </c>
      <c r="B220">
        <v>60</v>
      </c>
    </row>
    <row r="221" spans="1:2" x14ac:dyDescent="0.55000000000000004">
      <c r="A221" s="6">
        <v>44117</v>
      </c>
      <c r="B221">
        <v>40</v>
      </c>
    </row>
    <row r="222" spans="1:2" x14ac:dyDescent="0.55000000000000004">
      <c r="A222" s="6">
        <v>44118</v>
      </c>
      <c r="B222">
        <v>58</v>
      </c>
    </row>
    <row r="223" spans="1:2" x14ac:dyDescent="0.55000000000000004">
      <c r="A223" s="6">
        <v>44119</v>
      </c>
      <c r="B223">
        <v>105</v>
      </c>
    </row>
    <row r="224" spans="1:2" x14ac:dyDescent="0.55000000000000004">
      <c r="A224" s="6">
        <v>44120</v>
      </c>
      <c r="B224">
        <v>119</v>
      </c>
    </row>
    <row r="225" spans="1:2" x14ac:dyDescent="0.55000000000000004">
      <c r="A225" s="6">
        <v>44121</v>
      </c>
      <c r="B225">
        <v>93</v>
      </c>
    </row>
    <row r="226" spans="1:2" x14ac:dyDescent="0.55000000000000004">
      <c r="A226" s="6">
        <v>44122</v>
      </c>
      <c r="B226">
        <v>47</v>
      </c>
    </row>
    <row r="227" spans="1:2" x14ac:dyDescent="0.55000000000000004">
      <c r="A227" s="6">
        <v>44123</v>
      </c>
      <c r="B227">
        <v>64</v>
      </c>
    </row>
    <row r="228" spans="1:2" x14ac:dyDescent="0.55000000000000004">
      <c r="A228" s="6">
        <v>44124</v>
      </c>
      <c r="B228">
        <v>43</v>
      </c>
    </row>
    <row r="229" spans="1:2" x14ac:dyDescent="0.55000000000000004">
      <c r="A229" s="6">
        <v>44125</v>
      </c>
      <c r="B229">
        <v>76</v>
      </c>
    </row>
    <row r="230" spans="1:2" x14ac:dyDescent="0.55000000000000004">
      <c r="A230" s="6">
        <v>44126</v>
      </c>
      <c r="B230">
        <v>97</v>
      </c>
    </row>
    <row r="231" spans="1:2" x14ac:dyDescent="0.55000000000000004">
      <c r="A231" s="6">
        <v>44127</v>
      </c>
      <c r="B231">
        <v>88</v>
      </c>
    </row>
    <row r="232" spans="1:2" x14ac:dyDescent="0.55000000000000004">
      <c r="A232" s="6">
        <v>44128</v>
      </c>
      <c r="B232">
        <v>69</v>
      </c>
    </row>
    <row r="233" spans="1:2" x14ac:dyDescent="0.55000000000000004">
      <c r="A233" s="6">
        <v>44129</v>
      </c>
      <c r="B233">
        <v>126</v>
      </c>
    </row>
    <row r="234" spans="1:2" x14ac:dyDescent="0.55000000000000004">
      <c r="A234" s="6">
        <v>44130</v>
      </c>
      <c r="B234">
        <v>41</v>
      </c>
    </row>
    <row r="235" spans="1:2" x14ac:dyDescent="0.55000000000000004">
      <c r="A235" s="6">
        <v>44131</v>
      </c>
      <c r="B235">
        <v>73</v>
      </c>
    </row>
    <row r="236" spans="1:2" x14ac:dyDescent="0.55000000000000004">
      <c r="A236" s="6">
        <v>44132</v>
      </c>
      <c r="B236">
        <v>91</v>
      </c>
    </row>
    <row r="237" spans="1:2" x14ac:dyDescent="0.55000000000000004">
      <c r="A237" s="6">
        <v>44133</v>
      </c>
      <c r="B237">
        <v>86</v>
      </c>
    </row>
    <row r="238" spans="1:2" x14ac:dyDescent="0.55000000000000004">
      <c r="A238" s="6">
        <v>44134</v>
      </c>
      <c r="B238">
        <v>112</v>
      </c>
    </row>
    <row r="239" spans="1:2" x14ac:dyDescent="0.55000000000000004">
      <c r="A239" s="6">
        <v>44135</v>
      </c>
      <c r="B239">
        <v>76</v>
      </c>
    </row>
    <row r="240" spans="1:2" x14ac:dyDescent="0.55000000000000004">
      <c r="A240" s="6">
        <v>44136</v>
      </c>
      <c r="B240">
        <v>134</v>
      </c>
    </row>
    <row r="241" spans="1:2" x14ac:dyDescent="0.55000000000000004">
      <c r="A241" s="6">
        <v>44137</v>
      </c>
      <c r="B241">
        <v>53</v>
      </c>
    </row>
    <row r="242" spans="1:2" x14ac:dyDescent="0.55000000000000004">
      <c r="A242" s="6">
        <v>44138</v>
      </c>
      <c r="B242">
        <v>56</v>
      </c>
    </row>
    <row r="243" spans="1:2" x14ac:dyDescent="0.55000000000000004">
      <c r="A243" s="6">
        <v>44139</v>
      </c>
      <c r="B243">
        <v>128</v>
      </c>
    </row>
    <row r="244" spans="1:2" x14ac:dyDescent="0.55000000000000004">
      <c r="A244" s="6">
        <v>44140</v>
      </c>
      <c r="B244">
        <v>195</v>
      </c>
    </row>
    <row r="245" spans="1:2" x14ac:dyDescent="0.55000000000000004">
      <c r="A245" s="6">
        <v>44141</v>
      </c>
      <c r="B245">
        <v>144</v>
      </c>
    </row>
    <row r="246" spans="1:2" x14ac:dyDescent="0.55000000000000004">
      <c r="A246" s="6">
        <v>44142</v>
      </c>
      <c r="B246">
        <v>214</v>
      </c>
    </row>
    <row r="247" spans="1:2" x14ac:dyDescent="0.55000000000000004">
      <c r="A247" s="6">
        <v>44143</v>
      </c>
      <c r="B247">
        <v>220</v>
      </c>
    </row>
    <row r="248" spans="1:2" x14ac:dyDescent="0.55000000000000004">
      <c r="A248" s="6">
        <v>44144</v>
      </c>
      <c r="B248">
        <v>133</v>
      </c>
    </row>
    <row r="249" spans="1:2" x14ac:dyDescent="0.55000000000000004">
      <c r="A249" s="6">
        <v>44145</v>
      </c>
      <c r="B249">
        <v>125</v>
      </c>
    </row>
    <row r="250" spans="1:2" x14ac:dyDescent="0.55000000000000004">
      <c r="A250" s="6">
        <v>44146</v>
      </c>
      <c r="B250">
        <v>124</v>
      </c>
    </row>
    <row r="251" spans="1:2" x14ac:dyDescent="0.55000000000000004">
      <c r="A251" s="6">
        <v>44147</v>
      </c>
      <c r="B251">
        <v>309</v>
      </c>
    </row>
    <row r="252" spans="1:2" x14ac:dyDescent="0.55000000000000004">
      <c r="A252" s="6">
        <v>44148</v>
      </c>
      <c r="B252">
        <v>227</v>
      </c>
    </row>
    <row r="253" spans="1:2" x14ac:dyDescent="0.55000000000000004">
      <c r="A253" s="6">
        <v>44149</v>
      </c>
      <c r="B253">
        <v>283</v>
      </c>
    </row>
    <row r="254" spans="1:2" x14ac:dyDescent="0.55000000000000004">
      <c r="A254" s="6">
        <v>44150</v>
      </c>
      <c r="B254">
        <v>241</v>
      </c>
    </row>
    <row r="255" spans="1:2" x14ac:dyDescent="0.55000000000000004">
      <c r="A255" s="6">
        <v>44151</v>
      </c>
      <c r="B255">
        <v>263</v>
      </c>
    </row>
    <row r="256" spans="1:2" x14ac:dyDescent="0.55000000000000004">
      <c r="A256" s="6">
        <v>44152</v>
      </c>
      <c r="B256">
        <v>126</v>
      </c>
    </row>
    <row r="257" spans="1:2" x14ac:dyDescent="0.55000000000000004">
      <c r="A257" s="6">
        <v>44153</v>
      </c>
      <c r="B257">
        <v>238</v>
      </c>
    </row>
    <row r="258" spans="1:2" x14ac:dyDescent="0.55000000000000004">
      <c r="A258" s="6">
        <v>44154</v>
      </c>
      <c r="B258">
        <v>402</v>
      </c>
    </row>
    <row r="259" spans="1:2" x14ac:dyDescent="0.55000000000000004">
      <c r="A259" s="6">
        <v>44155</v>
      </c>
      <c r="B259">
        <v>368</v>
      </c>
    </row>
    <row r="260" spans="1:2" x14ac:dyDescent="0.55000000000000004">
      <c r="A260" s="6">
        <v>44156</v>
      </c>
      <c r="B260">
        <v>330</v>
      </c>
    </row>
    <row r="261" spans="1:2" x14ac:dyDescent="0.55000000000000004">
      <c r="A261" s="6">
        <v>44157</v>
      </c>
      <c r="B261">
        <v>221</v>
      </c>
    </row>
    <row r="262" spans="1:2" x14ac:dyDescent="0.55000000000000004">
      <c r="A262" s="6">
        <v>44158</v>
      </c>
      <c r="B262">
        <v>290</v>
      </c>
    </row>
    <row r="263" spans="1:2" x14ac:dyDescent="0.55000000000000004">
      <c r="A263" s="6">
        <v>44159</v>
      </c>
      <c r="B263">
        <v>217</v>
      </c>
    </row>
    <row r="264" spans="1:2" x14ac:dyDescent="0.55000000000000004">
      <c r="A264" s="6">
        <v>44160</v>
      </c>
      <c r="B264">
        <v>353</v>
      </c>
    </row>
    <row r="265" spans="1:2" x14ac:dyDescent="0.55000000000000004">
      <c r="A265" s="6">
        <v>44161</v>
      </c>
      <c r="B265">
        <v>380</v>
      </c>
    </row>
    <row r="266" spans="1:2" x14ac:dyDescent="0.55000000000000004">
      <c r="A266" s="6">
        <v>44162</v>
      </c>
      <c r="B266">
        <v>334</v>
      </c>
    </row>
    <row r="267" spans="1:2" x14ac:dyDescent="0.55000000000000004">
      <c r="A267" s="6">
        <v>44163</v>
      </c>
      <c r="B267">
        <v>387</v>
      </c>
    </row>
    <row r="268" spans="1:2" x14ac:dyDescent="0.55000000000000004">
      <c r="A268" s="6">
        <v>44164</v>
      </c>
      <c r="B268">
        <v>217</v>
      </c>
    </row>
    <row r="269" spans="1:2" x14ac:dyDescent="0.55000000000000004">
      <c r="A269" s="6">
        <v>44165</v>
      </c>
      <c r="B269">
        <v>475</v>
      </c>
    </row>
    <row r="270" spans="1:2" x14ac:dyDescent="0.55000000000000004">
      <c r="A270" s="6">
        <v>44166</v>
      </c>
      <c r="B270">
        <v>204</v>
      </c>
    </row>
    <row r="271" spans="1:2" x14ac:dyDescent="0.55000000000000004">
      <c r="A271" s="6">
        <v>44167</v>
      </c>
      <c r="B271">
        <v>529</v>
      </c>
    </row>
    <row r="272" spans="1:2" x14ac:dyDescent="0.55000000000000004">
      <c r="A272" s="6">
        <v>44168</v>
      </c>
      <c r="B272">
        <v>541</v>
      </c>
    </row>
    <row r="273" spans="1:2" x14ac:dyDescent="0.55000000000000004">
      <c r="A273" s="6">
        <v>44169</v>
      </c>
      <c r="B273">
        <v>452</v>
      </c>
    </row>
    <row r="274" spans="1:2" x14ac:dyDescent="0.55000000000000004">
      <c r="A274" s="6">
        <v>44170</v>
      </c>
      <c r="B274">
        <v>500</v>
      </c>
    </row>
    <row r="275" spans="1:2" x14ac:dyDescent="0.55000000000000004">
      <c r="A275" s="6">
        <v>44171</v>
      </c>
      <c r="B275">
        <v>412</v>
      </c>
    </row>
    <row r="276" spans="1:2" x14ac:dyDescent="0.55000000000000004">
      <c r="A276" s="6">
        <v>44172</v>
      </c>
      <c r="B276"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2B5A-D56B-AA4C-82C8-2224F54FB41C}">
  <dimension ref="A1:H216"/>
  <sheetViews>
    <sheetView zoomScale="101" zoomScaleNormal="250" workbookViewId="0">
      <pane ySplit="1" topLeftCell="A140" activePane="bottomLeft" state="frozen"/>
      <selection pane="bottomLeft" activeCell="D200" sqref="D200"/>
    </sheetView>
  </sheetViews>
  <sheetFormatPr defaultColWidth="10.83984375" defaultRowHeight="14.4" x14ac:dyDescent="0.55000000000000004"/>
  <cols>
    <col min="1" max="1" width="31.15625" bestFit="1" customWidth="1"/>
    <col min="2" max="2" width="34.15625" bestFit="1" customWidth="1"/>
    <col min="3" max="3" width="14" customWidth="1"/>
    <col min="4" max="4" width="7.83984375" bestFit="1" customWidth="1"/>
    <col min="5" max="5" width="16.15625" bestFit="1" customWidth="1"/>
  </cols>
  <sheetData>
    <row r="1" spans="1:8" x14ac:dyDescent="0.55000000000000004">
      <c r="A1" s="1" t="s">
        <v>12</v>
      </c>
      <c r="B1" s="1" t="s">
        <v>18</v>
      </c>
      <c r="C1" s="1" t="s">
        <v>13</v>
      </c>
      <c r="D1" s="1" t="s">
        <v>15</v>
      </c>
      <c r="E1" s="1" t="s">
        <v>16</v>
      </c>
      <c r="F1" s="1"/>
      <c r="G1" s="1"/>
      <c r="H1" s="1"/>
    </row>
    <row r="2" spans="1:8" x14ac:dyDescent="0.55000000000000004">
      <c r="A2" s="2" t="s">
        <v>0</v>
      </c>
      <c r="B2" s="2" t="s">
        <v>26</v>
      </c>
      <c r="C2" s="3">
        <v>43936</v>
      </c>
      <c r="D2" s="2">
        <v>30400</v>
      </c>
      <c r="E2" s="4">
        <v>6.0999999999999999E-2</v>
      </c>
    </row>
    <row r="3" spans="1:8" x14ac:dyDescent="0.55000000000000004">
      <c r="A3" s="2" t="s">
        <v>0</v>
      </c>
      <c r="B3" s="2" t="s">
        <v>26</v>
      </c>
      <c r="C3" s="3">
        <v>43943</v>
      </c>
      <c r="D3" s="2">
        <v>78800</v>
      </c>
      <c r="E3" s="4">
        <v>0.16</v>
      </c>
    </row>
    <row r="4" spans="1:8" x14ac:dyDescent="0.55000000000000004">
      <c r="A4" s="2" t="s">
        <v>0</v>
      </c>
      <c r="B4" s="2" t="s">
        <v>26</v>
      </c>
      <c r="C4" s="3">
        <v>43950</v>
      </c>
      <c r="D4" s="2">
        <v>63400</v>
      </c>
      <c r="E4" s="4">
        <v>0.13</v>
      </c>
    </row>
    <row r="5" spans="1:8" x14ac:dyDescent="0.55000000000000004">
      <c r="A5" s="2" t="s">
        <v>1</v>
      </c>
      <c r="B5" s="2" t="s">
        <v>19</v>
      </c>
      <c r="C5" s="3">
        <v>43957</v>
      </c>
      <c r="D5" s="2">
        <v>3500</v>
      </c>
      <c r="E5" s="4">
        <v>0.05</v>
      </c>
    </row>
    <row r="6" spans="1:8" x14ac:dyDescent="0.55000000000000004">
      <c r="A6" s="2" t="s">
        <v>10</v>
      </c>
      <c r="B6" s="2" t="s">
        <v>27</v>
      </c>
      <c r="C6" s="3">
        <v>43957</v>
      </c>
      <c r="D6" s="2">
        <v>750</v>
      </c>
      <c r="E6" s="4">
        <v>2.1000000000000001E-2</v>
      </c>
    </row>
    <row r="7" spans="1:8" x14ac:dyDescent="0.55000000000000004">
      <c r="A7" s="2" t="s">
        <v>7</v>
      </c>
      <c r="B7" s="2" t="s">
        <v>28</v>
      </c>
      <c r="C7" s="3">
        <v>43957</v>
      </c>
      <c r="D7" s="2">
        <v>0</v>
      </c>
      <c r="E7" s="4">
        <v>0</v>
      </c>
    </row>
    <row r="8" spans="1:8" x14ac:dyDescent="0.55000000000000004">
      <c r="A8" s="2" t="s">
        <v>2</v>
      </c>
      <c r="B8" s="2" t="s">
        <v>20</v>
      </c>
      <c r="C8" s="3">
        <v>43957</v>
      </c>
      <c r="D8" s="2">
        <v>0</v>
      </c>
      <c r="E8" s="4">
        <v>0</v>
      </c>
    </row>
    <row r="9" spans="1:8" x14ac:dyDescent="0.55000000000000004">
      <c r="A9" s="2" t="s">
        <v>9</v>
      </c>
      <c r="B9" s="2" t="s">
        <v>25</v>
      </c>
      <c r="C9" s="3">
        <v>43957</v>
      </c>
      <c r="D9" s="2">
        <v>140</v>
      </c>
      <c r="E9" s="4">
        <v>2.1000000000000001E-2</v>
      </c>
    </row>
    <row r="10" spans="1:8" x14ac:dyDescent="0.55000000000000004">
      <c r="A10" s="2" t="s">
        <v>8</v>
      </c>
      <c r="B10" s="2" t="s">
        <v>29</v>
      </c>
      <c r="C10" s="3">
        <v>43957</v>
      </c>
      <c r="D10" s="2">
        <v>0</v>
      </c>
      <c r="E10" s="4">
        <v>0</v>
      </c>
    </row>
    <row r="11" spans="1:8" x14ac:dyDescent="0.55000000000000004">
      <c r="A11" s="2" t="s">
        <v>3</v>
      </c>
      <c r="B11" s="2" t="s">
        <v>21</v>
      </c>
      <c r="C11" s="3">
        <v>43957</v>
      </c>
      <c r="D11" s="2">
        <v>2000</v>
      </c>
      <c r="E11" s="4">
        <v>7.6999999999999999E-2</v>
      </c>
    </row>
    <row r="12" spans="1:8" x14ac:dyDescent="0.55000000000000004">
      <c r="A12" s="2" t="s">
        <v>4</v>
      </c>
      <c r="B12" s="2" t="s">
        <v>22</v>
      </c>
      <c r="C12" s="3">
        <v>43957</v>
      </c>
      <c r="D12" s="2">
        <v>100</v>
      </c>
      <c r="E12" s="4">
        <v>1.2E-2</v>
      </c>
    </row>
    <row r="13" spans="1:8" x14ac:dyDescent="0.55000000000000004">
      <c r="A13" s="2" t="s">
        <v>5</v>
      </c>
      <c r="B13" s="2" t="s">
        <v>23</v>
      </c>
      <c r="C13" s="3">
        <v>43957</v>
      </c>
      <c r="D13" s="2">
        <v>1500</v>
      </c>
      <c r="E13" s="4">
        <v>3.7999999999999999E-2</v>
      </c>
    </row>
    <row r="14" spans="1:8" x14ac:dyDescent="0.55000000000000004">
      <c r="A14" s="2" t="s">
        <v>6</v>
      </c>
      <c r="B14" s="2" t="s">
        <v>24</v>
      </c>
      <c r="C14" s="3">
        <v>43957</v>
      </c>
      <c r="D14" s="2">
        <v>20000</v>
      </c>
      <c r="E14" s="4">
        <v>0.26</v>
      </c>
    </row>
    <row r="15" spans="1:8" x14ac:dyDescent="0.55000000000000004">
      <c r="A15" s="2" t="s">
        <v>0</v>
      </c>
      <c r="B15" s="2" t="s">
        <v>26</v>
      </c>
      <c r="C15" s="3">
        <v>43957</v>
      </c>
      <c r="D15" s="2">
        <v>9700</v>
      </c>
      <c r="E15" s="4">
        <v>1.9E-2</v>
      </c>
    </row>
    <row r="16" spans="1:8" x14ac:dyDescent="0.55000000000000004">
      <c r="A16" s="2" t="s">
        <v>1</v>
      </c>
      <c r="B16" s="2" t="s">
        <v>19</v>
      </c>
      <c r="C16" s="3">
        <v>43964</v>
      </c>
      <c r="D16" s="2">
        <v>3800</v>
      </c>
      <c r="E16" s="4">
        <v>5.5E-2</v>
      </c>
    </row>
    <row r="17" spans="1:5" x14ac:dyDescent="0.55000000000000004">
      <c r="A17" s="2" t="s">
        <v>10</v>
      </c>
      <c r="B17" s="2" t="s">
        <v>27</v>
      </c>
      <c r="C17" s="3">
        <v>43964</v>
      </c>
      <c r="D17" s="2">
        <v>3600</v>
      </c>
      <c r="E17" s="4">
        <v>9.9000000000000005E-2</v>
      </c>
    </row>
    <row r="18" spans="1:5" x14ac:dyDescent="0.55000000000000004">
      <c r="A18" s="2" t="s">
        <v>7</v>
      </c>
      <c r="B18" s="2" t="s">
        <v>28</v>
      </c>
      <c r="C18" s="3">
        <v>43964</v>
      </c>
      <c r="D18" s="2">
        <v>30</v>
      </c>
      <c r="E18" s="4">
        <v>1.2E-2</v>
      </c>
    </row>
    <row r="19" spans="1:5" x14ac:dyDescent="0.55000000000000004">
      <c r="A19" s="2" t="s">
        <v>2</v>
      </c>
      <c r="B19" s="2" t="s">
        <v>20</v>
      </c>
      <c r="C19" s="3">
        <v>43964</v>
      </c>
      <c r="D19" s="2">
        <v>4100</v>
      </c>
      <c r="E19" s="4">
        <v>6.5000000000000002E-2</v>
      </c>
    </row>
    <row r="20" spans="1:5" x14ac:dyDescent="0.55000000000000004">
      <c r="A20" s="2" t="s">
        <v>9</v>
      </c>
      <c r="B20" s="2" t="s">
        <v>25</v>
      </c>
      <c r="C20" s="3">
        <v>43964</v>
      </c>
      <c r="D20" s="2">
        <v>0</v>
      </c>
      <c r="E20" s="4">
        <v>0</v>
      </c>
    </row>
    <row r="21" spans="1:5" x14ac:dyDescent="0.55000000000000004">
      <c r="A21" s="2" t="s">
        <v>8</v>
      </c>
      <c r="B21" s="2" t="s">
        <v>29</v>
      </c>
      <c r="C21" s="3">
        <v>43964</v>
      </c>
      <c r="D21" s="2">
        <v>0</v>
      </c>
      <c r="E21" s="4">
        <v>0</v>
      </c>
    </row>
    <row r="22" spans="1:5" x14ac:dyDescent="0.55000000000000004">
      <c r="A22" s="2" t="s">
        <v>3</v>
      </c>
      <c r="B22" s="2" t="s">
        <v>21</v>
      </c>
      <c r="C22" s="3">
        <v>43964</v>
      </c>
      <c r="D22" s="2">
        <v>7000</v>
      </c>
      <c r="E22" s="4">
        <v>0.27</v>
      </c>
    </row>
    <row r="23" spans="1:5" x14ac:dyDescent="0.55000000000000004">
      <c r="A23" s="2" t="s">
        <v>4</v>
      </c>
      <c r="B23" s="2" t="s">
        <v>22</v>
      </c>
      <c r="C23" s="3">
        <v>43964</v>
      </c>
      <c r="D23" s="2">
        <v>0</v>
      </c>
      <c r="E23" s="4">
        <v>0</v>
      </c>
    </row>
    <row r="24" spans="1:5" x14ac:dyDescent="0.55000000000000004">
      <c r="A24" s="2" t="s">
        <v>5</v>
      </c>
      <c r="B24" s="2" t="s">
        <v>23</v>
      </c>
      <c r="C24" s="3">
        <v>43964</v>
      </c>
      <c r="D24" s="2">
        <v>0</v>
      </c>
      <c r="E24" s="4">
        <v>0</v>
      </c>
    </row>
    <row r="25" spans="1:5" x14ac:dyDescent="0.55000000000000004">
      <c r="A25" s="2" t="s">
        <v>6</v>
      </c>
      <c r="B25" s="2" t="s">
        <v>24</v>
      </c>
      <c r="C25" s="3">
        <v>43964</v>
      </c>
      <c r="D25" s="2">
        <v>17200</v>
      </c>
      <c r="E25" s="4">
        <v>0.23</v>
      </c>
    </row>
    <row r="26" spans="1:5" x14ac:dyDescent="0.55000000000000004">
      <c r="A26" s="2" t="s">
        <v>0</v>
      </c>
      <c r="B26" s="2" t="s">
        <v>26</v>
      </c>
      <c r="C26" s="3">
        <v>43964</v>
      </c>
      <c r="D26" s="2">
        <v>32000</v>
      </c>
      <c r="E26" s="4">
        <v>6.4000000000000001E-2</v>
      </c>
    </row>
    <row r="27" spans="1:5" x14ac:dyDescent="0.55000000000000004">
      <c r="A27" s="2" t="s">
        <v>1</v>
      </c>
      <c r="B27" s="2" t="s">
        <v>19</v>
      </c>
      <c r="C27" s="3">
        <v>43972</v>
      </c>
      <c r="D27" s="2">
        <v>1700</v>
      </c>
      <c r="E27" s="4">
        <v>2.5000000000000001E-2</v>
      </c>
    </row>
    <row r="28" spans="1:5" x14ac:dyDescent="0.55000000000000004">
      <c r="A28" s="2" t="s">
        <v>10</v>
      </c>
      <c r="B28" s="2" t="s">
        <v>27</v>
      </c>
      <c r="C28" s="3">
        <v>43972</v>
      </c>
      <c r="D28" s="2">
        <v>2000</v>
      </c>
      <c r="E28" s="4">
        <v>5.3999999999999999E-2</v>
      </c>
    </row>
    <row r="29" spans="1:5" x14ac:dyDescent="0.55000000000000004">
      <c r="A29" s="2" t="s">
        <v>7</v>
      </c>
      <c r="B29" s="2" t="s">
        <v>28</v>
      </c>
      <c r="C29" s="3">
        <v>43972</v>
      </c>
      <c r="D29" s="2">
        <v>10</v>
      </c>
      <c r="E29" s="4">
        <v>3.8E-3</v>
      </c>
    </row>
    <row r="30" spans="1:5" x14ac:dyDescent="0.55000000000000004">
      <c r="A30" s="2" t="s">
        <v>2</v>
      </c>
      <c r="B30" s="2" t="s">
        <v>20</v>
      </c>
      <c r="C30" s="3">
        <v>43972</v>
      </c>
      <c r="D30" s="2">
        <v>1800</v>
      </c>
      <c r="E30" s="4">
        <v>2.9000000000000001E-2</v>
      </c>
    </row>
    <row r="31" spans="1:5" x14ac:dyDescent="0.55000000000000004">
      <c r="A31" s="2" t="s">
        <v>9</v>
      </c>
      <c r="B31" s="2" t="s">
        <v>25</v>
      </c>
      <c r="C31" s="3">
        <v>43972</v>
      </c>
      <c r="D31" s="2">
        <v>100</v>
      </c>
      <c r="E31" s="4">
        <v>5.8999999999999999E-3</v>
      </c>
    </row>
    <row r="32" spans="1:5" x14ac:dyDescent="0.55000000000000004">
      <c r="A32" s="2" t="s">
        <v>8</v>
      </c>
      <c r="B32" s="2" t="s">
        <v>29</v>
      </c>
      <c r="C32" s="3">
        <v>43972</v>
      </c>
      <c r="D32" s="2">
        <v>0</v>
      </c>
      <c r="E32" s="4">
        <v>0</v>
      </c>
    </row>
    <row r="33" spans="1:5" x14ac:dyDescent="0.55000000000000004">
      <c r="A33" s="2" t="s">
        <v>3</v>
      </c>
      <c r="B33" s="2" t="s">
        <v>21</v>
      </c>
      <c r="C33" s="3">
        <v>43972</v>
      </c>
      <c r="D33" s="2">
        <v>13100</v>
      </c>
      <c r="E33" s="4">
        <v>0.5</v>
      </c>
    </row>
    <row r="34" spans="1:5" x14ac:dyDescent="0.55000000000000004">
      <c r="A34" s="2" t="s">
        <v>4</v>
      </c>
      <c r="B34" s="2" t="s">
        <v>22</v>
      </c>
      <c r="C34" s="3">
        <v>43972</v>
      </c>
      <c r="D34" s="2">
        <v>75</v>
      </c>
      <c r="E34" s="4">
        <v>8.8999999999999999E-3</v>
      </c>
    </row>
    <row r="35" spans="1:5" x14ac:dyDescent="0.55000000000000004">
      <c r="A35" s="2" t="s">
        <v>5</v>
      </c>
      <c r="B35" s="2" t="s">
        <v>23</v>
      </c>
      <c r="C35" s="3">
        <v>43972</v>
      </c>
      <c r="D35" s="2">
        <v>410</v>
      </c>
      <c r="E35" s="4">
        <v>1.0999999999999999E-2</v>
      </c>
    </row>
    <row r="36" spans="1:5" x14ac:dyDescent="0.55000000000000004">
      <c r="A36" s="2" t="s">
        <v>6</v>
      </c>
      <c r="B36" s="2" t="s">
        <v>24</v>
      </c>
      <c r="C36" s="3">
        <v>43972</v>
      </c>
      <c r="D36" s="2">
        <v>21700</v>
      </c>
      <c r="E36" s="4">
        <v>0.28000000000000003</v>
      </c>
    </row>
    <row r="37" spans="1:5" x14ac:dyDescent="0.55000000000000004">
      <c r="A37" s="2" t="s">
        <v>0</v>
      </c>
      <c r="B37" s="2" t="s">
        <v>26</v>
      </c>
      <c r="C37" s="3">
        <v>43972</v>
      </c>
      <c r="D37" s="2">
        <v>35100</v>
      </c>
      <c r="E37" s="4">
        <v>7.0000000000000007E-2</v>
      </c>
    </row>
    <row r="38" spans="1:5" x14ac:dyDescent="0.55000000000000004">
      <c r="A38" s="2" t="s">
        <v>1</v>
      </c>
      <c r="B38" s="2" t="s">
        <v>19</v>
      </c>
      <c r="C38" s="3">
        <v>43979</v>
      </c>
      <c r="D38" s="2">
        <v>0</v>
      </c>
      <c r="E38" s="4">
        <v>0</v>
      </c>
    </row>
    <row r="39" spans="1:5" x14ac:dyDescent="0.55000000000000004">
      <c r="A39" s="2" t="s">
        <v>10</v>
      </c>
      <c r="B39" s="2" t="s">
        <v>27</v>
      </c>
      <c r="C39" s="3">
        <v>43979</v>
      </c>
      <c r="D39" s="2">
        <v>280</v>
      </c>
      <c r="E39" s="4">
        <v>7.7999999999999996E-3</v>
      </c>
    </row>
    <row r="40" spans="1:5" x14ac:dyDescent="0.55000000000000004">
      <c r="A40" s="2" t="s">
        <v>7</v>
      </c>
      <c r="B40" s="2" t="s">
        <v>28</v>
      </c>
      <c r="C40" s="3">
        <v>43979</v>
      </c>
      <c r="D40" s="2">
        <v>10</v>
      </c>
      <c r="E40" s="4">
        <v>3.3999999999999998E-3</v>
      </c>
    </row>
    <row r="41" spans="1:5" x14ac:dyDescent="0.55000000000000004">
      <c r="A41" s="2" t="s">
        <v>2</v>
      </c>
      <c r="B41" s="2" t="s">
        <v>20</v>
      </c>
      <c r="C41" s="3">
        <v>43979</v>
      </c>
      <c r="D41" s="2">
        <v>2000</v>
      </c>
      <c r="E41" s="4">
        <v>3.1E-2</v>
      </c>
    </row>
    <row r="42" spans="1:5" x14ac:dyDescent="0.55000000000000004">
      <c r="A42" s="2" t="s">
        <v>9</v>
      </c>
      <c r="B42" s="2" t="s">
        <v>25</v>
      </c>
      <c r="C42" s="3">
        <v>43979</v>
      </c>
      <c r="D42" s="2">
        <v>20</v>
      </c>
      <c r="E42" s="4">
        <v>1.1000000000000001E-3</v>
      </c>
    </row>
    <row r="43" spans="1:5" x14ac:dyDescent="0.55000000000000004">
      <c r="A43" s="2" t="s">
        <v>8</v>
      </c>
      <c r="B43" s="2" t="s">
        <v>29</v>
      </c>
      <c r="C43" s="3">
        <v>43979</v>
      </c>
      <c r="D43" s="2">
        <v>0</v>
      </c>
      <c r="E43" s="4">
        <v>0</v>
      </c>
    </row>
    <row r="44" spans="1:5" x14ac:dyDescent="0.55000000000000004">
      <c r="A44" s="2" t="s">
        <v>3</v>
      </c>
      <c r="B44" s="2" t="s">
        <v>21</v>
      </c>
      <c r="C44" s="3">
        <v>43979</v>
      </c>
      <c r="D44" s="2">
        <v>160</v>
      </c>
      <c r="E44" s="4">
        <v>6.0000000000000001E-3</v>
      </c>
    </row>
    <row r="45" spans="1:5" x14ac:dyDescent="0.55000000000000004">
      <c r="A45" s="2" t="s">
        <v>4</v>
      </c>
      <c r="B45" s="2" t="s">
        <v>22</v>
      </c>
      <c r="C45" s="3">
        <v>43979</v>
      </c>
      <c r="D45" s="2">
        <v>0</v>
      </c>
      <c r="E45" s="4">
        <v>0</v>
      </c>
    </row>
    <row r="46" spans="1:5" x14ac:dyDescent="0.55000000000000004">
      <c r="A46" s="2" t="s">
        <v>5</v>
      </c>
      <c r="B46" s="2" t="s">
        <v>23</v>
      </c>
      <c r="C46" s="3">
        <v>43979</v>
      </c>
      <c r="D46" s="2">
        <v>290</v>
      </c>
      <c r="E46" s="4">
        <v>7.6E-3</v>
      </c>
    </row>
    <row r="47" spans="1:5" x14ac:dyDescent="0.55000000000000004">
      <c r="A47" s="2" t="s">
        <v>6</v>
      </c>
      <c r="B47" s="2" t="s">
        <v>24</v>
      </c>
      <c r="C47" s="3">
        <v>43979</v>
      </c>
      <c r="D47" s="2">
        <v>1600</v>
      </c>
      <c r="E47" s="4">
        <v>2.1000000000000001E-2</v>
      </c>
    </row>
    <row r="48" spans="1:5" x14ac:dyDescent="0.55000000000000004">
      <c r="A48" s="2" t="s">
        <v>0</v>
      </c>
      <c r="B48" s="2" t="s">
        <v>26</v>
      </c>
      <c r="C48" s="3">
        <v>43979</v>
      </c>
      <c r="D48" s="2">
        <v>19000</v>
      </c>
      <c r="E48" s="4">
        <v>3.7999999999999999E-2</v>
      </c>
    </row>
    <row r="49" spans="1:5" x14ac:dyDescent="0.55000000000000004">
      <c r="A49" s="2" t="s">
        <v>1</v>
      </c>
      <c r="B49" s="2" t="s">
        <v>19</v>
      </c>
      <c r="C49" s="3">
        <v>43985</v>
      </c>
      <c r="D49" s="2">
        <v>13000</v>
      </c>
      <c r="E49" s="4">
        <v>0.19</v>
      </c>
    </row>
    <row r="50" spans="1:5" x14ac:dyDescent="0.55000000000000004">
      <c r="A50" s="2" t="s">
        <v>11</v>
      </c>
      <c r="B50" s="2" t="s">
        <v>30</v>
      </c>
      <c r="C50" s="3">
        <v>43985</v>
      </c>
      <c r="D50" s="2">
        <v>210</v>
      </c>
      <c r="E50" s="4">
        <v>2.8000000000000001E-2</v>
      </c>
    </row>
    <row r="51" spans="1:5" x14ac:dyDescent="0.55000000000000004">
      <c r="A51" s="2" t="s">
        <v>10</v>
      </c>
      <c r="B51" s="2" t="s">
        <v>27</v>
      </c>
      <c r="C51" s="3">
        <v>43985</v>
      </c>
      <c r="D51" s="2">
        <v>2900</v>
      </c>
      <c r="E51" s="4">
        <v>0.08</v>
      </c>
    </row>
    <row r="52" spans="1:5" x14ac:dyDescent="0.55000000000000004">
      <c r="A52" s="2" t="s">
        <v>7</v>
      </c>
      <c r="B52" s="2" t="s">
        <v>28</v>
      </c>
      <c r="C52" s="3">
        <v>43985</v>
      </c>
      <c r="D52" s="2">
        <v>55</v>
      </c>
      <c r="E52" s="4">
        <v>2.1999999999999999E-2</v>
      </c>
    </row>
    <row r="53" spans="1:5" x14ac:dyDescent="0.55000000000000004">
      <c r="A53" s="2" t="s">
        <v>2</v>
      </c>
      <c r="B53" s="2" t="s">
        <v>20</v>
      </c>
      <c r="C53" s="3">
        <v>43985</v>
      </c>
      <c r="D53" s="2">
        <v>2800</v>
      </c>
      <c r="E53" s="4">
        <v>4.3999999999999997E-2</v>
      </c>
    </row>
    <row r="54" spans="1:5" x14ac:dyDescent="0.55000000000000004">
      <c r="A54" s="2" t="s">
        <v>9</v>
      </c>
      <c r="B54" s="2" t="s">
        <v>25</v>
      </c>
      <c r="C54" s="3">
        <v>43985</v>
      </c>
      <c r="D54" s="2">
        <v>110</v>
      </c>
      <c r="E54" s="4">
        <v>6.3E-3</v>
      </c>
    </row>
    <row r="55" spans="1:5" x14ac:dyDescent="0.55000000000000004">
      <c r="A55" s="2" t="s">
        <v>8</v>
      </c>
      <c r="B55" s="2" t="s">
        <v>29</v>
      </c>
      <c r="C55" s="3">
        <v>43985</v>
      </c>
      <c r="D55" s="2">
        <v>0</v>
      </c>
      <c r="E55" s="4">
        <v>0</v>
      </c>
    </row>
    <row r="56" spans="1:5" x14ac:dyDescent="0.55000000000000004">
      <c r="A56" s="2" t="s">
        <v>3</v>
      </c>
      <c r="B56" s="2" t="s">
        <v>21</v>
      </c>
      <c r="C56" s="3">
        <v>43985</v>
      </c>
      <c r="D56" s="2">
        <v>2200</v>
      </c>
      <c r="E56" s="4">
        <v>8.5000000000000006E-2</v>
      </c>
    </row>
    <row r="57" spans="1:5" x14ac:dyDescent="0.55000000000000004">
      <c r="A57" s="2" t="s">
        <v>4</v>
      </c>
      <c r="B57" s="2" t="s">
        <v>22</v>
      </c>
      <c r="C57" s="3">
        <v>43985</v>
      </c>
      <c r="D57" s="2">
        <v>0</v>
      </c>
      <c r="E57" s="4">
        <v>0</v>
      </c>
    </row>
    <row r="58" spans="1:5" x14ac:dyDescent="0.55000000000000004">
      <c r="A58" s="2" t="s">
        <v>5</v>
      </c>
      <c r="B58" s="2" t="s">
        <v>23</v>
      </c>
      <c r="C58" s="3">
        <v>43985</v>
      </c>
      <c r="D58" s="2">
        <v>2400</v>
      </c>
      <c r="E58" s="4">
        <v>6.2E-2</v>
      </c>
    </row>
    <row r="59" spans="1:5" x14ac:dyDescent="0.55000000000000004">
      <c r="A59" s="2" t="s">
        <v>6</v>
      </c>
      <c r="B59" s="2" t="s">
        <v>24</v>
      </c>
      <c r="C59" s="3">
        <v>43985</v>
      </c>
      <c r="D59" s="2">
        <v>4000</v>
      </c>
      <c r="E59" s="4">
        <v>5.1999999999999998E-2</v>
      </c>
    </row>
    <row r="60" spans="1:5" x14ac:dyDescent="0.55000000000000004">
      <c r="A60" s="2" t="s">
        <v>0</v>
      </c>
      <c r="B60" s="2" t="s">
        <v>26</v>
      </c>
      <c r="C60" s="3">
        <v>43985</v>
      </c>
      <c r="D60" s="2">
        <v>47400</v>
      </c>
      <c r="E60" s="4">
        <v>9.5000000000000001E-2</v>
      </c>
    </row>
    <row r="61" spans="1:5" x14ac:dyDescent="0.55000000000000004">
      <c r="A61" s="2" t="s">
        <v>1</v>
      </c>
      <c r="B61" s="2" t="s">
        <v>19</v>
      </c>
      <c r="C61" s="3">
        <v>43992</v>
      </c>
      <c r="D61" s="2">
        <v>5300</v>
      </c>
      <c r="E61" s="4">
        <v>7.6999999999999999E-2</v>
      </c>
    </row>
    <row r="62" spans="1:5" x14ac:dyDescent="0.55000000000000004">
      <c r="A62" s="2" t="s">
        <v>11</v>
      </c>
      <c r="B62" s="2" t="s">
        <v>30</v>
      </c>
      <c r="C62" s="3">
        <v>43992</v>
      </c>
      <c r="D62" s="2">
        <v>440</v>
      </c>
      <c r="E62" s="4">
        <v>5.8000000000000003E-2</v>
      </c>
    </row>
    <row r="63" spans="1:5" x14ac:dyDescent="0.55000000000000004">
      <c r="A63" s="2" t="s">
        <v>10</v>
      </c>
      <c r="B63" s="2" t="s">
        <v>27</v>
      </c>
      <c r="C63" s="3">
        <v>43992</v>
      </c>
      <c r="D63" s="2">
        <v>8900</v>
      </c>
      <c r="E63" s="4">
        <v>0.24</v>
      </c>
    </row>
    <row r="64" spans="1:5" x14ac:dyDescent="0.55000000000000004">
      <c r="A64" s="2" t="s">
        <v>7</v>
      </c>
      <c r="B64" s="2" t="s">
        <v>28</v>
      </c>
      <c r="C64" s="3">
        <v>43992</v>
      </c>
      <c r="D64" s="2">
        <v>45</v>
      </c>
      <c r="E64" s="4">
        <v>1.7000000000000001E-2</v>
      </c>
    </row>
    <row r="65" spans="1:5" x14ac:dyDescent="0.55000000000000004">
      <c r="A65" s="2" t="s">
        <v>2</v>
      </c>
      <c r="B65" s="2" t="s">
        <v>20</v>
      </c>
      <c r="C65" s="3">
        <v>43992</v>
      </c>
      <c r="D65" s="2">
        <v>1200</v>
      </c>
      <c r="E65" s="4">
        <v>1.9E-2</v>
      </c>
    </row>
    <row r="66" spans="1:5" x14ac:dyDescent="0.55000000000000004">
      <c r="A66" s="2" t="s">
        <v>9</v>
      </c>
      <c r="B66" s="2" t="s">
        <v>25</v>
      </c>
      <c r="C66" s="3">
        <v>43992</v>
      </c>
      <c r="D66" s="2">
        <v>830</v>
      </c>
      <c r="E66" s="4">
        <v>4.8000000000000001E-2</v>
      </c>
    </row>
    <row r="67" spans="1:5" x14ac:dyDescent="0.55000000000000004">
      <c r="A67" s="2" t="s">
        <v>8</v>
      </c>
      <c r="B67" s="2" t="s">
        <v>29</v>
      </c>
      <c r="C67" s="3">
        <v>43992</v>
      </c>
      <c r="D67" s="2">
        <v>0</v>
      </c>
      <c r="E67" s="4">
        <v>0</v>
      </c>
    </row>
    <row r="68" spans="1:5" x14ac:dyDescent="0.55000000000000004">
      <c r="A68" s="2" t="s">
        <v>3</v>
      </c>
      <c r="B68" s="2" t="s">
        <v>21</v>
      </c>
      <c r="C68" s="3">
        <v>43992</v>
      </c>
      <c r="D68" s="2">
        <v>4800</v>
      </c>
      <c r="E68" s="4">
        <v>0.19</v>
      </c>
    </row>
    <row r="69" spans="1:5" x14ac:dyDescent="0.55000000000000004">
      <c r="A69" s="2" t="s">
        <v>4</v>
      </c>
      <c r="B69" s="2" t="s">
        <v>22</v>
      </c>
      <c r="C69" s="3">
        <v>43992</v>
      </c>
      <c r="D69" s="2">
        <v>120</v>
      </c>
      <c r="E69" s="4">
        <v>1.4999999999999999E-2</v>
      </c>
    </row>
    <row r="70" spans="1:5" x14ac:dyDescent="0.55000000000000004">
      <c r="A70" s="2" t="s">
        <v>5</v>
      </c>
      <c r="B70" s="2" t="s">
        <v>23</v>
      </c>
      <c r="C70" s="3">
        <v>43992</v>
      </c>
      <c r="D70" s="2">
        <v>2000</v>
      </c>
      <c r="E70" s="4">
        <v>5.2999999999999999E-2</v>
      </c>
    </row>
    <row r="71" spans="1:5" x14ac:dyDescent="0.55000000000000004">
      <c r="A71" s="2" t="s">
        <v>6</v>
      </c>
      <c r="B71" s="2" t="s">
        <v>24</v>
      </c>
      <c r="C71" s="3">
        <v>43992</v>
      </c>
      <c r="D71" s="2">
        <v>7200</v>
      </c>
      <c r="E71" s="4">
        <v>9.4E-2</v>
      </c>
    </row>
    <row r="72" spans="1:5" x14ac:dyDescent="0.55000000000000004">
      <c r="A72" s="2" t="s">
        <v>0</v>
      </c>
      <c r="B72" s="2" t="s">
        <v>26</v>
      </c>
      <c r="C72" s="3">
        <v>43992</v>
      </c>
      <c r="D72" s="2">
        <v>38700</v>
      </c>
      <c r="E72" s="4">
        <v>7.6999999999999999E-2</v>
      </c>
    </row>
    <row r="73" spans="1:5" x14ac:dyDescent="0.55000000000000004">
      <c r="A73" s="2" t="s">
        <v>1</v>
      </c>
      <c r="B73" s="2" t="s">
        <v>19</v>
      </c>
      <c r="C73" s="3">
        <v>43999</v>
      </c>
      <c r="D73" s="2">
        <v>3300</v>
      </c>
      <c r="E73" s="4">
        <v>4.9000000000000002E-2</v>
      </c>
    </row>
    <row r="74" spans="1:5" x14ac:dyDescent="0.55000000000000004">
      <c r="A74" s="2" t="s">
        <v>11</v>
      </c>
      <c r="B74" s="2" t="s">
        <v>30</v>
      </c>
      <c r="C74" s="3">
        <v>43999</v>
      </c>
      <c r="D74" s="2">
        <v>0</v>
      </c>
      <c r="E74" s="4">
        <v>0</v>
      </c>
    </row>
    <row r="75" spans="1:5" x14ac:dyDescent="0.55000000000000004">
      <c r="A75" s="2" t="s">
        <v>10</v>
      </c>
      <c r="B75" s="2" t="s">
        <v>27</v>
      </c>
      <c r="C75" s="3">
        <v>43999</v>
      </c>
      <c r="D75" s="2">
        <v>130</v>
      </c>
      <c r="E75" s="4">
        <v>3.5999999999999999E-3</v>
      </c>
    </row>
    <row r="76" spans="1:5" x14ac:dyDescent="0.55000000000000004">
      <c r="A76" s="2" t="s">
        <v>7</v>
      </c>
      <c r="B76" s="2" t="s">
        <v>28</v>
      </c>
      <c r="C76" s="3">
        <v>43999</v>
      </c>
      <c r="D76" s="2">
        <v>0</v>
      </c>
      <c r="E76" s="4">
        <v>0</v>
      </c>
    </row>
    <row r="77" spans="1:5" x14ac:dyDescent="0.55000000000000004">
      <c r="A77" s="2" t="s">
        <v>2</v>
      </c>
      <c r="B77" s="2" t="s">
        <v>20</v>
      </c>
      <c r="C77" s="3">
        <v>43999</v>
      </c>
      <c r="D77" s="2">
        <v>2000</v>
      </c>
      <c r="E77" s="4">
        <v>3.2000000000000001E-2</v>
      </c>
    </row>
    <row r="78" spans="1:5" x14ac:dyDescent="0.55000000000000004">
      <c r="A78" s="2" t="s">
        <v>9</v>
      </c>
      <c r="B78" s="2" t="s">
        <v>25</v>
      </c>
      <c r="C78" s="3">
        <v>43999</v>
      </c>
      <c r="D78" s="2">
        <v>150</v>
      </c>
      <c r="E78" s="4">
        <v>8.9999999999999993E-3</v>
      </c>
    </row>
    <row r="79" spans="1:5" x14ac:dyDescent="0.55000000000000004">
      <c r="A79" s="2" t="s">
        <v>8</v>
      </c>
      <c r="B79" s="2" t="s">
        <v>29</v>
      </c>
      <c r="C79" s="3">
        <v>43999</v>
      </c>
      <c r="D79" s="2">
        <v>0</v>
      </c>
      <c r="E79" s="4">
        <v>0</v>
      </c>
    </row>
    <row r="80" spans="1:5" x14ac:dyDescent="0.55000000000000004">
      <c r="A80" s="2" t="s">
        <v>3</v>
      </c>
      <c r="B80" s="2" t="s">
        <v>21</v>
      </c>
      <c r="C80" s="3">
        <v>43999</v>
      </c>
      <c r="D80" s="2">
        <v>200</v>
      </c>
      <c r="E80" s="4">
        <v>8.0000000000000002E-3</v>
      </c>
    </row>
    <row r="81" spans="1:5" x14ac:dyDescent="0.55000000000000004">
      <c r="A81" s="2" t="s">
        <v>4</v>
      </c>
      <c r="B81" s="2" t="s">
        <v>22</v>
      </c>
      <c r="C81" s="3">
        <v>43999</v>
      </c>
      <c r="D81" s="2">
        <v>230</v>
      </c>
      <c r="E81" s="4">
        <v>2.8000000000000001E-2</v>
      </c>
    </row>
    <row r="82" spans="1:5" x14ac:dyDescent="0.55000000000000004">
      <c r="A82" s="2" t="s">
        <v>5</v>
      </c>
      <c r="B82" s="2" t="s">
        <v>23</v>
      </c>
      <c r="C82" s="3">
        <v>43999</v>
      </c>
      <c r="D82" s="2">
        <v>4400</v>
      </c>
      <c r="E82" s="4">
        <v>0.12</v>
      </c>
    </row>
    <row r="83" spans="1:5" x14ac:dyDescent="0.55000000000000004">
      <c r="A83" s="2" t="s">
        <v>6</v>
      </c>
      <c r="B83" s="2" t="s">
        <v>24</v>
      </c>
      <c r="C83" s="3">
        <v>43999</v>
      </c>
      <c r="D83" s="2">
        <v>3900</v>
      </c>
      <c r="E83" s="4">
        <v>5.1999999999999998E-2</v>
      </c>
    </row>
    <row r="84" spans="1:5" x14ac:dyDescent="0.55000000000000004">
      <c r="A84" s="2" t="s">
        <v>0</v>
      </c>
      <c r="B84" s="2" t="s">
        <v>26</v>
      </c>
      <c r="C84" s="3">
        <v>43999</v>
      </c>
      <c r="D84" s="2">
        <v>9200</v>
      </c>
      <c r="E84" s="4">
        <v>1.7999999999999999E-2</v>
      </c>
    </row>
    <row r="85" spans="1:5" x14ac:dyDescent="0.55000000000000004">
      <c r="A85" s="2" t="s">
        <v>1</v>
      </c>
      <c r="B85" s="2" t="s">
        <v>19</v>
      </c>
      <c r="C85" s="3">
        <v>44006</v>
      </c>
      <c r="D85" s="2">
        <v>2100</v>
      </c>
      <c r="E85" s="4">
        <v>0.03</v>
      </c>
    </row>
    <row r="86" spans="1:5" x14ac:dyDescent="0.55000000000000004">
      <c r="A86" s="2" t="s">
        <v>11</v>
      </c>
      <c r="B86" s="2" t="s">
        <v>30</v>
      </c>
      <c r="C86" s="3">
        <v>44006</v>
      </c>
      <c r="D86" s="2">
        <v>20</v>
      </c>
      <c r="E86" s="4">
        <v>2.8999999999999998E-3</v>
      </c>
    </row>
    <row r="87" spans="1:5" x14ac:dyDescent="0.55000000000000004">
      <c r="A87" s="2" t="s">
        <v>10</v>
      </c>
      <c r="B87" s="2" t="s">
        <v>27</v>
      </c>
      <c r="C87" s="3">
        <v>44006</v>
      </c>
      <c r="D87" s="2">
        <v>520</v>
      </c>
      <c r="E87" s="4">
        <v>1.4E-2</v>
      </c>
    </row>
    <row r="88" spans="1:5" x14ac:dyDescent="0.55000000000000004">
      <c r="A88" s="2" t="s">
        <v>7</v>
      </c>
      <c r="B88" s="2" t="s">
        <v>28</v>
      </c>
      <c r="C88" s="3">
        <v>44006</v>
      </c>
      <c r="D88" s="2">
        <v>15</v>
      </c>
      <c r="E88" s="4">
        <v>6.3E-3</v>
      </c>
    </row>
    <row r="89" spans="1:5" x14ac:dyDescent="0.55000000000000004">
      <c r="A89" s="2" t="s">
        <v>2</v>
      </c>
      <c r="B89" s="2" t="s">
        <v>20</v>
      </c>
      <c r="C89" s="3">
        <v>44006</v>
      </c>
      <c r="D89" s="2">
        <v>1000</v>
      </c>
      <c r="E89" s="4">
        <v>1.6E-2</v>
      </c>
    </row>
    <row r="90" spans="1:5" x14ac:dyDescent="0.55000000000000004">
      <c r="A90" s="2" t="s">
        <v>9</v>
      </c>
      <c r="B90" s="2" t="s">
        <v>25</v>
      </c>
      <c r="C90" s="3">
        <v>44006</v>
      </c>
      <c r="D90" s="2">
        <v>490</v>
      </c>
      <c r="E90" s="4">
        <v>2.9000000000000001E-2</v>
      </c>
    </row>
    <row r="91" spans="1:5" x14ac:dyDescent="0.55000000000000004">
      <c r="A91" s="2" t="s">
        <v>8</v>
      </c>
      <c r="B91" s="2" t="s">
        <v>29</v>
      </c>
      <c r="C91" s="3">
        <v>44006</v>
      </c>
      <c r="D91" s="2">
        <v>0</v>
      </c>
      <c r="E91" s="4">
        <v>0</v>
      </c>
    </row>
    <row r="92" spans="1:5" x14ac:dyDescent="0.55000000000000004">
      <c r="A92" s="2" t="s">
        <v>3</v>
      </c>
      <c r="B92" s="2" t="s">
        <v>21</v>
      </c>
      <c r="C92" s="3">
        <v>44006</v>
      </c>
      <c r="D92" s="2">
        <v>2100</v>
      </c>
      <c r="E92" s="4">
        <v>0.08</v>
      </c>
    </row>
    <row r="93" spans="1:5" x14ac:dyDescent="0.55000000000000004">
      <c r="A93" s="2" t="s">
        <v>4</v>
      </c>
      <c r="B93" s="2" t="s">
        <v>22</v>
      </c>
      <c r="C93" s="3">
        <v>44006</v>
      </c>
      <c r="D93" s="2">
        <v>120</v>
      </c>
      <c r="E93" s="4">
        <v>1.4999999999999999E-2</v>
      </c>
    </row>
    <row r="94" spans="1:5" x14ac:dyDescent="0.55000000000000004">
      <c r="A94" s="2" t="s">
        <v>5</v>
      </c>
      <c r="B94" s="2" t="s">
        <v>23</v>
      </c>
      <c r="C94" s="3">
        <v>44006</v>
      </c>
      <c r="D94" s="2">
        <v>4200</v>
      </c>
      <c r="E94" s="4">
        <v>0.11</v>
      </c>
    </row>
    <row r="95" spans="1:5" x14ac:dyDescent="0.55000000000000004">
      <c r="A95" s="2" t="s">
        <v>6</v>
      </c>
      <c r="B95" s="2" t="s">
        <v>24</v>
      </c>
      <c r="C95" s="3">
        <v>44006</v>
      </c>
      <c r="D95" s="2">
        <v>0</v>
      </c>
      <c r="E95" s="4">
        <v>0</v>
      </c>
    </row>
    <row r="96" spans="1:5" x14ac:dyDescent="0.55000000000000004">
      <c r="A96" s="2" t="s">
        <v>0</v>
      </c>
      <c r="B96" s="2" t="s">
        <v>26</v>
      </c>
      <c r="C96" s="3">
        <v>44006</v>
      </c>
      <c r="D96" s="2">
        <v>18100</v>
      </c>
      <c r="E96" s="4">
        <v>3.5999999999999997E-2</v>
      </c>
    </row>
    <row r="97" spans="1:5" x14ac:dyDescent="0.55000000000000004">
      <c r="A97" s="2" t="s">
        <v>1</v>
      </c>
      <c r="B97" s="2" t="s">
        <v>19</v>
      </c>
      <c r="C97" s="3">
        <v>44013</v>
      </c>
      <c r="D97" s="2">
        <v>3000</v>
      </c>
      <c r="E97" s="4">
        <v>4.2999999999999997E-2</v>
      </c>
    </row>
    <row r="98" spans="1:5" x14ac:dyDescent="0.55000000000000004">
      <c r="A98" s="2" t="s">
        <v>11</v>
      </c>
      <c r="B98" s="2" t="s">
        <v>30</v>
      </c>
      <c r="C98" s="3">
        <v>44013</v>
      </c>
      <c r="D98" s="2">
        <v>190</v>
      </c>
      <c r="E98" s="4">
        <v>2.5999999999999999E-2</v>
      </c>
    </row>
    <row r="99" spans="1:5" x14ac:dyDescent="0.55000000000000004">
      <c r="A99" s="2" t="s">
        <v>10</v>
      </c>
      <c r="B99" s="2" t="s">
        <v>27</v>
      </c>
      <c r="C99" s="3">
        <v>44013</v>
      </c>
      <c r="D99" s="2">
        <v>260</v>
      </c>
      <c r="E99" s="4">
        <v>7.1999999999999998E-3</v>
      </c>
    </row>
    <row r="100" spans="1:5" x14ac:dyDescent="0.55000000000000004">
      <c r="A100" s="2" t="s">
        <v>7</v>
      </c>
      <c r="B100" s="2" t="s">
        <v>28</v>
      </c>
      <c r="C100" s="3">
        <v>44013</v>
      </c>
      <c r="D100" s="2">
        <v>230</v>
      </c>
      <c r="E100" s="4">
        <v>8.7999999999999995E-2</v>
      </c>
    </row>
    <row r="101" spans="1:5" x14ac:dyDescent="0.55000000000000004">
      <c r="A101" s="2" t="s">
        <v>2</v>
      </c>
      <c r="B101" s="2" t="s">
        <v>20</v>
      </c>
      <c r="C101" s="3">
        <v>44013</v>
      </c>
      <c r="D101" s="2">
        <v>3800</v>
      </c>
      <c r="E101" s="4">
        <v>6.0999999999999999E-2</v>
      </c>
    </row>
    <row r="102" spans="1:5" x14ac:dyDescent="0.55000000000000004">
      <c r="A102" s="2" t="s">
        <v>9</v>
      </c>
      <c r="B102" s="2" t="s">
        <v>25</v>
      </c>
      <c r="C102" s="3">
        <v>44013</v>
      </c>
      <c r="D102" s="2">
        <v>410</v>
      </c>
      <c r="E102" s="4">
        <v>2.4E-2</v>
      </c>
    </row>
    <row r="103" spans="1:5" x14ac:dyDescent="0.55000000000000004">
      <c r="A103" s="2" t="s">
        <v>8</v>
      </c>
      <c r="B103" s="2" t="s">
        <v>29</v>
      </c>
      <c r="C103" s="3">
        <v>44013</v>
      </c>
      <c r="D103" s="2">
        <v>0</v>
      </c>
      <c r="E103" s="4">
        <v>0</v>
      </c>
    </row>
    <row r="104" spans="1:5" x14ac:dyDescent="0.55000000000000004">
      <c r="A104" s="2" t="s">
        <v>3</v>
      </c>
      <c r="B104" s="2" t="s">
        <v>21</v>
      </c>
      <c r="C104" s="3">
        <v>44013</v>
      </c>
      <c r="D104" s="2">
        <v>6300</v>
      </c>
      <c r="E104" s="4">
        <v>0.24</v>
      </c>
    </row>
    <row r="105" spans="1:5" x14ac:dyDescent="0.55000000000000004">
      <c r="A105" s="2" t="s">
        <v>4</v>
      </c>
      <c r="B105" s="2" t="s">
        <v>22</v>
      </c>
      <c r="C105" s="3">
        <v>44013</v>
      </c>
      <c r="D105" s="2">
        <v>95</v>
      </c>
      <c r="E105" s="4">
        <v>1.0999999999999999E-2</v>
      </c>
    </row>
    <row r="106" spans="1:5" x14ac:dyDescent="0.55000000000000004">
      <c r="A106" s="2" t="s">
        <v>5</v>
      </c>
      <c r="B106" s="2" t="s">
        <v>23</v>
      </c>
      <c r="C106" s="3">
        <v>44013</v>
      </c>
      <c r="D106" s="2">
        <v>2200</v>
      </c>
      <c r="E106" s="4">
        <v>5.7000000000000002E-2</v>
      </c>
    </row>
    <row r="107" spans="1:5" x14ac:dyDescent="0.55000000000000004">
      <c r="A107" s="2" t="s">
        <v>6</v>
      </c>
      <c r="B107" s="2" t="s">
        <v>24</v>
      </c>
      <c r="C107" s="3">
        <v>44013</v>
      </c>
      <c r="D107" s="2">
        <v>2100</v>
      </c>
      <c r="E107" s="4">
        <v>2.7E-2</v>
      </c>
    </row>
    <row r="108" spans="1:5" x14ac:dyDescent="0.55000000000000004">
      <c r="A108" s="2" t="s">
        <v>0</v>
      </c>
      <c r="B108" s="2" t="s">
        <v>26</v>
      </c>
      <c r="C108" s="3">
        <v>44013</v>
      </c>
      <c r="D108" s="2">
        <v>23600</v>
      </c>
      <c r="E108" s="4">
        <v>4.7E-2</v>
      </c>
    </row>
    <row r="109" spans="1:5" x14ac:dyDescent="0.55000000000000004">
      <c r="A109" s="2" t="s">
        <v>1</v>
      </c>
      <c r="B109" s="2" t="s">
        <v>19</v>
      </c>
      <c r="C109" s="3">
        <v>44020</v>
      </c>
      <c r="D109" s="2">
        <v>1600</v>
      </c>
      <c r="E109" s="4">
        <v>2.3E-2</v>
      </c>
    </row>
    <row r="110" spans="1:5" x14ac:dyDescent="0.55000000000000004">
      <c r="A110" s="2" t="s">
        <v>11</v>
      </c>
      <c r="B110" s="2" t="s">
        <v>30</v>
      </c>
      <c r="C110" s="3">
        <v>44020</v>
      </c>
      <c r="D110" s="2">
        <v>15</v>
      </c>
      <c r="E110" s="4">
        <v>2E-3</v>
      </c>
    </row>
    <row r="111" spans="1:5" x14ac:dyDescent="0.55000000000000004">
      <c r="A111" s="2" t="s">
        <v>10</v>
      </c>
      <c r="B111" s="2" t="s">
        <v>27</v>
      </c>
      <c r="C111" s="3">
        <v>44020</v>
      </c>
      <c r="D111" s="2">
        <v>930</v>
      </c>
      <c r="E111" s="4">
        <v>2.5000000000000001E-2</v>
      </c>
    </row>
    <row r="112" spans="1:5" x14ac:dyDescent="0.55000000000000004">
      <c r="A112" s="2" t="s">
        <v>7</v>
      </c>
      <c r="B112" s="2" t="s">
        <v>28</v>
      </c>
      <c r="C112" s="3">
        <v>44020</v>
      </c>
      <c r="D112" s="2">
        <v>25</v>
      </c>
      <c r="E112" s="4">
        <v>1.0999999999999999E-2</v>
      </c>
    </row>
    <row r="113" spans="1:5" x14ac:dyDescent="0.55000000000000004">
      <c r="A113" s="2" t="s">
        <v>2</v>
      </c>
      <c r="B113" s="2" t="s">
        <v>20</v>
      </c>
      <c r="C113" s="3">
        <v>44020</v>
      </c>
      <c r="D113" s="2">
        <v>790</v>
      </c>
      <c r="E113" s="4">
        <v>1.2E-2</v>
      </c>
    </row>
    <row r="114" spans="1:5" x14ac:dyDescent="0.55000000000000004">
      <c r="A114" s="2" t="s">
        <v>9</v>
      </c>
      <c r="B114" s="2" t="s">
        <v>25</v>
      </c>
      <c r="C114" s="3">
        <v>44020</v>
      </c>
      <c r="D114" s="2">
        <v>260</v>
      </c>
      <c r="E114" s="4">
        <v>1.4999999999999999E-2</v>
      </c>
    </row>
    <row r="115" spans="1:5" x14ac:dyDescent="0.55000000000000004">
      <c r="A115" s="2" t="s">
        <v>8</v>
      </c>
      <c r="B115" s="2" t="s">
        <v>29</v>
      </c>
      <c r="C115" s="3">
        <v>44020</v>
      </c>
      <c r="D115" s="2">
        <v>5</v>
      </c>
      <c r="E115" s="4">
        <v>4.1000000000000003E-3</v>
      </c>
    </row>
    <row r="116" spans="1:5" x14ac:dyDescent="0.55000000000000004">
      <c r="A116" s="2" t="s">
        <v>3</v>
      </c>
      <c r="B116" s="2" t="s">
        <v>21</v>
      </c>
      <c r="C116" s="3">
        <v>44020</v>
      </c>
      <c r="D116" s="2">
        <v>2200</v>
      </c>
      <c r="E116" s="4">
        <v>8.4000000000000005E-2</v>
      </c>
    </row>
    <row r="117" spans="1:5" x14ac:dyDescent="0.55000000000000004">
      <c r="A117" s="2" t="s">
        <v>4</v>
      </c>
      <c r="B117" s="2" t="s">
        <v>22</v>
      </c>
      <c r="C117" s="3">
        <v>44020</v>
      </c>
      <c r="D117" s="2">
        <v>140</v>
      </c>
      <c r="E117" s="4">
        <v>1.7000000000000001E-2</v>
      </c>
    </row>
    <row r="118" spans="1:5" x14ac:dyDescent="0.55000000000000004">
      <c r="A118" s="2" t="s">
        <v>5</v>
      </c>
      <c r="B118" s="2" t="s">
        <v>23</v>
      </c>
      <c r="C118" s="3">
        <v>44020</v>
      </c>
      <c r="D118" s="2">
        <v>1100</v>
      </c>
      <c r="E118" s="4">
        <v>0.03</v>
      </c>
    </row>
    <row r="119" spans="1:5" x14ac:dyDescent="0.55000000000000004">
      <c r="A119" s="2" t="s">
        <v>6</v>
      </c>
      <c r="B119" s="2" t="s">
        <v>24</v>
      </c>
      <c r="C119" s="3">
        <v>44020</v>
      </c>
      <c r="D119" s="2">
        <v>1500</v>
      </c>
      <c r="E119" s="4">
        <v>0.02</v>
      </c>
    </row>
    <row r="120" spans="1:5" x14ac:dyDescent="0.55000000000000004">
      <c r="A120" s="2" t="s">
        <v>0</v>
      </c>
      <c r="B120" s="2" t="s">
        <v>26</v>
      </c>
      <c r="C120" s="3">
        <v>44020</v>
      </c>
      <c r="D120" s="2">
        <v>58100</v>
      </c>
      <c r="E120" s="4">
        <v>0.12</v>
      </c>
    </row>
    <row r="121" spans="1:5" x14ac:dyDescent="0.55000000000000004">
      <c r="A121" s="2" t="s">
        <v>1</v>
      </c>
      <c r="B121" s="2" t="s">
        <v>19</v>
      </c>
      <c r="C121" s="3">
        <v>44027</v>
      </c>
      <c r="D121" s="2">
        <v>5500</v>
      </c>
      <c r="E121" s="4">
        <v>0.08</v>
      </c>
    </row>
    <row r="122" spans="1:5" x14ac:dyDescent="0.55000000000000004">
      <c r="A122" s="2" t="s">
        <v>11</v>
      </c>
      <c r="B122" s="2" t="s">
        <v>30</v>
      </c>
      <c r="C122" s="3">
        <v>44027</v>
      </c>
      <c r="D122" s="2">
        <v>600</v>
      </c>
      <c r="E122" s="4">
        <v>8.1000000000000003E-2</v>
      </c>
    </row>
    <row r="123" spans="1:5" x14ac:dyDescent="0.55000000000000004">
      <c r="A123" s="2" t="s">
        <v>10</v>
      </c>
      <c r="B123" s="2" t="s">
        <v>27</v>
      </c>
      <c r="C123" s="3">
        <v>44027</v>
      </c>
      <c r="D123" s="2">
        <v>700</v>
      </c>
      <c r="E123" s="4">
        <v>1.9E-2</v>
      </c>
    </row>
    <row r="124" spans="1:5" x14ac:dyDescent="0.55000000000000004">
      <c r="A124" s="2" t="s">
        <v>7</v>
      </c>
      <c r="B124" s="2" t="s">
        <v>28</v>
      </c>
      <c r="C124" s="3">
        <v>44027</v>
      </c>
      <c r="D124" s="2">
        <v>30</v>
      </c>
      <c r="E124" s="4">
        <v>1.2999999999999999E-2</v>
      </c>
    </row>
    <row r="125" spans="1:5" x14ac:dyDescent="0.55000000000000004">
      <c r="A125" s="2" t="s">
        <v>2</v>
      </c>
      <c r="B125" s="2" t="s">
        <v>20</v>
      </c>
      <c r="C125" s="3">
        <v>44027</v>
      </c>
      <c r="D125" s="2">
        <v>18400</v>
      </c>
      <c r="E125" s="4">
        <v>0.28999999999999998</v>
      </c>
    </row>
    <row r="126" spans="1:5" x14ac:dyDescent="0.55000000000000004">
      <c r="A126" s="2" t="s">
        <v>9</v>
      </c>
      <c r="B126" s="2" t="s">
        <v>25</v>
      </c>
      <c r="C126" s="3">
        <v>44027</v>
      </c>
      <c r="D126" s="2">
        <v>340</v>
      </c>
      <c r="E126" s="4">
        <v>0.02</v>
      </c>
    </row>
    <row r="127" spans="1:5" x14ac:dyDescent="0.55000000000000004">
      <c r="A127" s="2" t="s">
        <v>8</v>
      </c>
      <c r="B127" s="2" t="s">
        <v>29</v>
      </c>
      <c r="C127" s="3">
        <v>44027</v>
      </c>
      <c r="D127" s="2">
        <v>0</v>
      </c>
      <c r="E127" s="4">
        <v>0</v>
      </c>
    </row>
    <row r="128" spans="1:5" x14ac:dyDescent="0.55000000000000004">
      <c r="A128" s="2" t="s">
        <v>3</v>
      </c>
      <c r="B128" s="2" t="s">
        <v>21</v>
      </c>
      <c r="C128" s="3">
        <v>44027</v>
      </c>
      <c r="D128" s="2">
        <v>2700</v>
      </c>
      <c r="E128" s="4">
        <v>0.1</v>
      </c>
    </row>
    <row r="129" spans="1:5" x14ac:dyDescent="0.55000000000000004">
      <c r="A129" s="2" t="s">
        <v>4</v>
      </c>
      <c r="B129" s="2" t="s">
        <v>22</v>
      </c>
      <c r="C129" s="3">
        <v>44027</v>
      </c>
      <c r="D129" s="2">
        <v>880</v>
      </c>
      <c r="E129" s="4">
        <v>0.11</v>
      </c>
    </row>
    <row r="130" spans="1:5" x14ac:dyDescent="0.55000000000000004">
      <c r="A130" s="2" t="s">
        <v>5</v>
      </c>
      <c r="B130" s="2" t="s">
        <v>23</v>
      </c>
      <c r="C130" s="3">
        <v>44027</v>
      </c>
      <c r="D130" s="2">
        <v>810</v>
      </c>
      <c r="E130" s="4">
        <v>2.1000000000000001E-2</v>
      </c>
    </row>
    <row r="131" spans="1:5" x14ac:dyDescent="0.55000000000000004">
      <c r="A131" s="2" t="s">
        <v>6</v>
      </c>
      <c r="B131" s="2" t="s">
        <v>24</v>
      </c>
      <c r="C131" s="3">
        <v>44027</v>
      </c>
      <c r="D131" s="2">
        <v>3100</v>
      </c>
      <c r="E131" s="4">
        <v>0.04</v>
      </c>
    </row>
    <row r="132" spans="1:5" x14ac:dyDescent="0.55000000000000004">
      <c r="A132" s="2" t="s">
        <v>0</v>
      </c>
      <c r="B132" s="2" t="s">
        <v>26</v>
      </c>
      <c r="C132" s="3">
        <v>44027</v>
      </c>
      <c r="D132" s="2">
        <v>42500</v>
      </c>
      <c r="E132" s="4">
        <v>8.5000000000000006E-2</v>
      </c>
    </row>
    <row r="133" spans="1:5" x14ac:dyDescent="0.55000000000000004">
      <c r="A133" s="2" t="s">
        <v>1</v>
      </c>
      <c r="B133" s="2" t="s">
        <v>19</v>
      </c>
      <c r="C133" s="3">
        <v>44034</v>
      </c>
      <c r="D133" s="2">
        <v>4500</v>
      </c>
      <c r="E133" s="4">
        <v>6.6000000000000003E-2</v>
      </c>
    </row>
    <row r="134" spans="1:5" x14ac:dyDescent="0.55000000000000004">
      <c r="A134" s="2" t="s">
        <v>11</v>
      </c>
      <c r="B134" s="2" t="s">
        <v>30</v>
      </c>
      <c r="C134" s="3">
        <v>44034</v>
      </c>
      <c r="D134" s="2">
        <v>0</v>
      </c>
      <c r="E134" s="4">
        <v>0</v>
      </c>
    </row>
    <row r="135" spans="1:5" x14ac:dyDescent="0.55000000000000004">
      <c r="A135" s="2" t="s">
        <v>10</v>
      </c>
      <c r="B135" s="2" t="s">
        <v>27</v>
      </c>
      <c r="C135" s="3">
        <v>44034</v>
      </c>
      <c r="D135" s="2">
        <v>820</v>
      </c>
      <c r="E135" s="4">
        <v>2.1999999999999999E-2</v>
      </c>
    </row>
    <row r="136" spans="1:5" x14ac:dyDescent="0.55000000000000004">
      <c r="A136" s="2" t="s">
        <v>7</v>
      </c>
      <c r="B136" s="2" t="s">
        <v>28</v>
      </c>
      <c r="C136" s="3">
        <v>44034</v>
      </c>
      <c r="D136" s="2">
        <v>25</v>
      </c>
      <c r="E136" s="4">
        <v>9.1000000000000004E-3</v>
      </c>
    </row>
    <row r="137" spans="1:5" x14ac:dyDescent="0.55000000000000004">
      <c r="A137" s="2" t="s">
        <v>2</v>
      </c>
      <c r="B137" s="2" t="s">
        <v>20</v>
      </c>
      <c r="C137" s="3">
        <v>44034</v>
      </c>
      <c r="D137" s="2">
        <v>3900</v>
      </c>
      <c r="E137" s="4">
        <v>6.2E-2</v>
      </c>
    </row>
    <row r="138" spans="1:5" x14ac:dyDescent="0.55000000000000004">
      <c r="A138" s="2" t="s">
        <v>9</v>
      </c>
      <c r="B138" s="2" t="s">
        <v>25</v>
      </c>
      <c r="C138" s="3">
        <v>44034</v>
      </c>
      <c r="D138" s="2">
        <v>150</v>
      </c>
      <c r="E138" s="4">
        <v>8.8999999999999999E-3</v>
      </c>
    </row>
    <row r="139" spans="1:5" x14ac:dyDescent="0.55000000000000004">
      <c r="A139" s="2" t="s">
        <v>8</v>
      </c>
      <c r="B139" s="2" t="s">
        <v>29</v>
      </c>
      <c r="C139" s="3">
        <v>44034</v>
      </c>
      <c r="D139" s="2">
        <v>0</v>
      </c>
      <c r="E139" s="4">
        <v>0</v>
      </c>
    </row>
    <row r="140" spans="1:5" x14ac:dyDescent="0.55000000000000004">
      <c r="A140" s="2" t="s">
        <v>3</v>
      </c>
      <c r="B140" s="2" t="s">
        <v>21</v>
      </c>
      <c r="C140" s="3">
        <v>44034</v>
      </c>
      <c r="D140" s="2">
        <v>1300</v>
      </c>
      <c r="E140" s="4">
        <v>4.9000000000000002E-2</v>
      </c>
    </row>
    <row r="141" spans="1:5" x14ac:dyDescent="0.55000000000000004">
      <c r="A141" s="2" t="s">
        <v>4</v>
      </c>
      <c r="B141" s="2" t="s">
        <v>22</v>
      </c>
      <c r="C141" s="3">
        <v>44034</v>
      </c>
      <c r="D141" s="2">
        <v>130</v>
      </c>
      <c r="E141" s="4">
        <v>1.4999999999999999E-2</v>
      </c>
    </row>
    <row r="142" spans="1:5" x14ac:dyDescent="0.55000000000000004">
      <c r="A142" s="2" t="s">
        <v>5</v>
      </c>
      <c r="B142" s="2" t="s">
        <v>23</v>
      </c>
      <c r="C142" s="3">
        <v>44034</v>
      </c>
      <c r="D142" s="2">
        <v>1200</v>
      </c>
      <c r="E142" s="4">
        <v>3.1E-2</v>
      </c>
    </row>
    <row r="143" spans="1:5" x14ac:dyDescent="0.55000000000000004">
      <c r="A143" s="2" t="s">
        <v>6</v>
      </c>
      <c r="B143" s="2" t="s">
        <v>24</v>
      </c>
      <c r="C143" s="3">
        <v>44034</v>
      </c>
      <c r="D143" s="2">
        <v>2300</v>
      </c>
      <c r="E143" s="4">
        <v>0.03</v>
      </c>
    </row>
    <row r="144" spans="1:5" x14ac:dyDescent="0.55000000000000004">
      <c r="A144" s="2" t="s">
        <v>0</v>
      </c>
      <c r="B144" s="2" t="s">
        <v>26</v>
      </c>
      <c r="C144" s="3">
        <v>44034</v>
      </c>
      <c r="D144" s="2">
        <v>20300</v>
      </c>
      <c r="E144" s="4">
        <v>4.1000000000000002E-2</v>
      </c>
    </row>
    <row r="145" spans="1:5" x14ac:dyDescent="0.55000000000000004">
      <c r="A145" s="2" t="s">
        <v>1</v>
      </c>
      <c r="B145" s="2" t="s">
        <v>19</v>
      </c>
      <c r="C145" s="3">
        <v>44041</v>
      </c>
      <c r="D145" s="2">
        <v>810</v>
      </c>
      <c r="E145" s="4">
        <v>1.2E-2</v>
      </c>
    </row>
    <row r="146" spans="1:5" x14ac:dyDescent="0.55000000000000004">
      <c r="A146" s="2" t="s">
        <v>11</v>
      </c>
      <c r="B146" s="2" t="s">
        <v>30</v>
      </c>
      <c r="C146" s="3">
        <v>44041</v>
      </c>
      <c r="D146" s="2">
        <v>45</v>
      </c>
      <c r="E146" s="4">
        <v>6.0000000000000001E-3</v>
      </c>
    </row>
    <row r="147" spans="1:5" x14ac:dyDescent="0.55000000000000004">
      <c r="A147" s="2" t="s">
        <v>10</v>
      </c>
      <c r="B147" s="2" t="s">
        <v>27</v>
      </c>
      <c r="C147" s="3">
        <v>44041</v>
      </c>
      <c r="D147" s="2">
        <v>1100</v>
      </c>
      <c r="E147" s="4">
        <v>2.9000000000000001E-2</v>
      </c>
    </row>
    <row r="148" spans="1:5" x14ac:dyDescent="0.55000000000000004">
      <c r="A148" s="2" t="s">
        <v>7</v>
      </c>
      <c r="B148" s="2" t="s">
        <v>28</v>
      </c>
      <c r="C148" s="3">
        <v>44041</v>
      </c>
      <c r="D148" s="2">
        <v>15</v>
      </c>
      <c r="E148" s="4">
        <v>5.8999999999999999E-3</v>
      </c>
    </row>
    <row r="149" spans="1:5" x14ac:dyDescent="0.55000000000000004">
      <c r="A149" s="2" t="s">
        <v>2</v>
      </c>
      <c r="B149" s="2" t="s">
        <v>20</v>
      </c>
      <c r="C149" s="3">
        <v>44041</v>
      </c>
      <c r="D149" s="2">
        <v>3400</v>
      </c>
      <c r="E149" s="4">
        <v>5.3999999999999999E-2</v>
      </c>
    </row>
    <row r="150" spans="1:5" x14ac:dyDescent="0.55000000000000004">
      <c r="A150" s="2" t="s">
        <v>9</v>
      </c>
      <c r="B150" s="2" t="s">
        <v>25</v>
      </c>
      <c r="C150" s="3">
        <v>44041</v>
      </c>
      <c r="D150" s="2">
        <v>80</v>
      </c>
      <c r="E150" s="4">
        <v>4.7000000000000002E-3</v>
      </c>
    </row>
    <row r="151" spans="1:5" x14ac:dyDescent="0.55000000000000004">
      <c r="A151" s="2" t="s">
        <v>8</v>
      </c>
      <c r="B151" s="2" t="s">
        <v>29</v>
      </c>
      <c r="C151" s="3">
        <v>44041</v>
      </c>
      <c r="D151" s="2">
        <v>0</v>
      </c>
      <c r="E151" s="4">
        <v>0</v>
      </c>
    </row>
    <row r="152" spans="1:5" x14ac:dyDescent="0.55000000000000004">
      <c r="A152" s="2" t="s">
        <v>3</v>
      </c>
      <c r="B152" s="2" t="s">
        <v>21</v>
      </c>
      <c r="C152" s="3">
        <v>44041</v>
      </c>
      <c r="D152" s="2">
        <v>1500</v>
      </c>
      <c r="E152" s="4">
        <v>5.6000000000000001E-2</v>
      </c>
    </row>
    <row r="153" spans="1:5" x14ac:dyDescent="0.55000000000000004">
      <c r="A153" s="2" t="s">
        <v>4</v>
      </c>
      <c r="B153" s="2" t="s">
        <v>22</v>
      </c>
      <c r="C153" s="3">
        <v>44041</v>
      </c>
      <c r="D153" s="2">
        <v>210</v>
      </c>
      <c r="E153" s="4">
        <v>2.5000000000000001E-2</v>
      </c>
    </row>
    <row r="154" spans="1:5" x14ac:dyDescent="0.55000000000000004">
      <c r="A154" s="2" t="s">
        <v>5</v>
      </c>
      <c r="B154" s="2" t="s">
        <v>23</v>
      </c>
      <c r="C154" s="3">
        <v>44041</v>
      </c>
      <c r="D154" s="2">
        <v>3100</v>
      </c>
      <c r="E154" s="4">
        <v>8.1000000000000003E-2</v>
      </c>
    </row>
    <row r="155" spans="1:5" x14ac:dyDescent="0.55000000000000004">
      <c r="A155" s="2" t="s">
        <v>6</v>
      </c>
      <c r="B155" s="2" t="s">
        <v>24</v>
      </c>
      <c r="C155" s="3">
        <v>44041</v>
      </c>
      <c r="D155" s="2">
        <v>2000</v>
      </c>
      <c r="E155" s="4">
        <v>2.5999999999999999E-2</v>
      </c>
    </row>
    <row r="156" spans="1:5" x14ac:dyDescent="0.55000000000000004">
      <c r="A156" s="2" t="s">
        <v>0</v>
      </c>
      <c r="B156" s="2" t="s">
        <v>26</v>
      </c>
      <c r="C156" s="3">
        <v>44041</v>
      </c>
      <c r="D156" s="2">
        <v>30800</v>
      </c>
      <c r="E156" s="4">
        <v>6.2E-2</v>
      </c>
    </row>
    <row r="157" spans="1:5" x14ac:dyDescent="0.55000000000000004">
      <c r="A157" s="2" t="s">
        <v>1</v>
      </c>
      <c r="B157" s="2" t="s">
        <v>19</v>
      </c>
      <c r="C157" s="3">
        <v>44048</v>
      </c>
      <c r="D157" s="2">
        <v>3600</v>
      </c>
      <c r="E157" s="4">
        <v>5.2999999999999999E-2</v>
      </c>
    </row>
    <row r="158" spans="1:5" x14ac:dyDescent="0.55000000000000004">
      <c r="A158" s="2" t="s">
        <v>11</v>
      </c>
      <c r="B158" s="2" t="s">
        <v>30</v>
      </c>
      <c r="C158" s="3">
        <v>44048</v>
      </c>
      <c r="D158" s="2">
        <v>45</v>
      </c>
      <c r="E158" s="4">
        <v>5.7999999999999996E-3</v>
      </c>
    </row>
    <row r="159" spans="1:5" x14ac:dyDescent="0.55000000000000004">
      <c r="A159" s="2" t="s">
        <v>10</v>
      </c>
      <c r="B159" s="2" t="s">
        <v>27</v>
      </c>
      <c r="C159" s="3">
        <v>44048</v>
      </c>
      <c r="D159" s="2">
        <v>810</v>
      </c>
      <c r="E159" s="4">
        <v>2.1999999999999999E-2</v>
      </c>
    </row>
    <row r="160" spans="1:5" x14ac:dyDescent="0.55000000000000004">
      <c r="A160" s="2" t="s">
        <v>7</v>
      </c>
      <c r="B160" s="2" t="s">
        <v>28</v>
      </c>
      <c r="C160" s="3">
        <v>44048</v>
      </c>
      <c r="D160" s="2">
        <v>80</v>
      </c>
      <c r="E160" s="4">
        <v>3.1E-2</v>
      </c>
    </row>
    <row r="161" spans="1:5" x14ac:dyDescent="0.55000000000000004">
      <c r="A161" s="2" t="s">
        <v>2</v>
      </c>
      <c r="B161" s="2" t="s">
        <v>20</v>
      </c>
      <c r="C161" s="3">
        <v>44048</v>
      </c>
      <c r="D161" s="2">
        <v>2300</v>
      </c>
      <c r="E161" s="4">
        <v>3.6999999999999998E-2</v>
      </c>
    </row>
    <row r="162" spans="1:5" x14ac:dyDescent="0.55000000000000004">
      <c r="A162" s="2" t="s">
        <v>9</v>
      </c>
      <c r="B162" s="2" t="s">
        <v>25</v>
      </c>
      <c r="C162" s="3">
        <v>44048</v>
      </c>
      <c r="D162" s="2">
        <v>100</v>
      </c>
      <c r="E162" s="4">
        <v>6.0000000000000001E-3</v>
      </c>
    </row>
    <row r="163" spans="1:5" x14ac:dyDescent="0.55000000000000004">
      <c r="A163" s="2" t="s">
        <v>8</v>
      </c>
      <c r="B163" s="2" t="s">
        <v>29</v>
      </c>
      <c r="C163" s="3">
        <v>44048</v>
      </c>
      <c r="D163" s="2">
        <v>0</v>
      </c>
      <c r="E163" s="4">
        <v>0</v>
      </c>
    </row>
    <row r="164" spans="1:5" x14ac:dyDescent="0.55000000000000004">
      <c r="A164" s="2" t="s">
        <v>3</v>
      </c>
      <c r="B164" s="2" t="s">
        <v>21</v>
      </c>
      <c r="C164" s="3">
        <v>44048</v>
      </c>
      <c r="D164" s="2"/>
      <c r="E164" s="4"/>
    </row>
    <row r="165" spans="1:5" x14ac:dyDescent="0.55000000000000004">
      <c r="A165" s="2" t="s">
        <v>4</v>
      </c>
      <c r="B165" s="2" t="s">
        <v>22</v>
      </c>
      <c r="C165" s="3">
        <v>44048</v>
      </c>
      <c r="D165" s="2">
        <v>180</v>
      </c>
      <c r="E165" s="4">
        <v>2.1999999999999999E-2</v>
      </c>
    </row>
    <row r="166" spans="1:5" x14ac:dyDescent="0.55000000000000004">
      <c r="A166" s="2" t="s">
        <v>5</v>
      </c>
      <c r="B166" s="2" t="s">
        <v>23</v>
      </c>
      <c r="C166" s="3">
        <v>44048</v>
      </c>
      <c r="D166" s="2">
        <v>2200</v>
      </c>
      <c r="E166" s="4">
        <v>5.8000000000000003E-2</v>
      </c>
    </row>
    <row r="167" spans="1:5" x14ac:dyDescent="0.55000000000000004">
      <c r="A167" s="2" t="s">
        <v>6</v>
      </c>
      <c r="B167" s="2" t="s">
        <v>24</v>
      </c>
      <c r="C167" s="3">
        <v>44048</v>
      </c>
      <c r="D167" s="2">
        <v>2400</v>
      </c>
      <c r="E167" s="4">
        <v>3.2000000000000001E-2</v>
      </c>
    </row>
    <row r="168" spans="1:5" x14ac:dyDescent="0.55000000000000004">
      <c r="A168" s="2" t="s">
        <v>0</v>
      </c>
      <c r="B168" s="2" t="s">
        <v>26</v>
      </c>
      <c r="C168" s="3">
        <v>44048</v>
      </c>
      <c r="D168" s="2">
        <v>71100</v>
      </c>
      <c r="E168" s="4">
        <v>0.14000000000000001</v>
      </c>
    </row>
    <row r="169" spans="1:5" x14ac:dyDescent="0.55000000000000004">
      <c r="A169" s="2" t="s">
        <v>1</v>
      </c>
      <c r="B169" s="2" t="s">
        <v>19</v>
      </c>
      <c r="C169" s="3">
        <v>44055</v>
      </c>
      <c r="D169" s="2">
        <v>1600</v>
      </c>
      <c r="E169" s="4">
        <v>2.5000000000000001E-2</v>
      </c>
    </row>
    <row r="170" spans="1:5" x14ac:dyDescent="0.55000000000000004">
      <c r="A170" s="2" t="s">
        <v>11</v>
      </c>
      <c r="B170" s="2" t="s">
        <v>30</v>
      </c>
      <c r="C170" s="3">
        <v>44055</v>
      </c>
      <c r="D170" s="2">
        <v>25</v>
      </c>
      <c r="E170" s="4">
        <v>0.35</v>
      </c>
    </row>
    <row r="171" spans="1:5" x14ac:dyDescent="0.55000000000000004">
      <c r="A171" s="2" t="s">
        <v>10</v>
      </c>
      <c r="B171" s="2" t="s">
        <v>27</v>
      </c>
      <c r="C171" s="3">
        <v>44055</v>
      </c>
      <c r="D171" s="2">
        <v>390</v>
      </c>
      <c r="E171" s="4">
        <v>1.0999999999999999E-2</v>
      </c>
    </row>
    <row r="172" spans="1:5" x14ac:dyDescent="0.55000000000000004">
      <c r="A172" s="2" t="s">
        <v>7</v>
      </c>
      <c r="B172" s="2" t="s">
        <v>28</v>
      </c>
      <c r="C172" s="3">
        <v>44055</v>
      </c>
      <c r="D172" s="2">
        <v>45</v>
      </c>
      <c r="E172" s="4">
        <v>1.7999999999999999E-2</v>
      </c>
    </row>
    <row r="173" spans="1:5" x14ac:dyDescent="0.55000000000000004">
      <c r="A173" s="2" t="s">
        <v>2</v>
      </c>
      <c r="B173" s="2" t="s">
        <v>20</v>
      </c>
      <c r="C173" s="3">
        <v>44055</v>
      </c>
      <c r="D173" s="2">
        <v>1600</v>
      </c>
      <c r="E173" s="4">
        <v>2.5000000000000001E-2</v>
      </c>
    </row>
    <row r="174" spans="1:5" x14ac:dyDescent="0.55000000000000004">
      <c r="A174" s="2" t="s">
        <v>9</v>
      </c>
      <c r="B174" s="2" t="s">
        <v>25</v>
      </c>
      <c r="C174" s="3">
        <v>44055</v>
      </c>
      <c r="D174" s="2">
        <v>170</v>
      </c>
      <c r="E174" s="4">
        <v>9.5999999999999992E-3</v>
      </c>
    </row>
    <row r="175" spans="1:5" x14ac:dyDescent="0.55000000000000004">
      <c r="A175" s="2" t="s">
        <v>8</v>
      </c>
      <c r="B175" s="2" t="s">
        <v>29</v>
      </c>
      <c r="C175" s="3">
        <v>44055</v>
      </c>
      <c r="D175" s="2">
        <v>0</v>
      </c>
      <c r="E175" s="4">
        <v>0</v>
      </c>
    </row>
    <row r="176" spans="1:5" x14ac:dyDescent="0.55000000000000004">
      <c r="A176" s="2" t="s">
        <v>3</v>
      </c>
      <c r="B176" s="2" t="s">
        <v>21</v>
      </c>
      <c r="C176" s="3">
        <v>44055</v>
      </c>
      <c r="D176" s="2">
        <v>1400</v>
      </c>
      <c r="E176" s="4">
        <v>5.3999999999999999E-2</v>
      </c>
    </row>
    <row r="177" spans="1:5" x14ac:dyDescent="0.55000000000000004">
      <c r="A177" s="2" t="s">
        <v>4</v>
      </c>
      <c r="B177" s="2" t="s">
        <v>22</v>
      </c>
      <c r="C177" s="3">
        <v>44055</v>
      </c>
      <c r="D177" s="2">
        <v>130</v>
      </c>
      <c r="E177" s="4">
        <v>1.4999999999999999E-2</v>
      </c>
    </row>
    <row r="178" spans="1:5" x14ac:dyDescent="0.55000000000000004">
      <c r="A178" s="2" t="s">
        <v>5</v>
      </c>
      <c r="B178" s="2" t="s">
        <v>23</v>
      </c>
      <c r="C178" s="3">
        <v>44055</v>
      </c>
      <c r="D178" s="2">
        <v>1400</v>
      </c>
      <c r="E178" s="4">
        <v>3.6999999999999998E-2</v>
      </c>
    </row>
    <row r="179" spans="1:5" x14ac:dyDescent="0.55000000000000004">
      <c r="A179" s="2" t="s">
        <v>6</v>
      </c>
      <c r="B179" s="2" t="s">
        <v>24</v>
      </c>
      <c r="C179" s="3">
        <v>44055</v>
      </c>
      <c r="D179" s="2">
        <v>3700</v>
      </c>
      <c r="E179" s="4">
        <v>4.9000000000000002E-2</v>
      </c>
    </row>
    <row r="180" spans="1:5" x14ac:dyDescent="0.55000000000000004">
      <c r="A180" s="2" t="s">
        <v>0</v>
      </c>
      <c r="B180" s="2" t="s">
        <v>26</v>
      </c>
      <c r="C180" s="3">
        <v>44055</v>
      </c>
      <c r="D180" s="2">
        <v>24900</v>
      </c>
      <c r="E180" s="4">
        <v>0.05</v>
      </c>
    </row>
    <row r="181" spans="1:5" x14ac:dyDescent="0.55000000000000004">
      <c r="A181" s="2" t="s">
        <v>1</v>
      </c>
      <c r="B181" s="2" t="s">
        <v>19</v>
      </c>
      <c r="C181" s="3">
        <v>44062</v>
      </c>
      <c r="D181" s="2">
        <v>2300</v>
      </c>
      <c r="E181" s="4">
        <v>3.4000000000000002E-2</v>
      </c>
    </row>
    <row r="182" spans="1:5" x14ac:dyDescent="0.55000000000000004">
      <c r="A182" s="2" t="s">
        <v>11</v>
      </c>
      <c r="B182" s="2" t="s">
        <v>30</v>
      </c>
      <c r="C182" s="3">
        <v>44062</v>
      </c>
      <c r="D182" s="2">
        <v>15</v>
      </c>
      <c r="E182" s="4">
        <v>2E-3</v>
      </c>
    </row>
    <row r="183" spans="1:5" x14ac:dyDescent="0.55000000000000004">
      <c r="A183" s="2" t="s">
        <v>10</v>
      </c>
      <c r="B183" s="2" t="s">
        <v>27</v>
      </c>
      <c r="C183" s="3">
        <v>44062</v>
      </c>
      <c r="D183" s="2">
        <v>1200</v>
      </c>
      <c r="E183" s="4">
        <v>3.2000000000000001E-2</v>
      </c>
    </row>
    <row r="184" spans="1:5" x14ac:dyDescent="0.55000000000000004">
      <c r="A184" s="2" t="s">
        <v>7</v>
      </c>
      <c r="B184" s="2" t="s">
        <v>28</v>
      </c>
      <c r="C184" s="3">
        <v>44062</v>
      </c>
      <c r="D184" s="2">
        <v>0</v>
      </c>
      <c r="E184" s="4">
        <v>0</v>
      </c>
    </row>
    <row r="185" spans="1:5" x14ac:dyDescent="0.55000000000000004">
      <c r="A185" s="2" t="s">
        <v>2</v>
      </c>
      <c r="B185" s="2" t="s">
        <v>20</v>
      </c>
      <c r="C185" s="3">
        <v>44062</v>
      </c>
      <c r="D185" s="2">
        <v>1500</v>
      </c>
      <c r="E185" s="4">
        <v>2.4E-2</v>
      </c>
    </row>
    <row r="186" spans="1:5" x14ac:dyDescent="0.55000000000000004">
      <c r="A186" s="2" t="s">
        <v>9</v>
      </c>
      <c r="B186" s="2" t="s">
        <v>25</v>
      </c>
      <c r="C186" s="3">
        <v>44062</v>
      </c>
      <c r="D186" s="2">
        <v>900</v>
      </c>
      <c r="E186" s="4">
        <v>5.1999999999999998E-2</v>
      </c>
    </row>
    <row r="187" spans="1:5" x14ac:dyDescent="0.55000000000000004">
      <c r="A187" s="2" t="s">
        <v>8</v>
      </c>
      <c r="B187" s="2" t="s">
        <v>29</v>
      </c>
      <c r="C187" s="3">
        <v>44062</v>
      </c>
      <c r="D187" s="2">
        <v>0</v>
      </c>
      <c r="E187" s="4">
        <v>0</v>
      </c>
    </row>
    <row r="188" spans="1:5" x14ac:dyDescent="0.55000000000000004">
      <c r="A188" s="2" t="s">
        <v>3</v>
      </c>
      <c r="B188" s="2" t="s">
        <v>21</v>
      </c>
      <c r="C188" s="3">
        <v>44062</v>
      </c>
      <c r="D188" s="2">
        <v>1200</v>
      </c>
      <c r="E188" s="4">
        <v>4.4999999999999998E-2</v>
      </c>
    </row>
    <row r="189" spans="1:5" x14ac:dyDescent="0.55000000000000004">
      <c r="A189" s="2" t="s">
        <v>4</v>
      </c>
      <c r="B189" s="2" t="s">
        <v>22</v>
      </c>
      <c r="C189" s="3">
        <v>44062</v>
      </c>
      <c r="D189" s="2">
        <v>120</v>
      </c>
      <c r="E189" s="4">
        <v>1.4E-2</v>
      </c>
    </row>
    <row r="190" spans="1:5" x14ac:dyDescent="0.55000000000000004">
      <c r="A190" s="2" t="s">
        <v>5</v>
      </c>
      <c r="B190" s="2" t="s">
        <v>23</v>
      </c>
      <c r="C190" s="3">
        <v>44062</v>
      </c>
      <c r="D190" s="2">
        <v>1200</v>
      </c>
      <c r="E190" s="4">
        <v>3.1E-2</v>
      </c>
    </row>
    <row r="191" spans="1:5" x14ac:dyDescent="0.55000000000000004">
      <c r="A191" s="2" t="s">
        <v>6</v>
      </c>
      <c r="B191" s="2" t="s">
        <v>24</v>
      </c>
      <c r="C191" s="3">
        <v>44062</v>
      </c>
      <c r="D191" s="2">
        <v>2100</v>
      </c>
      <c r="E191" s="4">
        <v>2.7E-2</v>
      </c>
    </row>
    <row r="192" spans="1:5" x14ac:dyDescent="0.55000000000000004">
      <c r="A192" s="2" t="s">
        <v>0</v>
      </c>
      <c r="B192" s="2" t="s">
        <v>26</v>
      </c>
      <c r="C192" s="3">
        <v>44062</v>
      </c>
      <c r="D192" s="2">
        <v>24500</v>
      </c>
      <c r="E192" s="4">
        <v>4.9000000000000002E-2</v>
      </c>
    </row>
    <row r="193" spans="1:5" x14ac:dyDescent="0.55000000000000004">
      <c r="A193" s="2" t="s">
        <v>1</v>
      </c>
      <c r="B193" s="2" t="s">
        <v>19</v>
      </c>
      <c r="C193" s="3">
        <v>44069</v>
      </c>
      <c r="D193" s="2">
        <v>0</v>
      </c>
      <c r="E193" s="4">
        <v>0</v>
      </c>
    </row>
    <row r="194" spans="1:5" x14ac:dyDescent="0.55000000000000004">
      <c r="A194" s="2" t="s">
        <v>11</v>
      </c>
      <c r="B194" s="2" t="s">
        <v>30</v>
      </c>
      <c r="C194" s="3">
        <v>44069</v>
      </c>
      <c r="D194" s="2">
        <v>10</v>
      </c>
      <c r="E194" s="4">
        <v>1.1999999999999999E-3</v>
      </c>
    </row>
    <row r="195" spans="1:5" x14ac:dyDescent="0.55000000000000004">
      <c r="A195" s="2" t="s">
        <v>10</v>
      </c>
      <c r="B195" s="2" t="s">
        <v>27</v>
      </c>
      <c r="C195" s="3">
        <v>44069</v>
      </c>
      <c r="D195" s="2">
        <v>1300</v>
      </c>
      <c r="E195" s="4">
        <v>3.5999999999999997E-2</v>
      </c>
    </row>
    <row r="196" spans="1:5" x14ac:dyDescent="0.55000000000000004">
      <c r="A196" s="2" t="s">
        <v>7</v>
      </c>
      <c r="B196" s="2" t="s">
        <v>28</v>
      </c>
      <c r="C196" s="3">
        <v>44069</v>
      </c>
      <c r="D196" s="2">
        <v>0</v>
      </c>
      <c r="E196" s="4">
        <v>0</v>
      </c>
    </row>
    <row r="197" spans="1:5" x14ac:dyDescent="0.55000000000000004">
      <c r="A197" s="2" t="s">
        <v>2</v>
      </c>
      <c r="B197" s="2" t="s">
        <v>20</v>
      </c>
      <c r="C197" s="3">
        <v>44069</v>
      </c>
      <c r="D197" s="2">
        <v>1800</v>
      </c>
      <c r="E197" s="4">
        <v>2.9000000000000001E-2</v>
      </c>
    </row>
    <row r="198" spans="1:5" x14ac:dyDescent="0.55000000000000004">
      <c r="A198" s="2" t="s">
        <v>9</v>
      </c>
      <c r="B198" s="2" t="s">
        <v>25</v>
      </c>
      <c r="C198" s="3">
        <v>44069</v>
      </c>
      <c r="D198" s="2">
        <v>300</v>
      </c>
      <c r="E198" s="4">
        <v>1.7999999999999999E-2</v>
      </c>
    </row>
    <row r="199" spans="1:5" x14ac:dyDescent="0.55000000000000004">
      <c r="A199" s="2" t="s">
        <v>8</v>
      </c>
      <c r="B199" s="2" t="s">
        <v>29</v>
      </c>
      <c r="C199" s="3">
        <v>44069</v>
      </c>
      <c r="D199" s="2">
        <v>25</v>
      </c>
      <c r="E199" s="4">
        <v>6.6000000000000003E-2</v>
      </c>
    </row>
    <row r="200" spans="1:5" x14ac:dyDescent="0.55000000000000004">
      <c r="A200" s="2" t="s">
        <v>3</v>
      </c>
      <c r="B200" s="2" t="s">
        <v>21</v>
      </c>
      <c r="C200" s="3">
        <v>44069</v>
      </c>
      <c r="D200" s="2">
        <v>1100</v>
      </c>
      <c r="E200" s="4">
        <v>4.3999999999999997E-2</v>
      </c>
    </row>
    <row r="201" spans="1:5" x14ac:dyDescent="0.55000000000000004">
      <c r="A201" s="2" t="s">
        <v>4</v>
      </c>
      <c r="B201" s="2" t="s">
        <v>22</v>
      </c>
      <c r="C201" s="3">
        <v>44069</v>
      </c>
      <c r="D201" s="2">
        <v>890</v>
      </c>
      <c r="E201" s="4">
        <v>0.11</v>
      </c>
    </row>
    <row r="202" spans="1:5" x14ac:dyDescent="0.55000000000000004">
      <c r="A202" s="2" t="s">
        <v>5</v>
      </c>
      <c r="B202" s="2" t="s">
        <v>23</v>
      </c>
      <c r="C202" s="3">
        <v>44069</v>
      </c>
      <c r="D202" s="2">
        <v>1600</v>
      </c>
      <c r="E202" s="4">
        <v>4.1000000000000002E-2</v>
      </c>
    </row>
    <row r="203" spans="1:5" x14ac:dyDescent="0.55000000000000004">
      <c r="A203" s="2" t="s">
        <v>6</v>
      </c>
      <c r="B203" s="2" t="s">
        <v>24</v>
      </c>
      <c r="C203" s="3">
        <v>44069</v>
      </c>
      <c r="D203" s="2">
        <v>4100</v>
      </c>
      <c r="E203" s="4">
        <v>5.2999999999999999E-2</v>
      </c>
    </row>
    <row r="204" spans="1:5" x14ac:dyDescent="0.55000000000000004">
      <c r="A204" s="2" t="s">
        <v>0</v>
      </c>
      <c r="B204" s="2" t="s">
        <v>26</v>
      </c>
      <c r="C204" s="3">
        <v>44069</v>
      </c>
      <c r="D204" s="2">
        <v>18800</v>
      </c>
      <c r="E204" s="4">
        <v>3.7999999999999999E-2</v>
      </c>
    </row>
    <row r="205" spans="1:5" x14ac:dyDescent="0.55000000000000004">
      <c r="A205" s="2" t="s">
        <v>1</v>
      </c>
      <c r="B205" s="2" t="s">
        <v>19</v>
      </c>
      <c r="C205" s="3">
        <v>44077</v>
      </c>
      <c r="D205" s="2">
        <v>7900</v>
      </c>
      <c r="E205" s="4">
        <v>0.12</v>
      </c>
    </row>
    <row r="206" spans="1:5" x14ac:dyDescent="0.55000000000000004">
      <c r="A206" s="2" t="s">
        <v>11</v>
      </c>
      <c r="B206" s="2" t="s">
        <v>30</v>
      </c>
      <c r="C206" s="3">
        <v>44077</v>
      </c>
      <c r="D206" s="2">
        <v>0</v>
      </c>
      <c r="E206" s="4">
        <v>0</v>
      </c>
    </row>
    <row r="207" spans="1:5" x14ac:dyDescent="0.55000000000000004">
      <c r="A207" s="2" t="s">
        <v>10</v>
      </c>
      <c r="B207" s="2" t="s">
        <v>27</v>
      </c>
      <c r="C207" s="3">
        <v>44077</v>
      </c>
      <c r="D207" s="2">
        <v>2300</v>
      </c>
      <c r="E207" s="4">
        <v>6.4000000000000001E-2</v>
      </c>
    </row>
    <row r="208" spans="1:5" x14ac:dyDescent="0.55000000000000004">
      <c r="A208" s="2" t="s">
        <v>7</v>
      </c>
      <c r="B208" s="2" t="s">
        <v>28</v>
      </c>
      <c r="C208" s="3">
        <v>44077</v>
      </c>
      <c r="D208" s="2">
        <v>0</v>
      </c>
      <c r="E208" s="4">
        <v>0</v>
      </c>
    </row>
    <row r="209" spans="1:5" x14ac:dyDescent="0.55000000000000004">
      <c r="A209" s="2" t="s">
        <v>2</v>
      </c>
      <c r="B209" s="2" t="s">
        <v>20</v>
      </c>
      <c r="C209" s="3">
        <v>44077</v>
      </c>
      <c r="D209" s="2">
        <v>930</v>
      </c>
      <c r="E209" s="4">
        <v>1.4999999999999999E-2</v>
      </c>
    </row>
    <row r="210" spans="1:5" x14ac:dyDescent="0.55000000000000004">
      <c r="A210" s="2" t="s">
        <v>9</v>
      </c>
      <c r="B210" s="2" t="s">
        <v>25</v>
      </c>
      <c r="C210" s="3">
        <v>44077</v>
      </c>
      <c r="D210" s="2">
        <v>3100</v>
      </c>
      <c r="E210" s="4">
        <v>0.18</v>
      </c>
    </row>
    <row r="211" spans="1:5" x14ac:dyDescent="0.55000000000000004">
      <c r="A211" s="2" t="s">
        <v>8</v>
      </c>
      <c r="B211" s="2" t="s">
        <v>29</v>
      </c>
      <c r="C211" s="3">
        <v>44077</v>
      </c>
      <c r="D211" s="2">
        <v>0</v>
      </c>
      <c r="E211" s="4">
        <v>0</v>
      </c>
    </row>
    <row r="212" spans="1:5" x14ac:dyDescent="0.55000000000000004">
      <c r="A212" s="2" t="s">
        <v>3</v>
      </c>
      <c r="B212" s="2" t="s">
        <v>21</v>
      </c>
      <c r="C212" s="3">
        <v>44077</v>
      </c>
      <c r="D212" s="2">
        <v>1800</v>
      </c>
      <c r="E212" s="4">
        <v>7.0000000000000007E-2</v>
      </c>
    </row>
    <row r="213" spans="1:5" x14ac:dyDescent="0.55000000000000004">
      <c r="A213" s="2" t="s">
        <v>4</v>
      </c>
      <c r="B213" s="2" t="s">
        <v>22</v>
      </c>
      <c r="C213" s="3">
        <v>44077</v>
      </c>
      <c r="D213" s="2">
        <v>200</v>
      </c>
      <c r="E213" s="4">
        <v>2.4E-2</v>
      </c>
    </row>
    <row r="214" spans="1:5" x14ac:dyDescent="0.55000000000000004">
      <c r="A214" s="2" t="s">
        <v>5</v>
      </c>
      <c r="B214" s="2" t="s">
        <v>23</v>
      </c>
      <c r="C214" s="3">
        <v>44077</v>
      </c>
      <c r="D214" s="2">
        <v>1900</v>
      </c>
      <c r="E214" s="4">
        <v>5.0999999999999997E-2</v>
      </c>
    </row>
    <row r="215" spans="1:5" x14ac:dyDescent="0.55000000000000004">
      <c r="A215" s="2" t="s">
        <v>6</v>
      </c>
      <c r="B215" s="2" t="s">
        <v>24</v>
      </c>
      <c r="C215" s="3">
        <v>44077</v>
      </c>
      <c r="D215" s="2">
        <v>3700</v>
      </c>
      <c r="E215" s="4">
        <v>4.9000000000000002E-2</v>
      </c>
    </row>
    <row r="216" spans="1:5" x14ac:dyDescent="0.55000000000000004">
      <c r="A216" s="2" t="s">
        <v>0</v>
      </c>
      <c r="B216" s="2" t="s">
        <v>26</v>
      </c>
      <c r="C216" s="3">
        <v>44077</v>
      </c>
      <c r="D216" s="2">
        <v>33600</v>
      </c>
      <c r="E216" s="4">
        <v>6.7000000000000004E-2</v>
      </c>
    </row>
  </sheetData>
  <autoFilter ref="A1:E96" xr:uid="{CEB63ED1-46D3-F642-90E7-403A909CB927}">
    <sortState xmlns:xlrd2="http://schemas.microsoft.com/office/spreadsheetml/2017/richdata2" ref="A2:E96">
      <sortCondition ref="C1:C96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26B17F645954080A535A6DD3F7771" ma:contentTypeVersion="4" ma:contentTypeDescription="Create a new document." ma:contentTypeScope="" ma:versionID="407d27cead821f5f9d4d35e658b1ce4c">
  <xsd:schema xmlns:xsd="http://www.w3.org/2001/XMLSchema" xmlns:xs="http://www.w3.org/2001/XMLSchema" xmlns:p="http://schemas.microsoft.com/office/2006/metadata/properties" xmlns:ns2="b1cc76f9-caf8-474c-87ff-6f42e655d3bc" xmlns:ns3="f898595a-b375-4604-b476-d2edd5c7843c" targetNamespace="http://schemas.microsoft.com/office/2006/metadata/properties" ma:root="true" ma:fieldsID="b73b790d62fa6d1acf256ab9adac6d69" ns2:_="" ns3:_="">
    <xsd:import namespace="b1cc76f9-caf8-474c-87ff-6f42e655d3bc"/>
    <xsd:import namespace="f898595a-b375-4604-b476-d2edd5c784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c76f9-caf8-474c-87ff-6f42e655d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98595a-b375-4604-b476-d2edd5c784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CC2AC3-159B-4C1A-9595-9782AD3F8246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b1cc76f9-caf8-474c-87ff-6f42e655d3bc"/>
    <ds:schemaRef ds:uri="f898595a-b375-4604-b476-d2edd5c7843c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6679531-A75E-4CAC-B676-1219D05D3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c76f9-caf8-474c-87ff-6f42e655d3bc"/>
    <ds:schemaRef ds:uri="f898595a-b375-4604-b476-d2edd5c784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CD5AF2-7DF7-40F3-9618-1BC343C43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 Data</vt:lpstr>
      <vt:lpstr>Brienna Data Upload</vt:lpstr>
      <vt:lpstr>Parent Lookup</vt:lpstr>
      <vt:lpstr>County Level Case Data</vt:lpstr>
      <vt:lpstr>Old Data</vt:lpstr>
    </vt:vector>
  </TitlesOfParts>
  <Company>New Castle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Michael</dc:creator>
  <cp:lastModifiedBy>Brie</cp:lastModifiedBy>
  <cp:lastPrinted>2020-07-17T13:47:38Z</cp:lastPrinted>
  <dcterms:created xsi:type="dcterms:W3CDTF">2020-05-22T21:05:49Z</dcterms:created>
  <dcterms:modified xsi:type="dcterms:W3CDTF">2020-12-09T14:02:29Z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0x010100AC026B17F645954080A535A6DD3F7771</vt:lpwstr>
  </property>
</Properties>
</file>