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.kuzmin\Desktop\Показать\Длинный продув\"/>
    </mc:Choice>
  </mc:AlternateContent>
  <xr:revisionPtr revIDLastSave="0" documentId="13_ncr:1_{83A215BA-27A1-4F89-AD5D-F983D597A07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До" sheetId="2" r:id="rId1"/>
    <sheet name="После" sheetId="4" r:id="rId2"/>
    <sheet name="Sheet1" sheetId="1" r:id="rId3"/>
  </sheets>
  <definedNames>
    <definedName name="ExternalData_1" localSheetId="2" hidden="1">Sheet1!$B$1:$F$31</definedName>
    <definedName name="ExternalData_1" localSheetId="0" hidden="1">До!$B$1:$F$31</definedName>
    <definedName name="ExternalData_1" localSheetId="1" hidden="1">После!$B$1:$G$28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40" i="1" l="1"/>
  <c r="AG39" i="1"/>
  <c r="AD41" i="1"/>
  <c r="W41" i="1"/>
  <c r="E41" i="1"/>
  <c r="B41" i="1"/>
  <c r="AG40" i="1"/>
  <c r="B43" i="1"/>
  <c r="AE41" i="1"/>
  <c r="AM40" i="1"/>
  <c r="O30" i="1"/>
  <c r="C41" i="1"/>
  <c r="D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X41" i="1"/>
  <c r="Y41" i="1"/>
  <c r="Z41" i="1"/>
  <c r="AA41" i="1"/>
  <c r="AB41" i="1"/>
  <c r="AC41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2" i="2"/>
  <c r="AK4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0FD1FA-77B5-404E-B570-0B01E725EAA4}" keepAlive="1" name="Запрос — до алко без шуток" description="Соединение с запросом &quot;до алко без шуток&quot; в книге." type="5" refreshedVersion="0" background="1">
    <dbPr connection="Provider=Microsoft.Mashup.OleDb.1;Data Source=$Workbook$;Location=&quot;до алко без шуток&quot;;Extended Properties=&quot;&quot;" command="SELECT * FROM [до алко без шуток]"/>
  </connection>
  <connection id="2" xr16:uid="{729DCF51-E3E2-4F19-871E-2E103BDFEA8F}" keepAlive="1" name="Запрос — до всего без шуток" description="Соединение с запросом &quot;до всего без шуток&quot; в книге." type="5" refreshedVersion="8" background="1" saveData="1">
    <dbPr connection="Provider=Microsoft.Mashup.OleDb.1;Data Source=$Workbook$;Location=&quot;до всего без шуток&quot;;Extended Properties=&quot;&quot;" command="SELECT * FROM [до всего без шуток]"/>
  </connection>
  <connection id="3" xr16:uid="{ABB247B8-6DA5-4087-AD5B-2C4DD8CF45F6}" keepAlive="1" name="Запрос — до всего без шуток (2)" description="Соединение с запросом &quot;до всего без шуток (2)&quot; в книге." type="5" refreshedVersion="8" background="1" saveData="1">
    <dbPr connection="Provider=Microsoft.Mashup.OleDb.1;Data Source=$Workbook$;Location=&quot;до всего без шуток (2)&quot;;Extended Properties=&quot;&quot;" command="SELECT * FROM [до всего без шуток (2)]"/>
  </connection>
  <connection id="4" xr16:uid="{0D529558-904A-45B0-B73C-40C6AE00007E}" keepAlive="1" name="Запрос — до2" description="Соединение с запросом &quot;до2&quot; в книге." type="5" refreshedVersion="8" background="1" saveData="1">
    <dbPr connection="Provider=Microsoft.Mashup.OleDb.1;Data Source=$Workbook$;Location=до2;Extended Properties=&quot;&quot;" command="SELECT * FROM [до2]"/>
  </connection>
</connections>
</file>

<file path=xl/sharedStrings.xml><?xml version="1.0" encoding="utf-8"?>
<sst xmlns="http://schemas.openxmlformats.org/spreadsheetml/2006/main" count="483" uniqueCount="117">
  <si>
    <t>Column1</t>
  </si>
  <si>
    <t>Column2</t>
  </si>
  <si>
    <t>Column3</t>
  </si>
  <si>
    <t>Column4</t>
  </si>
  <si>
    <t>Column5</t>
  </si>
  <si>
    <t>Column6</t>
  </si>
  <si>
    <t>135.26027397260273</t>
  </si>
  <si>
    <t>A270920181900-03766</t>
  </si>
  <si>
    <t>г. Москва, Верхнелихоборская ул., 4</t>
  </si>
  <si>
    <t>ООО СЭТРАНС</t>
  </si>
  <si>
    <t>125.74334600760456</t>
  </si>
  <si>
    <t>A270920181900-04385</t>
  </si>
  <si>
    <t>г. Москва, ул. Подольских курсантов, 24 А</t>
  </si>
  <si>
    <t>ООО “Сберлогистика”</t>
  </si>
  <si>
    <t>122.61805555555556</t>
  </si>
  <si>
    <t>A270920181900-03765</t>
  </si>
  <si>
    <t>г. Зеленоград, ул. Академика Валиева, д.11, стр. 1 - СТО «Зеленоград»</t>
  </si>
  <si>
    <t>99.49056603773585</t>
  </si>
  <si>
    <t>A270920181900-04452</t>
  </si>
  <si>
    <t>Московская область, Ярославское шоссе, 222 (Братовщина)</t>
  </si>
  <si>
    <t>122.94594594594595</t>
  </si>
  <si>
    <t>A270920181900-05922</t>
  </si>
  <si>
    <t>117.90992647058823</t>
  </si>
  <si>
    <t>A270920181900-01379</t>
  </si>
  <si>
    <t>г. Москва, сельское поселение Марушкинское, д. Шарапово, ул. Придорожная, д. 7А, стр. 1</t>
  </si>
  <si>
    <t>122.33870967741936</t>
  </si>
  <si>
    <t>A270920181900-03764</t>
  </si>
  <si>
    <t>г. Москва, ул. 2-й Нагатинский проезд, 8 - СТО «Нагатинская»</t>
  </si>
  <si>
    <t>117.22635658914729</t>
  </si>
  <si>
    <t>A270920181900-04451</t>
  </si>
  <si>
    <t>137.91304347826087</t>
  </si>
  <si>
    <t>A270920181900-02333</t>
  </si>
  <si>
    <t>г.Москва, ул.Шоссейная, д.4Д</t>
  </si>
  <si>
    <t>135.3582089552239</t>
  </si>
  <si>
    <t>A270920181900-03767</t>
  </si>
  <si>
    <t>г. Москва, ул. Электролитный проезд 4</t>
  </si>
  <si>
    <t>143.32191780821918</t>
  </si>
  <si>
    <t>г. Москва, улица Рябиновая, дом 53</t>
  </si>
  <si>
    <t>129.97761194029852</t>
  </si>
  <si>
    <t>A270920181900-03777</t>
  </si>
  <si>
    <t>Московская область, Пушкинский район, г.п. Софрино, 48 км Ярославского шоссе, владение 1</t>
  </si>
  <si>
    <t>99</t>
  </si>
  <si>
    <t>A270920181900-06824</t>
  </si>
  <si>
    <t>183</t>
  </si>
  <si>
    <t>г. Москва, ул. Шоссейная, д. 4Д</t>
  </si>
  <si>
    <t>126.14423076923077</t>
  </si>
  <si>
    <t>A270920181900-03768</t>
  </si>
  <si>
    <t>г. Москва, ул. Дениса Давыдова, 2 стр. 5 - СТО «Фили»</t>
  </si>
  <si>
    <t>125.32686084142395</t>
  </si>
  <si>
    <t>A270920181900-03101</t>
  </si>
  <si>
    <t>142</t>
  </si>
  <si>
    <t>A270920181900-02332</t>
  </si>
  <si>
    <t>117.93841166936791</t>
  </si>
  <si>
    <t>A270920181900-04428</t>
  </si>
  <si>
    <t>112.86458333333333</t>
  </si>
  <si>
    <t>A270920181900-02334</t>
  </si>
  <si>
    <t>109.08530805687204</t>
  </si>
  <si>
    <t>г. Москва, Мытищинский район, Липкинское шоссе стр 2</t>
  </si>
  <si>
    <t>134.63714902807774</t>
  </si>
  <si>
    <t>A270920181900-03151</t>
  </si>
  <si>
    <t>г. Москва, ул. Автомоторная, д. 7</t>
  </si>
  <si>
    <t>120.94314868804665</t>
  </si>
  <si>
    <t>A270920181900-02236</t>
  </si>
  <si>
    <t>120.74146341463414</t>
  </si>
  <si>
    <t>A270920181900-06820</t>
  </si>
  <si>
    <t>122.5596590909091</t>
  </si>
  <si>
    <t>A270920181900-01380</t>
  </si>
  <si>
    <t>105.26042983565108</t>
  </si>
  <si>
    <t>A270920181900-05944</t>
  </si>
  <si>
    <t>145.2258064516129</t>
  </si>
  <si>
    <t>A270920181900-03769</t>
  </si>
  <si>
    <t>г. Москва, ул. Ленинградское шоссе, д.4, стр. 1 - СТО «Сокол»</t>
  </si>
  <si>
    <t>116.45368620037807</t>
  </si>
  <si>
    <t>A270920181900-04429</t>
  </si>
  <si>
    <t>150</t>
  </si>
  <si>
    <t>Московская область, городской округ Люберцы, рабочий поселок Томилино, территория Логистический центр, к 39</t>
  </si>
  <si>
    <t>105.19540229885058</t>
  </si>
  <si>
    <t>A270920181900-05945</t>
  </si>
  <si>
    <t>МО, г. Пушкино, ш. Ярославское, д. 222</t>
  </si>
  <si>
    <t>113.35164835164835</t>
  </si>
  <si>
    <t>До</t>
  </si>
  <si>
    <t>139.37912087912088</t>
  </si>
  <si>
    <t>117.64634146341463</t>
  </si>
  <si>
    <t>130.56451612903226</t>
  </si>
  <si>
    <t>139.25735294117646</t>
  </si>
  <si>
    <t>124.38138479001135</t>
  </si>
  <si>
    <t>119.95121951219512</t>
  </si>
  <si>
    <t>143.6206896551724</t>
  </si>
  <si>
    <t>165</t>
  </si>
  <si>
    <t>117.14728682170542</t>
  </si>
  <si>
    <t>111.74875621890547</t>
  </si>
  <si>
    <t>137.22972972972974</t>
  </si>
  <si>
    <t>123.2780847145488</t>
  </si>
  <si>
    <t>A270920181900-06823</t>
  </si>
  <si>
    <t>115.47132616487455</t>
  </si>
  <si>
    <t>144.24137931034483</t>
  </si>
  <si>
    <t>117.93236714975845</t>
  </si>
  <si>
    <t>136.47150259067357</t>
  </si>
  <si>
    <t>123.07462686567165</t>
  </si>
  <si>
    <t>138.16732283464566</t>
  </si>
  <si>
    <t>127.95555555555555</t>
  </si>
  <si>
    <t>117.52204176334106</t>
  </si>
  <si>
    <t>133.33701657458565</t>
  </si>
  <si>
    <t>118.92244897959183</t>
  </si>
  <si>
    <t>150.42512077294685</t>
  </si>
  <si>
    <t>121.29918699186992</t>
  </si>
  <si>
    <t>115.49802371541502</t>
  </si>
  <si>
    <t>121.49128919860627</t>
  </si>
  <si>
    <t>151.53488372093022</t>
  </si>
  <si>
    <t>После</t>
  </si>
  <si>
    <t>id хоста</t>
  </si>
  <si>
    <t>лицензия ПАК</t>
  </si>
  <si>
    <t>Адрес точки выпуска</t>
  </si>
  <si>
    <t>Компания</t>
  </si>
  <si>
    <t xml:space="preserve">После </t>
  </si>
  <si>
    <t>Среднее изменение</t>
  </si>
  <si>
    <t>lorem ipsum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</si>
</sst>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2" fontId="0" fillId="3" borderId="1" xfId="0" applyNumberFormat="1" applyFont="1" applyFill="1" applyBorder="1"/>
    <xf numFmtId="2" fontId="0" fillId="0" borderId="1" xfId="0" applyNumberFormat="1" applyFont="1" applyBorder="1"/>
    <xf numFmtId="2" fontId="0" fillId="0" borderId="0" xfId="0" applyNumberFormat="1"/>
    <xf numFmtId="10" fontId="0" fillId="0" borderId="0" xfId="0" applyNumberFormat="1"/>
    <xf numFmtId="10" fontId="2" fillId="0" borderId="0" xfId="0" applyNumberFormat="1" applyFont="1"/>
    <xf numFmtId="0" fontId="3" fillId="0" borderId="0" xfId="0" applyFont="1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</a:t>
            </a:r>
            <a:r>
              <a:rPr lang="ru-RU" baseline="0"/>
              <a:t> время осмотров до и после тестового периода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До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Sheet1!$B$38:$AE$38</c:f>
              <c:strCache>
                <c:ptCount val="30"/>
                <c:pt idx="0">
                  <c:v>A270920181900-03766</c:v>
                </c:pt>
                <c:pt idx="1">
                  <c:v>A270920181900-04385</c:v>
                </c:pt>
                <c:pt idx="2">
                  <c:v>A270920181900-03765</c:v>
                </c:pt>
                <c:pt idx="3">
                  <c:v>A270920181900-04452</c:v>
                </c:pt>
                <c:pt idx="4">
                  <c:v>A270920181900-05922</c:v>
                </c:pt>
                <c:pt idx="5">
                  <c:v>A270920181900-01379</c:v>
                </c:pt>
                <c:pt idx="6">
                  <c:v>A270920181900-03764</c:v>
                </c:pt>
                <c:pt idx="7">
                  <c:v>A270920181900-04451</c:v>
                </c:pt>
                <c:pt idx="8">
                  <c:v>A270920181900-02333</c:v>
                </c:pt>
                <c:pt idx="9">
                  <c:v>A270920181900-03767</c:v>
                </c:pt>
                <c:pt idx="10">
                  <c:v>A270920181900-02333</c:v>
                </c:pt>
                <c:pt idx="11">
                  <c:v>A270920181900-03777</c:v>
                </c:pt>
                <c:pt idx="12">
                  <c:v>A270920181900-06824</c:v>
                </c:pt>
                <c:pt idx="13">
                  <c:v>A270920181900-02333</c:v>
                </c:pt>
                <c:pt idx="14">
                  <c:v>A270920181900-03768</c:v>
                </c:pt>
                <c:pt idx="15">
                  <c:v>A270920181900-03101</c:v>
                </c:pt>
                <c:pt idx="16">
                  <c:v>A270920181900-02332</c:v>
                </c:pt>
                <c:pt idx="17">
                  <c:v>A270920181900-04428</c:v>
                </c:pt>
                <c:pt idx="18">
                  <c:v>A270920181900-02334</c:v>
                </c:pt>
                <c:pt idx="19">
                  <c:v>A270920181900-02334</c:v>
                </c:pt>
                <c:pt idx="20">
                  <c:v>A270920181900-03151</c:v>
                </c:pt>
                <c:pt idx="21">
                  <c:v>A270920181900-02236</c:v>
                </c:pt>
                <c:pt idx="22">
                  <c:v>A270920181900-06820</c:v>
                </c:pt>
                <c:pt idx="23">
                  <c:v>A270920181900-01380</c:v>
                </c:pt>
                <c:pt idx="24">
                  <c:v>A270920181900-05944</c:v>
                </c:pt>
                <c:pt idx="25">
                  <c:v>A270920181900-03769</c:v>
                </c:pt>
                <c:pt idx="26">
                  <c:v>A270920181900-04429</c:v>
                </c:pt>
                <c:pt idx="27">
                  <c:v>A270920181900-02332</c:v>
                </c:pt>
                <c:pt idx="28">
                  <c:v>A270920181900-05945</c:v>
                </c:pt>
                <c:pt idx="29">
                  <c:v>A270920181900-06820</c:v>
                </c:pt>
              </c:strCache>
            </c:strRef>
          </c:cat>
          <c:val>
            <c:numRef>
              <c:f>Sheet1!$B$39:$AE$39</c:f>
              <c:numCache>
                <c:formatCode>0.00</c:formatCode>
                <c:ptCount val="30"/>
                <c:pt idx="0">
                  <c:v>135.26027397260199</c:v>
                </c:pt>
                <c:pt idx="1">
                  <c:v>125.743346007604</c:v>
                </c:pt>
                <c:pt idx="2">
                  <c:v>122.618055555555</c:v>
                </c:pt>
                <c:pt idx="3">
                  <c:v>99.490566037735803</c:v>
                </c:pt>
                <c:pt idx="4">
                  <c:v>122.945945945945</c:v>
                </c:pt>
                <c:pt idx="5">
                  <c:v>117.909926470588</c:v>
                </c:pt>
                <c:pt idx="6">
                  <c:v>122.338709677419</c:v>
                </c:pt>
                <c:pt idx="7">
                  <c:v>117.226356589147</c:v>
                </c:pt>
                <c:pt idx="8">
                  <c:v>137.91304347825999</c:v>
                </c:pt>
                <c:pt idx="9">
                  <c:v>135.35820895522301</c:v>
                </c:pt>
                <c:pt idx="10">
                  <c:v>143.32191780821901</c:v>
                </c:pt>
                <c:pt idx="11">
                  <c:v>129.977611940298</c:v>
                </c:pt>
                <c:pt idx="12" formatCode="General">
                  <c:v>99</c:v>
                </c:pt>
                <c:pt idx="13" formatCode="General">
                  <c:v>183</c:v>
                </c:pt>
                <c:pt idx="14">
                  <c:v>126.14423076923001</c:v>
                </c:pt>
                <c:pt idx="15">
                  <c:v>125.326860841423</c:v>
                </c:pt>
                <c:pt idx="16" formatCode="General">
                  <c:v>142</c:v>
                </c:pt>
                <c:pt idx="17">
                  <c:v>117.938411669367</c:v>
                </c:pt>
                <c:pt idx="18">
                  <c:v>112.864583333333</c:v>
                </c:pt>
                <c:pt idx="19">
                  <c:v>109.08530805687199</c:v>
                </c:pt>
                <c:pt idx="20">
                  <c:v>134.637149028077</c:v>
                </c:pt>
                <c:pt idx="21">
                  <c:v>120.94314868804599</c:v>
                </c:pt>
                <c:pt idx="22">
                  <c:v>120.741463414634</c:v>
                </c:pt>
                <c:pt idx="23">
                  <c:v>122.55965909090899</c:v>
                </c:pt>
                <c:pt idx="24">
                  <c:v>105.260429835651</c:v>
                </c:pt>
                <c:pt idx="25">
                  <c:v>145.22580645161199</c:v>
                </c:pt>
                <c:pt idx="26">
                  <c:v>116.453686200378</c:v>
                </c:pt>
                <c:pt idx="27" formatCode="General">
                  <c:v>150</c:v>
                </c:pt>
                <c:pt idx="28">
                  <c:v>105.19540229885</c:v>
                </c:pt>
                <c:pt idx="29">
                  <c:v>113.351648351648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7-4011-92FC-552FDEAE4D69}"/>
            </c:ext>
          </c:extLst>
        </c:ser>
        <c:ser>
          <c:idx val="1"/>
          <c:order val="1"/>
          <c:tx>
            <c:strRef>
              <c:f>Sheet1!$A$40</c:f>
              <c:strCache>
                <c:ptCount val="1"/>
                <c:pt idx="0">
                  <c:v>После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Sheet1!$B$38:$AE$38</c:f>
              <c:strCache>
                <c:ptCount val="30"/>
                <c:pt idx="0">
                  <c:v>A270920181900-03766</c:v>
                </c:pt>
                <c:pt idx="1">
                  <c:v>A270920181900-04385</c:v>
                </c:pt>
                <c:pt idx="2">
                  <c:v>A270920181900-03765</c:v>
                </c:pt>
                <c:pt idx="3">
                  <c:v>A270920181900-04452</c:v>
                </c:pt>
                <c:pt idx="4">
                  <c:v>A270920181900-05922</c:v>
                </c:pt>
                <c:pt idx="5">
                  <c:v>A270920181900-01379</c:v>
                </c:pt>
                <c:pt idx="6">
                  <c:v>A270920181900-03764</c:v>
                </c:pt>
                <c:pt idx="7">
                  <c:v>A270920181900-04451</c:v>
                </c:pt>
                <c:pt idx="8">
                  <c:v>A270920181900-02333</c:v>
                </c:pt>
                <c:pt idx="9">
                  <c:v>A270920181900-03767</c:v>
                </c:pt>
                <c:pt idx="10">
                  <c:v>A270920181900-02333</c:v>
                </c:pt>
                <c:pt idx="11">
                  <c:v>A270920181900-03777</c:v>
                </c:pt>
                <c:pt idx="12">
                  <c:v>A270920181900-06824</c:v>
                </c:pt>
                <c:pt idx="13">
                  <c:v>A270920181900-02333</c:v>
                </c:pt>
                <c:pt idx="14">
                  <c:v>A270920181900-03768</c:v>
                </c:pt>
                <c:pt idx="15">
                  <c:v>A270920181900-03101</c:v>
                </c:pt>
                <c:pt idx="16">
                  <c:v>A270920181900-02332</c:v>
                </c:pt>
                <c:pt idx="17">
                  <c:v>A270920181900-04428</c:v>
                </c:pt>
                <c:pt idx="18">
                  <c:v>A270920181900-02334</c:v>
                </c:pt>
                <c:pt idx="19">
                  <c:v>A270920181900-02334</c:v>
                </c:pt>
                <c:pt idx="20">
                  <c:v>A270920181900-03151</c:v>
                </c:pt>
                <c:pt idx="21">
                  <c:v>A270920181900-02236</c:v>
                </c:pt>
                <c:pt idx="22">
                  <c:v>A270920181900-06820</c:v>
                </c:pt>
                <c:pt idx="23">
                  <c:v>A270920181900-01380</c:v>
                </c:pt>
                <c:pt idx="24">
                  <c:v>A270920181900-05944</c:v>
                </c:pt>
                <c:pt idx="25">
                  <c:v>A270920181900-03769</c:v>
                </c:pt>
                <c:pt idx="26">
                  <c:v>A270920181900-04429</c:v>
                </c:pt>
                <c:pt idx="27">
                  <c:v>A270920181900-02332</c:v>
                </c:pt>
                <c:pt idx="28">
                  <c:v>A270920181900-05945</c:v>
                </c:pt>
                <c:pt idx="29">
                  <c:v>A270920181900-06820</c:v>
                </c:pt>
              </c:strCache>
            </c:strRef>
          </c:cat>
          <c:val>
            <c:numRef>
              <c:f>Sheet1!$B$40:$AE$40</c:f>
              <c:numCache>
                <c:formatCode>0.00</c:formatCode>
                <c:ptCount val="30"/>
                <c:pt idx="0">
                  <c:v>130.564516129032</c:v>
                </c:pt>
                <c:pt idx="1">
                  <c:v>124.381384790011</c:v>
                </c:pt>
                <c:pt idx="2">
                  <c:v>117.14728682170499</c:v>
                </c:pt>
                <c:pt idx="3">
                  <c:v>111.748756218905</c:v>
                </c:pt>
                <c:pt idx="4">
                  <c:v>144.241379310344</c:v>
                </c:pt>
                <c:pt idx="5">
                  <c:v>115.471326164874</c:v>
                </c:pt>
                <c:pt idx="6">
                  <c:v>133.33701657458499</c:v>
                </c:pt>
                <c:pt idx="7">
                  <c:v>127.95555555555499</c:v>
                </c:pt>
                <c:pt idx="8">
                  <c:v>151.53488372093</c:v>
                </c:pt>
                <c:pt idx="9">
                  <c:v>117.646341463414</c:v>
                </c:pt>
                <c:pt idx="10">
                  <c:v>151.53488372093</c:v>
                </c:pt>
                <c:pt idx="11">
                  <c:v>139.25735294117601</c:v>
                </c:pt>
                <c:pt idx="12" formatCode="General">
                  <c:v>165</c:v>
                </c:pt>
                <c:pt idx="13">
                  <c:v>151.53488372093</c:v>
                </c:pt>
                <c:pt idx="14">
                  <c:v>143.62068965517199</c:v>
                </c:pt>
                <c:pt idx="15">
                  <c:v>137.229729729729</c:v>
                </c:pt>
                <c:pt idx="16">
                  <c:v>139.37912087911999</c:v>
                </c:pt>
                <c:pt idx="17">
                  <c:v>117.93236714975799</c:v>
                </c:pt>
                <c:pt idx="18">
                  <c:v>119.951219512195</c:v>
                </c:pt>
                <c:pt idx="19">
                  <c:v>119.951219512195</c:v>
                </c:pt>
                <c:pt idx="20">
                  <c:v>136.471502590673</c:v>
                </c:pt>
                <c:pt idx="21">
                  <c:v>117.52204176334099</c:v>
                </c:pt>
                <c:pt idx="22">
                  <c:v>121.491289198606</c:v>
                </c:pt>
                <c:pt idx="23">
                  <c:v>138.16732283464501</c:v>
                </c:pt>
                <c:pt idx="24">
                  <c:v>121.29918699186901</c:v>
                </c:pt>
                <c:pt idx="25">
                  <c:v>150.425120772946</c:v>
                </c:pt>
                <c:pt idx="26">
                  <c:v>118.922448979591</c:v>
                </c:pt>
                <c:pt idx="27">
                  <c:v>139.37912087911999</c:v>
                </c:pt>
                <c:pt idx="28">
                  <c:v>115.498023715415</c:v>
                </c:pt>
                <c:pt idx="29">
                  <c:v>121.491289198606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47-4011-92FC-552FDEAE4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90927"/>
        <c:axId val="1966473567"/>
      </c:barChart>
      <c:catAx>
        <c:axId val="16109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6473567"/>
        <c:crosses val="autoZero"/>
        <c:auto val="1"/>
        <c:lblAlgn val="ctr"/>
        <c:lblOffset val="100"/>
        <c:noMultiLvlLbl val="0"/>
      </c:catAx>
      <c:valAx>
        <c:axId val="196647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09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1261805</xdr:colOff>
      <xdr:row>45</xdr:row>
      <xdr:rowOff>13109</xdr:rowOff>
    </xdr:from>
    <xdr:to>
      <xdr:col>32</xdr:col>
      <xdr:colOff>65548</xdr:colOff>
      <xdr:row>89</xdr:row>
      <xdr:rowOff>55217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63517B8-E7F6-5D29-A227-D62D16E23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BBB231F-944F-466D-9342-C7C93178AC5B}" autoFormatId="16" applyNumberFormats="0" applyBorderFormats="0" applyFontFormats="0" applyPatternFormats="0" applyAlignmentFormats="0" applyWidthHeightFormats="0">
  <queryTableRefresh nextId="7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  <queryTableDeletedFields count="1">
      <deletedField name="Column6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FBDE0B0-BA49-4B0C-876F-51D1FB6E320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1EAD4E9-D23D-4ED6-B228-07591DAC21D9}" autoFormatId="16" applyNumberFormats="0" applyBorderFormats="0" applyFontFormats="0" applyPatternFormats="0" applyAlignmentFormats="0" applyWidthHeightFormats="0">
  <queryTableRefresh nextId="7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  <queryTableDeletedFields count="1"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A9FBF-3FF2-4AE9-9E05-C3EE32C24795}" name="до_всего_без_шуток" displayName="до_всего_без_шуток" ref="B1:F31" tableType="queryTable" totalsRowShown="0">
  <autoFilter ref="B1:F31" xr:uid="{1C4A9FBF-3FF2-4AE9-9E05-C3EE32C24795}"/>
  <tableColumns count="5">
    <tableColumn id="1" xr3:uid="{F744D0C5-30AA-4027-A21F-677A4429C621}" uniqueName="1" name="До" queryTableFieldId="1" dataDxfId="12"/>
    <tableColumn id="2" xr3:uid="{E8B8B3DB-5B7B-406B-990D-F8E41D45667B}" uniqueName="2" name="Column2" queryTableFieldId="2"/>
    <tableColumn id="3" xr3:uid="{4C6ED484-5261-48AC-A819-08C6927122DE}" uniqueName="3" name="Column3" queryTableFieldId="3" dataDxfId="11"/>
    <tableColumn id="4" xr3:uid="{CF80A537-C298-41C7-A325-640625B776BC}" uniqueName="4" name="Column4" queryTableFieldId="4" dataDxfId="10"/>
    <tableColumn id="5" xr3:uid="{8A9AB4E2-3541-4286-B5D9-F3ADEEE8EF51}" uniqueName="5" name="Column5" queryTableFieldId="5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932F8A-2DE4-4186-AB6E-57F8B0FD73F0}" name="до2" displayName="до2" ref="B1:G28" tableType="queryTable" totalsRowShown="0">
  <autoFilter ref="B1:G28" xr:uid="{BD932F8A-2DE4-4186-AB6E-57F8B0FD73F0}"/>
  <tableColumns count="6">
    <tableColumn id="1" xr3:uid="{9C96D05E-7530-4722-99B9-83C21C07A433}" uniqueName="1" name="Column1" queryTableFieldId="1" dataDxfId="8"/>
    <tableColumn id="2" xr3:uid="{BCB0985B-CFB8-4294-B5DC-8D669C57475C}" uniqueName="2" name="Column2" queryTableFieldId="2"/>
    <tableColumn id="3" xr3:uid="{54248AED-CAD3-4E89-AA89-72EAA60DAE1C}" uniqueName="3" name="Column3" queryTableFieldId="3" dataDxfId="7"/>
    <tableColumn id="4" xr3:uid="{96EC071F-8DB9-4849-86EE-132F1A2F64D5}" uniqueName="4" name="Column4" queryTableFieldId="4" dataDxfId="6"/>
    <tableColumn id="5" xr3:uid="{EF037D87-FE73-4AD0-9D47-70C9FC917944}" uniqueName="5" name="Column5" queryTableFieldId="5" dataDxfId="5"/>
    <tableColumn id="6" xr3:uid="{B2B21EA4-0A06-4EFE-AB27-ACE7AF4800E7}" uniqueName="6" name="Column6" queryTableFieldId="6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13F15A-2C2D-4139-B224-61C97F2B99E2}" name="до_всего_без_шуток5" displayName="до_всего_без_шуток5" ref="B1:F31" tableType="queryTable" totalsRowShown="0">
  <autoFilter ref="B1:F31" xr:uid="{7F13F15A-2C2D-4139-B224-61C97F2B99E2}"/>
  <tableColumns count="5">
    <tableColumn id="1" xr3:uid="{FF2521A1-17D5-4B47-B341-9AAF96BC538D}" uniqueName="1" name="До" queryTableFieldId="1" dataDxfId="3"/>
    <tableColumn id="2" xr3:uid="{A0512988-4597-438B-A772-E191D25CD2F5}" uniqueName="2" name="id хоста" queryTableFieldId="2"/>
    <tableColumn id="3" xr3:uid="{DEF21E8B-2151-4C30-81D6-E9D823EA0E4E}" uniqueName="3" name="лицензия ПАК" queryTableFieldId="3" dataDxfId="2"/>
    <tableColumn id="4" xr3:uid="{8ED05756-B1A4-4163-B80E-42FEDD1E6C9C}" uniqueName="4" name="Адрес точки выпуска" queryTableFieldId="4" dataDxfId="1"/>
    <tableColumn id="5" xr3:uid="{C892AF60-906D-4435-91AC-2693443AAB2A}" uniqueName="5" name="Компания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6DF91-51C9-4619-A798-1D856EFF620D}">
  <dimension ref="A1:F31"/>
  <sheetViews>
    <sheetView topLeftCell="A4" workbookViewId="0">
      <selection activeCell="G10" sqref="G10"/>
    </sheetView>
  </sheetViews>
  <sheetFormatPr defaultRowHeight="14.4" x14ac:dyDescent="0.3"/>
  <cols>
    <col min="1" max="1" width="9.88671875" bestFit="1" customWidth="1"/>
    <col min="2" max="2" width="18.77734375" bestFit="1" customWidth="1"/>
    <col min="3" max="3" width="10.77734375" bestFit="1" customWidth="1"/>
    <col min="4" max="4" width="20" bestFit="1" customWidth="1"/>
    <col min="5" max="5" width="80.88671875" bestFit="1" customWidth="1"/>
    <col min="6" max="7" width="20.21875" bestFit="1" customWidth="1"/>
  </cols>
  <sheetData>
    <row r="1" spans="1:6" x14ac:dyDescent="0.3">
      <c r="A1" s="2" t="s">
        <v>109</v>
      </c>
      <c r="B1" t="s">
        <v>80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tr">
        <f>VLOOKUP(до_всего_без_шуток[[#This Row],[Column3]],После!$A$1:$G$28,2,0)</f>
        <v>130.56451612903226</v>
      </c>
      <c r="B2" s="1" t="s">
        <v>6</v>
      </c>
      <c r="C2">
        <v>2801</v>
      </c>
      <c r="D2" s="1" t="s">
        <v>7</v>
      </c>
      <c r="E2" s="1" t="s">
        <v>8</v>
      </c>
      <c r="F2" s="1" t="s">
        <v>9</v>
      </c>
    </row>
    <row r="3" spans="1:6" x14ac:dyDescent="0.3">
      <c r="A3" t="str">
        <f>VLOOKUP(до_всего_без_шуток[[#This Row],[Column3]],После!$A$1:$G$28,2,0)</f>
        <v>124.38138479001135</v>
      </c>
      <c r="B3" s="1" t="s">
        <v>10</v>
      </c>
      <c r="C3">
        <v>4843</v>
      </c>
      <c r="D3" s="1" t="s">
        <v>11</v>
      </c>
      <c r="E3" s="1" t="s">
        <v>12</v>
      </c>
      <c r="F3" s="1" t="s">
        <v>13</v>
      </c>
    </row>
    <row r="4" spans="1:6" x14ac:dyDescent="0.3">
      <c r="A4" t="str">
        <f>VLOOKUP(до_всего_без_шуток[[#This Row],[Column3]],После!$A$1:$G$28,2,0)</f>
        <v>117.14728682170542</v>
      </c>
      <c r="B4" s="1" t="s">
        <v>14</v>
      </c>
      <c r="C4">
        <v>2800</v>
      </c>
      <c r="D4" s="1" t="s">
        <v>15</v>
      </c>
      <c r="E4" s="1" t="s">
        <v>16</v>
      </c>
      <c r="F4" s="1" t="s">
        <v>9</v>
      </c>
    </row>
    <row r="5" spans="1:6" x14ac:dyDescent="0.3">
      <c r="A5" t="str">
        <f>VLOOKUP(до_всего_без_шуток[[#This Row],[Column3]],После!$A$1:$G$28,2,0)</f>
        <v>111.74875621890547</v>
      </c>
      <c r="B5" s="1" t="s">
        <v>17</v>
      </c>
      <c r="C5">
        <v>1966</v>
      </c>
      <c r="D5" s="1" t="s">
        <v>18</v>
      </c>
      <c r="E5" s="1" t="s">
        <v>19</v>
      </c>
      <c r="F5" s="1" t="s">
        <v>13</v>
      </c>
    </row>
    <row r="6" spans="1:6" x14ac:dyDescent="0.3">
      <c r="A6" t="str">
        <f>VLOOKUP(до_всего_без_шуток[[#This Row],[Column3]],После!$A$1:$G$28,2,0)</f>
        <v>144.24137931034483</v>
      </c>
      <c r="B6" s="1" t="s">
        <v>20</v>
      </c>
      <c r="C6">
        <v>4903</v>
      </c>
      <c r="D6" s="1" t="s">
        <v>21</v>
      </c>
      <c r="E6" s="1" t="s">
        <v>12</v>
      </c>
      <c r="F6" s="1" t="s">
        <v>13</v>
      </c>
    </row>
    <row r="7" spans="1:6" x14ac:dyDescent="0.3">
      <c r="A7" t="str">
        <f>VLOOKUP(до_всего_без_шуток[[#This Row],[Column3]],После!$A$1:$G$28,2,0)</f>
        <v>115.47132616487455</v>
      </c>
      <c r="B7" s="1" t="s">
        <v>22</v>
      </c>
      <c r="C7">
        <v>1967</v>
      </c>
      <c r="D7" s="1" t="s">
        <v>23</v>
      </c>
      <c r="E7" s="1" t="s">
        <v>24</v>
      </c>
      <c r="F7" s="1" t="s">
        <v>13</v>
      </c>
    </row>
    <row r="8" spans="1:6" x14ac:dyDescent="0.3">
      <c r="A8" t="str">
        <f>VLOOKUP(до_всего_без_шуток[[#This Row],[Column3]],После!$A$1:$G$28,2,0)</f>
        <v>133.33701657458565</v>
      </c>
      <c r="B8" s="1" t="s">
        <v>25</v>
      </c>
      <c r="C8">
        <v>2799</v>
      </c>
      <c r="D8" s="1" t="s">
        <v>26</v>
      </c>
      <c r="E8" s="1" t="s">
        <v>27</v>
      </c>
      <c r="F8" s="1" t="s">
        <v>9</v>
      </c>
    </row>
    <row r="9" spans="1:6" x14ac:dyDescent="0.3">
      <c r="A9" t="str">
        <f>VLOOKUP(до_всего_без_шуток[[#This Row],[Column3]],После!$A$1:$G$28,2,0)</f>
        <v>127.95555555555555</v>
      </c>
      <c r="B9" s="1" t="s">
        <v>28</v>
      </c>
      <c r="C9">
        <v>1965</v>
      </c>
      <c r="D9" s="1" t="s">
        <v>29</v>
      </c>
      <c r="E9" s="1" t="s">
        <v>19</v>
      </c>
      <c r="F9" s="1" t="s">
        <v>13</v>
      </c>
    </row>
    <row r="10" spans="1:6" x14ac:dyDescent="0.3">
      <c r="A10" t="str">
        <f>VLOOKUP(до_всего_без_шуток[[#This Row],[Column3]],После!$A$1:$G$28,2,0)</f>
        <v>151.53488372093022</v>
      </c>
      <c r="B10" s="1" t="s">
        <v>30</v>
      </c>
      <c r="C10">
        <v>1914</v>
      </c>
      <c r="D10" s="1" t="s">
        <v>31</v>
      </c>
      <c r="E10" s="1" t="s">
        <v>32</v>
      </c>
      <c r="F10" s="1" t="s">
        <v>13</v>
      </c>
    </row>
    <row r="11" spans="1:6" x14ac:dyDescent="0.3">
      <c r="A11" t="str">
        <f>VLOOKUP(до_всего_без_шуток[[#This Row],[Column3]],После!$A$1:$G$28,2,0)</f>
        <v>117.64634146341463</v>
      </c>
      <c r="B11" s="1" t="s">
        <v>33</v>
      </c>
      <c r="C11">
        <v>2802</v>
      </c>
      <c r="D11" s="1" t="s">
        <v>34</v>
      </c>
      <c r="E11" s="1" t="s">
        <v>35</v>
      </c>
      <c r="F11" s="1" t="s">
        <v>9</v>
      </c>
    </row>
    <row r="12" spans="1:6" x14ac:dyDescent="0.3">
      <c r="A12" t="str">
        <f>VLOOKUP(до_всего_без_шуток[[#This Row],[Column3]],После!$A$1:$G$28,2,0)</f>
        <v>151.53488372093022</v>
      </c>
      <c r="B12" s="1" t="s">
        <v>36</v>
      </c>
      <c r="C12">
        <v>1914</v>
      </c>
      <c r="D12" s="1" t="s">
        <v>31</v>
      </c>
      <c r="E12" s="1" t="s">
        <v>37</v>
      </c>
      <c r="F12" s="1" t="s">
        <v>13</v>
      </c>
    </row>
    <row r="13" spans="1:6" x14ac:dyDescent="0.3">
      <c r="A13" t="str">
        <f>VLOOKUP(до_всего_без_шуток[[#This Row],[Column3]],После!$A$1:$G$28,2,0)</f>
        <v>139.25735294117646</v>
      </c>
      <c r="B13" s="1" t="s">
        <v>38</v>
      </c>
      <c r="C13">
        <v>1955</v>
      </c>
      <c r="D13" s="1" t="s">
        <v>39</v>
      </c>
      <c r="E13" s="1" t="s">
        <v>40</v>
      </c>
      <c r="F13" s="1" t="s">
        <v>13</v>
      </c>
    </row>
    <row r="14" spans="1:6" x14ac:dyDescent="0.3">
      <c r="A14" t="str">
        <f>VLOOKUP(до_всего_без_шуток[[#This Row],[Column3]],После!$A$1:$G$28,2,0)</f>
        <v>165</v>
      </c>
      <c r="B14" s="1" t="s">
        <v>41</v>
      </c>
      <c r="C14">
        <v>6096</v>
      </c>
      <c r="D14" s="1" t="s">
        <v>42</v>
      </c>
      <c r="E14" s="1" t="s">
        <v>24</v>
      </c>
      <c r="F14" s="1" t="s">
        <v>13</v>
      </c>
    </row>
    <row r="15" spans="1:6" x14ac:dyDescent="0.3">
      <c r="A15" t="str">
        <f>VLOOKUP(до_всего_без_шуток[[#This Row],[Column3]],После!$A$1:$G$28,2,0)</f>
        <v>151.53488372093022</v>
      </c>
      <c r="B15" s="1" t="s">
        <v>43</v>
      </c>
      <c r="C15">
        <v>1914</v>
      </c>
      <c r="D15" s="1" t="s">
        <v>31</v>
      </c>
      <c r="E15" s="1" t="s">
        <v>44</v>
      </c>
      <c r="F15" s="1" t="s">
        <v>13</v>
      </c>
    </row>
    <row r="16" spans="1:6" x14ac:dyDescent="0.3">
      <c r="A16" t="str">
        <f>VLOOKUP(до_всего_без_шуток[[#This Row],[Column3]],После!$A$1:$G$28,2,0)</f>
        <v>143.6206896551724</v>
      </c>
      <c r="B16" s="1" t="s">
        <v>45</v>
      </c>
      <c r="C16">
        <v>2803</v>
      </c>
      <c r="D16" s="1" t="s">
        <v>46</v>
      </c>
      <c r="E16" s="1" t="s">
        <v>47</v>
      </c>
      <c r="F16" s="1" t="s">
        <v>9</v>
      </c>
    </row>
    <row r="17" spans="1:6" x14ac:dyDescent="0.3">
      <c r="A17" t="str">
        <f>VLOOKUP(до_всего_без_шуток[[#This Row],[Column3]],После!$A$1:$G$28,2,0)</f>
        <v>137.22972972972974</v>
      </c>
      <c r="B17" s="1" t="s">
        <v>48</v>
      </c>
      <c r="C17">
        <v>1968</v>
      </c>
      <c r="D17" s="1" t="s">
        <v>49</v>
      </c>
      <c r="E17" s="1" t="s">
        <v>24</v>
      </c>
      <c r="F17" s="1" t="s">
        <v>13</v>
      </c>
    </row>
    <row r="18" spans="1:6" x14ac:dyDescent="0.3">
      <c r="A18" t="str">
        <f>VLOOKUP(до_всего_без_шуток[[#This Row],[Column3]],После!$A$1:$G$28,2,0)</f>
        <v>139.37912087912088</v>
      </c>
      <c r="B18" s="1" t="s">
        <v>50</v>
      </c>
      <c r="C18">
        <v>1913</v>
      </c>
      <c r="D18" s="1" t="s">
        <v>51</v>
      </c>
      <c r="E18" s="1" t="s">
        <v>44</v>
      </c>
      <c r="F18" s="1" t="s">
        <v>13</v>
      </c>
    </row>
    <row r="19" spans="1:6" x14ac:dyDescent="0.3">
      <c r="A19" t="str">
        <f>VLOOKUP(до_всего_без_шуток[[#This Row],[Column3]],После!$A$1:$G$28,2,0)</f>
        <v>117.93236714975845</v>
      </c>
      <c r="B19" s="1" t="s">
        <v>52</v>
      </c>
      <c r="C19">
        <v>1958</v>
      </c>
      <c r="D19" s="1" t="s">
        <v>53</v>
      </c>
      <c r="E19" s="1" t="s">
        <v>24</v>
      </c>
      <c r="F19" s="1" t="s">
        <v>13</v>
      </c>
    </row>
    <row r="20" spans="1:6" x14ac:dyDescent="0.3">
      <c r="A20" t="str">
        <f>VLOOKUP(до_всего_без_шуток[[#This Row],[Column3]],После!$A$1:$G$28,2,0)</f>
        <v>119.95121951219512</v>
      </c>
      <c r="B20" s="1" t="s">
        <v>54</v>
      </c>
      <c r="C20">
        <v>6190</v>
      </c>
      <c r="D20" s="1" t="s">
        <v>55</v>
      </c>
      <c r="E20" s="1" t="s">
        <v>12</v>
      </c>
      <c r="F20" s="1" t="s">
        <v>13</v>
      </c>
    </row>
    <row r="21" spans="1:6" x14ac:dyDescent="0.3">
      <c r="A21" t="str">
        <f>VLOOKUP(до_всего_без_шуток[[#This Row],[Column3]],После!$A$1:$G$28,2,0)</f>
        <v>119.95121951219512</v>
      </c>
      <c r="B21" s="1" t="s">
        <v>56</v>
      </c>
      <c r="C21">
        <v>6450</v>
      </c>
      <c r="D21" s="1" t="s">
        <v>55</v>
      </c>
      <c r="E21" s="1" t="s">
        <v>57</v>
      </c>
      <c r="F21" s="1" t="s">
        <v>13</v>
      </c>
    </row>
    <row r="22" spans="1:6" x14ac:dyDescent="0.3">
      <c r="A22" t="str">
        <f>VLOOKUP(до_всего_без_шуток[[#This Row],[Column3]],После!$A$1:$G$28,2,0)</f>
        <v>136.47150259067357</v>
      </c>
      <c r="B22" s="1" t="s">
        <v>58</v>
      </c>
      <c r="C22">
        <v>1952</v>
      </c>
      <c r="D22" s="1" t="s">
        <v>59</v>
      </c>
      <c r="E22" s="1" t="s">
        <v>60</v>
      </c>
      <c r="F22" s="1" t="s">
        <v>13</v>
      </c>
    </row>
    <row r="23" spans="1:6" x14ac:dyDescent="0.3">
      <c r="A23" t="str">
        <f>VLOOKUP(до_всего_без_шуток[[#This Row],[Column3]],После!$A$1:$G$28,2,0)</f>
        <v>117.52204176334106</v>
      </c>
      <c r="B23" s="1" t="s">
        <v>61</v>
      </c>
      <c r="C23">
        <v>1969</v>
      </c>
      <c r="D23" s="1" t="s">
        <v>62</v>
      </c>
      <c r="E23" s="1" t="s">
        <v>60</v>
      </c>
      <c r="F23" s="1" t="s">
        <v>13</v>
      </c>
    </row>
    <row r="24" spans="1:6" x14ac:dyDescent="0.3">
      <c r="A24" t="str">
        <f>VLOOKUP(до_всего_без_шуток[[#This Row],[Column3]],После!$A$1:$G$28,2,0)</f>
        <v>121.49128919860627</v>
      </c>
      <c r="B24" s="1" t="s">
        <v>63</v>
      </c>
      <c r="C24">
        <v>6423</v>
      </c>
      <c r="D24" s="1" t="s">
        <v>64</v>
      </c>
      <c r="E24" s="1" t="s">
        <v>37</v>
      </c>
      <c r="F24" s="1" t="s">
        <v>13</v>
      </c>
    </row>
    <row r="25" spans="1:6" x14ac:dyDescent="0.3">
      <c r="A25" t="str">
        <f>VLOOKUP(до_всего_без_шуток[[#This Row],[Column3]],После!$A$1:$G$28,2,0)</f>
        <v>138.16732283464566</v>
      </c>
      <c r="B25" s="1" t="s">
        <v>65</v>
      </c>
      <c r="C25">
        <v>1951</v>
      </c>
      <c r="D25" s="1" t="s">
        <v>66</v>
      </c>
      <c r="E25" s="1" t="s">
        <v>60</v>
      </c>
      <c r="F25" s="1" t="s">
        <v>13</v>
      </c>
    </row>
    <row r="26" spans="1:6" x14ac:dyDescent="0.3">
      <c r="A26" t="str">
        <f>VLOOKUP(до_всего_без_шуток[[#This Row],[Column3]],После!$A$1:$G$28,2,0)</f>
        <v>121.29918699186992</v>
      </c>
      <c r="B26" s="1" t="s">
        <v>67</v>
      </c>
      <c r="C26">
        <v>4975</v>
      </c>
      <c r="D26" s="1" t="s">
        <v>68</v>
      </c>
      <c r="E26" s="1" t="s">
        <v>12</v>
      </c>
      <c r="F26" s="1" t="s">
        <v>13</v>
      </c>
    </row>
    <row r="27" spans="1:6" x14ac:dyDescent="0.3">
      <c r="A27" t="str">
        <f>VLOOKUP(до_всего_без_шуток[[#This Row],[Column3]],После!$A$1:$G$28,2,0)</f>
        <v>150.42512077294685</v>
      </c>
      <c r="B27" s="1" t="s">
        <v>69</v>
      </c>
      <c r="C27">
        <v>2804</v>
      </c>
      <c r="D27" s="1" t="s">
        <v>70</v>
      </c>
      <c r="E27" s="1" t="s">
        <v>71</v>
      </c>
      <c r="F27" s="1" t="s">
        <v>9</v>
      </c>
    </row>
    <row r="28" spans="1:6" x14ac:dyDescent="0.3">
      <c r="A28" t="str">
        <f>VLOOKUP(до_всего_без_шуток[[#This Row],[Column3]],После!$A$1:$G$28,2,0)</f>
        <v>118.92244897959183</v>
      </c>
      <c r="B28" s="1" t="s">
        <v>72</v>
      </c>
      <c r="C28">
        <v>1959</v>
      </c>
      <c r="D28" s="1" t="s">
        <v>73</v>
      </c>
      <c r="E28" s="1" t="s">
        <v>24</v>
      </c>
      <c r="F28" s="1" t="s">
        <v>13</v>
      </c>
    </row>
    <row r="29" spans="1:6" x14ac:dyDescent="0.3">
      <c r="A29" t="str">
        <f>VLOOKUP(до_всего_без_шуток[[#This Row],[Column3]],После!$A$1:$G$28,2,0)</f>
        <v>139.37912087912088</v>
      </c>
      <c r="B29" s="1" t="s">
        <v>74</v>
      </c>
      <c r="C29">
        <v>6403</v>
      </c>
      <c r="D29" s="1" t="s">
        <v>51</v>
      </c>
      <c r="E29" s="1" t="s">
        <v>75</v>
      </c>
      <c r="F29" s="1" t="s">
        <v>13</v>
      </c>
    </row>
    <row r="30" spans="1:6" x14ac:dyDescent="0.3">
      <c r="A30" t="str">
        <f>VLOOKUP(до_всего_без_шуток[[#This Row],[Column3]],После!$A$1:$G$28,2,0)</f>
        <v>115.49802371541502</v>
      </c>
      <c r="B30" s="1" t="s">
        <v>76</v>
      </c>
      <c r="C30">
        <v>5571</v>
      </c>
      <c r="D30" s="1" t="s">
        <v>77</v>
      </c>
      <c r="E30" s="1" t="s">
        <v>78</v>
      </c>
      <c r="F30" s="1" t="s">
        <v>13</v>
      </c>
    </row>
    <row r="31" spans="1:6" x14ac:dyDescent="0.3">
      <c r="A31" t="str">
        <f>VLOOKUP(до_всего_без_шуток[[#This Row],[Column3]],После!$A$1:$G$28,2,0)</f>
        <v>121.49128919860627</v>
      </c>
      <c r="B31" s="1" t="s">
        <v>79</v>
      </c>
      <c r="C31">
        <v>6092</v>
      </c>
      <c r="D31" s="1" t="s">
        <v>64</v>
      </c>
      <c r="E31" s="1" t="s">
        <v>24</v>
      </c>
      <c r="F31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EF8A-65C4-4B89-BC12-17DEED7A10D8}">
  <dimension ref="A1:G28"/>
  <sheetViews>
    <sheetView workbookViewId="0">
      <selection sqref="A1:G28"/>
    </sheetView>
  </sheetViews>
  <sheetFormatPr defaultRowHeight="14.4" x14ac:dyDescent="0.3"/>
  <cols>
    <col min="2" max="2" width="18.77734375" bestFit="1" customWidth="1"/>
    <col min="3" max="3" width="10.77734375" bestFit="1" customWidth="1"/>
    <col min="4" max="4" width="20" bestFit="1" customWidth="1"/>
    <col min="5" max="5" width="80.88671875" bestFit="1" customWidth="1"/>
    <col min="6" max="7" width="20.2187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3" t="s">
        <v>51</v>
      </c>
      <c r="B2" s="1" t="s">
        <v>81</v>
      </c>
      <c r="C2">
        <v>6403</v>
      </c>
      <c r="D2" s="1" t="s">
        <v>51</v>
      </c>
      <c r="E2" s="1" t="s">
        <v>75</v>
      </c>
      <c r="F2" s="1" t="s">
        <v>13</v>
      </c>
      <c r="G2" s="1" t="s">
        <v>13</v>
      </c>
    </row>
    <row r="3" spans="1:7" x14ac:dyDescent="0.3">
      <c r="A3" s="4" t="s">
        <v>34</v>
      </c>
      <c r="B3" s="1" t="s">
        <v>82</v>
      </c>
      <c r="C3">
        <v>2802</v>
      </c>
      <c r="D3" s="1" t="s">
        <v>34</v>
      </c>
      <c r="E3" s="1" t="s">
        <v>35</v>
      </c>
      <c r="F3" s="1" t="s">
        <v>9</v>
      </c>
      <c r="G3" s="1" t="s">
        <v>9</v>
      </c>
    </row>
    <row r="4" spans="1:7" x14ac:dyDescent="0.3">
      <c r="A4" s="3" t="s">
        <v>7</v>
      </c>
      <c r="B4" s="1" t="s">
        <v>83</v>
      </c>
      <c r="C4">
        <v>2801</v>
      </c>
      <c r="D4" s="1" t="s">
        <v>7</v>
      </c>
      <c r="E4" s="1" t="s">
        <v>8</v>
      </c>
      <c r="F4" s="1" t="s">
        <v>9</v>
      </c>
      <c r="G4" s="1" t="s">
        <v>9</v>
      </c>
    </row>
    <row r="5" spans="1:7" x14ac:dyDescent="0.3">
      <c r="A5" s="4" t="s">
        <v>39</v>
      </c>
      <c r="B5" s="1" t="s">
        <v>84</v>
      </c>
      <c r="C5">
        <v>1955</v>
      </c>
      <c r="D5" s="1" t="s">
        <v>39</v>
      </c>
      <c r="E5" s="1" t="s">
        <v>40</v>
      </c>
      <c r="F5" s="1" t="s">
        <v>13</v>
      </c>
      <c r="G5" s="1" t="s">
        <v>13</v>
      </c>
    </row>
    <row r="6" spans="1:7" x14ac:dyDescent="0.3">
      <c r="A6" s="3" t="s">
        <v>11</v>
      </c>
      <c r="B6" s="1" t="s">
        <v>85</v>
      </c>
      <c r="C6">
        <v>4843</v>
      </c>
      <c r="D6" s="1" t="s">
        <v>11</v>
      </c>
      <c r="E6" s="1" t="s">
        <v>12</v>
      </c>
      <c r="F6" s="1" t="s">
        <v>13</v>
      </c>
      <c r="G6" s="1" t="s">
        <v>13</v>
      </c>
    </row>
    <row r="7" spans="1:7" x14ac:dyDescent="0.3">
      <c r="A7" s="4" t="s">
        <v>55</v>
      </c>
      <c r="B7" s="1" t="s">
        <v>86</v>
      </c>
      <c r="C7">
        <v>6493</v>
      </c>
      <c r="D7" s="1" t="s">
        <v>55</v>
      </c>
      <c r="E7" s="1" t="s">
        <v>12</v>
      </c>
      <c r="F7" s="1" t="s">
        <v>13</v>
      </c>
      <c r="G7" s="1" t="s">
        <v>13</v>
      </c>
    </row>
    <row r="8" spans="1:7" x14ac:dyDescent="0.3">
      <c r="A8" s="3" t="s">
        <v>46</v>
      </c>
      <c r="B8" s="1" t="s">
        <v>87</v>
      </c>
      <c r="C8">
        <v>2803</v>
      </c>
      <c r="D8" s="1" t="s">
        <v>46</v>
      </c>
      <c r="E8" s="1" t="s">
        <v>47</v>
      </c>
      <c r="F8" s="1" t="s">
        <v>9</v>
      </c>
      <c r="G8" s="1" t="s">
        <v>9</v>
      </c>
    </row>
    <row r="9" spans="1:7" x14ac:dyDescent="0.3">
      <c r="A9" s="4" t="s">
        <v>42</v>
      </c>
      <c r="B9" s="1" t="s">
        <v>88</v>
      </c>
      <c r="C9">
        <v>6096</v>
      </c>
      <c r="D9" s="1" t="s">
        <v>42</v>
      </c>
      <c r="E9" s="1" t="s">
        <v>24</v>
      </c>
      <c r="F9" s="1" t="s">
        <v>13</v>
      </c>
      <c r="G9" s="1" t="s">
        <v>13</v>
      </c>
    </row>
    <row r="10" spans="1:7" x14ac:dyDescent="0.3">
      <c r="A10" s="3" t="s">
        <v>15</v>
      </c>
      <c r="B10" s="1" t="s">
        <v>89</v>
      </c>
      <c r="C10">
        <v>2800</v>
      </c>
      <c r="D10" s="1" t="s">
        <v>15</v>
      </c>
      <c r="E10" s="1" t="s">
        <v>16</v>
      </c>
      <c r="F10" s="1" t="s">
        <v>9</v>
      </c>
      <c r="G10" s="1" t="s">
        <v>9</v>
      </c>
    </row>
    <row r="11" spans="1:7" x14ac:dyDescent="0.3">
      <c r="A11" s="4" t="s">
        <v>18</v>
      </c>
      <c r="B11" s="1" t="s">
        <v>90</v>
      </c>
      <c r="C11">
        <v>1966</v>
      </c>
      <c r="D11" s="1" t="s">
        <v>18</v>
      </c>
      <c r="E11" s="1" t="s">
        <v>19</v>
      </c>
      <c r="F11" s="1" t="s">
        <v>13</v>
      </c>
      <c r="G11" s="1" t="s">
        <v>13</v>
      </c>
    </row>
    <row r="12" spans="1:7" x14ac:dyDescent="0.3">
      <c r="A12" s="3" t="s">
        <v>49</v>
      </c>
      <c r="B12" s="1" t="s">
        <v>91</v>
      </c>
      <c r="C12">
        <v>1968</v>
      </c>
      <c r="D12" s="1" t="s">
        <v>49</v>
      </c>
      <c r="E12" s="1" t="s">
        <v>24</v>
      </c>
      <c r="F12" s="1" t="s">
        <v>13</v>
      </c>
      <c r="G12" s="1" t="s">
        <v>13</v>
      </c>
    </row>
    <row r="13" spans="1:7" x14ac:dyDescent="0.3">
      <c r="A13" s="4" t="s">
        <v>93</v>
      </c>
      <c r="B13" s="1" t="s">
        <v>92</v>
      </c>
      <c r="C13">
        <v>6494</v>
      </c>
      <c r="D13" s="1" t="s">
        <v>93</v>
      </c>
      <c r="E13" s="1" t="s">
        <v>12</v>
      </c>
      <c r="F13" s="1" t="s">
        <v>13</v>
      </c>
      <c r="G13" s="1" t="s">
        <v>13</v>
      </c>
    </row>
    <row r="14" spans="1:7" x14ac:dyDescent="0.3">
      <c r="A14" s="3" t="s">
        <v>23</v>
      </c>
      <c r="B14" s="1" t="s">
        <v>94</v>
      </c>
      <c r="C14">
        <v>1967</v>
      </c>
      <c r="D14" s="1" t="s">
        <v>23</v>
      </c>
      <c r="E14" s="1" t="s">
        <v>24</v>
      </c>
      <c r="F14" s="1" t="s">
        <v>13</v>
      </c>
      <c r="G14" s="1" t="s">
        <v>13</v>
      </c>
    </row>
    <row r="15" spans="1:7" x14ac:dyDescent="0.3">
      <c r="A15" s="4" t="s">
        <v>21</v>
      </c>
      <c r="B15" s="1" t="s">
        <v>95</v>
      </c>
      <c r="C15">
        <v>4903</v>
      </c>
      <c r="D15" s="1" t="s">
        <v>21</v>
      </c>
      <c r="E15" s="1" t="s">
        <v>12</v>
      </c>
      <c r="F15" s="1" t="s">
        <v>13</v>
      </c>
      <c r="G15" s="1" t="s">
        <v>13</v>
      </c>
    </row>
    <row r="16" spans="1:7" x14ac:dyDescent="0.3">
      <c r="A16" s="3" t="s">
        <v>53</v>
      </c>
      <c r="B16" s="1" t="s">
        <v>96</v>
      </c>
      <c r="C16">
        <v>1958</v>
      </c>
      <c r="D16" s="1" t="s">
        <v>53</v>
      </c>
      <c r="E16" s="1" t="s">
        <v>24</v>
      </c>
      <c r="F16" s="1" t="s">
        <v>13</v>
      </c>
      <c r="G16" s="1" t="s">
        <v>13</v>
      </c>
    </row>
    <row r="17" spans="1:7" x14ac:dyDescent="0.3">
      <c r="A17" s="4" t="s">
        <v>59</v>
      </c>
      <c r="B17" s="1" t="s">
        <v>97</v>
      </c>
      <c r="C17">
        <v>1952</v>
      </c>
      <c r="D17" s="1" t="s">
        <v>59</v>
      </c>
      <c r="E17" s="1" t="s">
        <v>60</v>
      </c>
      <c r="F17" s="1" t="s">
        <v>13</v>
      </c>
      <c r="G17" s="1" t="s">
        <v>13</v>
      </c>
    </row>
    <row r="18" spans="1:7" x14ac:dyDescent="0.3">
      <c r="A18" s="3" t="s">
        <v>55</v>
      </c>
      <c r="B18" s="1" t="s">
        <v>98</v>
      </c>
      <c r="C18">
        <v>6450</v>
      </c>
      <c r="D18" s="1" t="s">
        <v>55</v>
      </c>
      <c r="E18" s="1" t="s">
        <v>57</v>
      </c>
      <c r="F18" s="1" t="s">
        <v>13</v>
      </c>
      <c r="G18" s="1" t="s">
        <v>13</v>
      </c>
    </row>
    <row r="19" spans="1:7" x14ac:dyDescent="0.3">
      <c r="A19" s="4" t="s">
        <v>66</v>
      </c>
      <c r="B19" s="1" t="s">
        <v>99</v>
      </c>
      <c r="C19">
        <v>1951</v>
      </c>
      <c r="D19" s="1" t="s">
        <v>66</v>
      </c>
      <c r="E19" s="1" t="s">
        <v>60</v>
      </c>
      <c r="F19" s="1" t="s">
        <v>13</v>
      </c>
      <c r="G19" s="1" t="s">
        <v>13</v>
      </c>
    </row>
    <row r="20" spans="1:7" x14ac:dyDescent="0.3">
      <c r="A20" s="3" t="s">
        <v>29</v>
      </c>
      <c r="B20" s="1" t="s">
        <v>100</v>
      </c>
      <c r="C20">
        <v>1965</v>
      </c>
      <c r="D20" s="1" t="s">
        <v>29</v>
      </c>
      <c r="E20" s="1" t="s">
        <v>19</v>
      </c>
      <c r="F20" s="1" t="s">
        <v>13</v>
      </c>
      <c r="G20" s="1" t="s">
        <v>13</v>
      </c>
    </row>
    <row r="21" spans="1:7" x14ac:dyDescent="0.3">
      <c r="A21" s="4" t="s">
        <v>62</v>
      </c>
      <c r="B21" s="1" t="s">
        <v>101</v>
      </c>
      <c r="C21">
        <v>1969</v>
      </c>
      <c r="D21" s="1" t="s">
        <v>62</v>
      </c>
      <c r="E21" s="1" t="s">
        <v>60</v>
      </c>
      <c r="F21" s="1" t="s">
        <v>13</v>
      </c>
      <c r="G21" s="1" t="s">
        <v>13</v>
      </c>
    </row>
    <row r="22" spans="1:7" x14ac:dyDescent="0.3">
      <c r="A22" s="3" t="s">
        <v>26</v>
      </c>
      <c r="B22" s="1" t="s">
        <v>102</v>
      </c>
      <c r="C22">
        <v>2799</v>
      </c>
      <c r="D22" s="1" t="s">
        <v>26</v>
      </c>
      <c r="E22" s="1" t="s">
        <v>27</v>
      </c>
      <c r="F22" s="1" t="s">
        <v>9</v>
      </c>
      <c r="G22" s="1" t="s">
        <v>9</v>
      </c>
    </row>
    <row r="23" spans="1:7" x14ac:dyDescent="0.3">
      <c r="A23" s="4" t="s">
        <v>73</v>
      </c>
      <c r="B23" s="1" t="s">
        <v>103</v>
      </c>
      <c r="C23">
        <v>1959</v>
      </c>
      <c r="D23" s="1" t="s">
        <v>73</v>
      </c>
      <c r="E23" s="1" t="s">
        <v>24</v>
      </c>
      <c r="F23" s="1" t="s">
        <v>13</v>
      </c>
      <c r="G23" s="1" t="s">
        <v>13</v>
      </c>
    </row>
    <row r="24" spans="1:7" x14ac:dyDescent="0.3">
      <c r="A24" s="3" t="s">
        <v>70</v>
      </c>
      <c r="B24" s="1" t="s">
        <v>104</v>
      </c>
      <c r="C24">
        <v>2804</v>
      </c>
      <c r="D24" s="1" t="s">
        <v>70</v>
      </c>
      <c r="E24" s="1" t="s">
        <v>71</v>
      </c>
      <c r="F24" s="1" t="s">
        <v>9</v>
      </c>
      <c r="G24" s="1" t="s">
        <v>9</v>
      </c>
    </row>
    <row r="25" spans="1:7" x14ac:dyDescent="0.3">
      <c r="A25" s="4" t="s">
        <v>68</v>
      </c>
      <c r="B25" s="1" t="s">
        <v>105</v>
      </c>
      <c r="C25">
        <v>4975</v>
      </c>
      <c r="D25" s="1" t="s">
        <v>68</v>
      </c>
      <c r="E25" s="1" t="s">
        <v>12</v>
      </c>
      <c r="F25" s="1" t="s">
        <v>13</v>
      </c>
      <c r="G25" s="1" t="s">
        <v>13</v>
      </c>
    </row>
    <row r="26" spans="1:7" x14ac:dyDescent="0.3">
      <c r="A26" s="3" t="s">
        <v>77</v>
      </c>
      <c r="B26" s="1" t="s">
        <v>106</v>
      </c>
      <c r="C26">
        <v>5571</v>
      </c>
      <c r="D26" s="1" t="s">
        <v>77</v>
      </c>
      <c r="E26" s="1" t="s">
        <v>78</v>
      </c>
      <c r="F26" s="1" t="s">
        <v>13</v>
      </c>
      <c r="G26" s="1" t="s">
        <v>13</v>
      </c>
    </row>
    <row r="27" spans="1:7" x14ac:dyDescent="0.3">
      <c r="A27" s="4" t="s">
        <v>64</v>
      </c>
      <c r="B27" s="1" t="s">
        <v>107</v>
      </c>
      <c r="C27">
        <v>6423</v>
      </c>
      <c r="D27" s="1" t="s">
        <v>64</v>
      </c>
      <c r="E27" s="1" t="s">
        <v>37</v>
      </c>
      <c r="F27" s="1" t="s">
        <v>13</v>
      </c>
      <c r="G27" s="1" t="s">
        <v>13</v>
      </c>
    </row>
    <row r="28" spans="1:7" x14ac:dyDescent="0.3">
      <c r="A28" s="3" t="s">
        <v>31</v>
      </c>
      <c r="B28" s="1" t="s">
        <v>108</v>
      </c>
      <c r="C28">
        <v>1914</v>
      </c>
      <c r="D28" s="1" t="s">
        <v>31</v>
      </c>
      <c r="E28" s="1" t="s">
        <v>37</v>
      </c>
      <c r="F28" s="1" t="s">
        <v>13</v>
      </c>
      <c r="G28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3"/>
  <sheetViews>
    <sheetView tabSelected="1" topLeftCell="A22" zoomScale="83" zoomScaleNormal="110" workbookViewId="0">
      <selection activeCell="D43" sqref="D43"/>
    </sheetView>
  </sheetViews>
  <sheetFormatPr defaultRowHeight="14.4" x14ac:dyDescent="0.3"/>
  <cols>
    <col min="1" max="1" width="27.33203125" bestFit="1" customWidth="1"/>
    <col min="2" max="4" width="22.6640625" bestFit="1" customWidth="1"/>
    <col min="5" max="5" width="111.33203125" bestFit="1" customWidth="1"/>
    <col min="6" max="31" width="22.6640625" bestFit="1" customWidth="1"/>
  </cols>
  <sheetData>
    <row r="1" spans="1:6" x14ac:dyDescent="0.3">
      <c r="A1" s="2" t="s">
        <v>109</v>
      </c>
      <c r="B1" t="s">
        <v>80</v>
      </c>
      <c r="C1" t="s">
        <v>110</v>
      </c>
      <c r="D1" t="s">
        <v>111</v>
      </c>
      <c r="E1" t="s">
        <v>112</v>
      </c>
      <c r="F1" t="s">
        <v>113</v>
      </c>
    </row>
    <row r="2" spans="1:6" x14ac:dyDescent="0.3">
      <c r="A2" t="s">
        <v>83</v>
      </c>
      <c r="B2" s="1" t="s">
        <v>6</v>
      </c>
      <c r="C2">
        <v>2801</v>
      </c>
      <c r="D2" s="1" t="s">
        <v>7</v>
      </c>
      <c r="E2" s="1" t="s">
        <v>116</v>
      </c>
      <c r="F2" s="1" t="s">
        <v>116</v>
      </c>
    </row>
    <row r="3" spans="1:6" x14ac:dyDescent="0.3">
      <c r="A3" t="s">
        <v>85</v>
      </c>
      <c r="B3" s="1" t="s">
        <v>10</v>
      </c>
      <c r="C3">
        <v>4843</v>
      </c>
      <c r="D3" s="1" t="s">
        <v>11</v>
      </c>
      <c r="E3" s="1" t="s">
        <v>116</v>
      </c>
      <c r="F3" s="1" t="s">
        <v>116</v>
      </c>
    </row>
    <row r="4" spans="1:6" x14ac:dyDescent="0.3">
      <c r="A4" t="s">
        <v>89</v>
      </c>
      <c r="B4" s="1" t="s">
        <v>14</v>
      </c>
      <c r="C4">
        <v>2800</v>
      </c>
      <c r="D4" s="1" t="s">
        <v>15</v>
      </c>
      <c r="E4" s="1" t="s">
        <v>116</v>
      </c>
      <c r="F4" s="1" t="s">
        <v>116</v>
      </c>
    </row>
    <row r="5" spans="1:6" x14ac:dyDescent="0.3">
      <c r="A5" t="s">
        <v>90</v>
      </c>
      <c r="B5" s="1" t="s">
        <v>17</v>
      </c>
      <c r="C5">
        <v>1966</v>
      </c>
      <c r="D5" s="1" t="s">
        <v>18</v>
      </c>
      <c r="E5" s="1" t="s">
        <v>116</v>
      </c>
      <c r="F5" s="1" t="s">
        <v>116</v>
      </c>
    </row>
    <row r="6" spans="1:6" x14ac:dyDescent="0.3">
      <c r="A6" t="s">
        <v>95</v>
      </c>
      <c r="B6" s="1" t="s">
        <v>20</v>
      </c>
      <c r="C6">
        <v>4903</v>
      </c>
      <c r="D6" s="1" t="s">
        <v>21</v>
      </c>
      <c r="E6" s="1" t="s">
        <v>116</v>
      </c>
      <c r="F6" s="1" t="s">
        <v>116</v>
      </c>
    </row>
    <row r="7" spans="1:6" x14ac:dyDescent="0.3">
      <c r="A7" t="s">
        <v>94</v>
      </c>
      <c r="B7" s="1" t="s">
        <v>22</v>
      </c>
      <c r="C7">
        <v>1967</v>
      </c>
      <c r="D7" s="1" t="s">
        <v>23</v>
      </c>
      <c r="E7" s="1" t="s">
        <v>116</v>
      </c>
      <c r="F7" s="1" t="s">
        <v>116</v>
      </c>
    </row>
    <row r="8" spans="1:6" x14ac:dyDescent="0.3">
      <c r="A8" t="s">
        <v>102</v>
      </c>
      <c r="B8" s="1" t="s">
        <v>25</v>
      </c>
      <c r="C8">
        <v>2799</v>
      </c>
      <c r="D8" s="1" t="s">
        <v>26</v>
      </c>
      <c r="E8" s="1" t="s">
        <v>116</v>
      </c>
      <c r="F8" s="1" t="s">
        <v>116</v>
      </c>
    </row>
    <row r="9" spans="1:6" x14ac:dyDescent="0.3">
      <c r="A9" t="s">
        <v>100</v>
      </c>
      <c r="B9" s="1" t="s">
        <v>28</v>
      </c>
      <c r="C9">
        <v>1965</v>
      </c>
      <c r="D9" s="1" t="s">
        <v>29</v>
      </c>
      <c r="E9" s="1" t="s">
        <v>116</v>
      </c>
      <c r="F9" s="1" t="s">
        <v>116</v>
      </c>
    </row>
    <row r="10" spans="1:6" x14ac:dyDescent="0.3">
      <c r="A10" t="s">
        <v>108</v>
      </c>
      <c r="B10" s="1" t="s">
        <v>30</v>
      </c>
      <c r="C10">
        <v>1914</v>
      </c>
      <c r="D10" s="1" t="s">
        <v>31</v>
      </c>
      <c r="E10" s="1" t="s">
        <v>116</v>
      </c>
      <c r="F10" s="1" t="s">
        <v>116</v>
      </c>
    </row>
    <row r="11" spans="1:6" x14ac:dyDescent="0.3">
      <c r="A11" t="s">
        <v>82</v>
      </c>
      <c r="B11" s="1" t="s">
        <v>33</v>
      </c>
      <c r="C11">
        <v>2802</v>
      </c>
      <c r="D11" s="1" t="s">
        <v>34</v>
      </c>
      <c r="E11" s="1" t="s">
        <v>116</v>
      </c>
      <c r="F11" s="1" t="s">
        <v>116</v>
      </c>
    </row>
    <row r="12" spans="1:6" x14ac:dyDescent="0.3">
      <c r="A12" t="s">
        <v>108</v>
      </c>
      <c r="B12" s="1" t="s">
        <v>36</v>
      </c>
      <c r="C12">
        <v>1914</v>
      </c>
      <c r="D12" s="1" t="s">
        <v>31</v>
      </c>
      <c r="E12" s="1" t="s">
        <v>116</v>
      </c>
      <c r="F12" s="1" t="s">
        <v>116</v>
      </c>
    </row>
    <row r="13" spans="1:6" x14ac:dyDescent="0.3">
      <c r="A13" t="s">
        <v>84</v>
      </c>
      <c r="B13" s="1" t="s">
        <v>38</v>
      </c>
      <c r="C13">
        <v>1955</v>
      </c>
      <c r="D13" s="1" t="s">
        <v>39</v>
      </c>
      <c r="E13" s="1" t="s">
        <v>116</v>
      </c>
      <c r="F13" s="1" t="s">
        <v>116</v>
      </c>
    </row>
    <row r="14" spans="1:6" x14ac:dyDescent="0.3">
      <c r="A14" t="s">
        <v>88</v>
      </c>
      <c r="B14" s="1" t="s">
        <v>41</v>
      </c>
      <c r="C14">
        <v>6096</v>
      </c>
      <c r="D14" s="1" t="s">
        <v>42</v>
      </c>
      <c r="E14" s="1" t="s">
        <v>116</v>
      </c>
      <c r="F14" s="1" t="s">
        <v>116</v>
      </c>
    </row>
    <row r="15" spans="1:6" x14ac:dyDescent="0.3">
      <c r="A15" t="s">
        <v>108</v>
      </c>
      <c r="B15" s="1" t="s">
        <v>43</v>
      </c>
      <c r="C15">
        <v>1914</v>
      </c>
      <c r="D15" s="1" t="s">
        <v>31</v>
      </c>
      <c r="E15" s="1" t="s">
        <v>116</v>
      </c>
      <c r="F15" s="1" t="s">
        <v>116</v>
      </c>
    </row>
    <row r="16" spans="1:6" x14ac:dyDescent="0.3">
      <c r="A16" t="s">
        <v>87</v>
      </c>
      <c r="B16" s="1" t="s">
        <v>45</v>
      </c>
      <c r="C16">
        <v>2803</v>
      </c>
      <c r="D16" s="1" t="s">
        <v>46</v>
      </c>
      <c r="E16" s="1" t="s">
        <v>116</v>
      </c>
      <c r="F16" s="1" t="s">
        <v>116</v>
      </c>
    </row>
    <row r="17" spans="1:15" x14ac:dyDescent="0.3">
      <c r="A17" t="s">
        <v>91</v>
      </c>
      <c r="B17" s="1" t="s">
        <v>48</v>
      </c>
      <c r="C17">
        <v>1968</v>
      </c>
      <c r="D17" s="1" t="s">
        <v>49</v>
      </c>
      <c r="E17" s="1" t="s">
        <v>116</v>
      </c>
      <c r="F17" s="1" t="s">
        <v>116</v>
      </c>
    </row>
    <row r="18" spans="1:15" x14ac:dyDescent="0.3">
      <c r="A18" t="s">
        <v>81</v>
      </c>
      <c r="B18" s="1" t="s">
        <v>50</v>
      </c>
      <c r="C18">
        <v>1913</v>
      </c>
      <c r="D18" s="1" t="s">
        <v>51</v>
      </c>
      <c r="E18" s="1" t="s">
        <v>116</v>
      </c>
      <c r="F18" s="1" t="s">
        <v>116</v>
      </c>
    </row>
    <row r="19" spans="1:15" x14ac:dyDescent="0.3">
      <c r="A19" t="s">
        <v>96</v>
      </c>
      <c r="B19" s="1" t="s">
        <v>52</v>
      </c>
      <c r="C19">
        <v>1958</v>
      </c>
      <c r="D19" s="1" t="s">
        <v>53</v>
      </c>
      <c r="E19" s="1" t="s">
        <v>116</v>
      </c>
      <c r="F19" s="1" t="s">
        <v>116</v>
      </c>
    </row>
    <row r="20" spans="1:15" x14ac:dyDescent="0.3">
      <c r="A20" t="s">
        <v>86</v>
      </c>
      <c r="B20" s="1" t="s">
        <v>54</v>
      </c>
      <c r="C20">
        <v>6190</v>
      </c>
      <c r="D20" s="1" t="s">
        <v>55</v>
      </c>
      <c r="E20" s="1" t="s">
        <v>116</v>
      </c>
      <c r="F20" s="1" t="s">
        <v>116</v>
      </c>
    </row>
    <row r="21" spans="1:15" x14ac:dyDescent="0.3">
      <c r="A21" t="s">
        <v>86</v>
      </c>
      <c r="B21" s="1" t="s">
        <v>56</v>
      </c>
      <c r="C21">
        <v>6450</v>
      </c>
      <c r="D21" s="1" t="s">
        <v>55</v>
      </c>
      <c r="E21" s="1" t="s">
        <v>116</v>
      </c>
      <c r="F21" s="1" t="s">
        <v>116</v>
      </c>
    </row>
    <row r="22" spans="1:15" x14ac:dyDescent="0.3">
      <c r="A22" t="s">
        <v>97</v>
      </c>
      <c r="B22" s="1" t="s">
        <v>58</v>
      </c>
      <c r="C22">
        <v>1952</v>
      </c>
      <c r="D22" s="1" t="s">
        <v>59</v>
      </c>
      <c r="E22" s="1" t="s">
        <v>116</v>
      </c>
      <c r="F22" s="1" t="s">
        <v>116</v>
      </c>
    </row>
    <row r="23" spans="1:15" x14ac:dyDescent="0.3">
      <c r="A23" t="s">
        <v>101</v>
      </c>
      <c r="B23" s="1" t="s">
        <v>61</v>
      </c>
      <c r="C23">
        <v>1969</v>
      </c>
      <c r="D23" s="1" t="s">
        <v>62</v>
      </c>
      <c r="E23" s="1" t="s">
        <v>116</v>
      </c>
      <c r="F23" s="1" t="s">
        <v>116</v>
      </c>
    </row>
    <row r="24" spans="1:15" x14ac:dyDescent="0.3">
      <c r="A24" t="s">
        <v>107</v>
      </c>
      <c r="B24" s="1" t="s">
        <v>63</v>
      </c>
      <c r="C24">
        <v>6423</v>
      </c>
      <c r="D24" s="1" t="s">
        <v>64</v>
      </c>
      <c r="E24" s="1" t="s">
        <v>116</v>
      </c>
      <c r="F24" s="1" t="s">
        <v>116</v>
      </c>
    </row>
    <row r="25" spans="1:15" x14ac:dyDescent="0.3">
      <c r="A25" t="s">
        <v>99</v>
      </c>
      <c r="B25" s="1" t="s">
        <v>65</v>
      </c>
      <c r="C25">
        <v>1951</v>
      </c>
      <c r="D25" s="1" t="s">
        <v>66</v>
      </c>
      <c r="E25" s="1" t="s">
        <v>116</v>
      </c>
      <c r="F25" s="1" t="s">
        <v>116</v>
      </c>
    </row>
    <row r="26" spans="1:15" x14ac:dyDescent="0.3">
      <c r="A26" t="s">
        <v>105</v>
      </c>
      <c r="B26" s="1" t="s">
        <v>67</v>
      </c>
      <c r="C26">
        <v>4975</v>
      </c>
      <c r="D26" s="1" t="s">
        <v>68</v>
      </c>
      <c r="E26" s="1" t="s">
        <v>116</v>
      </c>
      <c r="F26" s="1" t="s">
        <v>116</v>
      </c>
    </row>
    <row r="27" spans="1:15" x14ac:dyDescent="0.3">
      <c r="A27" t="s">
        <v>104</v>
      </c>
      <c r="B27" s="1" t="s">
        <v>69</v>
      </c>
      <c r="C27">
        <v>2804</v>
      </c>
      <c r="D27" s="1" t="s">
        <v>70</v>
      </c>
      <c r="E27" s="1" t="s">
        <v>116</v>
      </c>
      <c r="F27" s="1" t="s">
        <v>116</v>
      </c>
    </row>
    <row r="28" spans="1:15" x14ac:dyDescent="0.3">
      <c r="A28" t="s">
        <v>103</v>
      </c>
      <c r="B28" s="1" t="s">
        <v>72</v>
      </c>
      <c r="C28">
        <v>1959</v>
      </c>
      <c r="D28" s="1" t="s">
        <v>73</v>
      </c>
      <c r="E28" s="1" t="s">
        <v>116</v>
      </c>
      <c r="F28" s="1" t="s">
        <v>116</v>
      </c>
    </row>
    <row r="29" spans="1:15" x14ac:dyDescent="0.3">
      <c r="A29" t="s">
        <v>81</v>
      </c>
      <c r="B29" s="1" t="s">
        <v>74</v>
      </c>
      <c r="C29">
        <v>6403</v>
      </c>
      <c r="D29" s="1" t="s">
        <v>51</v>
      </c>
      <c r="E29" s="1" t="s">
        <v>116</v>
      </c>
      <c r="F29" s="1" t="s">
        <v>116</v>
      </c>
    </row>
    <row r="30" spans="1:15" x14ac:dyDescent="0.3">
      <c r="A30" t="s">
        <v>106</v>
      </c>
      <c r="B30" s="1" t="s">
        <v>76</v>
      </c>
      <c r="C30">
        <v>5571</v>
      </c>
      <c r="D30" s="1" t="s">
        <v>77</v>
      </c>
      <c r="E30" s="1" t="s">
        <v>116</v>
      </c>
      <c r="F30" s="1" t="s">
        <v>116</v>
      </c>
      <c r="O30">
        <f>(N41+O41)/2</f>
        <v>0.24736307027576498</v>
      </c>
    </row>
    <row r="31" spans="1:15" x14ac:dyDescent="0.3">
      <c r="A31" t="s">
        <v>107</v>
      </c>
      <c r="B31" s="1" t="s">
        <v>79</v>
      </c>
      <c r="C31">
        <v>6092</v>
      </c>
      <c r="D31" s="1" t="s">
        <v>64</v>
      </c>
      <c r="E31" s="1" t="s">
        <v>116</v>
      </c>
      <c r="F31" s="1" t="s">
        <v>116</v>
      </c>
    </row>
    <row r="38" spans="1:39" x14ac:dyDescent="0.3">
      <c r="B38" s="3" t="s">
        <v>7</v>
      </c>
      <c r="C38" s="4" t="s">
        <v>11</v>
      </c>
      <c r="D38" s="3" t="s">
        <v>15</v>
      </c>
      <c r="E38" s="4" t="s">
        <v>18</v>
      </c>
      <c r="F38" s="3" t="s">
        <v>21</v>
      </c>
      <c r="G38" s="4" t="s">
        <v>23</v>
      </c>
      <c r="H38" s="3" t="s">
        <v>26</v>
      </c>
      <c r="I38" s="4" t="s">
        <v>29</v>
      </c>
      <c r="J38" s="3" t="s">
        <v>31</v>
      </c>
      <c r="K38" s="4" t="s">
        <v>34</v>
      </c>
      <c r="L38" s="3" t="s">
        <v>31</v>
      </c>
      <c r="M38" s="4" t="s">
        <v>39</v>
      </c>
      <c r="N38" s="3" t="s">
        <v>42</v>
      </c>
      <c r="O38" s="4" t="s">
        <v>31</v>
      </c>
      <c r="P38" s="3" t="s">
        <v>46</v>
      </c>
      <c r="Q38" s="4" t="s">
        <v>49</v>
      </c>
      <c r="R38" s="3" t="s">
        <v>51</v>
      </c>
      <c r="S38" s="4" t="s">
        <v>53</v>
      </c>
      <c r="T38" s="3" t="s">
        <v>55</v>
      </c>
      <c r="U38" s="4" t="s">
        <v>55</v>
      </c>
      <c r="V38" s="3" t="s">
        <v>59</v>
      </c>
      <c r="W38" s="4" t="s">
        <v>62</v>
      </c>
      <c r="X38" s="3" t="s">
        <v>64</v>
      </c>
      <c r="Y38" s="4" t="s">
        <v>66</v>
      </c>
      <c r="Z38" s="3" t="s">
        <v>68</v>
      </c>
      <c r="AA38" s="4" t="s">
        <v>70</v>
      </c>
      <c r="AB38" s="3" t="s">
        <v>73</v>
      </c>
      <c r="AC38" s="4" t="s">
        <v>51</v>
      </c>
      <c r="AD38" s="3" t="s">
        <v>77</v>
      </c>
      <c r="AE38" s="4" t="s">
        <v>64</v>
      </c>
    </row>
    <row r="39" spans="1:39" x14ac:dyDescent="0.3">
      <c r="A39" t="s">
        <v>80</v>
      </c>
      <c r="B39" s="7">
        <v>135.26027397260199</v>
      </c>
      <c r="C39" s="8">
        <v>125.743346007604</v>
      </c>
      <c r="D39" s="7">
        <v>122.618055555555</v>
      </c>
      <c r="E39" s="8">
        <v>99.490566037735803</v>
      </c>
      <c r="F39" s="7">
        <v>122.945945945945</v>
      </c>
      <c r="G39" s="8">
        <v>117.909926470588</v>
      </c>
      <c r="H39" s="7">
        <v>122.338709677419</v>
      </c>
      <c r="I39" s="8">
        <v>117.226356589147</v>
      </c>
      <c r="J39" s="7">
        <v>137.91304347825999</v>
      </c>
      <c r="K39" s="8">
        <v>135.35820895522301</v>
      </c>
      <c r="L39" s="7">
        <v>143.32191780821901</v>
      </c>
      <c r="M39" s="8">
        <v>129.977611940298</v>
      </c>
      <c r="N39" s="5">
        <v>99</v>
      </c>
      <c r="O39" s="6">
        <v>183</v>
      </c>
      <c r="P39" s="7">
        <v>126.14423076923001</v>
      </c>
      <c r="Q39" s="8">
        <v>125.326860841423</v>
      </c>
      <c r="R39" s="5">
        <v>142</v>
      </c>
      <c r="S39" s="8">
        <v>117.938411669367</v>
      </c>
      <c r="T39" s="7">
        <v>112.864583333333</v>
      </c>
      <c r="U39" s="8">
        <v>109.08530805687199</v>
      </c>
      <c r="V39" s="7">
        <v>134.637149028077</v>
      </c>
      <c r="W39" s="8">
        <v>120.94314868804599</v>
      </c>
      <c r="X39" s="7">
        <v>120.741463414634</v>
      </c>
      <c r="Y39" s="8">
        <v>122.55965909090899</v>
      </c>
      <c r="Z39" s="7">
        <v>105.260429835651</v>
      </c>
      <c r="AA39" s="8">
        <v>145.22580645161199</v>
      </c>
      <c r="AB39" s="7">
        <v>116.453686200378</v>
      </c>
      <c r="AC39" s="6">
        <v>150</v>
      </c>
      <c r="AD39" s="7">
        <v>105.19540229885</v>
      </c>
      <c r="AE39" s="8">
        <v>113.351648351648</v>
      </c>
      <c r="AG39">
        <f>AVERAGE(A39:AE39)</f>
        <v>125.32772501562083</v>
      </c>
    </row>
    <row r="40" spans="1:39" x14ac:dyDescent="0.3">
      <c r="A40" t="s">
        <v>114</v>
      </c>
      <c r="B40" s="9">
        <v>130.564516129032</v>
      </c>
      <c r="C40" s="9">
        <v>124.381384790011</v>
      </c>
      <c r="D40" s="9">
        <v>117.14728682170499</v>
      </c>
      <c r="E40" s="9">
        <v>111.748756218905</v>
      </c>
      <c r="F40" s="9">
        <v>144.241379310344</v>
      </c>
      <c r="G40" s="9">
        <v>115.471326164874</v>
      </c>
      <c r="H40" s="9">
        <v>133.33701657458499</v>
      </c>
      <c r="I40" s="9">
        <v>127.95555555555499</v>
      </c>
      <c r="J40" s="9">
        <v>151.53488372093</v>
      </c>
      <c r="K40" s="9">
        <v>117.646341463414</v>
      </c>
      <c r="L40" s="9">
        <v>151.53488372093</v>
      </c>
      <c r="M40" s="9">
        <v>139.25735294117601</v>
      </c>
      <c r="N40" s="1">
        <v>165</v>
      </c>
      <c r="O40" s="9">
        <v>151.53488372093</v>
      </c>
      <c r="P40" s="9">
        <v>143.62068965517199</v>
      </c>
      <c r="Q40" s="9">
        <v>137.229729729729</v>
      </c>
      <c r="R40" s="9">
        <v>139.37912087911999</v>
      </c>
      <c r="S40" s="9">
        <v>117.93236714975799</v>
      </c>
      <c r="T40" s="9">
        <v>119.951219512195</v>
      </c>
      <c r="U40" s="9">
        <v>119.951219512195</v>
      </c>
      <c r="V40" s="9">
        <v>136.471502590673</v>
      </c>
      <c r="W40" s="9">
        <v>117.52204176334099</v>
      </c>
      <c r="X40" s="9">
        <v>121.491289198606</v>
      </c>
      <c r="Y40" s="9">
        <v>138.16732283464501</v>
      </c>
      <c r="Z40" s="9">
        <v>121.29918699186901</v>
      </c>
      <c r="AA40" s="9">
        <v>150.425120772946</v>
      </c>
      <c r="AB40" s="9">
        <v>118.922448979591</v>
      </c>
      <c r="AC40" s="9">
        <v>139.37912087911999</v>
      </c>
      <c r="AD40" s="9">
        <v>115.498023715415</v>
      </c>
      <c r="AE40" s="9">
        <v>121.491289198606</v>
      </c>
      <c r="AG40">
        <f>AVERAGE(A40:AE40)</f>
        <v>131.33624201651241</v>
      </c>
      <c r="AI40" s="13">
        <f>(AG40-AG39)/AG39</f>
        <v>4.7942440510610772E-2</v>
      </c>
      <c r="AM40" s="10">
        <f>SUM(B41:AE41)/COUNT(B41:AE41)</f>
        <v>5.876538019172655E-2</v>
      </c>
    </row>
    <row r="41" spans="1:39" x14ac:dyDescent="0.3">
      <c r="B41" s="10">
        <f>(B40-B39)/B39</f>
        <v>-3.4716459649646689E-2</v>
      </c>
      <c r="C41" s="10">
        <f t="shared" ref="C41:AC41" si="0">(C40-C39)/C39</f>
        <v>-1.0831278638876405E-2</v>
      </c>
      <c r="D41" s="10">
        <f t="shared" si="0"/>
        <v>-4.4616338997247817E-2</v>
      </c>
      <c r="E41" s="10">
        <f>(E40-E39)/E39</f>
        <v>0.1232095732224479</v>
      </c>
      <c r="F41" s="10">
        <f t="shared" si="0"/>
        <v>0.17320972400148807</v>
      </c>
      <c r="G41" s="10">
        <f t="shared" si="0"/>
        <v>-2.0681891497254898E-2</v>
      </c>
      <c r="H41" s="10">
        <f t="shared" si="0"/>
        <v>8.9900465079010325E-2</v>
      </c>
      <c r="I41" s="10">
        <f t="shared" si="0"/>
        <v>9.1525483505484284E-2</v>
      </c>
      <c r="J41" s="10">
        <f t="shared" si="0"/>
        <v>9.8771224962614146E-2</v>
      </c>
      <c r="K41" s="10">
        <f t="shared" si="0"/>
        <v>-0.13085181629189666</v>
      </c>
      <c r="L41" s="10">
        <f t="shared" si="0"/>
        <v>5.730432608151996E-2</v>
      </c>
      <c r="M41" s="10">
        <f t="shared" si="0"/>
        <v>7.1394918419800044E-2</v>
      </c>
      <c r="N41" s="10">
        <f t="shared" si="0"/>
        <v>0.66666666666666663</v>
      </c>
      <c r="O41" s="10">
        <f t="shared" si="0"/>
        <v>-0.17194052611513663</v>
      </c>
      <c r="P41" s="10">
        <f t="shared" si="0"/>
        <v>0.13854346551855912</v>
      </c>
      <c r="Q41" s="10">
        <f t="shared" si="0"/>
        <v>9.4974603276521782E-2</v>
      </c>
      <c r="R41" s="10">
        <f t="shared" si="0"/>
        <v>-1.8456895217464825E-2</v>
      </c>
      <c r="S41" s="10">
        <f t="shared" si="0"/>
        <v>-5.125149239716061E-5</v>
      </c>
      <c r="T41" s="10">
        <f t="shared" si="0"/>
        <v>6.2788839240494082E-2</v>
      </c>
      <c r="U41" s="10">
        <f t="shared" si="0"/>
        <v>9.9609302562156415E-2</v>
      </c>
      <c r="V41" s="10">
        <f t="shared" si="0"/>
        <v>1.3624423688691299E-2</v>
      </c>
      <c r="W41" s="10">
        <f>(W40-W39)/W39</f>
        <v>-2.8286901422826461E-2</v>
      </c>
      <c r="X41" s="10">
        <f t="shared" si="0"/>
        <v>6.2101763782425714E-3</v>
      </c>
      <c r="Y41" s="10">
        <f t="shared" si="0"/>
        <v>0.12734748007220698</v>
      </c>
      <c r="Z41" s="10">
        <f t="shared" si="0"/>
        <v>0.15237214194603063</v>
      </c>
      <c r="AA41" s="10">
        <f t="shared" si="0"/>
        <v>3.5801586841704904E-2</v>
      </c>
      <c r="AB41" s="10">
        <f t="shared" si="0"/>
        <v>2.1199524547166983E-2</v>
      </c>
      <c r="AC41" s="10">
        <f t="shared" si="0"/>
        <v>-7.0805860805866705E-2</v>
      </c>
      <c r="AD41" s="10">
        <f>(AD40-AD39)/AD39</f>
        <v>9.7937943973028865E-2</v>
      </c>
      <c r="AE41" s="10">
        <f>(AE40-AE39)/AE39</f>
        <v>7.1808755896575913E-2</v>
      </c>
    </row>
    <row r="42" spans="1:39" x14ac:dyDescent="0.3">
      <c r="AK42" s="10">
        <f>AM40-AI40</f>
        <v>1.0822939681115779E-2</v>
      </c>
    </row>
    <row r="43" spans="1:39" ht="21" x14ac:dyDescent="0.4">
      <c r="A43" s="12" t="s">
        <v>115</v>
      </c>
      <c r="B43" s="11">
        <f>AVERAGE(B41:AE41)</f>
        <v>5.876538019172655E-2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8 Z W d V x 1 V O R 6 k A A A A 9 w A A A B I A H A B D b 2 5 m a W c v U G F j a 2 F n Z S 5 4 b W w g o h g A K K A U A A A A A A A A A A A A A A A A A A A A A A A A A A A A h Y + 7 D o I w A E V / h X S n L x w M K W V w l c R o N K 5 N r d A I x f R h + T c H P 8 l f E K O o m + M 9 9 w z 3 3 q 8 3 V g 5 d m 1 y U d b o 3 B S A Q g 0 Q Z 2 R + 0 q Q s Q / D G d g 5 K z l Z A n U a t k l I 3 L B 3 c o Q O P 9 O U c o x g h j B n t b I 4 o x Q f t q u Z G N 6 g T 4 y P q / n G r j v D B S A c 5 2 r z G c Q k J m k F K a Q c z Q R F m l z d e g 4 + B n + w P Z I r Q + W M V t S N d b h q b I 0 P s E f w B Q S w M E F A A C A A g A 8 Z W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V n V e K H G + A z w E A A D Y K A A A T A B w A R m 9 y b X V s Y X M v U 2 V j d G l v b j E u b S C i G A A o o B Q A A A A A A A A A A A A A A A A A A A A A A A A A A A D t V V t L 4 0 A U f i / 0 P x z i S w I h 2 K p 9 W M l T q + D L w m L 3 a S N L t 8 5 q M J m R z F S 8 I G x 1 Q a G C L C y s + C L 4 C 6 J u a K y X / o U z / 8 g T o n j B u v u k D z Y J z M l 3 r n P O x 4 x k T e U L D r P 5 W p o s F o o F u d i I 2 D y M G P g X r w F P d R s T P M v E E x K 6 o H f 1 t t 7 C a + w Z 4 E L A V L E A 9 O C B b m e w 3 s E r T L F H u q p c c W q i 2 Q o Z V + a 0 H z C n K r i i H 2 k a 1 Q / e Z 8 k i 6 S 0 4 S 6 3 1 0 O d e j c k l J Z Y 9 / I M x p Y 4 p U A / T r 9 n X 1 z 8 o X 4 I 9 v a U 7 H v 7 G C 7 0 P e I g p 4 S l e 0 B s D H p N 4 S f l / k m G C p x h 7 e K S 3 q R j y A v w F p O 4 C 9 s m p r f f I M g a T E s Q U a 0 / v k 9 m V 7 m B i e f m u n 2 7 V + 2 c z n K Z c M S z 7 S 4 0 F f u g r F r m G b d h Q F U E r 5 N K t 2 D D F m 2 L e 5 w t u Z W J 0 t G T D p 5 Z Q b F a t B c y 9 F 5 2 P g r M 5 y 8 6 b S k M 4 w C 4 V m 1 C B y W 2 R 5 0 A Z U + x n 7 a 8 3 v p F P P W p w + V 1 E Y Z 6 t v r b M p P l 0 I P b G h p H r S 1 S X I h t Q b F V t 2 n C H l w m f 4 a o y 7 m Q R H i j G B j i M D 8 A n B u C V R / i m V S z 4 / H 8 2 + h w v a X A 0 v i E r X 2 r F k J O v w 8 l s D O V 3 R r v y k F y v e + C 9 c P e A W b b e 3 7 E 3 v I z f h p s 3 U E s B A i 0 A F A A C A A g A 8 Z W d V x 1 V O R 6 k A A A A 9 w A A A B I A A A A A A A A A A A A A A A A A A A A A A E N v b m Z p Z y 9 Q Y W N r Y W d l L n h t b F B L A Q I t A B Q A A g A I A P G V n V c P y u m r p A A A A O k A A A A T A A A A A A A A A A A A A A A A A P A A A A B b Q 2 9 u d G V u d F 9 U e X B l c 1 0 u e G 1 s U E s B A i 0 A F A A C A A g A 8 Z W d V 4 o c b 4 D P A Q A A N g o A A B M A A A A A A A A A A A A A A A A A 4 Q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y 4 A A A A A A A B d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N C V E M C V C R S U y M C V E M C V C M i V E M S U 4 M S V E M C V C N S V E M C V C M y V E M C V C R S U y M C V E M C V C M S V E M C V C N S V E M C V C N y U y M C V E M S U 4 O C V E M S U 4 M y V E M S U 4 M i V E M C V C R S V E M C V C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9 C 0 0 L 5 f 0 L L R g d C 1 0 L P Q v l / Q s d C 1 0 L d f 0 Y j R g 9 G C 0 L 7 Q u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O V Q x N T o z N D o z N C 4 3 M T I w O D I y W i I g L z 4 8 R W 5 0 c n k g V H l w Z T 0 i R m l s b E N v b H V t b l R 5 c G V z I i B W Y W x 1 Z T 0 i c 0 J n T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T Q v i D Q s t G B 0 L X Q s 9 C + I N C x 0 L X Q t y D R i N G D 0 Y L Q v t C 6 L 0 F 1 d G 9 S Z W 1 v d m V k Q 2 9 s d W 1 u c z E u e 0 N v b H V t b j E s M H 0 m c X V v d D s s J n F 1 b 3 Q 7 U 2 V j d G l v b j E v 0 L T Q v i D Q s t G B 0 L X Q s 9 C + I N C x 0 L X Q t y D R i N G D 0 Y L Q v t C 6 L 0 F 1 d G 9 S Z W 1 v d m V k Q 2 9 s d W 1 u c z E u e 0 N v b H V t b j I s M X 0 m c X V v d D s s J n F 1 b 3 Q 7 U 2 V j d G l v b j E v 0 L T Q v i D Q s t G B 0 L X Q s 9 C + I N C x 0 L X Q t y D R i N G D 0 Y L Q v t C 6 L 0 F 1 d G 9 S Z W 1 v d m V k Q 2 9 s d W 1 u c z E u e 0 N v b H V t b j M s M n 0 m c X V v d D s s J n F 1 b 3 Q 7 U 2 V j d G l v b j E v 0 L T Q v i D Q s t G B 0 L X Q s 9 C + I N C x 0 L X Q t y D R i N G D 0 Y L Q v t C 6 L 0 F 1 d G 9 S Z W 1 v d m V k Q 2 9 s d W 1 u c z E u e 0 N v b H V t b j Q s M 3 0 m c X V v d D s s J n F 1 b 3 Q 7 U 2 V j d G l v b j E v 0 L T Q v i D Q s t G B 0 L X Q s 9 C + I N C x 0 L X Q t y D R i N G D 0 Y L Q v t C 6 L 0 F 1 d G 9 S Z W 1 v d m V k Q 2 9 s d W 1 u c z E u e 0 N v b H V t b j U s N H 0 m c X V v d D s s J n F 1 b 3 Q 7 U 2 V j d G l v b j E v 0 L T Q v i D Q s t G B 0 L X Q s 9 C + I N C x 0 L X Q t y D R i N G D 0 Y L Q v t C 6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L T Q v i D Q s t G B 0 L X Q s 9 C + I N C x 0 L X Q t y D R i N G D 0 Y L Q v t C 6 L 0 F 1 d G 9 S Z W 1 v d m V k Q 2 9 s d W 1 u c z E u e 0 N v b H V t b j E s M H 0 m c X V v d D s s J n F 1 b 3 Q 7 U 2 V j d G l v b j E v 0 L T Q v i D Q s t G B 0 L X Q s 9 C + I N C x 0 L X Q t y D R i N G D 0 Y L Q v t C 6 L 0 F 1 d G 9 S Z W 1 v d m V k Q 2 9 s d W 1 u c z E u e 0 N v b H V t b j I s M X 0 m c X V v d D s s J n F 1 b 3 Q 7 U 2 V j d G l v b j E v 0 L T Q v i D Q s t G B 0 L X Q s 9 C + I N C x 0 L X Q t y D R i N G D 0 Y L Q v t C 6 L 0 F 1 d G 9 S Z W 1 v d m V k Q 2 9 s d W 1 u c z E u e 0 N v b H V t b j M s M n 0 m c X V v d D s s J n F 1 b 3 Q 7 U 2 V j d G l v b j E v 0 L T Q v i D Q s t G B 0 L X Q s 9 C + I N C x 0 L X Q t y D R i N G D 0 Y L Q v t C 6 L 0 F 1 d G 9 S Z W 1 v d m V k Q 2 9 s d W 1 u c z E u e 0 N v b H V t b j Q s M 3 0 m c X V v d D s s J n F 1 b 3 Q 7 U 2 V j d G l v b j E v 0 L T Q v i D Q s t G B 0 L X Q s 9 C + I N C x 0 L X Q t y D R i N G D 0 Y L Q v t C 6 L 0 F 1 d G 9 S Z W 1 v d m V k Q 2 9 s d W 1 u c z E u e 0 N v b H V t b j U s N H 0 m c X V v d D s s J n F 1 b 3 Q 7 U 2 V j d G l v b j E v 0 L T Q v i D Q s t G B 0 L X Q s 9 C + I N C x 0 L X Q t y D R i N G D 0 Y L Q v t C 6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C N C V E M C V C R S U y M C V E M C V C M i V E M S U 4 M S V E M C V C N S V E M C V C M y V E M C V C R S U y M C V E M C V C M S V E M C V C N S V E M C V C N y U y M C V E M S U 4 O C V E M S U 4 M y V E M S U 4 M i V E M C V C R S V E M C V C Q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Q l R D A l Q k U l M j A l R D A l Q j I l R D E l O D E l R D A l Q j U l R D A l Q j M l R D A l Q k U l M j A l R D A l Q j E l R D A l Q j U l R D A l Q j c l M j A l R D E l O D g l R D E l O D M l R D E l O D I l R D A l Q k U l R D A l Q k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0 J U Q w J U J F J T I w J U Q w J U I w J U Q w J U J C J U Q w J U J B J U Q w J U J F J T I w J U Q w J U I x J U Q w J U I 1 J U Q w J U I 3 J T I w J U Q x J T g 4 J U Q x J T g z J U Q x J T g y J U Q w J U J F J U Q w J U J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l U M T U 6 M z Q 6 N D k u N D Q z N T k 0 O V o i I C 8 + P E V u d H J 5 I F R 5 c G U 9 I k Z p b G x D b 2 x 1 b W 5 U e X B l c y I g V m F s d W U 9 I n N C Z 0 1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0 0 L 4 g 0 L D Q u 9 C 6 0 L 4 g 0 L H Q t d C 3 I N G I 0 Y P R g t C + 0 L o v Q X V 0 b 1 J l b W 9 2 Z W R D b 2 x 1 b W 5 z M S 5 7 Q 2 9 s d W 1 u M S w w f S Z x d W 9 0 O y w m c X V v d D t T Z W N 0 a W 9 u M S / Q t N C + I N C w 0 L v Q u t C + I N C x 0 L X Q t y D R i N G D 0 Y L Q v t C 6 L 0 F 1 d G 9 S Z W 1 v d m V k Q 2 9 s d W 1 u c z E u e 0 N v b H V t b j I s M X 0 m c X V v d D s s J n F 1 b 3 Q 7 U 2 V j d G l v b j E v 0 L T Q v i D Q s N C 7 0 L r Q v i D Q s d C 1 0 L c g 0 Y j R g 9 G C 0 L 7 Q u i 9 B d X R v U m V t b 3 Z l Z E N v b H V t b n M x L n t D b 2 x 1 b W 4 z L D J 9 J n F 1 b 3 Q 7 L C Z x d W 9 0 O 1 N l Y 3 R p b 2 4 x L 9 C 0 0 L 4 g 0 L D Q u 9 C 6 0 L 4 g 0 L H Q t d C 3 I N G I 0 Y P R g t C + 0 L o v Q X V 0 b 1 J l b W 9 2 Z W R D b 2 x 1 b W 5 z M S 5 7 Q 2 9 s d W 1 u N C w z f S Z x d W 9 0 O y w m c X V v d D t T Z W N 0 a W 9 u M S / Q t N C + I N C w 0 L v Q u t C + I N C x 0 L X Q t y D R i N G D 0 Y L Q v t C 6 L 0 F 1 d G 9 S Z W 1 v d m V k Q 2 9 s d W 1 u c z E u e 0 N v b H V t b j U s N H 0 m c X V v d D s s J n F 1 b 3 Q 7 U 2 V j d G l v b j E v 0 L T Q v i D Q s N C 7 0 L r Q v i D Q s d C 1 0 L c g 0 Y j R g 9 G C 0 L 7 Q u i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0 0 L 4 g 0 L D Q u 9 C 6 0 L 4 g 0 L H Q t d C 3 I N G I 0 Y P R g t C + 0 L o v Q X V 0 b 1 J l b W 9 2 Z W R D b 2 x 1 b W 5 z M S 5 7 Q 2 9 s d W 1 u M S w w f S Z x d W 9 0 O y w m c X V v d D t T Z W N 0 a W 9 u M S / Q t N C + I N C w 0 L v Q u t C + I N C x 0 L X Q t y D R i N G D 0 Y L Q v t C 6 L 0 F 1 d G 9 S Z W 1 v d m V k Q 2 9 s d W 1 u c z E u e 0 N v b H V t b j I s M X 0 m c X V v d D s s J n F 1 b 3 Q 7 U 2 V j d G l v b j E v 0 L T Q v i D Q s N C 7 0 L r Q v i D Q s d C 1 0 L c g 0 Y j R g 9 G C 0 L 7 Q u i 9 B d X R v U m V t b 3 Z l Z E N v b H V t b n M x L n t D b 2 x 1 b W 4 z L D J 9 J n F 1 b 3 Q 7 L C Z x d W 9 0 O 1 N l Y 3 R p b 2 4 x L 9 C 0 0 L 4 g 0 L D Q u 9 C 6 0 L 4 g 0 L H Q t d C 3 I N G I 0 Y P R g t C + 0 L o v Q X V 0 b 1 J l b W 9 2 Z W R D b 2 x 1 b W 5 z M S 5 7 Q 2 9 s d W 1 u N C w z f S Z x d W 9 0 O y w m c X V v d D t T Z W N 0 a W 9 u M S / Q t N C + I N C w 0 L v Q u t C + I N C x 0 L X Q t y D R i N G D 0 Y L Q v t C 6 L 0 F 1 d G 9 S Z W 1 v d m V k Q 2 9 s d W 1 u c z E u e 0 N v b H V t b j U s N H 0 m c X V v d D s s J n F 1 b 3 Q 7 U 2 V j d G l v b j E v 0 L T Q v i D Q s N C 7 0 L r Q v i D Q s d C 1 0 L c g 0 Y j R g 9 G C 0 L 7 Q u i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j Q l R D A l Q k U l M j A l R D A l Q j A l R D A l Q k I l R D A l Q k E l R D A l Q k U l M j A l R D A l Q j E l R D A l Q j U l R D A l Q j c l M j A l R D E l O D g l R D E l O D M l R D E l O D I l R D A l Q k U l R D A l Q k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0 J U Q w J U J F J T I w J U Q w J U I w J U Q w J U J C J U Q w J U J B J U Q w J U J F J T I w J U Q w J U I x J U Q w J U I 1 J U Q w J U I 3 J T I w J U Q x J T g 4 J U Q x J T g z J U Q x J T g y J U Q w J U J F J U Q w J U J B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N C V E M C V C R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t N C +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O V Q x N T o 0 M T o 0 M y 4 3 N z c 4 N T c 4 W i I g L z 4 8 R W 5 0 c n k g V H l w Z T 0 i R m l s b E N v b H V t b l R 5 c G V z I i B W Y W x 1 Z T 0 i c 0 J n T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T Q v j I v Q X V 0 b 1 J l b W 9 2 Z W R D b 2 x 1 b W 5 z M S 5 7 Q 2 9 s d W 1 u M S w w f S Z x d W 9 0 O y w m c X V v d D t T Z W N 0 a W 9 u M S / Q t N C + M i 9 B d X R v U m V t b 3 Z l Z E N v b H V t b n M x L n t D b 2 x 1 b W 4 y L D F 9 J n F 1 b 3 Q 7 L C Z x d W 9 0 O 1 N l Y 3 R p b 2 4 x L 9 C 0 0 L 4 y L 0 F 1 d G 9 S Z W 1 v d m V k Q 2 9 s d W 1 u c z E u e 0 N v b H V t b j M s M n 0 m c X V v d D s s J n F 1 b 3 Q 7 U 2 V j d G l v b j E v 0 L T Q v j I v Q X V 0 b 1 J l b W 9 2 Z W R D b 2 x 1 b W 5 z M S 5 7 Q 2 9 s d W 1 u N C w z f S Z x d W 9 0 O y w m c X V v d D t T Z W N 0 a W 9 u M S / Q t N C + M i 9 B d X R v U m V t b 3 Z l Z E N v b H V t b n M x L n t D b 2 x 1 b W 4 1 L D R 9 J n F 1 b 3 Q 7 L C Z x d W 9 0 O 1 N l Y 3 R p b 2 4 x L 9 C 0 0 L 4 y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L T Q v j I v Q X V 0 b 1 J l b W 9 2 Z W R D b 2 x 1 b W 5 z M S 5 7 Q 2 9 s d W 1 u M S w w f S Z x d W 9 0 O y w m c X V v d D t T Z W N 0 a W 9 u M S / Q t N C + M i 9 B d X R v U m V t b 3 Z l Z E N v b H V t b n M x L n t D b 2 x 1 b W 4 y L D F 9 J n F 1 b 3 Q 7 L C Z x d W 9 0 O 1 N l Y 3 R p b 2 4 x L 9 C 0 0 L 4 y L 0 F 1 d G 9 S Z W 1 v d m V k Q 2 9 s d W 1 u c z E u e 0 N v b H V t b j M s M n 0 m c X V v d D s s J n F 1 b 3 Q 7 U 2 V j d G l v b j E v 0 L T Q v j I v Q X V 0 b 1 J l b W 9 2 Z W R D b 2 x 1 b W 5 z M S 5 7 Q 2 9 s d W 1 u N C w z f S Z x d W 9 0 O y w m c X V v d D t T Z W N 0 a W 9 u M S / Q t N C + M i 9 B d X R v U m V t b 3 Z l Z E N v b H V t b n M x L n t D b 2 x 1 b W 4 1 L D R 9 J n F 1 b 3 Q 7 L C Z x d W 9 0 O 1 N l Y 3 R p b 2 4 x L 9 C 0 0 L 4 y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C N C V E M C V C R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0 J U Q w J U J F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Q l R D A l Q k U l M j A l R D A l Q j I l R D E l O D E l R D A l Q j U l R D A l Q j M l R D A l Q k U l M j A l R D A l Q j E l R D A l Q j U l R D A l Q j c l M j A l R D E l O D g l R D E l O D M l R D E l O D I l R D A l Q k U l R D A l Q k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Q t N C + X 9 C y 0 Y H Q t d C z 0 L 5 f 0 L H Q t d C 3 X 9 G I 0 Y P R g t C + 0 L o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O V Q x N T o z N D o z N C 4 3 M T I w O D I y W i I g L z 4 8 R W 5 0 c n k g V H l w Z T 0 i R m l s b E N v b H V t b l R 5 c G V z I i B W Y W x 1 Z T 0 i c 0 J n T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M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t N C + I N C y 0 Y H Q t d C z 0 L 4 g 0 L H Q t d C 3 I N G I 0 Y P R g t C + 0 L o v Q X V 0 b 1 J l b W 9 2 Z W R D b 2 x 1 b W 5 z M S 5 7 Q 2 9 s d W 1 u M S w w f S Z x d W 9 0 O y w m c X V v d D t T Z W N 0 a W 9 u M S / Q t N C + I N C y 0 Y H Q t d C z 0 L 4 g 0 L H Q t d C 3 I N G I 0 Y P R g t C + 0 L o v Q X V 0 b 1 J l b W 9 2 Z W R D b 2 x 1 b W 5 z M S 5 7 Q 2 9 s d W 1 u M i w x f S Z x d W 9 0 O y w m c X V v d D t T Z W N 0 a W 9 u M S / Q t N C + I N C y 0 Y H Q t d C z 0 L 4 g 0 L H Q t d C 3 I N G I 0 Y P R g t C + 0 L o v Q X V 0 b 1 J l b W 9 2 Z W R D b 2 x 1 b W 5 z M S 5 7 Q 2 9 s d W 1 u M y w y f S Z x d W 9 0 O y w m c X V v d D t T Z W N 0 a W 9 u M S / Q t N C + I N C y 0 Y H Q t d C z 0 L 4 g 0 L H Q t d C 3 I N G I 0 Y P R g t C + 0 L o v Q X V 0 b 1 J l b W 9 2 Z W R D b 2 x 1 b W 5 z M S 5 7 Q 2 9 s d W 1 u N C w z f S Z x d W 9 0 O y w m c X V v d D t T Z W N 0 a W 9 u M S / Q t N C + I N C y 0 Y H Q t d C z 0 L 4 g 0 L H Q t d C 3 I N G I 0 Y P R g t C + 0 L o v Q X V 0 b 1 J l b W 9 2 Z W R D b 2 x 1 b W 5 z M S 5 7 Q 2 9 s d W 1 u N S w 0 f S Z x d W 9 0 O y w m c X V v d D t T Z W N 0 a W 9 u M S / Q t N C + I N C y 0 Y H Q t d C z 0 L 4 g 0 L H Q t d C 3 I N G I 0 Y P R g t C + 0 L o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Q t N C + I N C y 0 Y H Q t d C z 0 L 4 g 0 L H Q t d C 3 I N G I 0 Y P R g t C + 0 L o v Q X V 0 b 1 J l b W 9 2 Z W R D b 2 x 1 b W 5 z M S 5 7 Q 2 9 s d W 1 u M S w w f S Z x d W 9 0 O y w m c X V v d D t T Z W N 0 a W 9 u M S / Q t N C + I N C y 0 Y H Q t d C z 0 L 4 g 0 L H Q t d C 3 I N G I 0 Y P R g t C + 0 L o v Q X V 0 b 1 J l b W 9 2 Z W R D b 2 x 1 b W 5 z M S 5 7 Q 2 9 s d W 1 u M i w x f S Z x d W 9 0 O y w m c X V v d D t T Z W N 0 a W 9 u M S / Q t N C + I N C y 0 Y H Q t d C z 0 L 4 g 0 L H Q t d C 3 I N G I 0 Y P R g t C + 0 L o v Q X V 0 b 1 J l b W 9 2 Z W R D b 2 x 1 b W 5 z M S 5 7 Q 2 9 s d W 1 u M y w y f S Z x d W 9 0 O y w m c X V v d D t T Z W N 0 a W 9 u M S / Q t N C + I N C y 0 Y H Q t d C z 0 L 4 g 0 L H Q t d C 3 I N G I 0 Y P R g t C + 0 L o v Q X V 0 b 1 J l b W 9 2 Z W R D b 2 x 1 b W 5 z M S 5 7 Q 2 9 s d W 1 u N C w z f S Z x d W 9 0 O y w m c X V v d D t T Z W N 0 a W 9 u M S / Q t N C + I N C y 0 Y H Q t d C z 0 L 4 g 0 L H Q t d C 3 I N G I 0 Y P R g t C + 0 L o v Q X V 0 b 1 J l b W 9 2 Z W R D b 2 x 1 b W 5 z M S 5 7 Q 2 9 s d W 1 u N S w 0 f S Z x d W 9 0 O y w m c X V v d D t T Z W N 0 a W 9 u M S / Q t N C + I N C y 0 Y H Q t d C z 0 L 4 g 0 L H Q t d C 3 I N G I 0 Y P R g t C + 0 L o v Q X V 0 b 1 J l b W 9 2 Z W R D b 2 x 1 b W 5 z M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V C N C V E M C V C R S U y M C V E M C V C M i V E M S U 4 M S V E M C V C N S V E M C V C M y V E M C V C R S U y M C V E M C V C M S V E M C V C N S V E M C V C N y U y M C V E M S U 4 O C V E M S U 4 M y V E M S U 4 M i V E M C V C R S V E M C V C Q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Q l R D A l Q k U l M j A l R D A l Q j I l R D E l O D E l R D A l Q j U l R D A l Q j M l R D A l Q k U l M j A l R D A l Q j E l R D A l Q j U l R D A l Q j c l M j A l R D E l O D g l R D E l O D M l R D E l O D I l R D A l Q k U l R D A l Q k E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G G G m q e 6 q d E j e 9 H n I N j / W A A A A A A A g A A A A A A A 2 Y A A M A A A A A Q A A A A 3 v j v D Q p 5 p n / o a f n 5 O B z W n Q A A A A A E g A A A o A A A A B A A A A D U 5 o D s o 1 I 2 B W z W u Q 8 P u R 7 m U A A A A F p s 5 Q Q p p 2 u 0 0 2 7 7 t Y j 4 8 9 P V j e L G s E p A v c q O 1 5 1 1 Y s / 8 z 1 D R e d 4 9 L g 0 b o 2 A J U 1 0 J L Y o o r n a x j D 4 f 0 e 8 3 H z R C M O Q W 1 Z Y h y L L 3 g / J t q M B I r n k C F A A A A L G Q 1 w c R K i z a 9 h A r s e 9 S N i M m Y 1 Y s < / D a t a M a s h u p > 
</file>

<file path=customXml/itemProps1.xml><?xml version="1.0" encoding="utf-8"?>
<ds:datastoreItem xmlns:ds="http://schemas.openxmlformats.org/officeDocument/2006/customXml" ds:itemID="{2352186C-4AF3-42BA-890A-0B6937270F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До</vt:lpstr>
      <vt:lpstr>После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Кузьмин Глеб Сергеевич</dc:creator>
  <cp:lastModifiedBy>Арциус 24</cp:lastModifiedBy>
  <dcterms:created xsi:type="dcterms:W3CDTF">2015-06-05T18:17:20Z</dcterms:created>
  <dcterms:modified xsi:type="dcterms:W3CDTF">2024-01-12T13:54:42Z</dcterms:modified>
</cp:coreProperties>
</file>