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Y:\projects\immune_deconvolution_benchmark\tables\"/>
    </mc:Choice>
  </mc:AlternateContent>
  <bookViews>
    <workbookView xWindow="0" yWindow="0" windowWidth="28800" windowHeight="14010"/>
  </bookViews>
  <sheets>
    <sheet name="Method Summary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2" i="1" l="1"/>
  <c r="AP4" i="1"/>
  <c r="AP5" i="1"/>
  <c r="AP6" i="1"/>
  <c r="AP7" i="1"/>
  <c r="AP8" i="1"/>
  <c r="AP9" i="1"/>
  <c r="AP3" i="1"/>
  <c r="AO4" i="1"/>
  <c r="AO5" i="1"/>
  <c r="AO7" i="1"/>
  <c r="AO8" i="1"/>
  <c r="AO9" i="1"/>
  <c r="AN4" i="1"/>
  <c r="AN5" i="1"/>
  <c r="AN6" i="1"/>
  <c r="AN7" i="1"/>
  <c r="AN8" i="1"/>
  <c r="AN9" i="1"/>
  <c r="AN3" i="1"/>
  <c r="AO3" i="1"/>
  <c r="AM4" i="1"/>
  <c r="AM5" i="1"/>
  <c r="AM6" i="1"/>
  <c r="AM7" i="1"/>
  <c r="AM8" i="1"/>
  <c r="AM9" i="1"/>
  <c r="AM3" i="1"/>
  <c r="AL4" i="1"/>
  <c r="AL5" i="1"/>
  <c r="AL6" i="1"/>
  <c r="AL7" i="1"/>
  <c r="AL8" i="1"/>
  <c r="AL9" i="1"/>
  <c r="AL3" i="1"/>
  <c r="AK4" i="1"/>
  <c r="AK5" i="1"/>
  <c r="AK6" i="1"/>
  <c r="AK7" i="1"/>
  <c r="AK8" i="1"/>
  <c r="AK9" i="1"/>
  <c r="AK3" i="1"/>
</calcChain>
</file>

<file path=xl/sharedStrings.xml><?xml version="1.0" encoding="utf-8"?>
<sst xmlns="http://schemas.openxmlformats.org/spreadsheetml/2006/main" count="100" uniqueCount="53">
  <si>
    <t>method</t>
  </si>
  <si>
    <t>approach</t>
  </si>
  <si>
    <t>stability single cell/bulk</t>
  </si>
  <si>
    <t>B cell</t>
  </si>
  <si>
    <t>Cancer associated fibroblast</t>
  </si>
  <si>
    <t>Dendritic cell</t>
  </si>
  <si>
    <t>Endothelial cell</t>
  </si>
  <si>
    <t>Macrophage/Monocyte</t>
  </si>
  <si>
    <t>NK cell</t>
  </si>
  <si>
    <t xml:space="preserve">T cell CD4+ </t>
  </si>
  <si>
    <t>T cell CD4+ (non-regulatory)</t>
  </si>
  <si>
    <t>T cell regulatory (Tregs)</t>
  </si>
  <si>
    <t>T cell CD8+</t>
  </si>
  <si>
    <t>Validation Hoeck</t>
  </si>
  <si>
    <t>Validation racle</t>
  </si>
  <si>
    <t>Validation schelker ovarian</t>
  </si>
  <si>
    <t>Sensitivity</t>
  </si>
  <si>
    <t>Specificity</t>
  </si>
  <si>
    <t>good</t>
  </si>
  <si>
    <t>mediocre</t>
  </si>
  <si>
    <t>poor</t>
  </si>
  <si>
    <t>mixing benchmark</t>
  </si>
  <si>
    <t>mcp_counter</t>
  </si>
  <si>
    <t>marker genes</t>
  </si>
  <si>
    <t>xCell</t>
  </si>
  <si>
    <t>quantiseq</t>
  </si>
  <si>
    <t>deconvolution</t>
  </si>
  <si>
    <t>timer</t>
  </si>
  <si>
    <t>cibersort</t>
  </si>
  <si>
    <t xml:space="preserve">cibersort abs. </t>
  </si>
  <si>
    <t>epic</t>
  </si>
  <si>
    <t>score</t>
  </si>
  <si>
    <t>arbitray units</t>
  </si>
  <si>
    <t>fraction of immune cells</t>
  </si>
  <si>
    <t>fraction of total cells</t>
  </si>
  <si>
    <t>validation</t>
  </si>
  <si>
    <t>T cell CD4+</t>
  </si>
  <si>
    <t>sensitivity</t>
  </si>
  <si>
    <t>specificity</t>
  </si>
  <si>
    <t>stability normal noise (~ N(0,10)</t>
  </si>
  <si>
    <t>noise</t>
  </si>
  <si>
    <t>spillover (signal ratio), immune cell reference</t>
  </si>
  <si>
    <t>Correlation</t>
  </si>
  <si>
    <t>very good</t>
  </si>
  <si>
    <t>summary (per section, fraction of "good"/"very good")</t>
  </si>
  <si>
    <t>Spillover</t>
  </si>
  <si>
    <t>Summary</t>
  </si>
  <si>
    <t>Noise robustness</t>
  </si>
  <si>
    <t>Mixing benchmark</t>
  </si>
  <si>
    <t>validation benchmark</t>
  </si>
  <si>
    <t>&gt;</t>
  </si>
  <si>
    <t>&gt;=</t>
  </si>
  <si>
    <t>&lt;=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</si>
</sst>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double">
        <color indexed="64"/>
      </right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quotePrefix="1"/>
    <xf numFmtId="0" fontId="1" fillId="0" borderId="0" xfId="0" applyFont="1"/>
    <xf numFmtId="0" fontId="0" fillId="0" borderId="3" xfId="0" applyBorder="1" applyAlignment="1"/>
    <xf numFmtId="0" fontId="0" fillId="0" borderId="3" xfId="0" applyBorder="1" applyAlignment="1">
      <alignment textRotation="90"/>
    </xf>
    <xf numFmtId="0" fontId="0" fillId="0" borderId="5" xfId="0" applyBorder="1" applyAlignment="1">
      <alignment textRotation="90"/>
    </xf>
    <xf numFmtId="0" fontId="0" fillId="0" borderId="0" xfId="0" applyBorder="1"/>
    <xf numFmtId="0" fontId="0" fillId="0" borderId="2" xfId="0" applyBorder="1"/>
    <xf numFmtId="0" fontId="0" fillId="0" borderId="5" xfId="0" applyBorder="1"/>
    <xf numFmtId="0" fontId="0" fillId="0" borderId="6" xfId="0" applyBorder="1"/>
    <xf numFmtId="2" fontId="0" fillId="0" borderId="0" xfId="0" applyNumberFormat="1"/>
    <xf numFmtId="2" fontId="0" fillId="0" borderId="1" xfId="0" applyNumberFormat="1" applyBorder="1"/>
    <xf numFmtId="2" fontId="0" fillId="0" borderId="4" xfId="0" applyNumberFormat="1" applyBorder="1" applyAlignment="1">
      <alignment textRotation="90"/>
    </xf>
    <xf numFmtId="2" fontId="0" fillId="0" borderId="3" xfId="0" applyNumberFormat="1" applyBorder="1" applyAlignment="1">
      <alignment textRotation="90"/>
    </xf>
    <xf numFmtId="2" fontId="0" fillId="0" borderId="6" xfId="0" applyNumberFormat="1" applyBorder="1"/>
    <xf numFmtId="2" fontId="0" fillId="0" borderId="2" xfId="0" applyNumberFormat="1" applyBorder="1"/>
    <xf numFmtId="2" fontId="0" fillId="0" borderId="1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2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Fill="1" applyBorder="1" applyAlignment="1">
      <alignment textRotation="90"/>
    </xf>
    <xf numFmtId="0" fontId="0" fillId="0" borderId="1" xfId="0" applyBorder="1" applyAlignment="1">
      <alignment horizontal="center"/>
    </xf>
    <xf numFmtId="0" fontId="0" fillId="0" borderId="3" xfId="0" applyBorder="1"/>
    <xf numFmtId="0" fontId="0" fillId="0" borderId="1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7" xfId="0" applyBorder="1"/>
    <xf numFmtId="2" fontId="0" fillId="0" borderId="7" xfId="0" applyNumberFormat="1" applyBorder="1"/>
    <xf numFmtId="2" fontId="0" fillId="0" borderId="0" xfId="0" applyNumberFormat="1" applyBorder="1"/>
    <xf numFmtId="2" fontId="0" fillId="0" borderId="3" xfId="0" applyNumberFormat="1" applyBorder="1"/>
    <xf numFmtId="2" fontId="0" fillId="0" borderId="5" xfId="0" applyNumberFormat="1" applyBorder="1"/>
    <xf numFmtId="2" fontId="0" fillId="0" borderId="8" xfId="0" applyNumberFormat="1" applyBorder="1"/>
    <xf numFmtId="2" fontId="0" fillId="0" borderId="4" xfId="0" applyNumberFormat="1" applyBorder="1"/>
    <xf numFmtId="0" fontId="0" fillId="0" borderId="0" xfId="0" applyBorder="1" applyAlignment="1">
      <alignment textRotation="90"/>
    </xf>
    <xf numFmtId="0" fontId="0" fillId="0" borderId="2" xfId="0" applyBorder="1" applyAlignment="1">
      <alignment textRotation="90"/>
    </xf>
    <xf numFmtId="0" fontId="0" fillId="0" borderId="0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0" borderId="1" xfId="0" applyBorder="1" applyAlignment="1">
      <alignment textRotation="90"/>
    </xf>
    <xf numFmtId="0" fontId="0" fillId="0" borderId="9" xfId="0" applyBorder="1" applyAlignment="1">
      <alignment textRotation="90"/>
    </xf>
    <xf numFmtId="0" fontId="0" fillId="0" borderId="5" xfId="0" applyFill="1" applyBorder="1" applyAlignment="1">
      <alignment textRotation="90"/>
    </xf>
  </cellXfs>
  <cellStyles count="1">
    <cellStyle name="Normal" xfId="0" builtinId="0"/>
  </cellStyles>
  <dxfs count="20">
    <dxf>
      <fill>
        <patternFill>
          <bgColor rgb="FFFFAFAF"/>
        </patternFill>
      </fill>
    </dxf>
    <dxf>
      <fill>
        <patternFill>
          <bgColor theme="7" tint="0.59996337778862885"/>
        </patternFill>
      </fill>
    </dxf>
    <dxf>
      <fill>
        <patternFill>
          <bgColor rgb="FFCAE8AA"/>
        </patternFill>
      </fill>
    </dxf>
    <dxf>
      <fill>
        <patternFill>
          <bgColor rgb="FF92D050"/>
        </patternFill>
      </fill>
    </dxf>
    <dxf>
      <fill>
        <patternFill>
          <bgColor rgb="FFFFAFAF"/>
        </patternFill>
      </fill>
    </dxf>
    <dxf>
      <fill>
        <patternFill>
          <bgColor theme="7" tint="0.59996337778862885"/>
        </patternFill>
      </fill>
    </dxf>
    <dxf>
      <fill>
        <patternFill>
          <bgColor rgb="FFCAE8AA"/>
        </patternFill>
      </fill>
    </dxf>
    <dxf>
      <fill>
        <patternFill>
          <bgColor rgb="FF92D050"/>
        </patternFill>
      </fill>
    </dxf>
    <dxf>
      <fill>
        <patternFill>
          <bgColor rgb="FFFFAFAF"/>
        </patternFill>
      </fill>
    </dxf>
    <dxf>
      <fill>
        <patternFill>
          <bgColor theme="7" tint="0.59996337778862885"/>
        </patternFill>
      </fill>
    </dxf>
    <dxf>
      <fill>
        <patternFill>
          <bgColor rgb="FFCAE8AA"/>
        </patternFill>
      </fill>
    </dxf>
    <dxf>
      <fill>
        <patternFill>
          <bgColor rgb="FF92D050"/>
        </patternFill>
      </fill>
    </dxf>
    <dxf>
      <fill>
        <patternFill>
          <bgColor rgb="FFFFAFAF"/>
        </patternFill>
      </fill>
    </dxf>
    <dxf>
      <fill>
        <patternFill>
          <bgColor theme="7" tint="0.59996337778862885"/>
        </patternFill>
      </fill>
    </dxf>
    <dxf>
      <fill>
        <patternFill>
          <bgColor rgb="FFCAE8AA"/>
        </patternFill>
      </fill>
    </dxf>
    <dxf>
      <fill>
        <patternFill>
          <bgColor rgb="FF92D050"/>
        </patternFill>
      </fill>
    </dxf>
    <dxf>
      <fill>
        <patternFill>
          <bgColor rgb="FFFFAFAF"/>
        </patternFill>
      </fill>
    </dxf>
    <dxf>
      <fill>
        <patternFill>
          <bgColor theme="7" tint="0.59996337778862885"/>
        </patternFill>
      </fill>
    </dxf>
    <dxf>
      <fill>
        <patternFill>
          <bgColor rgb="FFCAE8AA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FFAFAF"/>
      <color rgb="FFCAE8A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44"/>
  <sheetViews>
    <sheetView tabSelected="1" workbookViewId="0">
      <selection activeCell="C27" sqref="C27"/>
    </sheetView>
  </sheetViews>
  <sheetFormatPr defaultRowHeight="15" x14ac:dyDescent="0.25"/>
  <cols>
    <col min="1" max="1" width="14.42578125" bestFit="1" customWidth="1"/>
    <col min="2" max="2" width="14.42578125" customWidth="1"/>
    <col min="3" max="3" width="22.85546875" bestFit="1" customWidth="1"/>
    <col min="4" max="5" width="4.7109375" customWidth="1"/>
    <col min="6" max="16" width="4.7109375" style="10" customWidth="1"/>
    <col min="17" max="17" width="4.5703125" bestFit="1" customWidth="1"/>
    <col min="18" max="18" width="5.28515625" bestFit="1" customWidth="1"/>
    <col min="19" max="42" width="4.7109375" customWidth="1"/>
  </cols>
  <sheetData>
    <row r="1" spans="1:42" ht="30" customHeight="1" x14ac:dyDescent="0.25">
      <c r="A1" s="6"/>
      <c r="B1" s="6"/>
      <c r="C1" s="7"/>
      <c r="D1" s="22" t="s">
        <v>40</v>
      </c>
      <c r="E1" s="20"/>
      <c r="F1" s="16" t="s">
        <v>21</v>
      </c>
      <c r="G1" s="17"/>
      <c r="H1" s="17"/>
      <c r="I1" s="17"/>
      <c r="J1" s="17"/>
      <c r="K1" s="17"/>
      <c r="L1" s="17"/>
      <c r="M1" s="17"/>
      <c r="N1" s="17"/>
      <c r="O1" s="18"/>
      <c r="P1" s="16" t="s">
        <v>35</v>
      </c>
      <c r="Q1" s="19"/>
      <c r="R1" s="20"/>
      <c r="S1" s="22" t="s">
        <v>37</v>
      </c>
      <c r="T1" s="19"/>
      <c r="U1" s="19"/>
      <c r="V1" s="19"/>
      <c r="W1" s="19"/>
      <c r="X1" s="20"/>
      <c r="Y1" s="22" t="s">
        <v>38</v>
      </c>
      <c r="Z1" s="19"/>
      <c r="AA1" s="19"/>
      <c r="AB1" s="19"/>
      <c r="AC1" s="19"/>
      <c r="AD1" s="20"/>
      <c r="AE1" s="24" t="s">
        <v>41</v>
      </c>
      <c r="AF1" s="36"/>
      <c r="AG1" s="36"/>
      <c r="AH1" s="36"/>
      <c r="AI1" s="36"/>
      <c r="AJ1" s="37"/>
      <c r="AK1" s="36" t="s">
        <v>44</v>
      </c>
      <c r="AL1" s="25"/>
      <c r="AM1" s="25"/>
      <c r="AN1" s="25"/>
      <c r="AO1" s="25"/>
      <c r="AP1" s="26"/>
    </row>
    <row r="2" spans="1:42" ht="156.75" x14ac:dyDescent="0.25">
      <c r="A2" s="3" t="s">
        <v>0</v>
      </c>
      <c r="B2" s="3" t="s">
        <v>1</v>
      </c>
      <c r="C2" s="8" t="s">
        <v>31</v>
      </c>
      <c r="D2" s="4" t="s">
        <v>39</v>
      </c>
      <c r="E2" s="4" t="s">
        <v>2</v>
      </c>
      <c r="F2" s="12" t="s">
        <v>3</v>
      </c>
      <c r="G2" s="13" t="s">
        <v>4</v>
      </c>
      <c r="H2" s="13" t="s">
        <v>5</v>
      </c>
      <c r="I2" s="13" t="s">
        <v>6</v>
      </c>
      <c r="J2" s="13" t="s">
        <v>7</v>
      </c>
      <c r="K2" s="13" t="s">
        <v>8</v>
      </c>
      <c r="L2" s="13" t="s">
        <v>9</v>
      </c>
      <c r="M2" s="13" t="s">
        <v>10</v>
      </c>
      <c r="N2" s="13" t="s">
        <v>12</v>
      </c>
      <c r="O2" s="13" t="s">
        <v>11</v>
      </c>
      <c r="P2" s="12" t="s">
        <v>13</v>
      </c>
      <c r="Q2" s="4" t="s">
        <v>14</v>
      </c>
      <c r="R2" s="5" t="s">
        <v>15</v>
      </c>
      <c r="S2" s="4" t="s">
        <v>3</v>
      </c>
      <c r="T2" s="4" t="s">
        <v>5</v>
      </c>
      <c r="U2" s="4" t="s">
        <v>7</v>
      </c>
      <c r="V2" s="4" t="s">
        <v>8</v>
      </c>
      <c r="W2" s="4" t="s">
        <v>36</v>
      </c>
      <c r="X2" s="5" t="s">
        <v>12</v>
      </c>
      <c r="Y2" s="34" t="s">
        <v>3</v>
      </c>
      <c r="Z2" s="34" t="s">
        <v>5</v>
      </c>
      <c r="AA2" s="34" t="s">
        <v>7</v>
      </c>
      <c r="AB2" s="34" t="s">
        <v>8</v>
      </c>
      <c r="AC2" s="34" t="s">
        <v>36</v>
      </c>
      <c r="AD2" s="35" t="s">
        <v>12</v>
      </c>
      <c r="AE2" s="38" t="s">
        <v>3</v>
      </c>
      <c r="AF2" s="34" t="s">
        <v>5</v>
      </c>
      <c r="AG2" s="34" t="s">
        <v>7</v>
      </c>
      <c r="AH2" s="34" t="s">
        <v>8</v>
      </c>
      <c r="AI2" s="34" t="s">
        <v>36</v>
      </c>
      <c r="AJ2" s="39" t="s">
        <v>12</v>
      </c>
      <c r="AK2" s="21" t="s">
        <v>47</v>
      </c>
      <c r="AL2" s="21" t="s">
        <v>48</v>
      </c>
      <c r="AM2" s="21" t="s">
        <v>49</v>
      </c>
      <c r="AN2" s="21" t="s">
        <v>16</v>
      </c>
      <c r="AO2" s="21" t="s">
        <v>17</v>
      </c>
      <c r="AP2" s="40" t="s">
        <v>45</v>
      </c>
    </row>
    <row r="3" spans="1:42" x14ac:dyDescent="0.25">
      <c r="A3" s="27" t="s">
        <v>28</v>
      </c>
      <c r="B3" s="27" t="s">
        <v>26</v>
      </c>
      <c r="C3" s="9" t="s">
        <v>33</v>
      </c>
      <c r="D3" s="27">
        <v>0.81</v>
      </c>
      <c r="E3" s="9">
        <v>0.82</v>
      </c>
      <c r="F3" s="27">
        <v>0.589190517891097</v>
      </c>
      <c r="G3" s="27"/>
      <c r="H3" s="27">
        <v>-0.36490638328632102</v>
      </c>
      <c r="I3" s="27"/>
      <c r="J3" s="27">
        <v>0.64369763089101595</v>
      </c>
      <c r="K3" s="27">
        <v>0.68854628931668804</v>
      </c>
      <c r="L3" s="27">
        <v>0.60697985960328804</v>
      </c>
      <c r="M3" s="27">
        <v>0.36942013976992999</v>
      </c>
      <c r="N3" s="27">
        <v>0.82640205941300504</v>
      </c>
      <c r="O3" s="9">
        <v>0.61689797976544702</v>
      </c>
      <c r="P3" s="28">
        <v>0.69</v>
      </c>
      <c r="Q3" s="28">
        <v>0.85</v>
      </c>
      <c r="R3" s="14">
        <v>0.84</v>
      </c>
      <c r="S3" s="32">
        <v>3.3099999999999997E-2</v>
      </c>
      <c r="T3" s="28">
        <v>1</v>
      </c>
      <c r="U3" s="28">
        <v>3.3099999999999997E-2</v>
      </c>
      <c r="V3" s="28">
        <v>0.1103</v>
      </c>
      <c r="W3" s="28">
        <v>0</v>
      </c>
      <c r="X3" s="28">
        <v>2.76E-2</v>
      </c>
      <c r="Y3" s="32">
        <v>6.9490033432080406E-2</v>
      </c>
      <c r="Z3" s="28">
        <v>0.157275208011875</v>
      </c>
      <c r="AA3" s="28">
        <v>0.19769977838871</v>
      </c>
      <c r="AB3" s="28">
        <v>0.10968485050163</v>
      </c>
      <c r="AC3" s="28">
        <v>0.38586008979886799</v>
      </c>
      <c r="AD3" s="28">
        <v>1.9898991970924498E-2</v>
      </c>
      <c r="AE3" s="32">
        <v>0.89194682425622296</v>
      </c>
      <c r="AF3" s="28">
        <v>0</v>
      </c>
      <c r="AG3" s="28"/>
      <c r="AH3" s="28">
        <v>0.83761433723427103</v>
      </c>
      <c r="AI3" s="28">
        <v>0.938038230701977</v>
      </c>
      <c r="AJ3" s="28">
        <v>0.777773120172636</v>
      </c>
      <c r="AK3" s="32">
        <f>COUNTIF(D3:E3, "&gt;" &amp; $C$14)/COUNT(D3:E3)</f>
        <v>1</v>
      </c>
      <c r="AL3" s="28">
        <f>COUNTIF(F3:O3, "&gt;" &amp; $C$14)/COUNT(F3:O3)</f>
        <v>0.125</v>
      </c>
      <c r="AM3" s="28">
        <f>COUNTIF(P3:R3, "&gt;" &amp; $C$14)/COUNT(P3:R3)</f>
        <v>0.66666666666666663</v>
      </c>
      <c r="AN3" s="28">
        <f>COUNTIF(S3:X3, "&lt;=" &amp; $C$21)/COUNT(S3:X3)</f>
        <v>0.66666666666666663</v>
      </c>
      <c r="AO3" s="28">
        <f>COUNTIF(Y3:AD3, "&lt;=" &amp; $C$28)/COUNT(Y3:AD3)</f>
        <v>0.16666666666666666</v>
      </c>
      <c r="AP3" s="14">
        <f>COUNTIF(AE3:AJ3, "&gt;" &amp; $C$35)/COUNT(AE3:AJ3)</f>
        <v>0.2</v>
      </c>
    </row>
    <row r="4" spans="1:42" x14ac:dyDescent="0.25">
      <c r="A4" s="6" t="s">
        <v>29</v>
      </c>
      <c r="B4" s="6" t="s">
        <v>26</v>
      </c>
      <c r="C4" s="7" t="s">
        <v>32</v>
      </c>
      <c r="D4" s="6">
        <v>0.88</v>
      </c>
      <c r="E4" s="7">
        <v>0.82</v>
      </c>
      <c r="F4" s="6">
        <v>0.85753957963165905</v>
      </c>
      <c r="G4" s="6"/>
      <c r="H4" s="6">
        <v>-0.19013023796117201</v>
      </c>
      <c r="I4" s="6"/>
      <c r="J4" s="6">
        <v>0.893688684597572</v>
      </c>
      <c r="K4" s="6">
        <v>0.86656695993187705</v>
      </c>
      <c r="L4" s="6">
        <v>0.87997106254419799</v>
      </c>
      <c r="M4" s="6">
        <v>0.54149835823146397</v>
      </c>
      <c r="N4" s="6">
        <v>0.91422244341049796</v>
      </c>
      <c r="O4" s="7">
        <v>0.75835100835864</v>
      </c>
      <c r="P4" s="29">
        <v>0.68</v>
      </c>
      <c r="Q4" s="29">
        <v>0.84</v>
      </c>
      <c r="R4" s="15">
        <v>0.87</v>
      </c>
      <c r="S4" s="11">
        <v>3.3099999999999997E-2</v>
      </c>
      <c r="T4" s="29">
        <v>1</v>
      </c>
      <c r="U4" s="29">
        <v>2.76E-2</v>
      </c>
      <c r="V4" s="29">
        <v>0.16550000000000001</v>
      </c>
      <c r="W4" s="29">
        <v>0</v>
      </c>
      <c r="X4" s="29">
        <v>3.3099999999999997E-2</v>
      </c>
      <c r="Y4" s="11">
        <v>1.8858790993656002E-2</v>
      </c>
      <c r="Z4" s="29">
        <v>3.6256359736461297E-2</v>
      </c>
      <c r="AA4" s="29">
        <v>5.9437795423527402E-2</v>
      </c>
      <c r="AB4" s="29">
        <v>2.88680773901859E-2</v>
      </c>
      <c r="AC4" s="29">
        <v>8.9866870069910204E-2</v>
      </c>
      <c r="AD4" s="29">
        <v>0</v>
      </c>
      <c r="AE4" s="11">
        <v>0.89194682425622296</v>
      </c>
      <c r="AF4" s="29">
        <v>0</v>
      </c>
      <c r="AG4" s="29"/>
      <c r="AH4" s="29">
        <v>0.83761433723427103</v>
      </c>
      <c r="AI4" s="29">
        <v>0.938038230701977</v>
      </c>
      <c r="AJ4" s="29">
        <v>0.777773120172635</v>
      </c>
      <c r="AK4" s="11">
        <f t="shared" ref="AK4:AL9" si="0">COUNTIF(D4:E4, "&gt;" &amp; $C$14)/COUNT(D4:E4)</f>
        <v>1</v>
      </c>
      <c r="AL4" s="29">
        <f t="shared" ref="AL4:AM9" si="1">COUNTIF(F4:O4, "&gt;" &amp; $C$14)/COUNT(F4:O4)</f>
        <v>0.75</v>
      </c>
      <c r="AM4" s="29">
        <f t="shared" ref="AM4:AN9" si="2">COUNTIF(P4:R4, "&gt;" &amp; $C$14)/COUNT(P4:R4)</f>
        <v>0.66666666666666663</v>
      </c>
      <c r="AN4" s="29">
        <f t="shared" ref="AN4:AN9" si="3">COUNTIF(S4:X4, "&lt;=" &amp; $C$21)/COUNT(S4:X4)</f>
        <v>0.66666666666666663</v>
      </c>
      <c r="AO4" s="29">
        <f t="shared" ref="AO4:AO9" si="4">COUNTIF(Y4:AD4, "&lt;=" &amp; $C$28)/COUNT(Y4:AD4)</f>
        <v>0.33333333333333331</v>
      </c>
      <c r="AP4" s="15">
        <f t="shared" ref="AP4:AP9" si="5">COUNTIF(AE4:AJ4, "&gt;" &amp; $C$35)/COUNT(AE4:AJ4)</f>
        <v>0.2</v>
      </c>
    </row>
    <row r="5" spans="1:42" x14ac:dyDescent="0.25">
      <c r="A5" s="6" t="s">
        <v>30</v>
      </c>
      <c r="B5" s="6" t="s">
        <v>26</v>
      </c>
      <c r="C5" s="7" t="s">
        <v>34</v>
      </c>
      <c r="D5" s="6">
        <v>0.99</v>
      </c>
      <c r="E5" s="7">
        <v>0.92</v>
      </c>
      <c r="F5" s="6">
        <v>0.98444272299421098</v>
      </c>
      <c r="G5" s="6">
        <v>0.96785795598016799</v>
      </c>
      <c r="H5" s="6"/>
      <c r="I5" s="6">
        <v>0.99213949674834301</v>
      </c>
      <c r="J5" s="6">
        <v>0.97709710030663899</v>
      </c>
      <c r="K5" s="6">
        <v>0.781815571726029</v>
      </c>
      <c r="L5" s="6">
        <v>0.92309523066714405</v>
      </c>
      <c r="M5" s="6"/>
      <c r="N5" s="6">
        <v>0.91970355912839896</v>
      </c>
      <c r="O5" s="7"/>
      <c r="P5" s="29">
        <v>0.97</v>
      </c>
      <c r="Q5" s="29">
        <v>0.92</v>
      </c>
      <c r="R5" s="15">
        <v>0.14000000000000001</v>
      </c>
      <c r="S5" s="11">
        <v>0.3861</v>
      </c>
      <c r="T5" s="29"/>
      <c r="U5" s="29">
        <v>1</v>
      </c>
      <c r="V5" s="29">
        <v>1</v>
      </c>
      <c r="W5" s="29">
        <v>0</v>
      </c>
      <c r="X5" s="29">
        <v>0.1103</v>
      </c>
      <c r="Y5" s="11">
        <v>6.6231481749669998E-3</v>
      </c>
      <c r="Z5" s="29"/>
      <c r="AA5" s="29">
        <v>2.4838607435024901E-3</v>
      </c>
      <c r="AB5" s="29">
        <v>2.0976075222997901E-10</v>
      </c>
      <c r="AC5" s="29">
        <v>8.6812368677464502E-2</v>
      </c>
      <c r="AD5" s="29">
        <v>3.7248628847508798E-2</v>
      </c>
      <c r="AE5" s="11">
        <v>0.99998163939424001</v>
      </c>
      <c r="AF5" s="29"/>
      <c r="AG5" s="29"/>
      <c r="AH5" s="29">
        <v>0.88931874934600197</v>
      </c>
      <c r="AI5" s="29">
        <v>0.99990730249120496</v>
      </c>
      <c r="AJ5" s="29">
        <v>0.49401287638055302</v>
      </c>
      <c r="AK5" s="11">
        <f t="shared" si="0"/>
        <v>1</v>
      </c>
      <c r="AL5" s="29">
        <f t="shared" si="1"/>
        <v>1</v>
      </c>
      <c r="AM5" s="29">
        <f t="shared" si="2"/>
        <v>0.66666666666666663</v>
      </c>
      <c r="AN5" s="29">
        <f t="shared" si="3"/>
        <v>0.2</v>
      </c>
      <c r="AO5" s="29">
        <f t="shared" si="4"/>
        <v>0.6</v>
      </c>
      <c r="AP5" s="15">
        <f t="shared" si="5"/>
        <v>0.5</v>
      </c>
    </row>
    <row r="6" spans="1:42" x14ac:dyDescent="0.25">
      <c r="A6" s="6" t="s">
        <v>22</v>
      </c>
      <c r="B6" s="6" t="s">
        <v>23</v>
      </c>
      <c r="C6" s="7" t="s">
        <v>32</v>
      </c>
      <c r="D6" s="6">
        <v>1</v>
      </c>
      <c r="E6" s="7">
        <v>0.88</v>
      </c>
      <c r="F6" s="6">
        <v>0.98769992648267302</v>
      </c>
      <c r="G6" s="6">
        <v>0.930157055092111</v>
      </c>
      <c r="H6" s="6">
        <v>0.30021984926735601</v>
      </c>
      <c r="I6" s="6">
        <v>0.91657945425777598</v>
      </c>
      <c r="J6" s="6"/>
      <c r="K6" s="6">
        <v>0.91685996236052902</v>
      </c>
      <c r="L6" s="6"/>
      <c r="M6" s="6"/>
      <c r="N6" s="6">
        <v>0.96636461906411497</v>
      </c>
      <c r="O6" s="7"/>
      <c r="P6" s="29">
        <v>0.95</v>
      </c>
      <c r="Q6" s="29">
        <v>0.86</v>
      </c>
      <c r="R6" s="15">
        <v>0.46</v>
      </c>
      <c r="S6" s="11">
        <v>5.4999999999999997E-3</v>
      </c>
      <c r="T6" s="29">
        <v>1</v>
      </c>
      <c r="U6" s="29"/>
      <c r="V6" s="29">
        <v>4.9599999999999998E-2</v>
      </c>
      <c r="W6" s="29"/>
      <c r="X6" s="29">
        <v>2.8E-3</v>
      </c>
      <c r="Y6" s="11"/>
      <c r="Z6" s="29"/>
      <c r="AA6" s="29"/>
      <c r="AB6" s="29"/>
      <c r="AC6" s="29"/>
      <c r="AD6" s="29"/>
      <c r="AE6" s="11">
        <v>0.99802126924850199</v>
      </c>
      <c r="AF6" s="29">
        <v>0.74132232044569002</v>
      </c>
      <c r="AG6" s="29"/>
      <c r="AH6" s="29">
        <v>0.96880492187508604</v>
      </c>
      <c r="AI6" s="29"/>
      <c r="AJ6" s="29">
        <v>0.98066372241972899</v>
      </c>
      <c r="AK6" s="11">
        <f t="shared" si="0"/>
        <v>1</v>
      </c>
      <c r="AL6" s="29">
        <f t="shared" si="1"/>
        <v>0.83333333333333337</v>
      </c>
      <c r="AM6" s="29">
        <f t="shared" si="2"/>
        <v>0.66666666666666663</v>
      </c>
      <c r="AN6" s="29">
        <f t="shared" si="3"/>
        <v>0.75</v>
      </c>
      <c r="AO6" s="29"/>
      <c r="AP6" s="15">
        <f t="shared" si="5"/>
        <v>0.75</v>
      </c>
    </row>
    <row r="7" spans="1:42" x14ac:dyDescent="0.25">
      <c r="A7" s="6" t="s">
        <v>25</v>
      </c>
      <c r="B7" s="6" t="s">
        <v>26</v>
      </c>
      <c r="C7" s="7" t="s">
        <v>34</v>
      </c>
      <c r="D7" s="6">
        <v>0.99</v>
      </c>
      <c r="E7" s="7">
        <v>0.56000000000000005</v>
      </c>
      <c r="F7" s="6">
        <v>0.93303150127324197</v>
      </c>
      <c r="G7" s="6"/>
      <c r="H7" s="6">
        <v>0.56614171009283598</v>
      </c>
      <c r="I7" s="6"/>
      <c r="J7" s="6">
        <v>0.62465614295384297</v>
      </c>
      <c r="K7" s="6">
        <v>0.92838711467916002</v>
      </c>
      <c r="L7" s="6">
        <v>0.75736603454892604</v>
      </c>
      <c r="M7" s="6">
        <v>0.38380659003805501</v>
      </c>
      <c r="N7" s="6">
        <v>0.97817287191325597</v>
      </c>
      <c r="O7" s="7">
        <v>0.93411534284106801</v>
      </c>
      <c r="P7" s="29">
        <v>0.99</v>
      </c>
      <c r="Q7" s="29">
        <v>0.87</v>
      </c>
      <c r="R7" s="15">
        <v>0.96</v>
      </c>
      <c r="S7" s="11">
        <v>0.1103</v>
      </c>
      <c r="T7" s="29">
        <v>1</v>
      </c>
      <c r="U7" s="29">
        <v>0</v>
      </c>
      <c r="V7" s="29">
        <v>0.27579999999999999</v>
      </c>
      <c r="W7" s="29">
        <v>4.9599999999999998E-2</v>
      </c>
      <c r="X7" s="29">
        <v>0.1103</v>
      </c>
      <c r="Y7" s="11">
        <v>4.7275836254154699E-2</v>
      </c>
      <c r="Z7" s="29">
        <v>8.0227905687311302E-4</v>
      </c>
      <c r="AA7" s="29">
        <v>0.12198382633240799</v>
      </c>
      <c r="AB7" s="29">
        <v>4.1097610767851497E-2</v>
      </c>
      <c r="AC7" s="29">
        <v>6.7995237835252895E-2</v>
      </c>
      <c r="AD7" s="29">
        <v>0</v>
      </c>
      <c r="AE7" s="11">
        <v>0.90731268798542297</v>
      </c>
      <c r="AF7" s="29">
        <v>0.91286462624507803</v>
      </c>
      <c r="AG7" s="29"/>
      <c r="AH7" s="29">
        <v>0.96114322534846897</v>
      </c>
      <c r="AI7" s="29">
        <v>0.973420296709124</v>
      </c>
      <c r="AJ7" s="29">
        <v>0.87243557101894398</v>
      </c>
      <c r="AK7" s="11">
        <f t="shared" si="0"/>
        <v>0.5</v>
      </c>
      <c r="AL7" s="29">
        <f t="shared" si="1"/>
        <v>0.625</v>
      </c>
      <c r="AM7" s="29">
        <f t="shared" si="2"/>
        <v>1</v>
      </c>
      <c r="AN7" s="29">
        <f t="shared" si="3"/>
        <v>0.33333333333333331</v>
      </c>
      <c r="AO7" s="29">
        <f t="shared" si="4"/>
        <v>0.33333333333333331</v>
      </c>
      <c r="AP7" s="15">
        <f t="shared" si="5"/>
        <v>0.8</v>
      </c>
    </row>
    <row r="8" spans="1:42" x14ac:dyDescent="0.25">
      <c r="A8" s="6" t="s">
        <v>27</v>
      </c>
      <c r="B8" s="6" t="s">
        <v>26</v>
      </c>
      <c r="C8" s="7" t="s">
        <v>32</v>
      </c>
      <c r="D8" s="6">
        <v>1</v>
      </c>
      <c r="E8" s="7">
        <v>0.99</v>
      </c>
      <c r="F8" s="6">
        <v>0.86772796365881899</v>
      </c>
      <c r="G8" s="6"/>
      <c r="H8" s="6">
        <v>0.55623571548560102</v>
      </c>
      <c r="I8" s="6"/>
      <c r="J8" s="6">
        <v>0.73487483841142998</v>
      </c>
      <c r="K8" s="6"/>
      <c r="L8" s="6">
        <v>0.97146997879136399</v>
      </c>
      <c r="M8" s="6"/>
      <c r="N8" s="6">
        <v>0.81153479013076402</v>
      </c>
      <c r="O8" s="7"/>
      <c r="P8" s="29">
        <v>0.05</v>
      </c>
      <c r="Q8" s="29">
        <v>0.15</v>
      </c>
      <c r="R8" s="15">
        <v>-0.31</v>
      </c>
      <c r="S8" s="11">
        <v>1</v>
      </c>
      <c r="T8" s="29">
        <v>0</v>
      </c>
      <c r="U8" s="29">
        <v>1</v>
      </c>
      <c r="V8" s="29"/>
      <c r="W8" s="29">
        <v>1</v>
      </c>
      <c r="X8" s="29">
        <v>1</v>
      </c>
      <c r="Y8" s="11">
        <v>0</v>
      </c>
      <c r="Z8" s="29">
        <v>0.29645044682052502</v>
      </c>
      <c r="AA8" s="29">
        <v>0</v>
      </c>
      <c r="AB8" s="29"/>
      <c r="AC8" s="29">
        <v>0</v>
      </c>
      <c r="AD8" s="29">
        <v>0</v>
      </c>
      <c r="AE8" s="11">
        <v>0.73069216804401804</v>
      </c>
      <c r="AF8" s="29">
        <v>0.53386515114840605</v>
      </c>
      <c r="AG8" s="29"/>
      <c r="AH8" s="29"/>
      <c r="AI8" s="29">
        <v>0.64522025658430904</v>
      </c>
      <c r="AJ8" s="29">
        <v>0.48821321145468399</v>
      </c>
      <c r="AK8" s="11">
        <f t="shared" si="0"/>
        <v>1</v>
      </c>
      <c r="AL8" s="29">
        <f t="shared" si="1"/>
        <v>0.6</v>
      </c>
      <c r="AM8" s="29">
        <f t="shared" si="2"/>
        <v>0</v>
      </c>
      <c r="AN8" s="29">
        <f t="shared" si="3"/>
        <v>0.2</v>
      </c>
      <c r="AO8" s="29">
        <f t="shared" si="4"/>
        <v>0.8</v>
      </c>
      <c r="AP8" s="15">
        <f t="shared" si="5"/>
        <v>0</v>
      </c>
    </row>
    <row r="9" spans="1:42" x14ac:dyDescent="0.25">
      <c r="A9" s="23" t="s">
        <v>24</v>
      </c>
      <c r="B9" s="23" t="s">
        <v>23</v>
      </c>
      <c r="C9" s="8" t="s">
        <v>32</v>
      </c>
      <c r="D9" s="23">
        <v>0.89</v>
      </c>
      <c r="E9" s="8">
        <v>-0.08</v>
      </c>
      <c r="F9" s="23">
        <v>0.95404370525538296</v>
      </c>
      <c r="G9" s="23">
        <v>0.57359133146475805</v>
      </c>
      <c r="H9" s="23">
        <v>0.50227067655260704</v>
      </c>
      <c r="I9" s="23">
        <v>0.97575154801192199</v>
      </c>
      <c r="J9" s="23">
        <v>0.95471492344467102</v>
      </c>
      <c r="K9" s="23">
        <v>0.61611402466759302</v>
      </c>
      <c r="L9" s="23">
        <v>0.81982911968363803</v>
      </c>
      <c r="M9" s="23">
        <v>0.50310708934863402</v>
      </c>
      <c r="N9" s="23">
        <v>0.89653176155721603</v>
      </c>
      <c r="O9" s="8">
        <v>0.89240207279893902</v>
      </c>
      <c r="P9" s="30">
        <v>0.18</v>
      </c>
      <c r="Q9" s="30">
        <v>0.81</v>
      </c>
      <c r="R9" s="31">
        <v>0.63</v>
      </c>
      <c r="S9" s="33">
        <v>5.4999999999999997E-3</v>
      </c>
      <c r="T9" s="30">
        <v>1</v>
      </c>
      <c r="U9" s="30">
        <v>2.2099999999999901E-2</v>
      </c>
      <c r="V9" s="30">
        <v>1.6500000000000001E-2</v>
      </c>
      <c r="W9" s="30">
        <v>8.2699999999999996E-2</v>
      </c>
      <c r="X9" s="30">
        <v>8.3000000000000001E-3</v>
      </c>
      <c r="Y9" s="33">
        <v>1.4439418749375399E-19</v>
      </c>
      <c r="Z9" s="30">
        <v>3.5481175760105003E-20</v>
      </c>
      <c r="AA9" s="30">
        <v>1.00307284379244E-19</v>
      </c>
      <c r="AB9" s="30">
        <v>0</v>
      </c>
      <c r="AC9" s="30">
        <v>6.6706392449401198E-20</v>
      </c>
      <c r="AD9" s="30">
        <v>0</v>
      </c>
      <c r="AE9" s="33">
        <v>1</v>
      </c>
      <c r="AF9" s="30">
        <v>3.7812650646727702E-2</v>
      </c>
      <c r="AG9" s="30"/>
      <c r="AH9" s="30">
        <v>0.82823703017359696</v>
      </c>
      <c r="AI9" s="30">
        <v>0.68639744096785504</v>
      </c>
      <c r="AJ9" s="30">
        <v>0.67166859304928295</v>
      </c>
      <c r="AK9" s="33">
        <f t="shared" si="0"/>
        <v>0.5</v>
      </c>
      <c r="AL9" s="30">
        <f t="shared" si="1"/>
        <v>0.6</v>
      </c>
      <c r="AM9" s="30">
        <f t="shared" si="2"/>
        <v>0.33333333333333331</v>
      </c>
      <c r="AN9" s="30">
        <f t="shared" si="3"/>
        <v>0.66666666666666663</v>
      </c>
      <c r="AO9" s="30">
        <f t="shared" si="4"/>
        <v>1</v>
      </c>
      <c r="AP9" s="31">
        <f t="shared" si="5"/>
        <v>0.2</v>
      </c>
    </row>
    <row r="12" spans="1:42" x14ac:dyDescent="0.25">
      <c r="B12" s="2" t="s">
        <v>42</v>
      </c>
      <c r="C12" t="s">
        <v>50</v>
      </c>
    </row>
    <row r="13" spans="1:42" x14ac:dyDescent="0.25">
      <c r="B13" t="s">
        <v>43</v>
      </c>
      <c r="C13">
        <v>0.9</v>
      </c>
    </row>
    <row r="14" spans="1:42" x14ac:dyDescent="0.25">
      <c r="B14" t="s">
        <v>18</v>
      </c>
      <c r="C14">
        <v>0.75</v>
      </c>
      <c r="D14" s="2"/>
      <c r="E14" s="2"/>
    </row>
    <row r="15" spans="1:42" x14ac:dyDescent="0.25">
      <c r="B15" t="s">
        <v>19</v>
      </c>
      <c r="C15">
        <v>0.5</v>
      </c>
      <c r="D15" s="1"/>
    </row>
    <row r="16" spans="1:42" x14ac:dyDescent="0.25">
      <c r="B16" t="s">
        <v>20</v>
      </c>
      <c r="C16">
        <v>-1</v>
      </c>
    </row>
    <row r="19" spans="2:9" x14ac:dyDescent="0.25">
      <c r="B19" s="2" t="s">
        <v>16</v>
      </c>
      <c r="C19" t="s">
        <v>52</v>
      </c>
    </row>
    <row r="20" spans="2:9" x14ac:dyDescent="0.25">
      <c r="B20" t="s">
        <v>43</v>
      </c>
      <c r="C20">
        <v>0.01</v>
      </c>
      <c r="G20"/>
      <c r="H20"/>
      <c r="I20"/>
    </row>
    <row r="21" spans="2:9" x14ac:dyDescent="0.25">
      <c r="B21" t="s">
        <v>18</v>
      </c>
      <c r="C21">
        <v>0.05</v>
      </c>
    </row>
    <row r="22" spans="2:9" x14ac:dyDescent="0.25">
      <c r="B22" t="s">
        <v>19</v>
      </c>
      <c r="C22">
        <v>0.1</v>
      </c>
    </row>
    <row r="23" spans="2:9" x14ac:dyDescent="0.25">
      <c r="B23" t="s">
        <v>20</v>
      </c>
      <c r="C23">
        <v>1</v>
      </c>
    </row>
    <row r="26" spans="2:9" x14ac:dyDescent="0.25">
      <c r="B26" s="2" t="s">
        <v>38</v>
      </c>
      <c r="C26" t="s">
        <v>52</v>
      </c>
    </row>
    <row r="27" spans="2:9" x14ac:dyDescent="0.25">
      <c r="B27" t="s">
        <v>43</v>
      </c>
      <c r="C27">
        <v>0.01</v>
      </c>
    </row>
    <row r="28" spans="2:9" x14ac:dyDescent="0.25">
      <c r="B28" t="s">
        <v>18</v>
      </c>
      <c r="C28">
        <v>0.02</v>
      </c>
    </row>
    <row r="29" spans="2:9" x14ac:dyDescent="0.25">
      <c r="B29" t="s">
        <v>19</v>
      </c>
      <c r="C29">
        <v>0.1</v>
      </c>
    </row>
    <row r="30" spans="2:9" x14ac:dyDescent="0.25">
      <c r="B30" t="s">
        <v>20</v>
      </c>
      <c r="C30">
        <v>1</v>
      </c>
    </row>
    <row r="33" spans="2:3" x14ac:dyDescent="0.25">
      <c r="B33" s="2" t="s">
        <v>45</v>
      </c>
      <c r="C33" t="s">
        <v>50</v>
      </c>
    </row>
    <row r="34" spans="2:3" x14ac:dyDescent="0.25">
      <c r="B34" t="s">
        <v>43</v>
      </c>
      <c r="C34">
        <v>0.95</v>
      </c>
    </row>
    <row r="35" spans="2:3" x14ac:dyDescent="0.25">
      <c r="B35" t="s">
        <v>18</v>
      </c>
      <c r="C35">
        <v>0.9</v>
      </c>
    </row>
    <row r="36" spans="2:3" x14ac:dyDescent="0.25">
      <c r="B36" t="s">
        <v>19</v>
      </c>
      <c r="C36">
        <v>0.75</v>
      </c>
    </row>
    <row r="37" spans="2:3" x14ac:dyDescent="0.25">
      <c r="B37" t="s">
        <v>20</v>
      </c>
      <c r="C37">
        <v>-1</v>
      </c>
    </row>
    <row r="40" spans="2:3" x14ac:dyDescent="0.25">
      <c r="B40" s="2" t="s">
        <v>46</v>
      </c>
      <c r="C40" t="s">
        <v>51</v>
      </c>
    </row>
    <row r="41" spans="2:3" x14ac:dyDescent="0.25">
      <c r="B41" t="s">
        <v>43</v>
      </c>
      <c r="C41">
        <v>1</v>
      </c>
    </row>
    <row r="42" spans="2:3" x14ac:dyDescent="0.25">
      <c r="B42" t="s">
        <v>18</v>
      </c>
      <c r="C42">
        <f>2/3</f>
        <v>0.66666666666666663</v>
      </c>
    </row>
    <row r="43" spans="2:3" x14ac:dyDescent="0.25">
      <c r="B43" t="s">
        <v>19</v>
      </c>
      <c r="C43">
        <v>0.5</v>
      </c>
    </row>
    <row r="44" spans="2:3" x14ac:dyDescent="0.25">
      <c r="B44" t="s">
        <v>20</v>
      </c>
      <c r="C44">
        <v>0</v>
      </c>
    </row>
  </sheetData>
  <sortState ref="A3:V9">
    <sortCondition ref="A3"/>
  </sortState>
  <mergeCells count="7">
    <mergeCell ref="D1:E1"/>
    <mergeCell ref="AK1:AP1"/>
    <mergeCell ref="F1:O1"/>
    <mergeCell ref="P1:R1"/>
    <mergeCell ref="S1:X1"/>
    <mergeCell ref="Y1:AD1"/>
    <mergeCell ref="AE1:AJ1"/>
  </mergeCells>
  <conditionalFormatting sqref="D3:R9">
    <cfRule type="cellIs" dxfId="19" priority="22" stopIfTrue="1" operator="greaterThan">
      <formula>$C$13</formula>
    </cfRule>
    <cfRule type="cellIs" dxfId="18" priority="23" stopIfTrue="1" operator="greaterThan">
      <formula>$C$14</formula>
    </cfRule>
    <cfRule type="cellIs" dxfId="17" priority="24" stopIfTrue="1" operator="greaterThan">
      <formula>$C$15</formula>
    </cfRule>
    <cfRule type="cellIs" dxfId="16" priority="25" operator="greaterThanOrEqual">
      <formula>$C$16</formula>
    </cfRule>
    <cfRule type="containsBlanks" priority="21" stopIfTrue="1">
      <formula>LEN(TRIM(D3))=0</formula>
    </cfRule>
  </conditionalFormatting>
  <conditionalFormatting sqref="S3:X9">
    <cfRule type="containsBlanks" priority="16" stopIfTrue="1">
      <formula>LEN(TRIM(S3))=0</formula>
    </cfRule>
    <cfRule type="cellIs" dxfId="15" priority="17" stopIfTrue="1" operator="lessThanOrEqual">
      <formula>$C$20</formula>
    </cfRule>
    <cfRule type="cellIs" dxfId="14" priority="18" stopIfTrue="1" operator="lessThanOrEqual">
      <formula>$C$21</formula>
    </cfRule>
    <cfRule type="cellIs" dxfId="13" priority="19" stopIfTrue="1" operator="lessThanOrEqual">
      <formula>$C$22</formula>
    </cfRule>
    <cfRule type="cellIs" dxfId="12" priority="20" operator="lessThanOrEqual">
      <formula>$C$23</formula>
    </cfRule>
  </conditionalFormatting>
  <conditionalFormatting sqref="Y3:AD9">
    <cfRule type="containsBlanks" priority="11" stopIfTrue="1">
      <formula>LEN(TRIM(Y3))=0</formula>
    </cfRule>
    <cfRule type="cellIs" dxfId="11" priority="12" stopIfTrue="1" operator="lessThanOrEqual">
      <formula>$C$27</formula>
    </cfRule>
    <cfRule type="cellIs" dxfId="10" priority="13" stopIfTrue="1" operator="lessThanOrEqual">
      <formula>$C$28</formula>
    </cfRule>
    <cfRule type="cellIs" dxfId="9" priority="14" stopIfTrue="1" operator="lessThanOrEqual">
      <formula>$C$29</formula>
    </cfRule>
    <cfRule type="cellIs" dxfId="8" priority="15" operator="lessThanOrEqual">
      <formula>$C$30</formula>
    </cfRule>
  </conditionalFormatting>
  <conditionalFormatting sqref="AE3:AJ9">
    <cfRule type="containsBlanks" priority="6" stopIfTrue="1">
      <formula>LEN(TRIM(AE3))=0</formula>
    </cfRule>
    <cfRule type="cellIs" dxfId="7" priority="7" stopIfTrue="1" operator="greaterThan">
      <formula>$C$34</formula>
    </cfRule>
    <cfRule type="cellIs" dxfId="6" priority="8" stopIfTrue="1" operator="greaterThan">
      <formula>$C$35</formula>
    </cfRule>
    <cfRule type="cellIs" dxfId="5" priority="9" stopIfTrue="1" operator="greaterThan">
      <formula>$C$36</formula>
    </cfRule>
    <cfRule type="cellIs" dxfId="4" priority="10" operator="greaterThan">
      <formula>$C$37</formula>
    </cfRule>
  </conditionalFormatting>
  <conditionalFormatting sqref="AK3:AP9">
    <cfRule type="containsBlanks" priority="1" stopIfTrue="1">
      <formula>LEN(TRIM(AK3))=0</formula>
    </cfRule>
    <cfRule type="cellIs" dxfId="3" priority="2" stopIfTrue="1" operator="greaterThanOrEqual">
      <formula>$C$41</formula>
    </cfRule>
    <cfRule type="cellIs" dxfId="2" priority="3" stopIfTrue="1" operator="greaterThanOrEqual">
      <formula>$C$42</formula>
    </cfRule>
    <cfRule type="cellIs" dxfId="1" priority="4" stopIfTrue="1" operator="greaterThanOrEqual">
      <formula>$C$43</formula>
    </cfRule>
    <cfRule type="cellIs" dxfId="0" priority="5" operator="greaterThanOrEqual">
      <formula>$C$44</formula>
    </cfRule>
  </conditionalFormatting>
  <pageMargins left="0.7" right="0.7" top="0.75" bottom="0.75" header="0.3" footer="0.3"/>
  <pageSetup paperSize="9" orientation="portrait" horizontalDpi="4294967295" verticalDpi="4294967295" r:id="rId1"/>
  <ignoredErrors>
    <ignoredError sqref="AK3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Method 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Gregor Sturm</dc:creator>
  <cp:lastModifiedBy>Gregor Sturm</cp:lastModifiedBy>
  <dcterms:created xsi:type="dcterms:W3CDTF">2018-06-21T11:53:33Z</dcterms:created>
  <dcterms:modified xsi:type="dcterms:W3CDTF">2018-06-22T08:48:09Z</dcterms:modified>
</cp:coreProperties>
</file>