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PETRO\Frost_area\"/>
    </mc:Choice>
  </mc:AlternateContent>
  <xr:revisionPtr revIDLastSave="0" documentId="13_ncr:1_{71654AEA-82D7-4453-A840-090BDD5124BF}" xr6:coauthVersionLast="45" xr6:coauthVersionMax="45" xr10:uidLastSave="{00000000-0000-0000-0000-000000000000}"/>
  <bookViews>
    <workbookView xWindow="-108" yWindow="-108" windowWidth="23256" windowHeight="12576" xr2:uid="{41C26FDA-1028-42AE-96AF-3BBE9107DF92}"/>
  </bookViews>
  <sheets>
    <sheet name="Fe_number" sheetId="2" r:id="rId1"/>
    <sheet name="ASI" sheetId="3" r:id="rId2"/>
    <sheet name="MAL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3" l="1"/>
  <c r="L54" i="3" s="1"/>
  <c r="W53" i="3"/>
  <c r="X53" i="3" s="1"/>
  <c r="S53" i="3"/>
  <c r="O53" i="3"/>
  <c r="K53" i="3"/>
  <c r="L53" i="3" s="1"/>
  <c r="C53" i="3"/>
  <c r="D53" i="3" s="1"/>
  <c r="W52" i="3"/>
  <c r="X52" i="3" s="1"/>
  <c r="S52" i="3"/>
  <c r="O52" i="3"/>
  <c r="K52" i="3"/>
  <c r="L52" i="3" s="1"/>
  <c r="C52" i="3"/>
  <c r="W51" i="3"/>
  <c r="S51" i="3"/>
  <c r="O51" i="3"/>
  <c r="K51" i="3"/>
  <c r="L51" i="3" s="1"/>
  <c r="C51" i="3"/>
  <c r="D51" i="3" s="1"/>
  <c r="G45" i="3"/>
  <c r="H44" i="3" s="1"/>
  <c r="C45" i="3"/>
  <c r="W45" i="3" s="1"/>
  <c r="X45" i="3" s="1"/>
  <c r="W44" i="3"/>
  <c r="W43" i="3"/>
  <c r="W42" i="3"/>
  <c r="P35" i="3"/>
  <c r="G35" i="3"/>
  <c r="H35" i="3" s="1"/>
  <c r="W34" i="3"/>
  <c r="P34" i="3"/>
  <c r="W33" i="3"/>
  <c r="P33" i="3"/>
  <c r="W32" i="3"/>
  <c r="P32" i="3"/>
  <c r="O26" i="3"/>
  <c r="K26" i="3"/>
  <c r="L26" i="3" s="1"/>
  <c r="G26" i="3"/>
  <c r="H26" i="3" s="1"/>
  <c r="C26" i="3"/>
  <c r="W26" i="3" s="1"/>
  <c r="W25" i="3"/>
  <c r="H25" i="3"/>
  <c r="W24" i="3"/>
  <c r="W23" i="3"/>
  <c r="H23" i="3"/>
  <c r="X16" i="3"/>
  <c r="W16" i="3"/>
  <c r="P16" i="3"/>
  <c r="O16" i="3"/>
  <c r="S54" i="3" s="1"/>
  <c r="T54" i="3" s="1"/>
  <c r="L16" i="3"/>
  <c r="K16" i="3"/>
  <c r="H16" i="3"/>
  <c r="W15" i="3"/>
  <c r="X15" i="3" s="1"/>
  <c r="P15" i="3"/>
  <c r="L15" i="3"/>
  <c r="H15" i="3"/>
  <c r="X14" i="3"/>
  <c r="W14" i="3"/>
  <c r="P14" i="3"/>
  <c r="L14" i="3"/>
  <c r="H14" i="3"/>
  <c r="W13" i="3"/>
  <c r="X13" i="3" s="1"/>
  <c r="P13" i="3"/>
  <c r="L13" i="3"/>
  <c r="H13" i="3"/>
  <c r="T6" i="3"/>
  <c r="S6" i="3"/>
  <c r="W54" i="3" s="1"/>
  <c r="X54" i="3" s="1"/>
  <c r="P6" i="3"/>
  <c r="O6" i="3"/>
  <c r="P5" i="3" s="1"/>
  <c r="L6" i="3"/>
  <c r="K6" i="3"/>
  <c r="G6" i="3"/>
  <c r="H6" i="3" s="1"/>
  <c r="D6" i="3"/>
  <c r="C6" i="3"/>
  <c r="C54" i="3" s="1"/>
  <c r="W5" i="3"/>
  <c r="T5" i="3"/>
  <c r="L5" i="3"/>
  <c r="H5" i="3"/>
  <c r="D5" i="3"/>
  <c r="W4" i="3"/>
  <c r="P4" i="3"/>
  <c r="L4" i="3"/>
  <c r="D4" i="3"/>
  <c r="W3" i="3"/>
  <c r="T3" i="3"/>
  <c r="P3" i="3"/>
  <c r="L3" i="3"/>
  <c r="D3" i="3"/>
  <c r="X26" i="3" l="1"/>
  <c r="X25" i="3"/>
  <c r="X23" i="3"/>
  <c r="X24" i="3"/>
  <c r="P51" i="3"/>
  <c r="T51" i="3"/>
  <c r="X43" i="3"/>
  <c r="X51" i="3"/>
  <c r="P53" i="3"/>
  <c r="T52" i="3"/>
  <c r="X42" i="3"/>
  <c r="D54" i="3"/>
  <c r="C61" i="3"/>
  <c r="D61" i="3" s="1"/>
  <c r="X44" i="3"/>
  <c r="D52" i="3"/>
  <c r="T53" i="3"/>
  <c r="C58" i="3"/>
  <c r="D58" i="3" s="1"/>
  <c r="H4" i="3"/>
  <c r="O54" i="3"/>
  <c r="P54" i="3" s="1"/>
  <c r="C59" i="3"/>
  <c r="H3" i="3"/>
  <c r="H43" i="3"/>
  <c r="D45" i="3"/>
  <c r="W35" i="3"/>
  <c r="C60" i="3"/>
  <c r="D60" i="3" s="1"/>
  <c r="L23" i="3"/>
  <c r="D43" i="3"/>
  <c r="T4" i="3"/>
  <c r="H24" i="3"/>
  <c r="H32" i="3"/>
  <c r="H34" i="3"/>
  <c r="H45" i="3"/>
  <c r="W6" i="3"/>
  <c r="H33" i="3"/>
  <c r="L25" i="3"/>
  <c r="L24" i="3"/>
  <c r="D42" i="3"/>
  <c r="D44" i="3"/>
  <c r="H42" i="3"/>
  <c r="X4" i="3" l="1"/>
  <c r="X5" i="3"/>
  <c r="X3" i="3"/>
  <c r="X6" i="3"/>
  <c r="P52" i="3"/>
  <c r="D59" i="3"/>
  <c r="X32" i="3"/>
  <c r="X34" i="3"/>
  <c r="X35" i="3"/>
  <c r="X33" i="3"/>
  <c r="W43" i="2"/>
  <c r="X43" i="2" s="1"/>
  <c r="G43" i="2"/>
  <c r="H43" i="2" s="1"/>
  <c r="W42" i="2"/>
  <c r="X42" i="2" s="1"/>
  <c r="S42" i="2"/>
  <c r="O42" i="2"/>
  <c r="K42" i="2"/>
  <c r="C42" i="2"/>
  <c r="C48" i="2" s="1"/>
  <c r="W41" i="2"/>
  <c r="X41" i="2" s="1"/>
  <c r="S41" i="2"/>
  <c r="O41" i="2"/>
  <c r="K41" i="2"/>
  <c r="C41" i="2"/>
  <c r="D41" i="2" s="1"/>
  <c r="G36" i="2"/>
  <c r="H36" i="2" s="1"/>
  <c r="D36" i="2"/>
  <c r="C36" i="2"/>
  <c r="W36" i="2" s="1"/>
  <c r="X36" i="2" s="1"/>
  <c r="W35" i="2"/>
  <c r="H35" i="2"/>
  <c r="W34" i="2"/>
  <c r="H34" i="2"/>
  <c r="D34" i="2"/>
  <c r="W28" i="2"/>
  <c r="X28" i="2" s="1"/>
  <c r="P28" i="2"/>
  <c r="L28" i="2"/>
  <c r="G28" i="2"/>
  <c r="H28" i="2" s="1"/>
  <c r="W27" i="2"/>
  <c r="P27" i="2"/>
  <c r="L27" i="2"/>
  <c r="H27" i="2"/>
  <c r="W26" i="2"/>
  <c r="X26" i="2" s="1"/>
  <c r="P26" i="2"/>
  <c r="L26" i="2"/>
  <c r="W21" i="2"/>
  <c r="X21" i="2" s="1"/>
  <c r="P21" i="2"/>
  <c r="O21" i="2"/>
  <c r="K21" i="2"/>
  <c r="L20" i="2" s="1"/>
  <c r="H21" i="2"/>
  <c r="G21" i="2"/>
  <c r="H20" i="2" s="1"/>
  <c r="W20" i="2"/>
  <c r="X20" i="2" s="1"/>
  <c r="P20" i="2"/>
  <c r="W19" i="2"/>
  <c r="X19" i="2" s="1"/>
  <c r="P19" i="2"/>
  <c r="L19" i="2"/>
  <c r="H19" i="2"/>
  <c r="O13" i="2"/>
  <c r="S43" i="2" s="1"/>
  <c r="L13" i="2"/>
  <c r="K13" i="2"/>
  <c r="W13" i="2" s="1"/>
  <c r="H13" i="2"/>
  <c r="W12" i="2"/>
  <c r="H12" i="2"/>
  <c r="W11" i="2"/>
  <c r="P11" i="2"/>
  <c r="L11" i="2"/>
  <c r="H11" i="2"/>
  <c r="T5" i="2"/>
  <c r="P5" i="2"/>
  <c r="K5" i="2"/>
  <c r="K43" i="2" s="1"/>
  <c r="H5" i="2"/>
  <c r="G5" i="2"/>
  <c r="H42" i="2" s="1"/>
  <c r="C5" i="2"/>
  <c r="C43" i="2" s="1"/>
  <c r="W4" i="2"/>
  <c r="T4" i="2"/>
  <c r="P4" i="2"/>
  <c r="L4" i="2"/>
  <c r="H4" i="2"/>
  <c r="W3" i="2"/>
  <c r="T3" i="2"/>
  <c r="P3" i="2"/>
  <c r="L3" i="2"/>
  <c r="H3" i="2"/>
  <c r="D3" i="2"/>
  <c r="L42" i="2" l="1"/>
  <c r="L43" i="2"/>
  <c r="X13" i="2"/>
  <c r="X11" i="2"/>
  <c r="X12" i="2"/>
  <c r="X35" i="2"/>
  <c r="T43" i="2"/>
  <c r="T42" i="2"/>
  <c r="T41" i="2"/>
  <c r="D43" i="2"/>
  <c r="L41" i="2"/>
  <c r="X34" i="2"/>
  <c r="L5" i="2"/>
  <c r="H26" i="2"/>
  <c r="H41" i="2"/>
  <c r="C47" i="2"/>
  <c r="X27" i="2"/>
  <c r="D42" i="2"/>
  <c r="O43" i="2"/>
  <c r="C49" i="2" s="1"/>
  <c r="W5" i="2"/>
  <c r="X5" i="2" s="1"/>
  <c r="L12" i="2"/>
  <c r="P13" i="2"/>
  <c r="L21" i="2"/>
  <c r="D4" i="2"/>
  <c r="D5" i="2"/>
  <c r="P12" i="2"/>
  <c r="D35" i="2"/>
  <c r="G62" i="1"/>
  <c r="H62" i="1" s="1"/>
  <c r="C62" i="1"/>
  <c r="W61" i="1"/>
  <c r="S61" i="1"/>
  <c r="O61" i="1"/>
  <c r="K61" i="1"/>
  <c r="D61" i="1"/>
  <c r="C61" i="1"/>
  <c r="C69" i="1" s="1"/>
  <c r="W60" i="1"/>
  <c r="S60" i="1"/>
  <c r="O60" i="1"/>
  <c r="C68" i="1" s="1"/>
  <c r="K60" i="1"/>
  <c r="C60" i="1"/>
  <c r="D60" i="1" s="1"/>
  <c r="W59" i="1"/>
  <c r="S59" i="1"/>
  <c r="C67" i="1" s="1"/>
  <c r="O59" i="1"/>
  <c r="K59" i="1"/>
  <c r="C59" i="1"/>
  <c r="D59" i="1" s="1"/>
  <c r="W58" i="1"/>
  <c r="S58" i="1"/>
  <c r="O58" i="1"/>
  <c r="K58" i="1"/>
  <c r="H58" i="1"/>
  <c r="C58" i="1"/>
  <c r="D58" i="1" s="1"/>
  <c r="G51" i="1"/>
  <c r="H50" i="1" s="1"/>
  <c r="C51" i="1"/>
  <c r="D47" i="1" s="1"/>
  <c r="W50" i="1"/>
  <c r="W49" i="1"/>
  <c r="H49" i="1"/>
  <c r="W48" i="1"/>
  <c r="W47" i="1"/>
  <c r="H47" i="1"/>
  <c r="O40" i="1"/>
  <c r="P39" i="1" s="1"/>
  <c r="G40" i="1"/>
  <c r="W40" i="1" s="1"/>
  <c r="X40" i="1" s="1"/>
  <c r="W39" i="1"/>
  <c r="W38" i="1"/>
  <c r="H38" i="1"/>
  <c r="W37" i="1"/>
  <c r="W36" i="1"/>
  <c r="H36" i="1"/>
  <c r="W29" i="1"/>
  <c r="X27" i="1" s="1"/>
  <c r="O29" i="1"/>
  <c r="P29" i="1" s="1"/>
  <c r="K29" i="1"/>
  <c r="L25" i="1" s="1"/>
  <c r="G29" i="1"/>
  <c r="H25" i="1" s="1"/>
  <c r="W28" i="1"/>
  <c r="X28" i="1" s="1"/>
  <c r="W27" i="1"/>
  <c r="P27" i="1"/>
  <c r="L27" i="1"/>
  <c r="H27" i="1"/>
  <c r="W26" i="1"/>
  <c r="X26" i="1" s="1"/>
  <c r="L26" i="1"/>
  <c r="W25" i="1"/>
  <c r="X25" i="1" s="1"/>
  <c r="P25" i="1"/>
  <c r="O18" i="1"/>
  <c r="P16" i="1" s="1"/>
  <c r="K18" i="1"/>
  <c r="L16" i="1" s="1"/>
  <c r="H18" i="1"/>
  <c r="W17" i="1"/>
  <c r="H17" i="1"/>
  <c r="W16" i="1"/>
  <c r="H16" i="1"/>
  <c r="W15" i="1"/>
  <c r="H15" i="1"/>
  <c r="W14" i="1"/>
  <c r="H14" i="1"/>
  <c r="T7" i="1"/>
  <c r="S7" i="1"/>
  <c r="W62" i="1" s="1"/>
  <c r="O7" i="1"/>
  <c r="P7" i="1" s="1"/>
  <c r="L7" i="1"/>
  <c r="K7" i="1"/>
  <c r="K62" i="1" s="1"/>
  <c r="G7" i="1"/>
  <c r="H60" i="1" s="1"/>
  <c r="D7" i="1"/>
  <c r="C7" i="1"/>
  <c r="D3" i="1" s="1"/>
  <c r="W6" i="1"/>
  <c r="T6" i="1"/>
  <c r="L6" i="1"/>
  <c r="D6" i="1"/>
  <c r="W5" i="1"/>
  <c r="T5" i="1"/>
  <c r="P5" i="1"/>
  <c r="L5" i="1"/>
  <c r="D5" i="1"/>
  <c r="W4" i="1"/>
  <c r="T4" i="1"/>
  <c r="P4" i="1"/>
  <c r="L4" i="1"/>
  <c r="D4" i="1"/>
  <c r="W3" i="1"/>
  <c r="T3" i="1"/>
  <c r="P3" i="1"/>
  <c r="L3" i="1"/>
  <c r="D49" i="2" l="1"/>
  <c r="D48" i="2"/>
  <c r="X4" i="2"/>
  <c r="P42" i="2"/>
  <c r="P41" i="2"/>
  <c r="P43" i="2"/>
  <c r="D47" i="2"/>
  <c r="X3" i="2"/>
  <c r="C70" i="1"/>
  <c r="D70" i="1" s="1"/>
  <c r="X36" i="1"/>
  <c r="X60" i="1"/>
  <c r="X58" i="1"/>
  <c r="X62" i="1"/>
  <c r="X37" i="1"/>
  <c r="L58" i="1"/>
  <c r="X59" i="1"/>
  <c r="L61" i="1"/>
  <c r="L62" i="1"/>
  <c r="L60" i="1"/>
  <c r="X38" i="1"/>
  <c r="T61" i="1"/>
  <c r="X39" i="1"/>
  <c r="X61" i="1"/>
  <c r="X6" i="1"/>
  <c r="L59" i="1"/>
  <c r="D49" i="1"/>
  <c r="L15" i="1"/>
  <c r="D51" i="1"/>
  <c r="T59" i="1"/>
  <c r="H5" i="1"/>
  <c r="S62" i="1"/>
  <c r="H4" i="1"/>
  <c r="P6" i="1"/>
  <c r="L17" i="1"/>
  <c r="P18" i="1"/>
  <c r="H26" i="1"/>
  <c r="H29" i="1"/>
  <c r="P36" i="1"/>
  <c r="P38" i="1"/>
  <c r="H40" i="1"/>
  <c r="H51" i="1"/>
  <c r="H59" i="1"/>
  <c r="D62" i="1"/>
  <c r="H6" i="1"/>
  <c r="X29" i="1"/>
  <c r="H61" i="1"/>
  <c r="H3" i="1"/>
  <c r="P17" i="1"/>
  <c r="W18" i="1"/>
  <c r="X16" i="1" s="1"/>
  <c r="D48" i="1"/>
  <c r="D50" i="1"/>
  <c r="W51" i="1"/>
  <c r="X51" i="1" s="1"/>
  <c r="O62" i="1"/>
  <c r="P61" i="1" s="1"/>
  <c r="W7" i="1"/>
  <c r="L18" i="1"/>
  <c r="P14" i="1"/>
  <c r="P26" i="1"/>
  <c r="H28" i="1"/>
  <c r="L29" i="1"/>
  <c r="P40" i="1"/>
  <c r="H48" i="1"/>
  <c r="H7" i="1"/>
  <c r="P15" i="1"/>
  <c r="L14" i="1"/>
  <c r="L28" i="1"/>
  <c r="H37" i="1"/>
  <c r="H39" i="1"/>
  <c r="C66" i="1"/>
  <c r="D66" i="1" s="1"/>
  <c r="P28" i="1"/>
  <c r="P37" i="1"/>
  <c r="X50" i="1" l="1"/>
  <c r="X17" i="1"/>
  <c r="X18" i="1"/>
  <c r="X15" i="1"/>
  <c r="D67" i="1"/>
  <c r="X48" i="1"/>
  <c r="T58" i="1"/>
  <c r="T60" i="1"/>
  <c r="T62" i="1"/>
  <c r="X49" i="1"/>
  <c r="X47" i="1"/>
  <c r="X5" i="1"/>
  <c r="X4" i="1"/>
  <c r="X7" i="1"/>
  <c r="P60" i="1"/>
  <c r="X14" i="1"/>
  <c r="X3" i="1"/>
  <c r="P62" i="1"/>
  <c r="P58" i="1"/>
  <c r="D68" i="1"/>
  <c r="D69" i="1"/>
  <c r="P59" i="1"/>
</calcChain>
</file>

<file path=xl/sharedStrings.xml><?xml version="1.0" encoding="utf-8"?>
<sst xmlns="http://schemas.openxmlformats.org/spreadsheetml/2006/main" count="684" uniqueCount="52">
  <si>
    <t>Area1</t>
  </si>
  <si>
    <t>Area1_Tr</t>
  </si>
  <si>
    <t>Mali</t>
  </si>
  <si>
    <t>%</t>
  </si>
  <si>
    <t>Area1_Tr_J</t>
  </si>
  <si>
    <t>Area1_J</t>
  </si>
  <si>
    <t>Area1_K</t>
  </si>
  <si>
    <t>Area1_Mz</t>
  </si>
  <si>
    <t>Area1_tot</t>
  </si>
  <si>
    <t>ASI</t>
  </si>
  <si>
    <t>calcic</t>
  </si>
  <si>
    <t>calc-alkalic</t>
  </si>
  <si>
    <t>alkali-calcic</t>
  </si>
  <si>
    <t>alkalic</t>
  </si>
  <si>
    <t>Area2</t>
  </si>
  <si>
    <t>Area2_Tr</t>
  </si>
  <si>
    <t>Area2_J</t>
  </si>
  <si>
    <t>Area2_K</t>
  </si>
  <si>
    <t>Area2_Pg</t>
  </si>
  <si>
    <t>Area2_tot</t>
  </si>
  <si>
    <t>Area3</t>
  </si>
  <si>
    <t>Area3_Tr</t>
  </si>
  <si>
    <t>Area3_J</t>
  </si>
  <si>
    <t>Area3_K</t>
  </si>
  <si>
    <t>Area3_Pg</t>
  </si>
  <si>
    <t>Area3_tot</t>
  </si>
  <si>
    <t>Area4</t>
  </si>
  <si>
    <t>Area4_J</t>
  </si>
  <si>
    <t>Area4_K</t>
  </si>
  <si>
    <t>Area4_Pg</t>
  </si>
  <si>
    <t>Area4_Mz</t>
  </si>
  <si>
    <t>Area4_tot</t>
  </si>
  <si>
    <t>Area5</t>
  </si>
  <si>
    <t>Area5_K</t>
  </si>
  <si>
    <t>Area5_Pg</t>
  </si>
  <si>
    <t>Area5_Mz</t>
  </si>
  <si>
    <t>Area5_tot</t>
  </si>
  <si>
    <t>All_Areas</t>
  </si>
  <si>
    <t>Tot_Tr</t>
  </si>
  <si>
    <t>Tot_Tr_J</t>
  </si>
  <si>
    <t>Tot_J</t>
  </si>
  <si>
    <t>Tot_K</t>
  </si>
  <si>
    <t>Tot_Pg</t>
  </si>
  <si>
    <t>Tot_Mz</t>
  </si>
  <si>
    <t>Tot</t>
  </si>
  <si>
    <t>Fe_number</t>
  </si>
  <si>
    <t>Area1_Tr_j</t>
  </si>
  <si>
    <t>ferroan</t>
  </si>
  <si>
    <t>magnesian</t>
  </si>
  <si>
    <t>peraluminous</t>
  </si>
  <si>
    <t>metaluminous</t>
  </si>
  <si>
    <t>peralkaline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</si>
</sst>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left" vertical="top"/>
    </xf>
    <xf numFmtId="0" fontId="1" fillId="0" borderId="0" xfId="0" applyFont="1"/>
    <xf numFmtId="0" fontId="0" fillId="4" borderId="0" xfId="0" applyFill="1"/>
    <xf numFmtId="0" fontId="0" fillId="2" borderId="0" xfId="0" applyFill="1"/>
    <xf numFmtId="0" fontId="1" fillId="3" borderId="2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1A6A-EF37-4CE6-8BD0-F89404F8599F}">
  <dimension ref="A1:X49"/>
  <sheetViews>
    <sheetView tabSelected="1" workbookViewId="0">
      <selection activeCell="R13" sqref="R13"/>
    </sheetView>
  </sheetViews>
  <sheetFormatPr defaultRowHeight="14.4" x14ac:dyDescent="0.3"/>
  <cols>
    <col min="2" max="2" width="10.109375" bestFit="1" customWidth="1"/>
    <col min="3" max="3" width="10.5546875" bestFit="1" customWidth="1"/>
    <col min="4" max="4" width="6.44140625" customWidth="1"/>
    <col min="5" max="5" width="7" customWidth="1"/>
    <col min="6" max="7" width="10.109375" bestFit="1" customWidth="1"/>
    <col min="8" max="9" width="6" customWidth="1"/>
    <col min="11" max="11" width="10.109375" bestFit="1" customWidth="1"/>
    <col min="12" max="12" width="6.5546875" customWidth="1"/>
    <col min="13" max="13" width="6.33203125" customWidth="1"/>
    <col min="14" max="15" width="10.109375" bestFit="1" customWidth="1"/>
    <col min="16" max="17" width="6.21875" customWidth="1"/>
    <col min="18" max="19" width="10.109375" bestFit="1" customWidth="1"/>
    <col min="20" max="20" width="5.88671875" customWidth="1"/>
    <col min="21" max="21" width="7" customWidth="1"/>
    <col min="23" max="23" width="10.109375" bestFit="1" customWidth="1"/>
    <col min="24" max="24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 t="s">
        <v>45</v>
      </c>
      <c r="D2" s="1" t="s">
        <v>3</v>
      </c>
      <c r="F2" s="1" t="s">
        <v>46</v>
      </c>
      <c r="G2" s="2" t="s">
        <v>45</v>
      </c>
      <c r="H2" s="1" t="s">
        <v>3</v>
      </c>
      <c r="J2" s="1" t="s">
        <v>5</v>
      </c>
      <c r="K2" s="2" t="s">
        <v>45</v>
      </c>
      <c r="L2" s="1" t="s">
        <v>3</v>
      </c>
      <c r="N2" s="1" t="s">
        <v>6</v>
      </c>
      <c r="O2" s="2" t="s">
        <v>45</v>
      </c>
      <c r="P2" s="1" t="s">
        <v>3</v>
      </c>
      <c r="R2" s="1" t="s">
        <v>7</v>
      </c>
      <c r="S2" s="2" t="s">
        <v>45</v>
      </c>
      <c r="T2" s="1" t="s">
        <v>3</v>
      </c>
      <c r="V2" s="1" t="s">
        <v>8</v>
      </c>
      <c r="W2" s="2" t="s">
        <v>45</v>
      </c>
      <c r="X2" s="1" t="s">
        <v>3</v>
      </c>
    </row>
    <row r="3" spans="1:24" x14ac:dyDescent="0.3">
      <c r="B3" s="4" t="s">
        <v>47</v>
      </c>
      <c r="C3">
        <v>134</v>
      </c>
      <c r="D3">
        <f>C3/$C$5*100</f>
        <v>28.571428571428569</v>
      </c>
      <c r="F3" s="4" t="s">
        <v>47</v>
      </c>
      <c r="G3">
        <v>144</v>
      </c>
      <c r="H3">
        <f>G3/$G$5*100</f>
        <v>48.322147651006716</v>
      </c>
      <c r="J3" s="4" t="s">
        <v>47</v>
      </c>
      <c r="K3">
        <v>264</v>
      </c>
      <c r="L3">
        <f>K3/$K$5*100</f>
        <v>41.904761904761905</v>
      </c>
      <c r="N3" s="4" t="s">
        <v>47</v>
      </c>
      <c r="O3">
        <v>2</v>
      </c>
      <c r="P3">
        <f>O3/$O$5*100</f>
        <v>66.666666666666657</v>
      </c>
      <c r="R3" s="4" t="s">
        <v>47</v>
      </c>
      <c r="S3">
        <v>30</v>
      </c>
      <c r="T3">
        <f>S3/$S$5*100</f>
        <v>52.631578947368418</v>
      </c>
      <c r="V3" s="4" t="s">
        <v>47</v>
      </c>
      <c r="W3">
        <f>C3+G3+K3+O3+S3</f>
        <v>574</v>
      </c>
      <c r="X3">
        <f>W3/$W$5*100</f>
        <v>39.396019217570348</v>
      </c>
    </row>
    <row r="4" spans="1:24" x14ac:dyDescent="0.3">
      <c r="B4" s="4" t="s">
        <v>48</v>
      </c>
      <c r="C4">
        <v>335</v>
      </c>
      <c r="D4">
        <f t="shared" ref="D4:D5" si="0">C4/$C$5*100</f>
        <v>71.428571428571431</v>
      </c>
      <c r="F4" s="4" t="s">
        <v>48</v>
      </c>
      <c r="G4">
        <v>154</v>
      </c>
      <c r="H4">
        <f t="shared" ref="H4:H5" si="1">G4/$G$5*100</f>
        <v>51.677852348993291</v>
      </c>
      <c r="J4" s="4" t="s">
        <v>48</v>
      </c>
      <c r="K4">
        <v>366</v>
      </c>
      <c r="L4">
        <f t="shared" ref="L4:L5" si="2">K4/$K$5*100</f>
        <v>58.095238095238102</v>
      </c>
      <c r="N4" s="4" t="s">
        <v>48</v>
      </c>
      <c r="O4">
        <v>1</v>
      </c>
      <c r="P4">
        <f t="shared" ref="P4:P5" si="3">O4/$O$5*100</f>
        <v>33.333333333333329</v>
      </c>
      <c r="R4" s="4" t="s">
        <v>48</v>
      </c>
      <c r="S4">
        <v>27</v>
      </c>
      <c r="T4">
        <f t="shared" ref="T4:T5" si="4">S4/$S$5*100</f>
        <v>47.368421052631575</v>
      </c>
      <c r="V4" s="4" t="s">
        <v>48</v>
      </c>
      <c r="W4">
        <f t="shared" ref="W4:W5" si="5">C4+G4+K4+O4+S4</f>
        <v>883</v>
      </c>
      <c r="X4">
        <f t="shared" ref="X4:X5" si="6">W4/$W$5*100</f>
        <v>60.603980782429645</v>
      </c>
    </row>
    <row r="5" spans="1:24" x14ac:dyDescent="0.3">
      <c r="C5" s="5">
        <f>SUM(C3:C4)</f>
        <v>469</v>
      </c>
      <c r="D5">
        <f t="shared" si="0"/>
        <v>100</v>
      </c>
      <c r="G5" s="5">
        <f>SUM(G3:G4)</f>
        <v>298</v>
      </c>
      <c r="H5">
        <f t="shared" si="1"/>
        <v>100</v>
      </c>
      <c r="K5" s="5">
        <f>SUM(K3:K4)</f>
        <v>630</v>
      </c>
      <c r="L5">
        <f t="shared" si="2"/>
        <v>100</v>
      </c>
      <c r="O5">
        <v>3</v>
      </c>
      <c r="P5">
        <f t="shared" si="3"/>
        <v>100</v>
      </c>
      <c r="S5">
        <v>57</v>
      </c>
      <c r="T5">
        <f t="shared" si="4"/>
        <v>100</v>
      </c>
      <c r="W5">
        <f t="shared" si="5"/>
        <v>1457</v>
      </c>
      <c r="X5">
        <f t="shared" si="6"/>
        <v>100</v>
      </c>
    </row>
    <row r="8" spans="1:24" s="6" customFormat="1" x14ac:dyDescent="0.3"/>
    <row r="9" spans="1:24" x14ac:dyDescent="0.3">
      <c r="A9" t="s">
        <v>14</v>
      </c>
    </row>
    <row r="10" spans="1:24" x14ac:dyDescent="0.3">
      <c r="B10" s="1" t="s">
        <v>15</v>
      </c>
      <c r="C10" s="2" t="s">
        <v>45</v>
      </c>
      <c r="D10" s="1" t="s">
        <v>3</v>
      </c>
      <c r="F10" s="1" t="s">
        <v>16</v>
      </c>
      <c r="G10" s="2" t="s">
        <v>45</v>
      </c>
      <c r="H10" s="1" t="s">
        <v>3</v>
      </c>
      <c r="J10" s="1" t="s">
        <v>17</v>
      </c>
      <c r="K10" s="2" t="s">
        <v>45</v>
      </c>
      <c r="L10" s="1" t="s">
        <v>3</v>
      </c>
      <c r="N10" s="1" t="s">
        <v>18</v>
      </c>
      <c r="O10" s="2" t="s">
        <v>45</v>
      </c>
      <c r="P10" s="1" t="s">
        <v>3</v>
      </c>
      <c r="V10" s="1" t="s">
        <v>19</v>
      </c>
      <c r="W10" s="2" t="s">
        <v>45</v>
      </c>
      <c r="X10" s="1" t="s">
        <v>3</v>
      </c>
    </row>
    <row r="11" spans="1:24" x14ac:dyDescent="0.3">
      <c r="B11" s="9" t="s">
        <v>47</v>
      </c>
      <c r="C11">
        <v>0</v>
      </c>
      <c r="D11">
        <v>0</v>
      </c>
      <c r="F11" s="4" t="s">
        <v>47</v>
      </c>
      <c r="G11">
        <v>5</v>
      </c>
      <c r="H11">
        <f>G11/$G$13*100</f>
        <v>71.428571428571431</v>
      </c>
      <c r="J11" s="4" t="s">
        <v>47</v>
      </c>
      <c r="K11">
        <v>254</v>
      </c>
      <c r="L11">
        <f>K11/$K$13*100</f>
        <v>35.524475524475527</v>
      </c>
      <c r="N11" s="4" t="s">
        <v>47</v>
      </c>
      <c r="O11">
        <v>86</v>
      </c>
      <c r="P11">
        <f>O11/$O$13*100</f>
        <v>27.301587301587301</v>
      </c>
      <c r="V11" s="4" t="s">
        <v>47</v>
      </c>
      <c r="W11">
        <f>C11+G11+K11+O11+S11</f>
        <v>345</v>
      </c>
      <c r="X11">
        <f>W11/$W$13*100</f>
        <v>33.236994219653177</v>
      </c>
    </row>
    <row r="12" spans="1:24" x14ac:dyDescent="0.3">
      <c r="B12" s="4" t="s">
        <v>48</v>
      </c>
      <c r="C12">
        <v>1</v>
      </c>
      <c r="D12">
        <v>100</v>
      </c>
      <c r="F12" s="4" t="s">
        <v>48</v>
      </c>
      <c r="G12">
        <v>2</v>
      </c>
      <c r="H12">
        <f t="shared" ref="H12:H13" si="7">G12/$G$13*100</f>
        <v>28.571428571428569</v>
      </c>
      <c r="J12" s="4" t="s">
        <v>48</v>
      </c>
      <c r="K12">
        <v>461</v>
      </c>
      <c r="L12">
        <f t="shared" ref="L12:L13" si="8">K12/$K$13*100</f>
        <v>64.475524475524466</v>
      </c>
      <c r="N12" s="4" t="s">
        <v>48</v>
      </c>
      <c r="O12">
        <v>229</v>
      </c>
      <c r="P12">
        <f t="shared" ref="P12:P13" si="9">O12/$O$13*100</f>
        <v>72.698412698412696</v>
      </c>
      <c r="V12" s="4" t="s">
        <v>48</v>
      </c>
      <c r="W12">
        <f>C12+G12+K12+O12+S12</f>
        <v>693</v>
      </c>
      <c r="X12">
        <f t="shared" ref="X12:X13" si="10">W12/$W$13*100</f>
        <v>66.763005780346816</v>
      </c>
    </row>
    <row r="13" spans="1:24" x14ac:dyDescent="0.3">
      <c r="C13">
        <v>1</v>
      </c>
      <c r="D13">
        <v>100</v>
      </c>
      <c r="G13">
        <v>7</v>
      </c>
      <c r="H13">
        <f t="shared" si="7"/>
        <v>100</v>
      </c>
      <c r="K13" s="5">
        <f>SUM(K11:K12)</f>
        <v>715</v>
      </c>
      <c r="L13">
        <f t="shared" si="8"/>
        <v>100</v>
      </c>
      <c r="O13" s="5">
        <f>SUM(O11:O12)</f>
        <v>315</v>
      </c>
      <c r="P13">
        <f t="shared" si="9"/>
        <v>100</v>
      </c>
      <c r="W13">
        <f>C13+G13+K13+O13+S13</f>
        <v>1038</v>
      </c>
      <c r="X13">
        <f t="shared" si="10"/>
        <v>100</v>
      </c>
    </row>
    <row r="16" spans="1:24" s="6" customFormat="1" x14ac:dyDescent="0.3"/>
    <row r="17" spans="1:24" x14ac:dyDescent="0.3">
      <c r="A17" t="s">
        <v>20</v>
      </c>
    </row>
    <row r="18" spans="1:24" x14ac:dyDescent="0.3">
      <c r="B18" s="1" t="s">
        <v>21</v>
      </c>
      <c r="C18" s="2" t="s">
        <v>45</v>
      </c>
      <c r="D18" s="1" t="s">
        <v>3</v>
      </c>
      <c r="F18" s="1" t="s">
        <v>22</v>
      </c>
      <c r="G18" s="2" t="s">
        <v>45</v>
      </c>
      <c r="H18" s="1" t="s">
        <v>3</v>
      </c>
      <c r="J18" s="1" t="s">
        <v>23</v>
      </c>
      <c r="K18" s="2" t="s">
        <v>45</v>
      </c>
      <c r="L18" s="1" t="s">
        <v>3</v>
      </c>
      <c r="N18" s="1" t="s">
        <v>24</v>
      </c>
      <c r="O18" s="2" t="s">
        <v>45</v>
      </c>
      <c r="P18" s="1" t="s">
        <v>3</v>
      </c>
      <c r="V18" s="1" t="s">
        <v>25</v>
      </c>
      <c r="W18" s="2" t="s">
        <v>45</v>
      </c>
      <c r="X18" s="1" t="s">
        <v>3</v>
      </c>
    </row>
    <row r="19" spans="1:24" x14ac:dyDescent="0.3">
      <c r="B19" s="4" t="s">
        <v>47</v>
      </c>
      <c r="C19">
        <v>1</v>
      </c>
      <c r="D19">
        <v>100</v>
      </c>
      <c r="F19" s="4" t="s">
        <v>47</v>
      </c>
      <c r="G19">
        <v>43</v>
      </c>
      <c r="H19">
        <f>G19/$G$21*100</f>
        <v>43.43434343434344</v>
      </c>
      <c r="J19" s="4" t="s">
        <v>47</v>
      </c>
      <c r="K19">
        <v>366</v>
      </c>
      <c r="L19">
        <f>K19/$K$21*100</f>
        <v>36.526946107784433</v>
      </c>
      <c r="N19" s="4" t="s">
        <v>47</v>
      </c>
      <c r="O19">
        <v>3</v>
      </c>
      <c r="P19">
        <f>O19/$O$21*100</f>
        <v>42.857142857142854</v>
      </c>
      <c r="V19" s="4" t="s">
        <v>47</v>
      </c>
      <c r="W19">
        <f>C19+G19+K19+O19+S19</f>
        <v>413</v>
      </c>
      <c r="X19">
        <f>W19/$W$21*100</f>
        <v>37.240757439134356</v>
      </c>
    </row>
    <row r="20" spans="1:24" x14ac:dyDescent="0.3">
      <c r="B20" s="9" t="s">
        <v>48</v>
      </c>
      <c r="C20">
        <v>0</v>
      </c>
      <c r="D20">
        <v>0</v>
      </c>
      <c r="F20" s="4" t="s">
        <v>48</v>
      </c>
      <c r="G20">
        <v>56</v>
      </c>
      <c r="H20">
        <f t="shared" ref="H20:H21" si="11">G20/$G$21*100</f>
        <v>56.56565656565656</v>
      </c>
      <c r="J20" s="4" t="s">
        <v>48</v>
      </c>
      <c r="K20">
        <v>636</v>
      </c>
      <c r="L20">
        <f t="shared" ref="L20:L21" si="12">K20/$K$21*100</f>
        <v>63.473053892215567</v>
      </c>
      <c r="N20" s="4" t="s">
        <v>48</v>
      </c>
      <c r="O20">
        <v>4</v>
      </c>
      <c r="P20">
        <f t="shared" ref="P20:P21" si="13">O20/$O$21*100</f>
        <v>57.142857142857139</v>
      </c>
      <c r="V20" s="4" t="s">
        <v>48</v>
      </c>
      <c r="W20">
        <f t="shared" ref="W20:W21" si="14">C20+G20+K20+O20+S20</f>
        <v>696</v>
      </c>
      <c r="X20">
        <f t="shared" ref="X20:X21" si="15">W20/$W$21*100</f>
        <v>62.759242560865644</v>
      </c>
    </row>
    <row r="21" spans="1:24" x14ac:dyDescent="0.3">
      <c r="C21">
        <v>1</v>
      </c>
      <c r="D21">
        <v>100</v>
      </c>
      <c r="G21" s="5">
        <f>SUM(G19:G20)</f>
        <v>99</v>
      </c>
      <c r="H21">
        <f t="shared" si="11"/>
        <v>100</v>
      </c>
      <c r="K21" s="5">
        <f>SUM(K19:K20)</f>
        <v>1002</v>
      </c>
      <c r="L21">
        <f t="shared" si="12"/>
        <v>100</v>
      </c>
      <c r="O21" s="5">
        <f>SUM(O19:O20)</f>
        <v>7</v>
      </c>
      <c r="P21">
        <f t="shared" si="13"/>
        <v>100</v>
      </c>
      <c r="W21">
        <f t="shared" si="14"/>
        <v>1109</v>
      </c>
      <c r="X21">
        <f t="shared" si="15"/>
        <v>100</v>
      </c>
    </row>
    <row r="23" spans="1:24" s="6" customFormat="1" x14ac:dyDescent="0.3"/>
    <row r="24" spans="1:24" x14ac:dyDescent="0.3">
      <c r="A24" t="s">
        <v>26</v>
      </c>
    </row>
    <row r="25" spans="1:24" x14ac:dyDescent="0.3">
      <c r="B25" s="1" t="s">
        <v>27</v>
      </c>
      <c r="C25" s="2" t="s">
        <v>45</v>
      </c>
      <c r="D25" s="1" t="s">
        <v>3</v>
      </c>
      <c r="F25" s="1" t="s">
        <v>28</v>
      </c>
      <c r="G25" s="2" t="s">
        <v>45</v>
      </c>
      <c r="H25" s="1" t="s">
        <v>3</v>
      </c>
      <c r="J25" s="1" t="s">
        <v>29</v>
      </c>
      <c r="K25" s="2" t="s">
        <v>45</v>
      </c>
      <c r="L25" s="1" t="s">
        <v>3</v>
      </c>
      <c r="N25" s="1" t="s">
        <v>30</v>
      </c>
      <c r="O25" s="2" t="s">
        <v>45</v>
      </c>
      <c r="P25" s="1" t="s">
        <v>3</v>
      </c>
      <c r="V25" s="1" t="s">
        <v>31</v>
      </c>
      <c r="W25" s="2" t="s">
        <v>45</v>
      </c>
      <c r="X25" s="1" t="s">
        <v>3</v>
      </c>
    </row>
    <row r="26" spans="1:24" x14ac:dyDescent="0.3">
      <c r="B26" s="4" t="s">
        <v>47</v>
      </c>
      <c r="C26">
        <v>1</v>
      </c>
      <c r="D26">
        <v>100</v>
      </c>
      <c r="F26" s="4" t="s">
        <v>47</v>
      </c>
      <c r="G26">
        <v>117</v>
      </c>
      <c r="H26">
        <f>G26/$G$28*100</f>
        <v>25.601750547045953</v>
      </c>
      <c r="J26" s="4" t="s">
        <v>47</v>
      </c>
      <c r="K26">
        <v>2</v>
      </c>
      <c r="L26">
        <f>K26/$K$28*100</f>
        <v>66.666666666666657</v>
      </c>
      <c r="N26" s="4" t="s">
        <v>47</v>
      </c>
      <c r="O26">
        <v>3</v>
      </c>
      <c r="P26">
        <f>O26/$O$28*100</f>
        <v>20</v>
      </c>
      <c r="V26" s="4" t="s">
        <v>47</v>
      </c>
      <c r="W26">
        <f>C26+G26+K26+O26+S26</f>
        <v>123</v>
      </c>
      <c r="X26">
        <f>W26/$W$28*100</f>
        <v>25.840336134453786</v>
      </c>
    </row>
    <row r="27" spans="1:24" x14ac:dyDescent="0.3">
      <c r="B27" s="9" t="s">
        <v>48</v>
      </c>
      <c r="C27">
        <v>0</v>
      </c>
      <c r="D27">
        <v>0</v>
      </c>
      <c r="F27" s="4" t="s">
        <v>48</v>
      </c>
      <c r="G27">
        <v>340</v>
      </c>
      <c r="H27">
        <f t="shared" ref="H27:H28" si="16">G27/$G$28*100</f>
        <v>74.398249452954047</v>
      </c>
      <c r="J27" s="4" t="s">
        <v>48</v>
      </c>
      <c r="K27">
        <v>1</v>
      </c>
      <c r="L27">
        <f t="shared" ref="L27:L28" si="17">K27/$K$28*100</f>
        <v>33.333333333333329</v>
      </c>
      <c r="N27" s="4" t="s">
        <v>48</v>
      </c>
      <c r="O27">
        <v>12</v>
      </c>
      <c r="P27">
        <f t="shared" ref="P27:P28" si="18">O27/$O$28*100</f>
        <v>80</v>
      </c>
      <c r="V27" s="4" t="s">
        <v>48</v>
      </c>
      <c r="W27">
        <f t="shared" ref="W27:W28" si="19">C27+G27+K27+O27+S27</f>
        <v>353</v>
      </c>
      <c r="X27">
        <f t="shared" ref="X27:X28" si="20">W27/$W$28*100</f>
        <v>74.159663865546221</v>
      </c>
    </row>
    <row r="28" spans="1:24" x14ac:dyDescent="0.3">
      <c r="C28">
        <v>1</v>
      </c>
      <c r="D28">
        <v>100</v>
      </c>
      <c r="G28" s="5">
        <f>SUM(G26:G27)</f>
        <v>457</v>
      </c>
      <c r="H28">
        <f t="shared" si="16"/>
        <v>100</v>
      </c>
      <c r="K28">
        <v>3</v>
      </c>
      <c r="L28">
        <f t="shared" si="17"/>
        <v>100</v>
      </c>
      <c r="O28">
        <v>15</v>
      </c>
      <c r="P28">
        <f t="shared" si="18"/>
        <v>100</v>
      </c>
      <c r="W28">
        <f t="shared" si="19"/>
        <v>476</v>
      </c>
      <c r="X28">
        <f t="shared" si="20"/>
        <v>100</v>
      </c>
    </row>
    <row r="31" spans="1:24" s="6" customFormat="1" x14ac:dyDescent="0.3"/>
    <row r="32" spans="1:24" x14ac:dyDescent="0.3">
      <c r="A32" t="s">
        <v>32</v>
      </c>
    </row>
    <row r="33" spans="1:24" x14ac:dyDescent="0.3">
      <c r="B33" s="1" t="s">
        <v>33</v>
      </c>
      <c r="C33" s="2" t="s">
        <v>45</v>
      </c>
      <c r="D33" s="1" t="s">
        <v>3</v>
      </c>
      <c r="F33" s="1" t="s">
        <v>34</v>
      </c>
      <c r="G33" s="2" t="s">
        <v>45</v>
      </c>
      <c r="H33" s="1" t="s">
        <v>3</v>
      </c>
      <c r="J33" s="1" t="s">
        <v>35</v>
      </c>
      <c r="K33" s="2" t="s">
        <v>45</v>
      </c>
      <c r="L33" s="1" t="s">
        <v>3</v>
      </c>
      <c r="V33" s="1" t="s">
        <v>36</v>
      </c>
      <c r="W33" s="2" t="s">
        <v>45</v>
      </c>
      <c r="X33" s="1" t="s">
        <v>3</v>
      </c>
    </row>
    <row r="34" spans="1:24" x14ac:dyDescent="0.3">
      <c r="B34" s="4" t="s">
        <v>47</v>
      </c>
      <c r="C34">
        <v>41</v>
      </c>
      <c r="D34">
        <f>C34/$C$36*100</f>
        <v>25</v>
      </c>
      <c r="F34" s="4" t="s">
        <v>47</v>
      </c>
      <c r="G34">
        <v>6</v>
      </c>
      <c r="H34">
        <f>G34/$G$36*100</f>
        <v>46.153846153846153</v>
      </c>
      <c r="J34" s="9" t="s">
        <v>47</v>
      </c>
      <c r="K34">
        <v>0</v>
      </c>
      <c r="L34">
        <v>0</v>
      </c>
      <c r="V34" s="4" t="s">
        <v>47</v>
      </c>
      <c r="W34">
        <f>C34+G34+K34</f>
        <v>47</v>
      </c>
      <c r="X34">
        <f>W34/$W$36*100</f>
        <v>26.256983240223462</v>
      </c>
    </row>
    <row r="35" spans="1:24" x14ac:dyDescent="0.3">
      <c r="B35" s="4" t="s">
        <v>48</v>
      </c>
      <c r="C35">
        <v>123</v>
      </c>
      <c r="D35">
        <f t="shared" ref="D35:D36" si="21">C35/$C$36*100</f>
        <v>75</v>
      </c>
      <c r="F35" s="4" t="s">
        <v>48</v>
      </c>
      <c r="G35">
        <v>7</v>
      </c>
      <c r="H35">
        <f t="shared" ref="H35:H36" si="22">G35/$G$36*100</f>
        <v>53.846153846153847</v>
      </c>
      <c r="J35" s="4" t="s">
        <v>48</v>
      </c>
      <c r="K35">
        <v>2</v>
      </c>
      <c r="L35">
        <v>100</v>
      </c>
      <c r="V35" s="4" t="s">
        <v>48</v>
      </c>
      <c r="W35">
        <f t="shared" ref="W35:W36" si="23">C35+G35+K35</f>
        <v>132</v>
      </c>
      <c r="X35">
        <f t="shared" ref="X35:X36" si="24">W35/$W$36*100</f>
        <v>73.743016759776538</v>
      </c>
    </row>
    <row r="36" spans="1:24" x14ac:dyDescent="0.3">
      <c r="C36" s="5">
        <f>SUM(C34:C35)</f>
        <v>164</v>
      </c>
      <c r="D36">
        <f t="shared" si="21"/>
        <v>100</v>
      </c>
      <c r="G36" s="5">
        <f>SUM(G34:G35)</f>
        <v>13</v>
      </c>
      <c r="H36">
        <f t="shared" si="22"/>
        <v>100</v>
      </c>
      <c r="K36">
        <v>2</v>
      </c>
      <c r="L36">
        <v>100</v>
      </c>
      <c r="W36">
        <f t="shared" si="23"/>
        <v>179</v>
      </c>
      <c r="X36">
        <f t="shared" si="24"/>
        <v>100</v>
      </c>
    </row>
    <row r="38" spans="1:24" s="6" customFormat="1" x14ac:dyDescent="0.3"/>
    <row r="39" spans="1:24" x14ac:dyDescent="0.3">
      <c r="A39" t="s">
        <v>37</v>
      </c>
    </row>
    <row r="40" spans="1:24" x14ac:dyDescent="0.3">
      <c r="B40" s="1" t="s">
        <v>38</v>
      </c>
      <c r="C40" s="2" t="s">
        <v>45</v>
      </c>
      <c r="D40" s="1" t="s">
        <v>3</v>
      </c>
      <c r="F40" s="1" t="s">
        <v>39</v>
      </c>
      <c r="G40" s="2" t="s">
        <v>45</v>
      </c>
      <c r="H40" s="1" t="s">
        <v>3</v>
      </c>
      <c r="J40" s="1" t="s">
        <v>40</v>
      </c>
      <c r="K40" s="2" t="s">
        <v>45</v>
      </c>
      <c r="L40" s="1" t="s">
        <v>3</v>
      </c>
      <c r="N40" s="1" t="s">
        <v>41</v>
      </c>
      <c r="O40" s="2" t="s">
        <v>45</v>
      </c>
      <c r="P40" s="1" t="s">
        <v>3</v>
      </c>
      <c r="R40" s="1" t="s">
        <v>42</v>
      </c>
      <c r="S40" s="2" t="s">
        <v>45</v>
      </c>
      <c r="T40" s="1" t="s">
        <v>3</v>
      </c>
      <c r="V40" s="1" t="s">
        <v>43</v>
      </c>
      <c r="W40" s="2" t="s">
        <v>45</v>
      </c>
      <c r="X40" s="1" t="s">
        <v>3</v>
      </c>
    </row>
    <row r="41" spans="1:24" x14ac:dyDescent="0.3">
      <c r="B41" s="4" t="s">
        <v>47</v>
      </c>
      <c r="C41">
        <f>C3+C11+C19</f>
        <v>135</v>
      </c>
      <c r="D41">
        <f>C41/$C$43*100</f>
        <v>28.662420382165603</v>
      </c>
      <c r="F41" s="4" t="s">
        <v>47</v>
      </c>
      <c r="G41">
        <v>144</v>
      </c>
      <c r="H41">
        <f>G41/$G$5*100</f>
        <v>48.322147651006716</v>
      </c>
      <c r="J41" s="4" t="s">
        <v>47</v>
      </c>
      <c r="K41">
        <f>K3+G11+G19+C26</f>
        <v>313</v>
      </c>
      <c r="L41">
        <f>K41/$K$43*100</f>
        <v>42.469470827679785</v>
      </c>
      <c r="N41" s="4" t="s">
        <v>47</v>
      </c>
      <c r="O41">
        <f>O3+K11+K19+G26+C34</f>
        <v>780</v>
      </c>
      <c r="P41">
        <f>O41/$O$43*100</f>
        <v>33.319094404100809</v>
      </c>
      <c r="R41" s="4" t="s">
        <v>47</v>
      </c>
      <c r="S41">
        <f>O11+O19+K26+G34</f>
        <v>97</v>
      </c>
      <c r="T41">
        <f>S41/$S$43*100</f>
        <v>28.698224852071007</v>
      </c>
      <c r="V41" s="4" t="s">
        <v>47</v>
      </c>
      <c r="W41">
        <f>S3+O26+K34</f>
        <v>33</v>
      </c>
      <c r="X41">
        <f>W41/$W$43*100</f>
        <v>44.594594594594597</v>
      </c>
    </row>
    <row r="42" spans="1:24" x14ac:dyDescent="0.3">
      <c r="B42" s="4" t="s">
        <v>48</v>
      </c>
      <c r="C42">
        <f t="shared" ref="C42:C43" si="25">C4+C12+C20</f>
        <v>336</v>
      </c>
      <c r="D42">
        <f t="shared" ref="D42:D43" si="26">C42/$C$43*100</f>
        <v>71.337579617834393</v>
      </c>
      <c r="F42" s="4" t="s">
        <v>48</v>
      </c>
      <c r="G42">
        <v>154</v>
      </c>
      <c r="H42">
        <f t="shared" ref="H42:H43" si="27">G42/$G$5*100</f>
        <v>51.677852348993291</v>
      </c>
      <c r="J42" s="4" t="s">
        <v>48</v>
      </c>
      <c r="K42">
        <f t="shared" ref="K42:K43" si="28">K4+G12+G20+C27</f>
        <v>424</v>
      </c>
      <c r="L42">
        <f t="shared" ref="L42:L43" si="29">K42/$K$43*100</f>
        <v>57.530529172320222</v>
      </c>
      <c r="N42" s="4" t="s">
        <v>48</v>
      </c>
      <c r="O42">
        <f t="shared" ref="O42:O43" si="30">O4+K12+K20+G27+C35</f>
        <v>1561</v>
      </c>
      <c r="P42">
        <f t="shared" ref="P42:P43" si="31">O42/$O$43*100</f>
        <v>66.680905595899191</v>
      </c>
      <c r="R42" s="4" t="s">
        <v>48</v>
      </c>
      <c r="S42">
        <f t="shared" ref="S42:S43" si="32">O12+O20+K27+G35</f>
        <v>241</v>
      </c>
      <c r="T42">
        <f t="shared" ref="T42:T43" si="33">S42/$S$43*100</f>
        <v>71.301775147928993</v>
      </c>
      <c r="V42" s="4" t="s">
        <v>48</v>
      </c>
      <c r="W42">
        <f t="shared" ref="W42:W43" si="34">S4+O27+K35</f>
        <v>41</v>
      </c>
      <c r="X42">
        <f t="shared" ref="X42:X43" si="35">W42/$W$43*100</f>
        <v>55.405405405405403</v>
      </c>
    </row>
    <row r="43" spans="1:24" x14ac:dyDescent="0.3">
      <c r="C43">
        <f t="shared" si="25"/>
        <v>471</v>
      </c>
      <c r="D43">
        <f t="shared" si="26"/>
        <v>100</v>
      </c>
      <c r="G43" s="5">
        <f>SUM(G41:G42)</f>
        <v>298</v>
      </c>
      <c r="H43">
        <f t="shared" si="27"/>
        <v>100</v>
      </c>
      <c r="K43">
        <f t="shared" si="28"/>
        <v>737</v>
      </c>
      <c r="L43">
        <f t="shared" si="29"/>
        <v>100</v>
      </c>
      <c r="O43">
        <f t="shared" si="30"/>
        <v>2341</v>
      </c>
      <c r="P43">
        <f t="shared" si="31"/>
        <v>100</v>
      </c>
      <c r="S43">
        <f t="shared" si="32"/>
        <v>338</v>
      </c>
      <c r="T43">
        <f t="shared" si="33"/>
        <v>100</v>
      </c>
      <c r="W43">
        <f t="shared" si="34"/>
        <v>74</v>
      </c>
      <c r="X43">
        <f t="shared" si="35"/>
        <v>100</v>
      </c>
    </row>
    <row r="46" spans="1:24" x14ac:dyDescent="0.3">
      <c r="B46" s="1" t="s">
        <v>44</v>
      </c>
      <c r="C46" s="2" t="s">
        <v>45</v>
      </c>
      <c r="D46" s="1" t="s">
        <v>3</v>
      </c>
      <c r="F46" s="1" t="s">
        <v>8</v>
      </c>
      <c r="G46" s="2" t="s">
        <v>45</v>
      </c>
      <c r="H46" s="1" t="s">
        <v>3</v>
      </c>
      <c r="J46" s="1" t="s">
        <v>19</v>
      </c>
      <c r="K46" s="2" t="s">
        <v>45</v>
      </c>
      <c r="L46" s="1" t="s">
        <v>3</v>
      </c>
      <c r="N46" s="1" t="s">
        <v>25</v>
      </c>
      <c r="O46" s="2" t="s">
        <v>45</v>
      </c>
      <c r="P46" s="1" t="s">
        <v>3</v>
      </c>
      <c r="R46" s="1" t="s">
        <v>31</v>
      </c>
      <c r="S46" s="2" t="s">
        <v>45</v>
      </c>
      <c r="T46" s="1" t="s">
        <v>3</v>
      </c>
      <c r="V46" s="1" t="s">
        <v>36</v>
      </c>
      <c r="W46" s="2" t="s">
        <v>45</v>
      </c>
      <c r="X46" s="1" t="s">
        <v>3</v>
      </c>
    </row>
    <row r="47" spans="1:24" x14ac:dyDescent="0.3">
      <c r="B47" s="4" t="s">
        <v>47</v>
      </c>
      <c r="C47">
        <f>C41+G41+K41+O41+S41+W41</f>
        <v>1502</v>
      </c>
      <c r="D47">
        <f>C47/$C$49*100</f>
        <v>35.266494482272833</v>
      </c>
      <c r="F47" s="4" t="s">
        <v>47</v>
      </c>
      <c r="G47">
        <v>574</v>
      </c>
      <c r="H47">
        <v>39.396019217570348</v>
      </c>
      <c r="J47" s="4" t="s">
        <v>47</v>
      </c>
      <c r="K47">
        <v>345</v>
      </c>
      <c r="L47">
        <v>33.236994219653177</v>
      </c>
      <c r="N47" s="4" t="s">
        <v>47</v>
      </c>
      <c r="O47">
        <v>413</v>
      </c>
      <c r="P47">
        <v>37.240757439134356</v>
      </c>
      <c r="R47" s="4" t="s">
        <v>47</v>
      </c>
      <c r="S47">
        <v>123</v>
      </c>
      <c r="T47">
        <v>25.840336134453786</v>
      </c>
      <c r="V47" s="4" t="s">
        <v>47</v>
      </c>
      <c r="W47">
        <v>47</v>
      </c>
      <c r="X47">
        <v>26.256983240223462</v>
      </c>
    </row>
    <row r="48" spans="1:24" x14ac:dyDescent="0.3">
      <c r="B48" s="4" t="s">
        <v>48</v>
      </c>
      <c r="C48">
        <f t="shared" ref="C48:C49" si="36">C42+G42+K42+O42+S42+W42</f>
        <v>2757</v>
      </c>
      <c r="D48">
        <f t="shared" ref="D48:D49" si="37">C48/$C$49*100</f>
        <v>64.733505517727167</v>
      </c>
      <c r="F48" s="4" t="s">
        <v>48</v>
      </c>
      <c r="G48">
        <v>883</v>
      </c>
      <c r="H48">
        <v>60.603980782429645</v>
      </c>
      <c r="J48" s="4" t="s">
        <v>48</v>
      </c>
      <c r="K48">
        <v>693</v>
      </c>
      <c r="L48">
        <v>66.763005780346816</v>
      </c>
      <c r="N48" s="4" t="s">
        <v>48</v>
      </c>
      <c r="O48">
        <v>696</v>
      </c>
      <c r="P48">
        <v>62.759242560865644</v>
      </c>
      <c r="R48" s="4" t="s">
        <v>48</v>
      </c>
      <c r="S48">
        <v>353</v>
      </c>
      <c r="T48">
        <v>74.159663865546221</v>
      </c>
      <c r="V48" s="4" t="s">
        <v>48</v>
      </c>
      <c r="W48">
        <v>132</v>
      </c>
      <c r="X48">
        <v>73.743016759776538</v>
      </c>
    </row>
    <row r="49" spans="3:24" x14ac:dyDescent="0.3">
      <c r="C49">
        <f t="shared" si="36"/>
        <v>4259</v>
      </c>
      <c r="D49">
        <f t="shared" si="37"/>
        <v>100</v>
      </c>
      <c r="G49">
        <v>1457</v>
      </c>
      <c r="H49">
        <v>100</v>
      </c>
      <c r="K49">
        <v>1038</v>
      </c>
      <c r="L49">
        <v>100</v>
      </c>
      <c r="O49">
        <v>1109</v>
      </c>
      <c r="P49">
        <v>100</v>
      </c>
      <c r="S49">
        <v>476</v>
      </c>
      <c r="T49">
        <v>100</v>
      </c>
      <c r="W49">
        <v>179</v>
      </c>
      <c r="X4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E81D-85BF-49FE-91B0-93B82933DE77}">
  <dimension ref="A1:X61"/>
  <sheetViews>
    <sheetView topLeftCell="A37" workbookViewId="0">
      <selection activeCell="F66" sqref="F66"/>
    </sheetView>
  </sheetViews>
  <sheetFormatPr defaultRowHeight="14.4" x14ac:dyDescent="0.3"/>
  <cols>
    <col min="2" max="2" width="13.21875" bestFit="1" customWidth="1"/>
    <col min="3" max="3" width="5" bestFit="1" customWidth="1"/>
    <col min="4" max="4" width="6.44140625" customWidth="1"/>
    <col min="5" max="5" width="7" customWidth="1"/>
    <col min="6" max="6" width="13.21875" bestFit="1" customWidth="1"/>
    <col min="7" max="7" width="5" bestFit="1" customWidth="1"/>
    <col min="8" max="9" width="6" customWidth="1"/>
    <col min="10" max="10" width="13.21875" bestFit="1" customWidth="1"/>
    <col min="11" max="11" width="5" bestFit="1" customWidth="1"/>
    <col min="12" max="12" width="6.5546875" customWidth="1"/>
    <col min="13" max="13" width="6.33203125" customWidth="1"/>
    <col min="14" max="14" width="13.21875" bestFit="1" customWidth="1"/>
    <col min="15" max="15" width="5" bestFit="1" customWidth="1"/>
    <col min="16" max="17" width="6.21875" customWidth="1"/>
    <col min="18" max="18" width="13.21875" bestFit="1" customWidth="1"/>
    <col min="19" max="19" width="4.77734375" customWidth="1"/>
    <col min="20" max="20" width="5.88671875" customWidth="1"/>
    <col min="21" max="21" width="7" customWidth="1"/>
    <col min="22" max="22" width="13.21875" bestFit="1" customWidth="1"/>
    <col min="23" max="23" width="5" bestFit="1" customWidth="1"/>
    <col min="24" max="24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 t="s">
        <v>9</v>
      </c>
      <c r="D2" s="1" t="s">
        <v>3</v>
      </c>
      <c r="F2" s="1" t="s">
        <v>4</v>
      </c>
      <c r="G2" s="2" t="s">
        <v>9</v>
      </c>
      <c r="H2" s="1" t="s">
        <v>3</v>
      </c>
      <c r="J2" s="1" t="s">
        <v>5</v>
      </c>
      <c r="K2" s="2" t="s">
        <v>9</v>
      </c>
      <c r="L2" s="1" t="s">
        <v>3</v>
      </c>
      <c r="N2" s="1" t="s">
        <v>6</v>
      </c>
      <c r="O2" s="2" t="s">
        <v>9</v>
      </c>
      <c r="P2" s="1" t="s">
        <v>3</v>
      </c>
      <c r="R2" s="1" t="s">
        <v>7</v>
      </c>
      <c r="S2" s="2" t="s">
        <v>9</v>
      </c>
      <c r="T2" s="1" t="s">
        <v>3</v>
      </c>
      <c r="V2" s="1" t="s">
        <v>8</v>
      </c>
      <c r="W2" s="2" t="s">
        <v>9</v>
      </c>
      <c r="X2" s="1" t="s">
        <v>3</v>
      </c>
    </row>
    <row r="3" spans="1:24" x14ac:dyDescent="0.3">
      <c r="B3" s="4" t="s">
        <v>49</v>
      </c>
      <c r="C3">
        <v>224</v>
      </c>
      <c r="D3">
        <f>C3/$C$6*100</f>
        <v>47.761194029850742</v>
      </c>
      <c r="F3" s="4" t="s">
        <v>49</v>
      </c>
      <c r="G3">
        <v>144</v>
      </c>
      <c r="H3">
        <f>G3/$G$6*100</f>
        <v>48.322147651006716</v>
      </c>
      <c r="J3" s="4" t="s">
        <v>49</v>
      </c>
      <c r="K3">
        <v>386</v>
      </c>
      <c r="L3">
        <f>K3/$K$6*100</f>
        <v>61.269841269841272</v>
      </c>
      <c r="N3" s="4" t="s">
        <v>49</v>
      </c>
      <c r="O3">
        <v>2</v>
      </c>
      <c r="P3">
        <f>O3/$O$6*100</f>
        <v>66.666666666666657</v>
      </c>
      <c r="R3" s="4" t="s">
        <v>49</v>
      </c>
      <c r="S3">
        <v>30</v>
      </c>
      <c r="T3">
        <f>S3/$S$6*100</f>
        <v>52.631578947368418</v>
      </c>
      <c r="V3" s="4" t="s">
        <v>49</v>
      </c>
      <c r="W3">
        <f>C3+G3+K3+O3+S3</f>
        <v>786</v>
      </c>
      <c r="X3">
        <f>W3/$W$6*100</f>
        <v>53.946465339739191</v>
      </c>
    </row>
    <row r="4" spans="1:24" x14ac:dyDescent="0.3">
      <c r="B4" s="4" t="s">
        <v>50</v>
      </c>
      <c r="C4">
        <v>225</v>
      </c>
      <c r="D4">
        <f t="shared" ref="D4:D6" si="0">C4/$C$6*100</f>
        <v>47.974413646055439</v>
      </c>
      <c r="F4" s="4" t="s">
        <v>50</v>
      </c>
      <c r="G4">
        <v>114</v>
      </c>
      <c r="H4">
        <f t="shared" ref="H4:H6" si="1">G4/$G$6*100</f>
        <v>38.255033557046978</v>
      </c>
      <c r="J4" s="4" t="s">
        <v>50</v>
      </c>
      <c r="K4">
        <v>218</v>
      </c>
      <c r="L4">
        <f t="shared" ref="L4:L6" si="2">K4/$K$6*100</f>
        <v>34.603174603174601</v>
      </c>
      <c r="N4" s="3" t="s">
        <v>50</v>
      </c>
      <c r="O4">
        <v>0</v>
      </c>
      <c r="P4">
        <f t="shared" ref="P4:P6" si="3">O4/$O$6*100</f>
        <v>0</v>
      </c>
      <c r="R4" s="4" t="s">
        <v>50</v>
      </c>
      <c r="S4">
        <v>25</v>
      </c>
      <c r="T4">
        <f t="shared" ref="T4:T6" si="4">S4/$S$6*100</f>
        <v>43.859649122807014</v>
      </c>
      <c r="V4" s="4" t="s">
        <v>50</v>
      </c>
      <c r="W4">
        <f t="shared" ref="W4:W6" si="5">C4+G4+K4+O4+S4</f>
        <v>582</v>
      </c>
      <c r="X4">
        <f t="shared" ref="X4:X6" si="6">W4/$W$6*100</f>
        <v>39.945092656142762</v>
      </c>
    </row>
    <row r="5" spans="1:24" x14ac:dyDescent="0.3">
      <c r="B5" s="3" t="s">
        <v>51</v>
      </c>
      <c r="C5">
        <v>20</v>
      </c>
      <c r="D5">
        <f t="shared" si="0"/>
        <v>4.2643923240938166</v>
      </c>
      <c r="F5" s="3" t="s">
        <v>51</v>
      </c>
      <c r="G5">
        <v>40</v>
      </c>
      <c r="H5">
        <f t="shared" si="1"/>
        <v>13.422818791946309</v>
      </c>
      <c r="J5" s="3" t="s">
        <v>51</v>
      </c>
      <c r="K5">
        <v>26</v>
      </c>
      <c r="L5">
        <f t="shared" si="2"/>
        <v>4.1269841269841265</v>
      </c>
      <c r="N5" s="4" t="s">
        <v>51</v>
      </c>
      <c r="O5">
        <v>1</v>
      </c>
      <c r="P5">
        <f t="shared" si="3"/>
        <v>33.333333333333329</v>
      </c>
      <c r="R5" s="3" t="s">
        <v>51</v>
      </c>
      <c r="S5">
        <v>2</v>
      </c>
      <c r="T5">
        <f t="shared" si="4"/>
        <v>3.5087719298245612</v>
      </c>
      <c r="V5" s="3" t="s">
        <v>51</v>
      </c>
      <c r="W5">
        <f t="shared" si="5"/>
        <v>89</v>
      </c>
      <c r="X5">
        <f t="shared" si="6"/>
        <v>6.1084420041180509</v>
      </c>
    </row>
    <row r="6" spans="1:24" x14ac:dyDescent="0.3">
      <c r="C6">
        <f>SUM(C3:C5)</f>
        <v>469</v>
      </c>
      <c r="D6">
        <f t="shared" si="0"/>
        <v>100</v>
      </c>
      <c r="G6">
        <f>SUM(G3:G5)</f>
        <v>298</v>
      </c>
      <c r="H6">
        <f t="shared" si="1"/>
        <v>100</v>
      </c>
      <c r="K6">
        <f>SUM(K3:K5)</f>
        <v>630</v>
      </c>
      <c r="L6">
        <f t="shared" si="2"/>
        <v>100</v>
      </c>
      <c r="O6">
        <f>SUM(O3:O5)</f>
        <v>3</v>
      </c>
      <c r="P6">
        <f t="shared" si="3"/>
        <v>100</v>
      </c>
      <c r="S6">
        <f>SUM(S3:S5)</f>
        <v>57</v>
      </c>
      <c r="T6">
        <f t="shared" si="4"/>
        <v>100</v>
      </c>
      <c r="W6">
        <f t="shared" si="5"/>
        <v>1457</v>
      </c>
      <c r="X6">
        <f t="shared" si="6"/>
        <v>100</v>
      </c>
    </row>
    <row r="7" spans="1:24" x14ac:dyDescent="0.3">
      <c r="C7" s="5"/>
      <c r="G7" s="5"/>
      <c r="K7" s="5"/>
    </row>
    <row r="8" spans="1:24" x14ac:dyDescent="0.3">
      <c r="C8" s="5"/>
      <c r="G8" s="5"/>
      <c r="K8" s="5"/>
      <c r="O8" s="5"/>
      <c r="S8" s="5"/>
    </row>
    <row r="10" spans="1:24" s="6" customFormat="1" x14ac:dyDescent="0.3"/>
    <row r="11" spans="1:24" x14ac:dyDescent="0.3">
      <c r="A11" t="s">
        <v>14</v>
      </c>
    </row>
    <row r="12" spans="1:24" x14ac:dyDescent="0.3">
      <c r="B12" s="1" t="s">
        <v>15</v>
      </c>
      <c r="C12" s="2" t="s">
        <v>9</v>
      </c>
      <c r="D12" s="1" t="s">
        <v>3</v>
      </c>
      <c r="F12" s="1" t="s">
        <v>16</v>
      </c>
      <c r="G12" s="2" t="s">
        <v>9</v>
      </c>
      <c r="H12" s="1" t="s">
        <v>3</v>
      </c>
      <c r="J12" s="1" t="s">
        <v>17</v>
      </c>
      <c r="K12" s="2" t="s">
        <v>9</v>
      </c>
      <c r="L12" s="1" t="s">
        <v>3</v>
      </c>
      <c r="N12" s="1" t="s">
        <v>18</v>
      </c>
      <c r="O12" s="2" t="s">
        <v>9</v>
      </c>
      <c r="P12" s="1" t="s">
        <v>3</v>
      </c>
      <c r="V12" s="1" t="s">
        <v>19</v>
      </c>
      <c r="W12" s="2" t="s">
        <v>9</v>
      </c>
      <c r="X12" s="1" t="s">
        <v>3</v>
      </c>
    </row>
    <row r="13" spans="1:24" x14ac:dyDescent="0.3">
      <c r="B13" s="9" t="s">
        <v>49</v>
      </c>
      <c r="C13">
        <v>1</v>
      </c>
      <c r="D13">
        <v>100</v>
      </c>
      <c r="F13" s="4" t="s">
        <v>49</v>
      </c>
      <c r="G13">
        <v>5</v>
      </c>
      <c r="H13">
        <f>G13/$G$16*100</f>
        <v>71.428571428571431</v>
      </c>
      <c r="J13" s="4" t="s">
        <v>49</v>
      </c>
      <c r="K13">
        <v>478</v>
      </c>
      <c r="L13">
        <f>K13/$K$16*100</f>
        <v>66.853146853146853</v>
      </c>
      <c r="N13" s="4" t="s">
        <v>49</v>
      </c>
      <c r="O13">
        <v>193</v>
      </c>
      <c r="P13">
        <f>O13/$O$16*100</f>
        <v>61.269841269841272</v>
      </c>
      <c r="V13" s="4" t="s">
        <v>49</v>
      </c>
      <c r="W13">
        <f>C13+G13+K13+O13</f>
        <v>677</v>
      </c>
      <c r="X13">
        <f>W13/$W$16*100</f>
        <v>65.221579961464357</v>
      </c>
    </row>
    <row r="14" spans="1:24" x14ac:dyDescent="0.3">
      <c r="B14" s="4" t="s">
        <v>50</v>
      </c>
      <c r="C14">
        <v>0</v>
      </c>
      <c r="D14">
        <v>0</v>
      </c>
      <c r="F14" s="4" t="s">
        <v>50</v>
      </c>
      <c r="G14">
        <v>2</v>
      </c>
      <c r="H14">
        <f t="shared" ref="H14:H16" si="7">G14/$G$16*100</f>
        <v>28.571428571428569</v>
      </c>
      <c r="J14" s="4" t="s">
        <v>50</v>
      </c>
      <c r="K14">
        <v>228</v>
      </c>
      <c r="L14">
        <f t="shared" ref="L14:L16" si="8">K14/$K$16*100</f>
        <v>31.888111888111887</v>
      </c>
      <c r="N14" s="4" t="s">
        <v>50</v>
      </c>
      <c r="O14">
        <v>121</v>
      </c>
      <c r="P14">
        <f t="shared" ref="P14:P16" si="9">O14/$O$16*100</f>
        <v>38.412698412698418</v>
      </c>
      <c r="V14" s="4" t="s">
        <v>50</v>
      </c>
      <c r="W14">
        <f t="shared" ref="W14:W16" si="10">C14+G14+K14+O14</f>
        <v>351</v>
      </c>
      <c r="X14">
        <f t="shared" ref="X14:X16" si="11">W14/$W$16*100</f>
        <v>33.815028901734109</v>
      </c>
    </row>
    <row r="15" spans="1:24" x14ac:dyDescent="0.3">
      <c r="B15" s="3" t="s">
        <v>51</v>
      </c>
      <c r="C15">
        <v>0</v>
      </c>
      <c r="D15">
        <v>0</v>
      </c>
      <c r="F15" s="3" t="s">
        <v>51</v>
      </c>
      <c r="G15">
        <v>0</v>
      </c>
      <c r="H15">
        <f t="shared" si="7"/>
        <v>0</v>
      </c>
      <c r="J15" s="3" t="s">
        <v>51</v>
      </c>
      <c r="K15">
        <v>9</v>
      </c>
      <c r="L15">
        <f t="shared" si="8"/>
        <v>1.2587412587412588</v>
      </c>
      <c r="N15" s="3" t="s">
        <v>51</v>
      </c>
      <c r="O15">
        <v>1</v>
      </c>
      <c r="P15">
        <f t="shared" si="9"/>
        <v>0.31746031746031744</v>
      </c>
      <c r="V15" s="3" t="s">
        <v>51</v>
      </c>
      <c r="W15">
        <f t="shared" si="10"/>
        <v>10</v>
      </c>
      <c r="X15">
        <f t="shared" si="11"/>
        <v>0.96339113680154131</v>
      </c>
    </row>
    <row r="16" spans="1:24" x14ac:dyDescent="0.3">
      <c r="C16">
        <v>1</v>
      </c>
      <c r="D16">
        <v>100</v>
      </c>
      <c r="G16">
        <v>7</v>
      </c>
      <c r="H16">
        <f t="shared" si="7"/>
        <v>100</v>
      </c>
      <c r="K16">
        <f>SUM(K13:K15)</f>
        <v>715</v>
      </c>
      <c r="L16">
        <f t="shared" si="8"/>
        <v>100</v>
      </c>
      <c r="O16">
        <f>SUM(O13:O15)</f>
        <v>315</v>
      </c>
      <c r="P16">
        <f t="shared" si="9"/>
        <v>100</v>
      </c>
      <c r="W16">
        <f t="shared" si="10"/>
        <v>1038</v>
      </c>
      <c r="X16">
        <f t="shared" si="11"/>
        <v>100</v>
      </c>
    </row>
    <row r="17" spans="1:24" x14ac:dyDescent="0.3">
      <c r="K17" s="5"/>
      <c r="O17" s="5"/>
    </row>
    <row r="20" spans="1:24" s="6" customFormat="1" x14ac:dyDescent="0.3"/>
    <row r="21" spans="1:24" x14ac:dyDescent="0.3">
      <c r="A21" t="s">
        <v>20</v>
      </c>
    </row>
    <row r="22" spans="1:24" x14ac:dyDescent="0.3">
      <c r="B22" s="7" t="s">
        <v>21</v>
      </c>
      <c r="C22" s="2" t="s">
        <v>9</v>
      </c>
      <c r="D22" s="1" t="s">
        <v>3</v>
      </c>
      <c r="F22" s="1" t="s">
        <v>22</v>
      </c>
      <c r="G22" s="2" t="s">
        <v>9</v>
      </c>
      <c r="H22" s="1" t="s">
        <v>3</v>
      </c>
      <c r="J22" s="1" t="s">
        <v>23</v>
      </c>
      <c r="K22" s="2" t="s">
        <v>9</v>
      </c>
      <c r="L22" s="1" t="s">
        <v>3</v>
      </c>
      <c r="N22" s="1" t="s">
        <v>24</v>
      </c>
      <c r="O22" s="2" t="s">
        <v>9</v>
      </c>
      <c r="P22" s="1" t="s">
        <v>3</v>
      </c>
      <c r="V22" s="1" t="s">
        <v>25</v>
      </c>
      <c r="W22" s="2" t="s">
        <v>9</v>
      </c>
      <c r="X22" s="1" t="s">
        <v>3</v>
      </c>
    </row>
    <row r="23" spans="1:24" x14ac:dyDescent="0.3">
      <c r="B23" s="10" t="s">
        <v>49</v>
      </c>
      <c r="C23">
        <v>1</v>
      </c>
      <c r="D23">
        <v>100</v>
      </c>
      <c r="F23" s="4" t="s">
        <v>49</v>
      </c>
      <c r="G23">
        <v>79</v>
      </c>
      <c r="H23">
        <f>G23/$G$26*100</f>
        <v>79.797979797979806</v>
      </c>
      <c r="J23" s="4" t="s">
        <v>49</v>
      </c>
      <c r="K23">
        <v>705</v>
      </c>
      <c r="L23">
        <f>K23/$K$26*100</f>
        <v>70.359281437125759</v>
      </c>
      <c r="N23" s="4" t="s">
        <v>49</v>
      </c>
      <c r="O23">
        <v>7</v>
      </c>
      <c r="P23">
        <v>100</v>
      </c>
      <c r="V23" s="4" t="s">
        <v>49</v>
      </c>
      <c r="W23">
        <f>C23+G23+K23+O23</f>
        <v>792</v>
      </c>
      <c r="X23">
        <f>W23/$W$26*100</f>
        <v>71.415689810640217</v>
      </c>
    </row>
    <row r="24" spans="1:24" x14ac:dyDescent="0.3">
      <c r="B24" s="4" t="s">
        <v>50</v>
      </c>
      <c r="C24">
        <v>0</v>
      </c>
      <c r="D24">
        <v>0</v>
      </c>
      <c r="F24" s="4" t="s">
        <v>50</v>
      </c>
      <c r="G24">
        <v>19</v>
      </c>
      <c r="H24">
        <f t="shared" ref="H24:H26" si="12">G24/$G$26*100</f>
        <v>19.19191919191919</v>
      </c>
      <c r="J24" s="4" t="s">
        <v>50</v>
      </c>
      <c r="K24">
        <v>288</v>
      </c>
      <c r="L24">
        <f t="shared" ref="L24:L26" si="13">K24/$K$26*100</f>
        <v>28.742514970059879</v>
      </c>
      <c r="N24" s="4" t="s">
        <v>50</v>
      </c>
      <c r="O24">
        <v>0</v>
      </c>
      <c r="P24">
        <v>0</v>
      </c>
      <c r="V24" s="4" t="s">
        <v>50</v>
      </c>
      <c r="W24">
        <f t="shared" ref="W24:W26" si="14">C24+G24+K24+O24</f>
        <v>307</v>
      </c>
      <c r="X24">
        <f t="shared" ref="X24:X26" si="15">W24/$W$26*100</f>
        <v>27.682596934174931</v>
      </c>
    </row>
    <row r="25" spans="1:24" x14ac:dyDescent="0.3">
      <c r="B25" s="3" t="s">
        <v>51</v>
      </c>
      <c r="C25">
        <v>0</v>
      </c>
      <c r="D25">
        <v>0</v>
      </c>
      <c r="F25" s="3" t="s">
        <v>51</v>
      </c>
      <c r="G25">
        <v>1</v>
      </c>
      <c r="H25">
        <f t="shared" si="12"/>
        <v>1.0101010101010102</v>
      </c>
      <c r="J25" s="8" t="s">
        <v>51</v>
      </c>
      <c r="K25">
        <v>9</v>
      </c>
      <c r="L25">
        <f t="shared" si="13"/>
        <v>0.89820359281437123</v>
      </c>
      <c r="N25" s="3" t="s">
        <v>51</v>
      </c>
      <c r="O25">
        <v>0</v>
      </c>
      <c r="P25">
        <v>0</v>
      </c>
      <c r="V25" s="3" t="s">
        <v>51</v>
      </c>
      <c r="W25">
        <f t="shared" si="14"/>
        <v>10</v>
      </c>
      <c r="X25">
        <f t="shared" si="15"/>
        <v>0.90171325518485124</v>
      </c>
    </row>
    <row r="26" spans="1:24" x14ac:dyDescent="0.3">
      <c r="C26">
        <f>SUM(C23:C25)</f>
        <v>1</v>
      </c>
      <c r="D26">
        <v>100</v>
      </c>
      <c r="G26">
        <f>SUM(G23:G25)</f>
        <v>99</v>
      </c>
      <c r="H26">
        <f t="shared" si="12"/>
        <v>100</v>
      </c>
      <c r="K26">
        <f>SUM(K23:K25)</f>
        <v>1002</v>
      </c>
      <c r="L26">
        <f t="shared" si="13"/>
        <v>100</v>
      </c>
      <c r="O26">
        <f>SUM(O23:O25)</f>
        <v>7</v>
      </c>
      <c r="P26">
        <v>100</v>
      </c>
      <c r="W26">
        <f t="shared" si="14"/>
        <v>1109</v>
      </c>
      <c r="X26">
        <f t="shared" si="15"/>
        <v>100</v>
      </c>
    </row>
    <row r="27" spans="1:24" x14ac:dyDescent="0.3">
      <c r="G27" s="5"/>
      <c r="K27" s="5"/>
      <c r="O27" s="5"/>
    </row>
    <row r="29" spans="1:24" s="6" customFormat="1" x14ac:dyDescent="0.3"/>
    <row r="30" spans="1:24" x14ac:dyDescent="0.3">
      <c r="A30" t="s">
        <v>26</v>
      </c>
    </row>
    <row r="31" spans="1:24" x14ac:dyDescent="0.3">
      <c r="B31" s="1" t="s">
        <v>27</v>
      </c>
      <c r="C31" s="2" t="s">
        <v>9</v>
      </c>
      <c r="D31" s="1" t="s">
        <v>3</v>
      </c>
      <c r="F31" s="1" t="s">
        <v>28</v>
      </c>
      <c r="G31" s="2" t="s">
        <v>9</v>
      </c>
      <c r="H31" s="1" t="s">
        <v>3</v>
      </c>
      <c r="J31" s="1" t="s">
        <v>29</v>
      </c>
      <c r="K31" s="2" t="s">
        <v>9</v>
      </c>
      <c r="L31" s="1" t="s">
        <v>3</v>
      </c>
      <c r="N31" s="1" t="s">
        <v>30</v>
      </c>
      <c r="O31" s="2" t="s">
        <v>9</v>
      </c>
      <c r="P31" s="1" t="s">
        <v>3</v>
      </c>
      <c r="V31" s="1" t="s">
        <v>31</v>
      </c>
      <c r="W31" s="2" t="s">
        <v>9</v>
      </c>
      <c r="X31" s="1" t="s">
        <v>3</v>
      </c>
    </row>
    <row r="32" spans="1:24" x14ac:dyDescent="0.3">
      <c r="B32" s="4" t="s">
        <v>49</v>
      </c>
      <c r="C32">
        <v>1</v>
      </c>
      <c r="D32">
        <v>100</v>
      </c>
      <c r="F32" s="4" t="s">
        <v>49</v>
      </c>
      <c r="G32">
        <v>315</v>
      </c>
      <c r="H32">
        <f>G32/$G$35*100</f>
        <v>68.927789934354493</v>
      </c>
      <c r="J32" s="4" t="s">
        <v>49</v>
      </c>
      <c r="K32">
        <v>2</v>
      </c>
      <c r="L32">
        <v>66.599999999999994</v>
      </c>
      <c r="N32" s="4" t="s">
        <v>49</v>
      </c>
      <c r="O32">
        <v>12</v>
      </c>
      <c r="P32">
        <f>O32/$O$35*100</f>
        <v>80</v>
      </c>
      <c r="V32" s="4" t="s">
        <v>49</v>
      </c>
      <c r="W32">
        <f>C32+G32+K32+O32</f>
        <v>330</v>
      </c>
      <c r="X32">
        <f>W32/$W$35*100</f>
        <v>69.327731092436977</v>
      </c>
    </row>
    <row r="33" spans="1:24" x14ac:dyDescent="0.3">
      <c r="B33" s="4" t="s">
        <v>50</v>
      </c>
      <c r="C33">
        <v>0</v>
      </c>
      <c r="D33">
        <v>0</v>
      </c>
      <c r="F33" s="4" t="s">
        <v>50</v>
      </c>
      <c r="G33">
        <v>139</v>
      </c>
      <c r="H33">
        <f t="shared" ref="H33:H35" si="16">G33/$G$35*100</f>
        <v>30.415754923413569</v>
      </c>
      <c r="J33" s="4" t="s">
        <v>50</v>
      </c>
      <c r="K33">
        <v>1</v>
      </c>
      <c r="L33">
        <v>33.33</v>
      </c>
      <c r="N33" s="4" t="s">
        <v>50</v>
      </c>
      <c r="O33">
        <v>3</v>
      </c>
      <c r="P33">
        <f t="shared" ref="P33:P35" si="17">O33/$O$35*100</f>
        <v>20</v>
      </c>
      <c r="V33" s="4" t="s">
        <v>50</v>
      </c>
      <c r="W33">
        <f t="shared" ref="W33:W35" si="18">C33+G33+K33+O33</f>
        <v>143</v>
      </c>
      <c r="X33">
        <f t="shared" ref="X33:X35" si="19">W33/$W$35*100</f>
        <v>30.042016806722689</v>
      </c>
    </row>
    <row r="34" spans="1:24" x14ac:dyDescent="0.3">
      <c r="B34" s="3" t="s">
        <v>51</v>
      </c>
      <c r="C34">
        <v>0</v>
      </c>
      <c r="D34">
        <v>0</v>
      </c>
      <c r="F34" s="3" t="s">
        <v>51</v>
      </c>
      <c r="G34">
        <v>3</v>
      </c>
      <c r="H34">
        <f t="shared" si="16"/>
        <v>0.65645514223194745</v>
      </c>
      <c r="J34" s="3" t="s">
        <v>51</v>
      </c>
      <c r="K34">
        <v>0</v>
      </c>
      <c r="L34">
        <v>0</v>
      </c>
      <c r="N34" s="3" t="s">
        <v>51</v>
      </c>
      <c r="O34">
        <v>0</v>
      </c>
      <c r="P34">
        <f t="shared" si="17"/>
        <v>0</v>
      </c>
      <c r="V34" s="3" t="s">
        <v>51</v>
      </c>
      <c r="W34">
        <f t="shared" si="18"/>
        <v>3</v>
      </c>
      <c r="X34">
        <f t="shared" si="19"/>
        <v>0.63025210084033612</v>
      </c>
    </row>
    <row r="35" spans="1:24" x14ac:dyDescent="0.3">
      <c r="C35">
        <v>1</v>
      </c>
      <c r="D35">
        <v>100</v>
      </c>
      <c r="G35">
        <f>SUM(G32:G34)</f>
        <v>457</v>
      </c>
      <c r="H35">
        <f t="shared" si="16"/>
        <v>100</v>
      </c>
      <c r="K35">
        <v>3</v>
      </c>
      <c r="L35">
        <v>100</v>
      </c>
      <c r="O35">
        <v>15</v>
      </c>
      <c r="P35">
        <f t="shared" si="17"/>
        <v>100</v>
      </c>
      <c r="W35">
        <f t="shared" si="18"/>
        <v>476</v>
      </c>
      <c r="X35">
        <f t="shared" si="19"/>
        <v>100</v>
      </c>
    </row>
    <row r="36" spans="1:24" x14ac:dyDescent="0.3">
      <c r="G36" s="5"/>
    </row>
    <row r="39" spans="1:24" s="6" customFormat="1" x14ac:dyDescent="0.3"/>
    <row r="40" spans="1:24" x14ac:dyDescent="0.3">
      <c r="A40" t="s">
        <v>32</v>
      </c>
    </row>
    <row r="41" spans="1:24" x14ac:dyDescent="0.3">
      <c r="B41" s="1" t="s">
        <v>33</v>
      </c>
      <c r="C41" s="2" t="s">
        <v>9</v>
      </c>
      <c r="D41" s="1" t="s">
        <v>3</v>
      </c>
      <c r="F41" s="1" t="s">
        <v>34</v>
      </c>
      <c r="G41" s="2" t="s">
        <v>9</v>
      </c>
      <c r="H41" s="1" t="s">
        <v>3</v>
      </c>
      <c r="J41" s="1" t="s">
        <v>35</v>
      </c>
      <c r="K41" s="2" t="s">
        <v>9</v>
      </c>
      <c r="L41" s="1" t="s">
        <v>3</v>
      </c>
      <c r="V41" s="1" t="s">
        <v>36</v>
      </c>
      <c r="W41" s="2" t="s">
        <v>9</v>
      </c>
      <c r="X41" s="1" t="s">
        <v>3</v>
      </c>
    </row>
    <row r="42" spans="1:24" x14ac:dyDescent="0.3">
      <c r="B42" s="4" t="s">
        <v>49</v>
      </c>
      <c r="C42">
        <v>121</v>
      </c>
      <c r="D42">
        <f>C42/$C$45*100</f>
        <v>73.780487804878049</v>
      </c>
      <c r="F42" s="4" t="s">
        <v>49</v>
      </c>
      <c r="G42">
        <v>9</v>
      </c>
      <c r="H42">
        <f>G42/$G$45*100</f>
        <v>69.230769230769226</v>
      </c>
      <c r="J42" s="4" t="s">
        <v>49</v>
      </c>
      <c r="K42">
        <v>2</v>
      </c>
      <c r="L42">
        <v>100</v>
      </c>
      <c r="V42" s="4" t="s">
        <v>49</v>
      </c>
      <c r="W42">
        <f>C42+G42+K42</f>
        <v>132</v>
      </c>
      <c r="X42">
        <f>W42/$W$45*100</f>
        <v>73.743016759776538</v>
      </c>
    </row>
    <row r="43" spans="1:24" x14ac:dyDescent="0.3">
      <c r="B43" s="4" t="s">
        <v>50</v>
      </c>
      <c r="C43">
        <v>43</v>
      </c>
      <c r="D43">
        <f t="shared" ref="D43:D45" si="20">C43/$C$45*100</f>
        <v>26.219512195121951</v>
      </c>
      <c r="F43" s="4" t="s">
        <v>50</v>
      </c>
      <c r="G43">
        <v>3</v>
      </c>
      <c r="H43">
        <f t="shared" ref="H43:H45" si="21">G43/$G$45*100</f>
        <v>23.076923076923077</v>
      </c>
      <c r="J43" s="4" t="s">
        <v>50</v>
      </c>
      <c r="K43">
        <v>0</v>
      </c>
      <c r="L43">
        <v>0</v>
      </c>
      <c r="V43" s="4" t="s">
        <v>50</v>
      </c>
      <c r="W43">
        <f t="shared" ref="W43:W45" si="22">C43+G43+K43</f>
        <v>46</v>
      </c>
      <c r="X43">
        <f t="shared" ref="X43:X45" si="23">W43/$W$45*100</f>
        <v>25.69832402234637</v>
      </c>
    </row>
    <row r="44" spans="1:24" x14ac:dyDescent="0.3">
      <c r="B44" s="3" t="s">
        <v>51</v>
      </c>
      <c r="C44">
        <v>0</v>
      </c>
      <c r="D44">
        <f t="shared" si="20"/>
        <v>0</v>
      </c>
      <c r="F44" s="3" t="s">
        <v>51</v>
      </c>
      <c r="G44">
        <v>1</v>
      </c>
      <c r="H44">
        <f t="shared" si="21"/>
        <v>7.6923076923076925</v>
      </c>
      <c r="J44" s="3" t="s">
        <v>51</v>
      </c>
      <c r="K44">
        <v>0</v>
      </c>
      <c r="L44">
        <v>0</v>
      </c>
      <c r="V44" s="3" t="s">
        <v>51</v>
      </c>
      <c r="W44">
        <f t="shared" si="22"/>
        <v>1</v>
      </c>
      <c r="X44">
        <f t="shared" si="23"/>
        <v>0.55865921787709494</v>
      </c>
    </row>
    <row r="45" spans="1:24" x14ac:dyDescent="0.3">
      <c r="C45">
        <f>SUM(C42:C44)</f>
        <v>164</v>
      </c>
      <c r="D45">
        <f t="shared" si="20"/>
        <v>100</v>
      </c>
      <c r="G45">
        <f>SUM(G42:G44)</f>
        <v>13</v>
      </c>
      <c r="H45">
        <f t="shared" si="21"/>
        <v>100</v>
      </c>
      <c r="K45">
        <v>2</v>
      </c>
      <c r="L45">
        <v>100</v>
      </c>
      <c r="W45">
        <f t="shared" si="22"/>
        <v>179</v>
      </c>
      <c r="X45">
        <f t="shared" si="23"/>
        <v>100</v>
      </c>
    </row>
    <row r="46" spans="1:24" x14ac:dyDescent="0.3">
      <c r="C46" s="5"/>
      <c r="G46" s="5"/>
    </row>
    <row r="48" spans="1:24" s="6" customFormat="1" x14ac:dyDescent="0.3"/>
    <row r="49" spans="1:24" x14ac:dyDescent="0.3">
      <c r="A49" t="s">
        <v>37</v>
      </c>
    </row>
    <row r="50" spans="1:24" x14ac:dyDescent="0.3">
      <c r="B50" s="1" t="s">
        <v>38</v>
      </c>
      <c r="C50" s="2" t="s">
        <v>9</v>
      </c>
      <c r="D50" s="1" t="s">
        <v>3</v>
      </c>
      <c r="F50" s="1" t="s">
        <v>39</v>
      </c>
      <c r="G50" s="2" t="s">
        <v>9</v>
      </c>
      <c r="H50" s="1" t="s">
        <v>3</v>
      </c>
      <c r="J50" s="1" t="s">
        <v>40</v>
      </c>
      <c r="K50" s="2" t="s">
        <v>9</v>
      </c>
      <c r="L50" s="1" t="s">
        <v>3</v>
      </c>
      <c r="N50" s="1" t="s">
        <v>41</v>
      </c>
      <c r="O50" s="2" t="s">
        <v>9</v>
      </c>
      <c r="P50" s="1" t="s">
        <v>3</v>
      </c>
      <c r="R50" s="1" t="s">
        <v>42</v>
      </c>
      <c r="S50" s="2" t="s">
        <v>9</v>
      </c>
      <c r="T50" s="1" t="s">
        <v>3</v>
      </c>
      <c r="V50" s="1" t="s">
        <v>43</v>
      </c>
      <c r="W50" s="2" t="s">
        <v>9</v>
      </c>
      <c r="X50" s="1" t="s">
        <v>3</v>
      </c>
    </row>
    <row r="51" spans="1:24" x14ac:dyDescent="0.3">
      <c r="B51" s="4" t="s">
        <v>49</v>
      </c>
      <c r="C51">
        <f>C3+C13+C23</f>
        <v>226</v>
      </c>
      <c r="D51">
        <f>C51/$C$54*100</f>
        <v>47.983014861995755</v>
      </c>
      <c r="F51" s="4" t="s">
        <v>49</v>
      </c>
      <c r="G51">
        <v>144</v>
      </c>
      <c r="H51">
        <v>48.322147651006716</v>
      </c>
      <c r="J51" s="4" t="s">
        <v>49</v>
      </c>
      <c r="K51">
        <f>K3+G13+G23+C32</f>
        <v>471</v>
      </c>
      <c r="L51">
        <f>K51/$K$54*100</f>
        <v>63.907734056987785</v>
      </c>
      <c r="N51" s="4" t="s">
        <v>49</v>
      </c>
      <c r="O51">
        <f>O3+K13+K23+C42+G32</f>
        <v>1621</v>
      </c>
      <c r="P51">
        <f>O51/$O$54*100</f>
        <v>69.243912857753102</v>
      </c>
      <c r="R51" s="4" t="s">
        <v>49</v>
      </c>
      <c r="S51">
        <f>O13+O23+K32+G42</f>
        <v>211</v>
      </c>
      <c r="T51">
        <f>S51/$S$54*100</f>
        <v>62.426035502958577</v>
      </c>
      <c r="V51" s="4" t="s">
        <v>49</v>
      </c>
      <c r="W51">
        <f>S3+O32+K42</f>
        <v>44</v>
      </c>
      <c r="X51">
        <f>W51/$W$54*100</f>
        <v>59.45945945945946</v>
      </c>
    </row>
    <row r="52" spans="1:24" x14ac:dyDescent="0.3">
      <c r="B52" s="4" t="s">
        <v>50</v>
      </c>
      <c r="C52">
        <f t="shared" ref="C52:C54" si="24">C4+C14+C24</f>
        <v>225</v>
      </c>
      <c r="D52">
        <f t="shared" ref="D52:D54" si="25">C52/$C$54*100</f>
        <v>47.770700636942678</v>
      </c>
      <c r="F52" s="4" t="s">
        <v>50</v>
      </c>
      <c r="G52">
        <v>114</v>
      </c>
      <c r="H52">
        <v>38.255033557046978</v>
      </c>
      <c r="J52" s="4" t="s">
        <v>50</v>
      </c>
      <c r="K52">
        <f t="shared" ref="K52:K54" si="26">K4+G14+G24+C33</f>
        <v>239</v>
      </c>
      <c r="L52">
        <f t="shared" ref="L52:L54" si="27">K52/$K$54*100</f>
        <v>32.428765264586161</v>
      </c>
      <c r="N52" s="4" t="s">
        <v>50</v>
      </c>
      <c r="O52">
        <f t="shared" ref="O52:O54" si="28">O4+K14+K24+C43+G33</f>
        <v>698</v>
      </c>
      <c r="P52">
        <f t="shared" ref="P52:P54" si="29">O52/$O$54*100</f>
        <v>29.816317812900472</v>
      </c>
      <c r="R52" s="4" t="s">
        <v>50</v>
      </c>
      <c r="S52">
        <f t="shared" ref="S52:S53" si="30">O14+O24+K33+G43</f>
        <v>125</v>
      </c>
      <c r="T52">
        <f t="shared" ref="T52:T54" si="31">S52/$S$54*100</f>
        <v>36.982248520710058</v>
      </c>
      <c r="V52" s="4" t="s">
        <v>50</v>
      </c>
      <c r="W52">
        <f t="shared" ref="W52:W54" si="32">S4+O33+K43</f>
        <v>28</v>
      </c>
      <c r="X52">
        <f t="shared" ref="X52:X54" si="33">W52/$W$54*100</f>
        <v>37.837837837837839</v>
      </c>
    </row>
    <row r="53" spans="1:24" x14ac:dyDescent="0.3">
      <c r="B53" s="3" t="s">
        <v>51</v>
      </c>
      <c r="C53">
        <f t="shared" si="24"/>
        <v>20</v>
      </c>
      <c r="D53">
        <f t="shared" si="25"/>
        <v>4.2462845010615711</v>
      </c>
      <c r="F53" s="3" t="s">
        <v>51</v>
      </c>
      <c r="G53">
        <v>40</v>
      </c>
      <c r="H53">
        <v>13.422818791946309</v>
      </c>
      <c r="J53" s="3" t="s">
        <v>51</v>
      </c>
      <c r="K53">
        <f t="shared" si="26"/>
        <v>27</v>
      </c>
      <c r="L53">
        <f t="shared" si="27"/>
        <v>3.6635006784260513</v>
      </c>
      <c r="N53" s="3" t="s">
        <v>51</v>
      </c>
      <c r="O53">
        <f t="shared" si="28"/>
        <v>22</v>
      </c>
      <c r="P53">
        <f t="shared" si="29"/>
        <v>0.93976932934643309</v>
      </c>
      <c r="R53" s="3" t="s">
        <v>51</v>
      </c>
      <c r="S53">
        <f t="shared" si="30"/>
        <v>2</v>
      </c>
      <c r="T53">
        <f t="shared" si="31"/>
        <v>0.59171597633136097</v>
      </c>
      <c r="V53" s="3" t="s">
        <v>51</v>
      </c>
      <c r="W53">
        <f t="shared" si="32"/>
        <v>2</v>
      </c>
      <c r="X53">
        <f t="shared" si="33"/>
        <v>2.7027027027027026</v>
      </c>
    </row>
    <row r="54" spans="1:24" x14ac:dyDescent="0.3">
      <c r="C54">
        <f t="shared" si="24"/>
        <v>471</v>
      </c>
      <c r="D54">
        <f t="shared" si="25"/>
        <v>100</v>
      </c>
      <c r="G54">
        <v>298</v>
      </c>
      <c r="H54">
        <v>100</v>
      </c>
      <c r="K54">
        <f t="shared" si="26"/>
        <v>737</v>
      </c>
      <c r="L54">
        <f t="shared" si="27"/>
        <v>100</v>
      </c>
      <c r="O54">
        <f t="shared" si="28"/>
        <v>2341</v>
      </c>
      <c r="P54">
        <f t="shared" si="29"/>
        <v>100</v>
      </c>
      <c r="S54">
        <f>O16+O26+K35+G45</f>
        <v>338</v>
      </c>
      <c r="T54">
        <f t="shared" si="31"/>
        <v>100</v>
      </c>
      <c r="W54">
        <f t="shared" si="32"/>
        <v>74</v>
      </c>
      <c r="X54">
        <f t="shared" si="33"/>
        <v>100</v>
      </c>
    </row>
    <row r="57" spans="1:24" x14ac:dyDescent="0.3">
      <c r="B57" s="1" t="s">
        <v>44</v>
      </c>
      <c r="C57" s="2" t="s">
        <v>9</v>
      </c>
      <c r="D57" s="1" t="s">
        <v>3</v>
      </c>
      <c r="F57" s="1" t="s">
        <v>8</v>
      </c>
      <c r="G57" s="2" t="s">
        <v>9</v>
      </c>
      <c r="H57" s="1" t="s">
        <v>3</v>
      </c>
      <c r="J57" s="1" t="s">
        <v>19</v>
      </c>
      <c r="K57" s="2" t="s">
        <v>9</v>
      </c>
      <c r="L57" s="1" t="s">
        <v>3</v>
      </c>
      <c r="N57" s="1" t="s">
        <v>25</v>
      </c>
      <c r="O57" s="2" t="s">
        <v>9</v>
      </c>
      <c r="P57" s="1" t="s">
        <v>3</v>
      </c>
      <c r="R57" s="1" t="s">
        <v>31</v>
      </c>
      <c r="S57" s="2" t="s">
        <v>9</v>
      </c>
      <c r="T57" s="1" t="s">
        <v>3</v>
      </c>
      <c r="V57" s="1" t="s">
        <v>36</v>
      </c>
      <c r="W57" s="2" t="s">
        <v>9</v>
      </c>
      <c r="X57" s="1" t="s">
        <v>3</v>
      </c>
    </row>
    <row r="58" spans="1:24" x14ac:dyDescent="0.3">
      <c r="B58" s="4" t="s">
        <v>49</v>
      </c>
      <c r="C58">
        <f>C51+G51+K51+O51+S51+W51</f>
        <v>2717</v>
      </c>
      <c r="D58">
        <f>C58/$C$61*100</f>
        <v>63.794317915003518</v>
      </c>
      <c r="F58" s="4" t="s">
        <v>49</v>
      </c>
      <c r="G58">
        <v>786</v>
      </c>
      <c r="H58">
        <v>53.946465339739191</v>
      </c>
      <c r="J58" s="4" t="s">
        <v>49</v>
      </c>
      <c r="K58">
        <v>677</v>
      </c>
      <c r="L58">
        <v>65.221579961464357</v>
      </c>
      <c r="N58" s="4" t="s">
        <v>49</v>
      </c>
      <c r="O58">
        <v>792</v>
      </c>
      <c r="P58">
        <v>71.415689810640217</v>
      </c>
      <c r="R58" s="4" t="s">
        <v>49</v>
      </c>
      <c r="S58">
        <v>330</v>
      </c>
      <c r="T58">
        <v>69.327731092436977</v>
      </c>
      <c r="V58" s="4" t="s">
        <v>49</v>
      </c>
      <c r="W58">
        <v>132</v>
      </c>
      <c r="X58">
        <v>73.743016759776538</v>
      </c>
    </row>
    <row r="59" spans="1:24" x14ac:dyDescent="0.3">
      <c r="B59" s="4" t="s">
        <v>50</v>
      </c>
      <c r="C59">
        <f t="shared" ref="C59:C61" si="34">C52+G52+K52+O52+S52+W52</f>
        <v>1429</v>
      </c>
      <c r="D59">
        <f t="shared" ref="D59:D61" si="35">C59/$C$61*100</f>
        <v>33.552477107302181</v>
      </c>
      <c r="F59" s="4" t="s">
        <v>50</v>
      </c>
      <c r="G59">
        <v>582</v>
      </c>
      <c r="H59">
        <v>39.945092656142762</v>
      </c>
      <c r="J59" s="4" t="s">
        <v>50</v>
      </c>
      <c r="K59">
        <v>351</v>
      </c>
      <c r="L59">
        <v>33.815028901734109</v>
      </c>
      <c r="N59" s="4" t="s">
        <v>50</v>
      </c>
      <c r="O59">
        <v>307</v>
      </c>
      <c r="P59">
        <v>27.682596934174931</v>
      </c>
      <c r="R59" s="4" t="s">
        <v>50</v>
      </c>
      <c r="S59">
        <v>143</v>
      </c>
      <c r="T59">
        <v>30.042016806722689</v>
      </c>
      <c r="V59" s="4" t="s">
        <v>50</v>
      </c>
      <c r="W59">
        <v>46</v>
      </c>
      <c r="X59">
        <v>25.69832402234637</v>
      </c>
    </row>
    <row r="60" spans="1:24" x14ac:dyDescent="0.3">
      <c r="B60" s="3" t="s">
        <v>51</v>
      </c>
      <c r="C60">
        <f t="shared" si="34"/>
        <v>113</v>
      </c>
      <c r="D60">
        <f t="shared" si="35"/>
        <v>2.6532049776942945</v>
      </c>
      <c r="F60" s="3" t="s">
        <v>51</v>
      </c>
      <c r="G60">
        <v>89</v>
      </c>
      <c r="H60">
        <v>6.1084420041180509</v>
      </c>
      <c r="J60" s="3" t="s">
        <v>51</v>
      </c>
      <c r="K60">
        <v>10</v>
      </c>
      <c r="L60">
        <v>0.96339113680154131</v>
      </c>
      <c r="N60" s="3" t="s">
        <v>51</v>
      </c>
      <c r="O60">
        <v>10</v>
      </c>
      <c r="P60">
        <v>0.90171325518485124</v>
      </c>
      <c r="R60" s="3" t="s">
        <v>51</v>
      </c>
      <c r="S60">
        <v>3</v>
      </c>
      <c r="T60">
        <v>0.63025210084033612</v>
      </c>
      <c r="V60" s="3" t="s">
        <v>51</v>
      </c>
      <c r="W60">
        <v>1</v>
      </c>
      <c r="X60">
        <v>0.55865921787709494</v>
      </c>
    </row>
    <row r="61" spans="1:24" x14ac:dyDescent="0.3">
      <c r="C61">
        <f t="shared" si="34"/>
        <v>4259</v>
      </c>
      <c r="D61">
        <f t="shared" si="35"/>
        <v>100</v>
      </c>
      <c r="G61">
        <v>1457</v>
      </c>
      <c r="H61">
        <v>100</v>
      </c>
      <c r="K61">
        <v>1038</v>
      </c>
      <c r="L61">
        <v>100</v>
      </c>
      <c r="O61">
        <v>1109</v>
      </c>
      <c r="P61">
        <v>100</v>
      </c>
      <c r="S61">
        <v>476</v>
      </c>
      <c r="T61">
        <v>100</v>
      </c>
      <c r="W61">
        <v>179</v>
      </c>
      <c r="X6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1F97-75D3-4899-BEF8-D472ADDF1457}">
  <dimension ref="A1:X70"/>
  <sheetViews>
    <sheetView topLeftCell="A46" workbookViewId="0">
      <selection activeCell="N17" sqref="N17"/>
    </sheetView>
  </sheetViews>
  <sheetFormatPr defaultRowHeight="14.4" x14ac:dyDescent="0.3"/>
  <cols>
    <col min="2" max="2" width="13.21875" bestFit="1" customWidth="1"/>
    <col min="3" max="3" width="5" bestFit="1" customWidth="1"/>
    <col min="4" max="4" width="6.44140625" customWidth="1"/>
    <col min="5" max="5" width="7" customWidth="1"/>
    <col min="6" max="6" width="13.21875" bestFit="1" customWidth="1"/>
    <col min="7" max="7" width="5" bestFit="1" customWidth="1"/>
    <col min="8" max="9" width="6" customWidth="1"/>
    <col min="10" max="10" width="13.21875" bestFit="1" customWidth="1"/>
    <col min="11" max="11" width="5" bestFit="1" customWidth="1"/>
    <col min="12" max="12" width="6.5546875" customWidth="1"/>
    <col min="13" max="13" width="6.33203125" customWidth="1"/>
    <col min="14" max="14" width="13.21875" bestFit="1" customWidth="1"/>
    <col min="15" max="15" width="5" bestFit="1" customWidth="1"/>
    <col min="16" max="17" width="6.21875" customWidth="1"/>
    <col min="18" max="18" width="13.21875" bestFit="1" customWidth="1"/>
    <col min="19" max="19" width="4.77734375" customWidth="1"/>
    <col min="20" max="20" width="5.88671875" customWidth="1"/>
    <col min="21" max="21" width="7" customWidth="1"/>
    <col min="22" max="22" width="13.21875" bestFit="1" customWidth="1"/>
    <col min="23" max="23" width="5" bestFit="1" customWidth="1"/>
    <col min="24" max="24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 t="s">
        <v>2</v>
      </c>
      <c r="D2" s="1" t="s">
        <v>3</v>
      </c>
      <c r="F2" s="1" t="s">
        <v>4</v>
      </c>
      <c r="G2" s="2" t="s">
        <v>2</v>
      </c>
      <c r="H2" s="1" t="s">
        <v>3</v>
      </c>
      <c r="J2" s="1" t="s">
        <v>5</v>
      </c>
      <c r="K2" s="2" t="s">
        <v>2</v>
      </c>
      <c r="L2" s="1" t="s">
        <v>3</v>
      </c>
      <c r="N2" s="1" t="s">
        <v>6</v>
      </c>
      <c r="O2" s="2" t="s">
        <v>2</v>
      </c>
      <c r="P2" s="1" t="s">
        <v>3</v>
      </c>
      <c r="R2" s="1" t="s">
        <v>7</v>
      </c>
      <c r="S2" s="2" t="s">
        <v>2</v>
      </c>
      <c r="T2" s="1" t="s">
        <v>3</v>
      </c>
      <c r="V2" s="1" t="s">
        <v>8</v>
      </c>
      <c r="W2" s="2" t="s">
        <v>2</v>
      </c>
      <c r="X2" s="1" t="s">
        <v>3</v>
      </c>
    </row>
    <row r="3" spans="1:24" x14ac:dyDescent="0.3">
      <c r="B3" s="3" t="s">
        <v>10</v>
      </c>
      <c r="C3">
        <v>14</v>
      </c>
      <c r="D3">
        <f>C3/$C$7*100</f>
        <v>2.9850746268656714</v>
      </c>
      <c r="F3" s="3" t="s">
        <v>10</v>
      </c>
      <c r="G3">
        <v>5</v>
      </c>
      <c r="H3">
        <f>G3/$G$7*100</f>
        <v>1.6778523489932886</v>
      </c>
      <c r="J3" s="3" t="s">
        <v>10</v>
      </c>
      <c r="K3">
        <v>45</v>
      </c>
      <c r="L3">
        <f>K3/$K$7*100</f>
        <v>7.1428571428571423</v>
      </c>
      <c r="N3" s="4" t="s">
        <v>10</v>
      </c>
      <c r="O3">
        <v>0</v>
      </c>
      <c r="P3">
        <f>O3/$O$7*100</f>
        <v>0</v>
      </c>
      <c r="R3" s="3" t="s">
        <v>10</v>
      </c>
      <c r="S3">
        <v>3</v>
      </c>
      <c r="T3">
        <f>S3/$S$7*100</f>
        <v>5.2631578947368416</v>
      </c>
      <c r="V3" s="3" t="s">
        <v>10</v>
      </c>
      <c r="W3">
        <f>C3+G3+K3+O3+S3</f>
        <v>67</v>
      </c>
      <c r="X3">
        <f>W3/$W$7*100</f>
        <v>4.5984900480439261</v>
      </c>
    </row>
    <row r="4" spans="1:24" x14ac:dyDescent="0.3">
      <c r="B4" s="4" t="s">
        <v>11</v>
      </c>
      <c r="C4">
        <v>173</v>
      </c>
      <c r="D4">
        <f t="shared" ref="D4:D7" si="0">C4/$C$7*100</f>
        <v>36.886993603411518</v>
      </c>
      <c r="F4" s="3" t="s">
        <v>11</v>
      </c>
      <c r="G4">
        <v>55</v>
      </c>
      <c r="H4">
        <f t="shared" ref="H4:H7" si="1">G4/$G$7*100</f>
        <v>18.456375838926174</v>
      </c>
      <c r="J4" s="4" t="s">
        <v>11</v>
      </c>
      <c r="K4">
        <v>301</v>
      </c>
      <c r="L4">
        <f t="shared" ref="L4:L7" si="2">K4/$K$7*100</f>
        <v>47.777777777777779</v>
      </c>
      <c r="N4" s="4" t="s">
        <v>11</v>
      </c>
      <c r="O4">
        <v>1</v>
      </c>
      <c r="P4">
        <f t="shared" ref="P4:P6" si="3">O4/$O$7*100</f>
        <v>33.333333333333329</v>
      </c>
      <c r="R4" s="4" t="s">
        <v>11</v>
      </c>
      <c r="S4">
        <v>13</v>
      </c>
      <c r="T4">
        <f t="shared" ref="T4:T7" si="4">S4/$S$7*100</f>
        <v>22.807017543859647</v>
      </c>
      <c r="V4" s="3" t="s">
        <v>11</v>
      </c>
      <c r="W4">
        <f t="shared" ref="W4:W7" si="5">C4+G4+K4+O4+S4</f>
        <v>543</v>
      </c>
      <c r="X4">
        <f t="shared" ref="X4:X7" si="6">W4/$W$7*100</f>
        <v>37.268359643102265</v>
      </c>
    </row>
    <row r="5" spans="1:24" x14ac:dyDescent="0.3">
      <c r="B5" s="4" t="s">
        <v>12</v>
      </c>
      <c r="C5">
        <v>215</v>
      </c>
      <c r="D5">
        <f t="shared" si="0"/>
        <v>45.842217484008529</v>
      </c>
      <c r="F5" s="4" t="s">
        <v>12</v>
      </c>
      <c r="G5">
        <v>161</v>
      </c>
      <c r="H5">
        <f t="shared" si="1"/>
        <v>54.026845637583897</v>
      </c>
      <c r="J5" s="4" t="s">
        <v>12</v>
      </c>
      <c r="K5">
        <v>244</v>
      </c>
      <c r="L5">
        <f t="shared" si="2"/>
        <v>38.730158730158735</v>
      </c>
      <c r="N5" s="4" t="s">
        <v>12</v>
      </c>
      <c r="O5">
        <v>1</v>
      </c>
      <c r="P5">
        <f t="shared" si="3"/>
        <v>33.333333333333329</v>
      </c>
      <c r="R5" s="4" t="s">
        <v>12</v>
      </c>
      <c r="S5">
        <v>36</v>
      </c>
      <c r="T5">
        <f t="shared" si="4"/>
        <v>63.157894736842103</v>
      </c>
      <c r="V5" s="4" t="s">
        <v>12</v>
      </c>
      <c r="W5">
        <f t="shared" si="5"/>
        <v>657</v>
      </c>
      <c r="X5">
        <f t="shared" si="6"/>
        <v>45.092656142759097</v>
      </c>
    </row>
    <row r="6" spans="1:24" x14ac:dyDescent="0.3">
      <c r="B6" s="3" t="s">
        <v>13</v>
      </c>
      <c r="C6">
        <v>67</v>
      </c>
      <c r="D6">
        <f t="shared" si="0"/>
        <v>14.285714285714285</v>
      </c>
      <c r="F6" s="4" t="s">
        <v>13</v>
      </c>
      <c r="G6">
        <v>77</v>
      </c>
      <c r="H6">
        <f t="shared" si="1"/>
        <v>25.838926174496645</v>
      </c>
      <c r="J6" s="3" t="s">
        <v>13</v>
      </c>
      <c r="K6">
        <v>40</v>
      </c>
      <c r="L6">
        <f t="shared" si="2"/>
        <v>6.3492063492063489</v>
      </c>
      <c r="N6" s="3" t="s">
        <v>13</v>
      </c>
      <c r="O6">
        <v>1</v>
      </c>
      <c r="P6">
        <f t="shared" si="3"/>
        <v>33.333333333333329</v>
      </c>
      <c r="R6" s="3" t="s">
        <v>13</v>
      </c>
      <c r="S6">
        <v>5</v>
      </c>
      <c r="T6">
        <f t="shared" si="4"/>
        <v>8.7719298245614024</v>
      </c>
      <c r="V6" s="4" t="s">
        <v>13</v>
      </c>
      <c r="W6">
        <f t="shared" si="5"/>
        <v>190</v>
      </c>
      <c r="X6">
        <f t="shared" si="6"/>
        <v>13.040494166094716</v>
      </c>
    </row>
    <row r="7" spans="1:24" x14ac:dyDescent="0.3">
      <c r="C7" s="5">
        <f>SUM(C3:C6)</f>
        <v>469</v>
      </c>
      <c r="D7">
        <f t="shared" si="0"/>
        <v>100</v>
      </c>
      <c r="G7" s="5">
        <f>SUM(G3:G6)</f>
        <v>298</v>
      </c>
      <c r="H7">
        <f t="shared" si="1"/>
        <v>100</v>
      </c>
      <c r="K7" s="5">
        <f>SUM(K3:K6)</f>
        <v>630</v>
      </c>
      <c r="L7">
        <f t="shared" si="2"/>
        <v>100</v>
      </c>
      <c r="O7" s="5">
        <f>SUM(O3:O6)</f>
        <v>3</v>
      </c>
      <c r="P7">
        <f>O7/$O$7*100</f>
        <v>100</v>
      </c>
      <c r="S7" s="5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8" spans="1:24" x14ac:dyDescent="0.3">
      <c r="K8" s="5"/>
    </row>
    <row r="9" spans="1:24" x14ac:dyDescent="0.3">
      <c r="C9" s="5"/>
      <c r="K9" s="5"/>
      <c r="O9" s="5"/>
      <c r="S9" s="5"/>
    </row>
    <row r="11" spans="1:24" s="6" customFormat="1" x14ac:dyDescent="0.3"/>
    <row r="12" spans="1:24" x14ac:dyDescent="0.3">
      <c r="A12" t="s">
        <v>14</v>
      </c>
    </row>
    <row r="13" spans="1:24" x14ac:dyDescent="0.3">
      <c r="B13" s="1" t="s">
        <v>15</v>
      </c>
      <c r="C13" s="2" t="s">
        <v>2</v>
      </c>
      <c r="D13" s="1" t="s">
        <v>3</v>
      </c>
      <c r="F13" s="1" t="s">
        <v>16</v>
      </c>
      <c r="G13" s="2" t="s">
        <v>2</v>
      </c>
      <c r="H13" s="1" t="s">
        <v>3</v>
      </c>
      <c r="J13" s="1" t="s">
        <v>17</v>
      </c>
      <c r="K13" s="2" t="s">
        <v>2</v>
      </c>
      <c r="L13" s="1" t="s">
        <v>3</v>
      </c>
      <c r="N13" s="1" t="s">
        <v>18</v>
      </c>
      <c r="O13" s="2" t="s">
        <v>2</v>
      </c>
      <c r="P13" s="1" t="s">
        <v>3</v>
      </c>
      <c r="V13" s="1" t="s">
        <v>19</v>
      </c>
      <c r="W13" s="2" t="s">
        <v>2</v>
      </c>
      <c r="X13" s="1" t="s">
        <v>3</v>
      </c>
    </row>
    <row r="14" spans="1:24" x14ac:dyDescent="0.3">
      <c r="B14" s="3" t="s">
        <v>10</v>
      </c>
      <c r="C14">
        <v>0</v>
      </c>
      <c r="D14">
        <v>0</v>
      </c>
      <c r="F14" s="3" t="s">
        <v>10</v>
      </c>
      <c r="G14">
        <v>0</v>
      </c>
      <c r="H14">
        <f>G14/$G$18*100</f>
        <v>0</v>
      </c>
      <c r="J14" s="3" t="s">
        <v>10</v>
      </c>
      <c r="K14">
        <v>139</v>
      </c>
      <c r="L14">
        <f>K14/$K$18*10</f>
        <v>1.9440559440559442</v>
      </c>
      <c r="N14" s="3" t="s">
        <v>10</v>
      </c>
      <c r="O14">
        <v>56</v>
      </c>
      <c r="P14">
        <f>O14/$O$18*100</f>
        <v>17.777777777777779</v>
      </c>
      <c r="V14" s="3" t="s">
        <v>10</v>
      </c>
      <c r="W14">
        <f>C14+G14+K14+O14</f>
        <v>195</v>
      </c>
      <c r="X14">
        <f>W14/$W$18*100</f>
        <v>18.786127167630056</v>
      </c>
    </row>
    <row r="15" spans="1:24" x14ac:dyDescent="0.3">
      <c r="B15" s="3" t="s">
        <v>11</v>
      </c>
      <c r="C15">
        <v>1</v>
      </c>
      <c r="D15">
        <v>100</v>
      </c>
      <c r="F15" s="3" t="s">
        <v>11</v>
      </c>
      <c r="G15">
        <v>4</v>
      </c>
      <c r="H15">
        <f t="shared" ref="H15:H18" si="7">G15/$G$18*100</f>
        <v>57.142857142857139</v>
      </c>
      <c r="J15" s="4" t="s">
        <v>11</v>
      </c>
      <c r="K15">
        <v>354</v>
      </c>
      <c r="L15">
        <f t="shared" ref="L15:L18" si="8">K15/$K$18*10</f>
        <v>4.9510489510489508</v>
      </c>
      <c r="N15" s="4" t="s">
        <v>11</v>
      </c>
      <c r="O15">
        <v>165</v>
      </c>
      <c r="P15">
        <f t="shared" ref="P15:P18" si="9">O15/$O$18*100</f>
        <v>52.380952380952387</v>
      </c>
      <c r="V15" s="3" t="s">
        <v>11</v>
      </c>
      <c r="W15">
        <f t="shared" ref="W15:W18" si="10">C15+G15+K15+O15</f>
        <v>524</v>
      </c>
      <c r="X15">
        <f t="shared" ref="X15:X18" si="11">W15/$W$18*100</f>
        <v>50.481695568400774</v>
      </c>
    </row>
    <row r="16" spans="1:24" x14ac:dyDescent="0.3">
      <c r="B16" s="4" t="s">
        <v>12</v>
      </c>
      <c r="C16">
        <v>0</v>
      </c>
      <c r="D16">
        <v>0</v>
      </c>
      <c r="F16" s="4" t="s">
        <v>12</v>
      </c>
      <c r="G16">
        <v>3</v>
      </c>
      <c r="H16">
        <f t="shared" si="7"/>
        <v>42.857142857142854</v>
      </c>
      <c r="J16" s="4" t="s">
        <v>12</v>
      </c>
      <c r="K16">
        <v>189</v>
      </c>
      <c r="L16">
        <f t="shared" si="8"/>
        <v>2.6433566433566433</v>
      </c>
      <c r="N16" s="4" t="s">
        <v>12</v>
      </c>
      <c r="O16">
        <v>87</v>
      </c>
      <c r="P16">
        <f t="shared" si="9"/>
        <v>27.61904761904762</v>
      </c>
      <c r="V16" s="4" t="s">
        <v>12</v>
      </c>
      <c r="W16">
        <f t="shared" si="10"/>
        <v>279</v>
      </c>
      <c r="X16">
        <f t="shared" si="11"/>
        <v>26.878612716763005</v>
      </c>
    </row>
    <row r="17" spans="1:24" x14ac:dyDescent="0.3">
      <c r="B17" s="4" t="s">
        <v>13</v>
      </c>
      <c r="C17">
        <v>0</v>
      </c>
      <c r="D17">
        <v>0</v>
      </c>
      <c r="F17" s="4" t="s">
        <v>13</v>
      </c>
      <c r="G17">
        <v>0</v>
      </c>
      <c r="H17">
        <f t="shared" si="7"/>
        <v>0</v>
      </c>
      <c r="J17" s="3" t="s">
        <v>13</v>
      </c>
      <c r="K17">
        <v>33</v>
      </c>
      <c r="L17">
        <f t="shared" si="8"/>
        <v>0.46153846153846156</v>
      </c>
      <c r="N17" s="3" t="s">
        <v>13</v>
      </c>
      <c r="O17">
        <v>7</v>
      </c>
      <c r="P17">
        <f t="shared" si="9"/>
        <v>2.2222222222222223</v>
      </c>
      <c r="V17" s="4" t="s">
        <v>13</v>
      </c>
      <c r="W17">
        <f t="shared" si="10"/>
        <v>40</v>
      </c>
      <c r="X17">
        <f t="shared" si="11"/>
        <v>3.8535645472061653</v>
      </c>
    </row>
    <row r="18" spans="1:24" x14ac:dyDescent="0.3">
      <c r="C18">
        <v>1</v>
      </c>
      <c r="D18">
        <v>100</v>
      </c>
      <c r="G18">
        <v>7</v>
      </c>
      <c r="H18">
        <f t="shared" si="7"/>
        <v>100</v>
      </c>
      <c r="K18" s="5">
        <f>SUM(K14:K17)</f>
        <v>715</v>
      </c>
      <c r="L18">
        <f t="shared" si="8"/>
        <v>10</v>
      </c>
      <c r="O18" s="5">
        <f>SUM(O14:O17)</f>
        <v>315</v>
      </c>
      <c r="P18">
        <f t="shared" si="9"/>
        <v>100</v>
      </c>
      <c r="W18">
        <f t="shared" si="10"/>
        <v>1038</v>
      </c>
      <c r="X18">
        <f t="shared" si="11"/>
        <v>100</v>
      </c>
    </row>
    <row r="19" spans="1:24" x14ac:dyDescent="0.3">
      <c r="K19" s="5"/>
      <c r="O19" s="5"/>
    </row>
    <row r="22" spans="1:24" s="6" customFormat="1" x14ac:dyDescent="0.3"/>
    <row r="23" spans="1:24" x14ac:dyDescent="0.3">
      <c r="A23" t="s">
        <v>20</v>
      </c>
    </row>
    <row r="24" spans="1:24" x14ac:dyDescent="0.3">
      <c r="B24" s="7" t="s">
        <v>21</v>
      </c>
      <c r="C24" s="2" t="s">
        <v>2</v>
      </c>
      <c r="D24" s="1" t="s">
        <v>3</v>
      </c>
      <c r="F24" s="1" t="s">
        <v>22</v>
      </c>
      <c r="G24" s="2" t="s">
        <v>2</v>
      </c>
      <c r="H24" s="1" t="s">
        <v>3</v>
      </c>
      <c r="J24" s="1" t="s">
        <v>23</v>
      </c>
      <c r="K24" s="2" t="s">
        <v>2</v>
      </c>
      <c r="L24" s="1" t="s">
        <v>3</v>
      </c>
      <c r="N24" s="1" t="s">
        <v>24</v>
      </c>
      <c r="O24" s="2" t="s">
        <v>2</v>
      </c>
      <c r="P24" s="1" t="s">
        <v>3</v>
      </c>
      <c r="V24" s="1" t="s">
        <v>25</v>
      </c>
      <c r="W24" s="2" t="s">
        <v>2</v>
      </c>
      <c r="X24" s="1" t="s">
        <v>3</v>
      </c>
    </row>
    <row r="25" spans="1:24" x14ac:dyDescent="0.3">
      <c r="B25" s="3" t="s">
        <v>10</v>
      </c>
      <c r="C25">
        <v>0</v>
      </c>
      <c r="D25">
        <v>0</v>
      </c>
      <c r="F25" s="4" t="s">
        <v>10</v>
      </c>
      <c r="G25">
        <v>15</v>
      </c>
      <c r="H25">
        <f>G25/$G$29*100</f>
        <v>15.151515151515152</v>
      </c>
      <c r="J25" s="8" t="s">
        <v>10</v>
      </c>
      <c r="K25">
        <v>189</v>
      </c>
      <c r="L25">
        <f>K25/$K$29*100</f>
        <v>18.862275449101794</v>
      </c>
      <c r="N25" s="3" t="s">
        <v>10</v>
      </c>
      <c r="O25">
        <v>1</v>
      </c>
      <c r="P25">
        <f>O25/$O$29*100</f>
        <v>14.285714285714285</v>
      </c>
      <c r="V25" s="3" t="s">
        <v>10</v>
      </c>
      <c r="W25">
        <f>C25+G25+K25+O25</f>
        <v>205</v>
      </c>
      <c r="X25">
        <f>W25/$W$29*100</f>
        <v>18.48512173128945</v>
      </c>
    </row>
    <row r="26" spans="1:24" x14ac:dyDescent="0.3">
      <c r="B26" s="3" t="s">
        <v>11</v>
      </c>
      <c r="C26">
        <v>1</v>
      </c>
      <c r="D26">
        <v>100</v>
      </c>
      <c r="F26" s="4" t="s">
        <v>11</v>
      </c>
      <c r="G26">
        <v>68</v>
      </c>
      <c r="H26">
        <f t="shared" ref="H26:H29" si="12">G26/$G$29*100</f>
        <v>68.686868686868678</v>
      </c>
      <c r="J26" s="4" t="s">
        <v>11</v>
      </c>
      <c r="K26">
        <v>563</v>
      </c>
      <c r="L26">
        <f t="shared" ref="L26:L29" si="13">K26/$K$29*100</f>
        <v>56.187624750498998</v>
      </c>
      <c r="N26" s="3" t="s">
        <v>11</v>
      </c>
      <c r="O26">
        <v>1</v>
      </c>
      <c r="P26">
        <f t="shared" ref="P26:P29" si="14">O26/$O$29*100</f>
        <v>14.285714285714285</v>
      </c>
      <c r="V26" s="3" t="s">
        <v>11</v>
      </c>
      <c r="W26">
        <f t="shared" ref="W26:W29" si="15">C26+G26+K26+O26</f>
        <v>633</v>
      </c>
      <c r="X26">
        <f t="shared" ref="X26:X29" si="16">W26/$W$29*100</f>
        <v>57.078449053201084</v>
      </c>
    </row>
    <row r="27" spans="1:24" x14ac:dyDescent="0.3">
      <c r="B27" s="4" t="s">
        <v>12</v>
      </c>
      <c r="C27">
        <v>0</v>
      </c>
      <c r="D27">
        <v>0</v>
      </c>
      <c r="F27" s="3" t="s">
        <v>12</v>
      </c>
      <c r="G27">
        <v>15</v>
      </c>
      <c r="H27">
        <f t="shared" si="12"/>
        <v>15.151515151515152</v>
      </c>
      <c r="J27" s="4" t="s">
        <v>12</v>
      </c>
      <c r="K27">
        <v>231</v>
      </c>
      <c r="L27">
        <f t="shared" si="13"/>
        <v>23.053892215568865</v>
      </c>
      <c r="N27" s="4" t="s">
        <v>12</v>
      </c>
      <c r="O27">
        <v>5</v>
      </c>
      <c r="P27">
        <f t="shared" si="14"/>
        <v>71.428571428571431</v>
      </c>
      <c r="V27" s="4" t="s">
        <v>12</v>
      </c>
      <c r="W27">
        <f t="shared" si="15"/>
        <v>251</v>
      </c>
      <c r="X27">
        <f t="shared" si="16"/>
        <v>22.633002705139766</v>
      </c>
    </row>
    <row r="28" spans="1:24" x14ac:dyDescent="0.3">
      <c r="B28" s="4" t="s">
        <v>13</v>
      </c>
      <c r="C28">
        <v>0</v>
      </c>
      <c r="D28">
        <v>0</v>
      </c>
      <c r="F28" s="3" t="s">
        <v>13</v>
      </c>
      <c r="G28">
        <v>1</v>
      </c>
      <c r="H28">
        <f t="shared" si="12"/>
        <v>1.0101010101010102</v>
      </c>
      <c r="J28" s="8" t="s">
        <v>13</v>
      </c>
      <c r="K28">
        <v>19</v>
      </c>
      <c r="L28">
        <f t="shared" si="13"/>
        <v>1.8962075848303395</v>
      </c>
      <c r="N28" s="4" t="s">
        <v>13</v>
      </c>
      <c r="O28">
        <v>0</v>
      </c>
      <c r="P28">
        <f t="shared" si="14"/>
        <v>0</v>
      </c>
      <c r="V28" s="4" t="s">
        <v>13</v>
      </c>
      <c r="W28">
        <f t="shared" si="15"/>
        <v>20</v>
      </c>
      <c r="X28">
        <f t="shared" si="16"/>
        <v>1.8034265103697025</v>
      </c>
    </row>
    <row r="29" spans="1:24" x14ac:dyDescent="0.3">
      <c r="C29">
        <v>1</v>
      </c>
      <c r="D29">
        <v>100</v>
      </c>
      <c r="G29" s="5">
        <f>SUM(G25:G28)</f>
        <v>99</v>
      </c>
      <c r="H29">
        <f t="shared" si="12"/>
        <v>100</v>
      </c>
      <c r="K29" s="5">
        <f>SUM(K25:K28)</f>
        <v>1002</v>
      </c>
      <c r="L29">
        <f t="shared" si="13"/>
        <v>100</v>
      </c>
      <c r="O29" s="5">
        <f>SUM(O25:O28)</f>
        <v>7</v>
      </c>
      <c r="P29">
        <f t="shared" si="14"/>
        <v>100</v>
      </c>
      <c r="W29">
        <f t="shared" si="15"/>
        <v>1109</v>
      </c>
      <c r="X29">
        <f t="shared" si="16"/>
        <v>100</v>
      </c>
    </row>
    <row r="31" spans="1:24" x14ac:dyDescent="0.3">
      <c r="G31" s="5"/>
      <c r="K31" s="5"/>
      <c r="O31" s="5"/>
    </row>
    <row r="33" spans="1:24" s="6" customFormat="1" x14ac:dyDescent="0.3"/>
    <row r="34" spans="1:24" x14ac:dyDescent="0.3">
      <c r="A34" t="s">
        <v>26</v>
      </c>
    </row>
    <row r="35" spans="1:24" x14ac:dyDescent="0.3">
      <c r="B35" s="1" t="s">
        <v>27</v>
      </c>
      <c r="C35" s="2" t="s">
        <v>2</v>
      </c>
      <c r="D35" s="1" t="s">
        <v>3</v>
      </c>
      <c r="F35" s="1" t="s">
        <v>28</v>
      </c>
      <c r="G35" s="2" t="s">
        <v>2</v>
      </c>
      <c r="H35" s="1" t="s">
        <v>3</v>
      </c>
      <c r="J35" s="1" t="s">
        <v>29</v>
      </c>
      <c r="K35" s="2" t="s">
        <v>2</v>
      </c>
      <c r="L35" s="1" t="s">
        <v>3</v>
      </c>
      <c r="N35" s="1" t="s">
        <v>30</v>
      </c>
      <c r="O35" s="2" t="s">
        <v>2</v>
      </c>
      <c r="P35" s="1" t="s">
        <v>3</v>
      </c>
      <c r="V35" s="1" t="s">
        <v>31</v>
      </c>
      <c r="W35" s="2" t="s">
        <v>2</v>
      </c>
      <c r="X35" s="1" t="s">
        <v>3</v>
      </c>
    </row>
    <row r="36" spans="1:24" x14ac:dyDescent="0.3">
      <c r="B36" s="4" t="s">
        <v>10</v>
      </c>
      <c r="C36">
        <v>0</v>
      </c>
      <c r="D36">
        <v>0</v>
      </c>
      <c r="F36" s="3" t="s">
        <v>10</v>
      </c>
      <c r="G36">
        <v>102</v>
      </c>
      <c r="H36">
        <f>G36/$G$40*100</f>
        <v>22.319474835886215</v>
      </c>
      <c r="J36" s="4" t="s">
        <v>10</v>
      </c>
      <c r="K36">
        <v>0</v>
      </c>
      <c r="L36">
        <v>0</v>
      </c>
      <c r="N36" s="4" t="s">
        <v>10</v>
      </c>
      <c r="O36">
        <v>6</v>
      </c>
      <c r="P36">
        <f>O36/$O$40*100</f>
        <v>40</v>
      </c>
      <c r="V36" s="4" t="s">
        <v>10</v>
      </c>
      <c r="W36">
        <f>C36+G36+K36+O36</f>
        <v>108</v>
      </c>
      <c r="X36">
        <f>W36/$W$40*100</f>
        <v>22.689075630252102</v>
      </c>
    </row>
    <row r="37" spans="1:24" x14ac:dyDescent="0.3">
      <c r="B37" s="4" t="s">
        <v>11</v>
      </c>
      <c r="C37">
        <v>1</v>
      </c>
      <c r="D37">
        <v>100</v>
      </c>
      <c r="F37" s="4" t="s">
        <v>11</v>
      </c>
      <c r="G37">
        <v>233</v>
      </c>
      <c r="H37">
        <f t="shared" ref="H37:H40" si="17">G37/$G$40*100</f>
        <v>50.984682713347915</v>
      </c>
      <c r="J37" s="4" t="s">
        <v>11</v>
      </c>
      <c r="K37">
        <v>1</v>
      </c>
      <c r="L37">
        <v>33.33</v>
      </c>
      <c r="N37" s="4" t="s">
        <v>11</v>
      </c>
      <c r="O37">
        <v>9</v>
      </c>
      <c r="P37">
        <f t="shared" ref="P37:P40" si="18">O37/$O$40*100</f>
        <v>60</v>
      </c>
      <c r="V37" s="4" t="s">
        <v>11</v>
      </c>
      <c r="W37">
        <f t="shared" ref="W37:W40" si="19">C37+G37+K37+O37</f>
        <v>244</v>
      </c>
      <c r="X37">
        <f t="shared" ref="X37:X40" si="20">W37/$W$40*100</f>
        <v>51.260504201680668</v>
      </c>
    </row>
    <row r="38" spans="1:24" x14ac:dyDescent="0.3">
      <c r="B38" s="3" t="s">
        <v>12</v>
      </c>
      <c r="C38">
        <v>0</v>
      </c>
      <c r="D38">
        <v>0</v>
      </c>
      <c r="F38" s="4" t="s">
        <v>12</v>
      </c>
      <c r="G38">
        <v>111</v>
      </c>
      <c r="H38">
        <f t="shared" si="17"/>
        <v>24.288840262582056</v>
      </c>
      <c r="J38" s="3" t="s">
        <v>12</v>
      </c>
      <c r="K38">
        <v>1</v>
      </c>
      <c r="L38">
        <v>33.33</v>
      </c>
      <c r="N38" s="3" t="s">
        <v>12</v>
      </c>
      <c r="O38">
        <v>0</v>
      </c>
      <c r="P38">
        <f t="shared" si="18"/>
        <v>0</v>
      </c>
      <c r="V38" s="3" t="s">
        <v>12</v>
      </c>
      <c r="W38">
        <f t="shared" si="19"/>
        <v>112</v>
      </c>
      <c r="X38">
        <f t="shared" si="20"/>
        <v>23.52941176470588</v>
      </c>
    </row>
    <row r="39" spans="1:24" x14ac:dyDescent="0.3">
      <c r="B39" s="3" t="s">
        <v>13</v>
      </c>
      <c r="C39">
        <v>0</v>
      </c>
      <c r="D39">
        <v>0</v>
      </c>
      <c r="F39" s="3" t="s">
        <v>13</v>
      </c>
      <c r="G39">
        <v>11</v>
      </c>
      <c r="H39">
        <f t="shared" si="17"/>
        <v>2.4070021881838075</v>
      </c>
      <c r="J39" s="3" t="s">
        <v>13</v>
      </c>
      <c r="K39">
        <v>1</v>
      </c>
      <c r="L39">
        <v>33.33</v>
      </c>
      <c r="N39" s="3" t="s">
        <v>13</v>
      </c>
      <c r="O39">
        <v>0</v>
      </c>
      <c r="P39">
        <f t="shared" si="18"/>
        <v>0</v>
      </c>
      <c r="V39" s="3" t="s">
        <v>13</v>
      </c>
      <c r="W39">
        <f t="shared" si="19"/>
        <v>12</v>
      </c>
      <c r="X39">
        <f t="shared" si="20"/>
        <v>2.5210084033613445</v>
      </c>
    </row>
    <row r="40" spans="1:24" x14ac:dyDescent="0.3">
      <c r="C40">
        <v>1</v>
      </c>
      <c r="D40">
        <v>100</v>
      </c>
      <c r="G40" s="5">
        <f>SUM(G36:G39)</f>
        <v>457</v>
      </c>
      <c r="H40">
        <f t="shared" si="17"/>
        <v>100</v>
      </c>
      <c r="K40">
        <v>3</v>
      </c>
      <c r="L40">
        <v>100</v>
      </c>
      <c r="O40" s="5">
        <f>SUM(O36:O39)</f>
        <v>15</v>
      </c>
      <c r="P40">
        <f t="shared" si="18"/>
        <v>100</v>
      </c>
      <c r="W40">
        <f t="shared" si="19"/>
        <v>476</v>
      </c>
      <c r="X40">
        <f t="shared" si="20"/>
        <v>100</v>
      </c>
    </row>
    <row r="41" spans="1:24" x14ac:dyDescent="0.3">
      <c r="G41" s="5"/>
    </row>
    <row r="44" spans="1:24" s="6" customFormat="1" x14ac:dyDescent="0.3"/>
    <row r="45" spans="1:24" x14ac:dyDescent="0.3">
      <c r="A45" t="s">
        <v>32</v>
      </c>
    </row>
    <row r="46" spans="1:24" x14ac:dyDescent="0.3">
      <c r="B46" s="1" t="s">
        <v>33</v>
      </c>
      <c r="C46" s="2" t="s">
        <v>2</v>
      </c>
      <c r="D46" s="1" t="s">
        <v>3</v>
      </c>
      <c r="F46" s="1" t="s">
        <v>34</v>
      </c>
      <c r="G46" s="2" t="s">
        <v>2</v>
      </c>
      <c r="H46" s="1" t="s">
        <v>3</v>
      </c>
      <c r="J46" s="1" t="s">
        <v>35</v>
      </c>
      <c r="K46" s="2" t="s">
        <v>2</v>
      </c>
      <c r="L46" s="1" t="s">
        <v>3</v>
      </c>
      <c r="V46" s="1" t="s">
        <v>36</v>
      </c>
      <c r="W46" s="2" t="s">
        <v>2</v>
      </c>
      <c r="X46" s="1" t="s">
        <v>3</v>
      </c>
    </row>
    <row r="47" spans="1:24" x14ac:dyDescent="0.3">
      <c r="B47" s="3" t="s">
        <v>10</v>
      </c>
      <c r="C47">
        <v>13</v>
      </c>
      <c r="D47">
        <f>C47/$C$51*100</f>
        <v>7.9268292682926829</v>
      </c>
      <c r="F47" s="3" t="s">
        <v>10</v>
      </c>
      <c r="G47">
        <v>0</v>
      </c>
      <c r="H47">
        <f>G47/$G$51*100</f>
        <v>0</v>
      </c>
      <c r="J47" s="3" t="s">
        <v>10</v>
      </c>
      <c r="K47">
        <v>0</v>
      </c>
      <c r="L47">
        <v>0</v>
      </c>
      <c r="V47" s="3" t="s">
        <v>10</v>
      </c>
      <c r="W47">
        <f>C47+G47+K47</f>
        <v>13</v>
      </c>
      <c r="X47">
        <f>W47/$W$51*100</f>
        <v>7.2625698324022352</v>
      </c>
    </row>
    <row r="48" spans="1:24" x14ac:dyDescent="0.3">
      <c r="B48" s="4" t="s">
        <v>11</v>
      </c>
      <c r="C48">
        <v>91</v>
      </c>
      <c r="D48">
        <f t="shared" ref="D48:D51" si="21">C48/$C$51*100</f>
        <v>55.487804878048784</v>
      </c>
      <c r="F48" s="4" t="s">
        <v>11</v>
      </c>
      <c r="G48">
        <v>7</v>
      </c>
      <c r="H48">
        <f t="shared" ref="H48:H51" si="22">G48/$G$51*100</f>
        <v>53.846153846153847</v>
      </c>
      <c r="J48" s="4" t="s">
        <v>11</v>
      </c>
      <c r="K48">
        <v>1</v>
      </c>
      <c r="L48">
        <v>50</v>
      </c>
      <c r="V48" s="4" t="s">
        <v>11</v>
      </c>
      <c r="W48">
        <f t="shared" ref="W48:W51" si="23">C48+G48+K48</f>
        <v>99</v>
      </c>
      <c r="X48">
        <f t="shared" ref="X48:X51" si="24">W48/$W$51*100</f>
        <v>55.307262569832403</v>
      </c>
    </row>
    <row r="49" spans="1:24" x14ac:dyDescent="0.3">
      <c r="B49" s="4" t="s">
        <v>12</v>
      </c>
      <c r="C49">
        <v>54</v>
      </c>
      <c r="D49">
        <f t="shared" si="21"/>
        <v>32.926829268292686</v>
      </c>
      <c r="F49" s="4" t="s">
        <v>12</v>
      </c>
      <c r="G49">
        <v>4</v>
      </c>
      <c r="H49">
        <f t="shared" si="22"/>
        <v>30.76923076923077</v>
      </c>
      <c r="J49" s="4" t="s">
        <v>12</v>
      </c>
      <c r="K49">
        <v>1</v>
      </c>
      <c r="L49">
        <v>50</v>
      </c>
      <c r="V49" s="4" t="s">
        <v>12</v>
      </c>
      <c r="W49">
        <f t="shared" si="23"/>
        <v>59</v>
      </c>
      <c r="X49">
        <f t="shared" si="24"/>
        <v>32.960893854748605</v>
      </c>
    </row>
    <row r="50" spans="1:24" x14ac:dyDescent="0.3">
      <c r="B50" s="3" t="s">
        <v>13</v>
      </c>
      <c r="C50">
        <v>6</v>
      </c>
      <c r="D50">
        <f t="shared" si="21"/>
        <v>3.6585365853658534</v>
      </c>
      <c r="F50" s="3" t="s">
        <v>13</v>
      </c>
      <c r="G50">
        <v>2</v>
      </c>
      <c r="H50">
        <f t="shared" si="22"/>
        <v>15.384615384615385</v>
      </c>
      <c r="J50" s="3" t="s">
        <v>13</v>
      </c>
      <c r="K50">
        <v>0</v>
      </c>
      <c r="L50">
        <v>0</v>
      </c>
      <c r="V50" s="3" t="s">
        <v>13</v>
      </c>
      <c r="W50">
        <f t="shared" si="23"/>
        <v>8</v>
      </c>
      <c r="X50">
        <f t="shared" si="24"/>
        <v>4.4692737430167595</v>
      </c>
    </row>
    <row r="51" spans="1:24" x14ac:dyDescent="0.3">
      <c r="C51" s="5">
        <f>SUM(C47:C50)</f>
        <v>164</v>
      </c>
      <c r="D51">
        <f t="shared" si="21"/>
        <v>100</v>
      </c>
      <c r="G51" s="5">
        <f>SUM(G47:G50)</f>
        <v>13</v>
      </c>
      <c r="H51">
        <f t="shared" si="22"/>
        <v>100</v>
      </c>
      <c r="K51">
        <v>2</v>
      </c>
      <c r="L51">
        <v>100</v>
      </c>
      <c r="W51">
        <f t="shared" si="23"/>
        <v>179</v>
      </c>
      <c r="X51">
        <f t="shared" si="24"/>
        <v>100</v>
      </c>
    </row>
    <row r="52" spans="1:24" x14ac:dyDescent="0.3">
      <c r="K52" s="5"/>
    </row>
    <row r="53" spans="1:24" x14ac:dyDescent="0.3">
      <c r="C53" s="5"/>
      <c r="G53" s="5"/>
    </row>
    <row r="55" spans="1:24" s="6" customFormat="1" x14ac:dyDescent="0.3"/>
    <row r="56" spans="1:24" x14ac:dyDescent="0.3">
      <c r="A56" t="s">
        <v>37</v>
      </c>
    </row>
    <row r="57" spans="1:24" x14ac:dyDescent="0.3">
      <c r="B57" s="1" t="s">
        <v>38</v>
      </c>
      <c r="C57" s="2" t="s">
        <v>2</v>
      </c>
      <c r="D57" s="1" t="s">
        <v>3</v>
      </c>
      <c r="F57" s="1" t="s">
        <v>39</v>
      </c>
      <c r="G57" s="2" t="s">
        <v>2</v>
      </c>
      <c r="H57" s="1" t="s">
        <v>3</v>
      </c>
      <c r="J57" s="1" t="s">
        <v>40</v>
      </c>
      <c r="K57" s="2" t="s">
        <v>2</v>
      </c>
      <c r="L57" s="1" t="s">
        <v>3</v>
      </c>
      <c r="N57" s="1" t="s">
        <v>41</v>
      </c>
      <c r="O57" s="2" t="s">
        <v>2</v>
      </c>
      <c r="P57" s="1" t="s">
        <v>3</v>
      </c>
      <c r="R57" s="1" t="s">
        <v>42</v>
      </c>
      <c r="S57" s="2" t="s">
        <v>2</v>
      </c>
      <c r="T57" s="1" t="s">
        <v>3</v>
      </c>
      <c r="V57" s="1" t="s">
        <v>43</v>
      </c>
      <c r="W57" s="2" t="s">
        <v>2</v>
      </c>
      <c r="X57" s="1" t="s">
        <v>3</v>
      </c>
    </row>
    <row r="58" spans="1:24" x14ac:dyDescent="0.3">
      <c r="B58" s="3" t="s">
        <v>10</v>
      </c>
      <c r="C58">
        <f>C3+C14+C25</f>
        <v>14</v>
      </c>
      <c r="D58">
        <f>C58/$C$62*100</f>
        <v>2.9723991507431</v>
      </c>
      <c r="F58" s="3" t="s">
        <v>10</v>
      </c>
      <c r="G58">
        <v>5</v>
      </c>
      <c r="H58">
        <f>G58/$G$7*100</f>
        <v>1.6778523489932886</v>
      </c>
      <c r="J58" s="3" t="s">
        <v>10</v>
      </c>
      <c r="K58">
        <f>K3+G14+G25+C36</f>
        <v>60</v>
      </c>
      <c r="L58">
        <f>K58/$K$62*100</f>
        <v>8.1411126187245593</v>
      </c>
      <c r="N58" s="3" t="s">
        <v>10</v>
      </c>
      <c r="O58">
        <f>O3+K14+K25+G36+C47</f>
        <v>443</v>
      </c>
      <c r="P58">
        <f>O58/$O$62*100</f>
        <v>18.923536950021358</v>
      </c>
      <c r="R58" s="3" t="s">
        <v>10</v>
      </c>
      <c r="S58">
        <f>O14+O25+K36+G47</f>
        <v>57</v>
      </c>
      <c r="T58">
        <f>S58/$S$62*100</f>
        <v>16.863905325443788</v>
      </c>
      <c r="V58" s="3" t="s">
        <v>10</v>
      </c>
      <c r="W58">
        <f>S3+O36+K47</f>
        <v>9</v>
      </c>
      <c r="X58">
        <f>W58/$W$62*100</f>
        <v>12.162162162162163</v>
      </c>
    </row>
    <row r="59" spans="1:24" x14ac:dyDescent="0.3">
      <c r="B59" s="4" t="s">
        <v>11</v>
      </c>
      <c r="C59">
        <f t="shared" ref="C59:C62" si="25">C4+C15+C26</f>
        <v>175</v>
      </c>
      <c r="D59">
        <f t="shared" ref="D59:D62" si="26">C59/$C$62*100</f>
        <v>37.154989384288747</v>
      </c>
      <c r="F59" s="4" t="s">
        <v>11</v>
      </c>
      <c r="G59">
        <v>55</v>
      </c>
      <c r="H59">
        <f t="shared" ref="H59:H62" si="27">G59/$G$7*100</f>
        <v>18.456375838926174</v>
      </c>
      <c r="J59" s="4" t="s">
        <v>11</v>
      </c>
      <c r="K59">
        <f t="shared" ref="K59:K62" si="28">K4+G15+G26+C37</f>
        <v>374</v>
      </c>
      <c r="L59">
        <f t="shared" ref="L59:L62" si="29">K59/$K$62*100</f>
        <v>50.746268656716417</v>
      </c>
      <c r="N59" s="4" t="s">
        <v>11</v>
      </c>
      <c r="O59">
        <f t="shared" ref="O59:O62" si="30">O4+K15+K26+G37+C48</f>
        <v>1242</v>
      </c>
      <c r="P59">
        <f t="shared" ref="P59:P62" si="31">O59/$O$62*100</f>
        <v>53.054250320375907</v>
      </c>
      <c r="R59" s="4" t="s">
        <v>11</v>
      </c>
      <c r="S59">
        <f t="shared" ref="S59:S62" si="32">O15+O26+K37+G48</f>
        <v>174</v>
      </c>
      <c r="T59">
        <f t="shared" ref="T59:T62" si="33">S59/$S$62*100</f>
        <v>51.479289940828401</v>
      </c>
      <c r="V59" s="4" t="s">
        <v>11</v>
      </c>
      <c r="W59">
        <f t="shared" ref="W59:W62" si="34">S4+O37+K48</f>
        <v>23</v>
      </c>
      <c r="X59">
        <f t="shared" ref="X59:X62" si="35">W59/$W$62*100</f>
        <v>31.081081081081081</v>
      </c>
    </row>
    <row r="60" spans="1:24" x14ac:dyDescent="0.3">
      <c r="B60" s="4" t="s">
        <v>12</v>
      </c>
      <c r="C60">
        <f t="shared" si="25"/>
        <v>215</v>
      </c>
      <c r="D60">
        <f t="shared" si="26"/>
        <v>45.647558386411887</v>
      </c>
      <c r="F60" s="4" t="s">
        <v>12</v>
      </c>
      <c r="G60">
        <v>161</v>
      </c>
      <c r="H60">
        <f t="shared" si="27"/>
        <v>54.026845637583897</v>
      </c>
      <c r="J60" s="4" t="s">
        <v>12</v>
      </c>
      <c r="K60">
        <f t="shared" si="28"/>
        <v>262</v>
      </c>
      <c r="L60">
        <f t="shared" si="29"/>
        <v>35.549525101763905</v>
      </c>
      <c r="N60" s="4" t="s">
        <v>12</v>
      </c>
      <c r="O60">
        <f t="shared" si="30"/>
        <v>586</v>
      </c>
      <c r="P60">
        <f t="shared" si="31"/>
        <v>25.032037590773175</v>
      </c>
      <c r="R60" s="4" t="s">
        <v>12</v>
      </c>
      <c r="S60">
        <f t="shared" si="32"/>
        <v>97</v>
      </c>
      <c r="T60">
        <f t="shared" si="33"/>
        <v>28.698224852071007</v>
      </c>
      <c r="V60" s="4" t="s">
        <v>12</v>
      </c>
      <c r="W60">
        <f t="shared" si="34"/>
        <v>37</v>
      </c>
      <c r="X60">
        <f t="shared" si="35"/>
        <v>50</v>
      </c>
    </row>
    <row r="61" spans="1:24" x14ac:dyDescent="0.3">
      <c r="B61" s="3" t="s">
        <v>13</v>
      </c>
      <c r="C61">
        <f t="shared" si="25"/>
        <v>67</v>
      </c>
      <c r="D61">
        <f t="shared" si="26"/>
        <v>14.225053078556263</v>
      </c>
      <c r="F61" s="3" t="s">
        <v>13</v>
      </c>
      <c r="G61">
        <v>77</v>
      </c>
      <c r="H61">
        <f t="shared" si="27"/>
        <v>25.838926174496645</v>
      </c>
      <c r="J61" s="3" t="s">
        <v>13</v>
      </c>
      <c r="K61">
        <f t="shared" si="28"/>
        <v>41</v>
      </c>
      <c r="L61">
        <f t="shared" si="29"/>
        <v>5.5630936227951153</v>
      </c>
      <c r="N61" s="3" t="s">
        <v>13</v>
      </c>
      <c r="O61">
        <f t="shared" si="30"/>
        <v>70</v>
      </c>
      <c r="P61">
        <f t="shared" si="31"/>
        <v>2.9901751388295601</v>
      </c>
      <c r="R61" s="3" t="s">
        <v>13</v>
      </c>
      <c r="S61">
        <f t="shared" si="32"/>
        <v>10</v>
      </c>
      <c r="T61">
        <f t="shared" si="33"/>
        <v>2.9585798816568047</v>
      </c>
      <c r="V61" s="3" t="s">
        <v>13</v>
      </c>
      <c r="W61">
        <f t="shared" si="34"/>
        <v>5</v>
      </c>
      <c r="X61">
        <f t="shared" si="35"/>
        <v>6.756756756756757</v>
      </c>
    </row>
    <row r="62" spans="1:24" x14ac:dyDescent="0.3">
      <c r="C62">
        <f t="shared" si="25"/>
        <v>471</v>
      </c>
      <c r="D62">
        <f t="shared" si="26"/>
        <v>100</v>
      </c>
      <c r="G62" s="5">
        <f>SUM(G58:G61)</f>
        <v>298</v>
      </c>
      <c r="H62">
        <f t="shared" si="27"/>
        <v>100</v>
      </c>
      <c r="K62">
        <f t="shared" si="28"/>
        <v>737</v>
      </c>
      <c r="L62">
        <f t="shared" si="29"/>
        <v>100</v>
      </c>
      <c r="O62">
        <f t="shared" si="30"/>
        <v>2341</v>
      </c>
      <c r="P62">
        <f t="shared" si="31"/>
        <v>100</v>
      </c>
      <c r="S62">
        <f t="shared" si="32"/>
        <v>338</v>
      </c>
      <c r="T62">
        <f t="shared" si="33"/>
        <v>100</v>
      </c>
      <c r="W62">
        <f t="shared" si="34"/>
        <v>74</v>
      </c>
      <c r="X62">
        <f t="shared" si="35"/>
        <v>100</v>
      </c>
    </row>
    <row r="65" spans="2:24" x14ac:dyDescent="0.3">
      <c r="B65" s="1" t="s">
        <v>44</v>
      </c>
      <c r="C65" s="2" t="s">
        <v>2</v>
      </c>
      <c r="D65" s="1" t="s">
        <v>3</v>
      </c>
      <c r="F65" s="1" t="s">
        <v>8</v>
      </c>
      <c r="G65" s="2" t="s">
        <v>2</v>
      </c>
      <c r="H65" s="1" t="s">
        <v>3</v>
      </c>
      <c r="J65" s="1" t="s">
        <v>19</v>
      </c>
      <c r="K65" s="2" t="s">
        <v>2</v>
      </c>
      <c r="L65" s="1" t="s">
        <v>3</v>
      </c>
      <c r="N65" s="1" t="s">
        <v>25</v>
      </c>
      <c r="O65" s="2" t="s">
        <v>2</v>
      </c>
      <c r="P65" s="1" t="s">
        <v>3</v>
      </c>
      <c r="R65" s="1" t="s">
        <v>31</v>
      </c>
      <c r="S65" s="2" t="s">
        <v>2</v>
      </c>
      <c r="T65" s="1" t="s">
        <v>3</v>
      </c>
      <c r="V65" s="1" t="s">
        <v>36</v>
      </c>
      <c r="W65" s="2" t="s">
        <v>2</v>
      </c>
      <c r="X65" s="1" t="s">
        <v>3</v>
      </c>
    </row>
    <row r="66" spans="2:24" x14ac:dyDescent="0.3">
      <c r="B66" s="3" t="s">
        <v>10</v>
      </c>
      <c r="C66">
        <f>C58+G58+K58+O58+S58+W58</f>
        <v>588</v>
      </c>
      <c r="D66">
        <f>C66/$C$70*100</f>
        <v>13.806057760037568</v>
      </c>
      <c r="F66" s="3" t="s">
        <v>10</v>
      </c>
      <c r="G66">
        <v>67</v>
      </c>
      <c r="H66">
        <v>4.5984900480439261</v>
      </c>
      <c r="J66" s="3" t="s">
        <v>10</v>
      </c>
      <c r="K66">
        <v>195</v>
      </c>
      <c r="L66">
        <v>18.786127167630056</v>
      </c>
      <c r="N66" s="3" t="s">
        <v>10</v>
      </c>
      <c r="O66">
        <v>205</v>
      </c>
      <c r="P66">
        <v>18.48512173128945</v>
      </c>
      <c r="R66" s="3" t="s">
        <v>10</v>
      </c>
      <c r="S66">
        <v>108</v>
      </c>
      <c r="T66">
        <v>22.689075630252102</v>
      </c>
      <c r="V66" s="3" t="s">
        <v>10</v>
      </c>
      <c r="W66">
        <v>13</v>
      </c>
      <c r="X66">
        <v>7.2625698324022352</v>
      </c>
    </row>
    <row r="67" spans="2:24" x14ac:dyDescent="0.3">
      <c r="B67" s="4" t="s">
        <v>11</v>
      </c>
      <c r="C67">
        <f t="shared" ref="C67:C70" si="36">C59+G59+K59+O59+S59+W59</f>
        <v>2043</v>
      </c>
      <c r="D67">
        <f t="shared" ref="D67:D70" si="37">C67/$C$70*100</f>
        <v>47.96900680911012</v>
      </c>
      <c r="F67" s="4" t="s">
        <v>11</v>
      </c>
      <c r="G67">
        <v>543</v>
      </c>
      <c r="H67">
        <v>37.268359643102265</v>
      </c>
      <c r="J67" s="4" t="s">
        <v>11</v>
      </c>
      <c r="K67">
        <v>524</v>
      </c>
      <c r="L67">
        <v>50.481695568400774</v>
      </c>
      <c r="N67" s="4" t="s">
        <v>11</v>
      </c>
      <c r="O67">
        <v>633</v>
      </c>
      <c r="P67">
        <v>57.078449053201084</v>
      </c>
      <c r="R67" s="4" t="s">
        <v>11</v>
      </c>
      <c r="S67">
        <v>244</v>
      </c>
      <c r="T67">
        <v>51.260504201680668</v>
      </c>
      <c r="V67" s="4" t="s">
        <v>11</v>
      </c>
      <c r="W67">
        <v>99</v>
      </c>
      <c r="X67">
        <v>55.307262569832403</v>
      </c>
    </row>
    <row r="68" spans="2:24" x14ac:dyDescent="0.3">
      <c r="B68" s="4" t="s">
        <v>12</v>
      </c>
      <c r="C68">
        <f t="shared" si="36"/>
        <v>1358</v>
      </c>
      <c r="D68">
        <f t="shared" si="37"/>
        <v>31.885419112467716</v>
      </c>
      <c r="F68" s="4" t="s">
        <v>12</v>
      </c>
      <c r="G68">
        <v>657</v>
      </c>
      <c r="H68">
        <v>45.092656142759097</v>
      </c>
      <c r="J68" s="4" t="s">
        <v>12</v>
      </c>
      <c r="K68">
        <v>279</v>
      </c>
      <c r="L68">
        <v>26.878612716763005</v>
      </c>
      <c r="N68" s="4" t="s">
        <v>12</v>
      </c>
      <c r="O68">
        <v>251</v>
      </c>
      <c r="P68">
        <v>22.633002705139766</v>
      </c>
      <c r="R68" s="4" t="s">
        <v>12</v>
      </c>
      <c r="S68">
        <v>112</v>
      </c>
      <c r="T68">
        <v>23.52941176470588</v>
      </c>
      <c r="V68" s="4" t="s">
        <v>12</v>
      </c>
      <c r="W68">
        <v>59</v>
      </c>
      <c r="X68">
        <v>32.960893854748605</v>
      </c>
    </row>
    <row r="69" spans="2:24" x14ac:dyDescent="0.3">
      <c r="B69" s="3" t="s">
        <v>13</v>
      </c>
      <c r="C69">
        <f t="shared" si="36"/>
        <v>270</v>
      </c>
      <c r="D69">
        <f t="shared" si="37"/>
        <v>6.3395163183845966</v>
      </c>
      <c r="F69" s="3" t="s">
        <v>13</v>
      </c>
      <c r="G69">
        <v>190</v>
      </c>
      <c r="H69">
        <v>13.040494166094716</v>
      </c>
      <c r="J69" s="3" t="s">
        <v>13</v>
      </c>
      <c r="K69">
        <v>40</v>
      </c>
      <c r="L69">
        <v>3.8535645472061653</v>
      </c>
      <c r="N69" s="3" t="s">
        <v>13</v>
      </c>
      <c r="O69">
        <v>20</v>
      </c>
      <c r="P69">
        <v>1.8034265103697025</v>
      </c>
      <c r="R69" s="3" t="s">
        <v>13</v>
      </c>
      <c r="S69">
        <v>12</v>
      </c>
      <c r="T69">
        <v>2.5210084033613445</v>
      </c>
      <c r="V69" s="3" t="s">
        <v>13</v>
      </c>
      <c r="W69">
        <v>8</v>
      </c>
      <c r="X69">
        <v>4.4692737430167595</v>
      </c>
    </row>
    <row r="70" spans="2:24" x14ac:dyDescent="0.3">
      <c r="C70">
        <f t="shared" si="36"/>
        <v>4259</v>
      </c>
      <c r="D70">
        <f t="shared" si="37"/>
        <v>100</v>
      </c>
      <c r="G70">
        <v>1457</v>
      </c>
      <c r="H70">
        <v>100</v>
      </c>
      <c r="K70">
        <v>1038</v>
      </c>
      <c r="L70">
        <v>100</v>
      </c>
      <c r="O70">
        <v>1109</v>
      </c>
      <c r="P70">
        <v>100</v>
      </c>
      <c r="S70">
        <v>476</v>
      </c>
      <c r="T70">
        <v>100</v>
      </c>
      <c r="W70">
        <v>179</v>
      </c>
      <c r="X7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Fe_number</vt:lpstr>
      <vt:lpstr>ASI</vt:lpstr>
      <vt:lpstr>MALI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2020-06-05T13:01:58Z</dcterms:created>
  <dcterms:modified xsi:type="dcterms:W3CDTF">2020-06-05T13:35:27Z</dcterms:modified>
</cp:coreProperties>
</file>