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PETRO\Frost_area\ASI\"/>
    </mc:Choice>
  </mc:AlternateContent>
  <xr:revisionPtr revIDLastSave="0" documentId="13_ncr:1_{A5BE9F1E-3893-4666-91B8-3C5BFA7FC2EF}" xr6:coauthVersionLast="45" xr6:coauthVersionMax="45" xr10:uidLastSave="{00000000-0000-0000-0000-000000000000}"/>
  <bookViews>
    <workbookView xWindow="-108" yWindow="-108" windowWidth="23256" windowHeight="12576" xr2:uid="{0173DCA1-7844-4CF6-B338-07D6D099CAE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9" i="1" l="1"/>
  <c r="D60" i="1"/>
  <c r="D61" i="1"/>
  <c r="D58" i="1"/>
  <c r="O52" i="1"/>
  <c r="O53" i="1"/>
  <c r="O54" i="1"/>
  <c r="O51" i="1"/>
  <c r="C58" i="1" l="1"/>
  <c r="C59" i="1"/>
  <c r="C60" i="1"/>
  <c r="C61" i="1"/>
  <c r="X52" i="1"/>
  <c r="X53" i="1"/>
  <c r="X54" i="1"/>
  <c r="X51" i="1"/>
  <c r="T52" i="1"/>
  <c r="T53" i="1"/>
  <c r="T54" i="1"/>
  <c r="T51" i="1"/>
  <c r="P52" i="1"/>
  <c r="P53" i="1"/>
  <c r="P54" i="1"/>
  <c r="P51" i="1"/>
  <c r="L52" i="1"/>
  <c r="L53" i="1"/>
  <c r="L54" i="1"/>
  <c r="L51" i="1"/>
  <c r="D52" i="1"/>
  <c r="D53" i="1"/>
  <c r="D54" i="1"/>
  <c r="D51" i="1"/>
  <c r="W52" i="1"/>
  <c r="W53" i="1"/>
  <c r="W54" i="1"/>
  <c r="W51" i="1"/>
  <c r="S54" i="1"/>
  <c r="S52" i="1"/>
  <c r="S53" i="1"/>
  <c r="S51" i="1"/>
  <c r="K52" i="1"/>
  <c r="K53" i="1"/>
  <c r="K54" i="1"/>
  <c r="K51" i="1"/>
  <c r="C52" i="1"/>
  <c r="C53" i="1"/>
  <c r="C54" i="1"/>
  <c r="C51" i="1"/>
  <c r="X43" i="1"/>
  <c r="X44" i="1"/>
  <c r="X45" i="1"/>
  <c r="X42" i="1"/>
  <c r="W43" i="1"/>
  <c r="W44" i="1"/>
  <c r="W45" i="1"/>
  <c r="W42" i="1"/>
  <c r="H43" i="1"/>
  <c r="H44" i="1"/>
  <c r="H45" i="1"/>
  <c r="H42" i="1"/>
  <c r="D43" i="1"/>
  <c r="D44" i="1"/>
  <c r="D45" i="1"/>
  <c r="D42" i="1"/>
  <c r="G45" i="1"/>
  <c r="C45" i="1"/>
  <c r="X33" i="1"/>
  <c r="X34" i="1"/>
  <c r="X35" i="1"/>
  <c r="X32" i="1"/>
  <c r="W33" i="1"/>
  <c r="W34" i="1"/>
  <c r="W35" i="1"/>
  <c r="W32" i="1"/>
  <c r="P33" i="1"/>
  <c r="P34" i="1"/>
  <c r="P35" i="1"/>
  <c r="P32" i="1"/>
  <c r="H33" i="1"/>
  <c r="H34" i="1"/>
  <c r="H35" i="1"/>
  <c r="H32" i="1"/>
  <c r="G35" i="1"/>
  <c r="X24" i="1"/>
  <c r="X25" i="1"/>
  <c r="X26" i="1"/>
  <c r="X23" i="1"/>
  <c r="W24" i="1"/>
  <c r="W25" i="1"/>
  <c r="W26" i="1"/>
  <c r="W23" i="1"/>
  <c r="L24" i="1"/>
  <c r="L25" i="1"/>
  <c r="L26" i="1"/>
  <c r="L23" i="1"/>
  <c r="H24" i="1"/>
  <c r="H25" i="1"/>
  <c r="H26" i="1"/>
  <c r="H23" i="1"/>
  <c r="O26" i="1"/>
  <c r="K26" i="1"/>
  <c r="G26" i="1"/>
  <c r="C26" i="1"/>
  <c r="X14" i="1"/>
  <c r="X15" i="1"/>
  <c r="X16" i="1"/>
  <c r="X13" i="1"/>
  <c r="W14" i="1"/>
  <c r="W15" i="1"/>
  <c r="W16" i="1"/>
  <c r="W13" i="1"/>
  <c r="P14" i="1"/>
  <c r="P15" i="1"/>
  <c r="P16" i="1"/>
  <c r="P13" i="1"/>
  <c r="L14" i="1"/>
  <c r="L15" i="1"/>
  <c r="L16" i="1"/>
  <c r="L13" i="1"/>
  <c r="H14" i="1"/>
  <c r="H15" i="1"/>
  <c r="H16" i="1"/>
  <c r="H13" i="1"/>
  <c r="O16" i="1"/>
  <c r="K16" i="1"/>
  <c r="X4" i="1"/>
  <c r="X5" i="1"/>
  <c r="X6" i="1"/>
  <c r="X3" i="1"/>
  <c r="W4" i="1"/>
  <c r="W5" i="1"/>
  <c r="W6" i="1"/>
  <c r="W3" i="1"/>
  <c r="T4" i="1"/>
  <c r="T5" i="1"/>
  <c r="T6" i="1"/>
  <c r="T3" i="1"/>
  <c r="P4" i="1"/>
  <c r="P5" i="1"/>
  <c r="P6" i="1"/>
  <c r="P3" i="1"/>
  <c r="L4" i="1"/>
  <c r="L5" i="1"/>
  <c r="L6" i="1"/>
  <c r="L3" i="1"/>
  <c r="H4" i="1"/>
  <c r="H5" i="1"/>
  <c r="H6" i="1"/>
  <c r="H3" i="1"/>
  <c r="D4" i="1"/>
  <c r="D5" i="1"/>
  <c r="D6" i="1"/>
  <c r="D3" i="1"/>
  <c r="O6" i="1"/>
  <c r="S6" i="1"/>
  <c r="K6" i="1"/>
  <c r="G6" i="1"/>
  <c r="C6" i="1"/>
</calcChain>
</file>

<file path=xl/sharedStrings.xml><?xml version="1.0" encoding="utf-8"?>
<sst xmlns="http://schemas.openxmlformats.org/spreadsheetml/2006/main" count="228" uniqueCount="43">
  <si>
    <t>Area1</t>
  </si>
  <si>
    <t>Area1_Tr</t>
  </si>
  <si>
    <t>%</t>
  </si>
  <si>
    <t>Area1_J</t>
  </si>
  <si>
    <t>Area1_K</t>
  </si>
  <si>
    <t>Area1_Mz</t>
  </si>
  <si>
    <t>Area1_tot</t>
  </si>
  <si>
    <t>Area2</t>
  </si>
  <si>
    <t>Area2_Tr</t>
  </si>
  <si>
    <t>Area2_J</t>
  </si>
  <si>
    <t>Area2_K</t>
  </si>
  <si>
    <t>Area2_Pg</t>
  </si>
  <si>
    <t>Area2_tot</t>
  </si>
  <si>
    <t>Area3</t>
  </si>
  <si>
    <t>Area3_Tr</t>
  </si>
  <si>
    <t>Area3_J</t>
  </si>
  <si>
    <t>Area3_K</t>
  </si>
  <si>
    <t>Area3_Pg</t>
  </si>
  <si>
    <t>Area3_tot</t>
  </si>
  <si>
    <t>Area4</t>
  </si>
  <si>
    <t>Area4_J</t>
  </si>
  <si>
    <t>Area4_K</t>
  </si>
  <si>
    <t>Area4_Pg</t>
  </si>
  <si>
    <t>Area4_Mz</t>
  </si>
  <si>
    <t>Area4_tot</t>
  </si>
  <si>
    <t>Area5</t>
  </si>
  <si>
    <t>Area5_K</t>
  </si>
  <si>
    <t>Area5_Pg</t>
  </si>
  <si>
    <t>Area5_Mz</t>
  </si>
  <si>
    <t>Area5_tot</t>
  </si>
  <si>
    <t>All_Areas</t>
  </si>
  <si>
    <t>Tot_Tr</t>
  </si>
  <si>
    <t>Tot_Tr_J</t>
  </si>
  <si>
    <t>Tot_J</t>
  </si>
  <si>
    <t>Tot_K</t>
  </si>
  <si>
    <t>Tot_Pg</t>
  </si>
  <si>
    <t>Tot_Mz</t>
  </si>
  <si>
    <t>Tot</t>
  </si>
  <si>
    <t>ASI</t>
  </si>
  <si>
    <t>metaluminous</t>
  </si>
  <si>
    <t>peraluminous</t>
  </si>
  <si>
    <t>peralkaline</t>
  </si>
  <si>
    <t>Area1_Tr_J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</si>
</sst>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3" fillId="3" borderId="1" xfId="0" applyFont="1" applyFill="1" applyBorder="1" applyAlignment="1">
      <alignment horizontal="left" vertical="top"/>
    </xf>
    <xf numFmtId="0" fontId="1" fillId="0" borderId="0" xfId="0" applyFont="1"/>
    <xf numFmtId="0" fontId="0" fillId="4" borderId="0" xfId="0" applyFill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0" fontId="0" fillId="0" borderId="0" xfId="0" applyBorder="1"/>
    <xf numFmtId="0" fontId="1" fillId="3" borderId="3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0" borderId="0" xfId="0" applyFont="1"/>
    <xf numFmtId="0" fontId="2" fillId="2" borderId="0" xfId="0" applyFont="1" applyFill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666D-B802-46AA-B210-C96339452A17}">
  <dimension ref="A1:X61"/>
  <sheetViews>
    <sheetView tabSelected="1" topLeftCell="A43" workbookViewId="0">
      <selection activeCell="C22" sqref="C22"/>
    </sheetView>
  </sheetViews>
  <sheetFormatPr defaultRowHeight="14.4" x14ac:dyDescent="0.3"/>
  <cols>
    <col min="2" max="2" width="13.21875" bestFit="1" customWidth="1"/>
    <col min="3" max="3" width="5" bestFit="1" customWidth="1"/>
    <col min="4" max="4" width="6.44140625" customWidth="1"/>
    <col min="5" max="5" width="7" customWidth="1"/>
    <col min="6" max="6" width="13.21875" bestFit="1" customWidth="1"/>
    <col min="7" max="7" width="5" bestFit="1" customWidth="1"/>
    <col min="8" max="9" width="6" customWidth="1"/>
    <col min="10" max="10" width="13.21875" bestFit="1" customWidth="1"/>
    <col min="11" max="11" width="5" bestFit="1" customWidth="1"/>
    <col min="12" max="12" width="6.5546875" customWidth="1"/>
    <col min="13" max="13" width="6.33203125" customWidth="1"/>
    <col min="14" max="14" width="13.21875" bestFit="1" customWidth="1"/>
    <col min="15" max="15" width="5" bestFit="1" customWidth="1"/>
    <col min="16" max="17" width="6.21875" customWidth="1"/>
    <col min="18" max="18" width="13.21875" bestFit="1" customWidth="1"/>
    <col min="19" max="19" width="4.77734375" customWidth="1"/>
    <col min="20" max="20" width="5.88671875" customWidth="1"/>
    <col min="21" max="21" width="7" customWidth="1"/>
    <col min="22" max="22" width="13.21875" bestFit="1" customWidth="1"/>
    <col min="23" max="23" width="5" bestFit="1" customWidth="1"/>
    <col min="24" max="24" width="6.109375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 t="s">
        <v>38</v>
      </c>
      <c r="D2" s="1" t="s">
        <v>2</v>
      </c>
      <c r="F2" s="1" t="s">
        <v>42</v>
      </c>
      <c r="G2" s="2" t="s">
        <v>38</v>
      </c>
      <c r="H2" s="1" t="s">
        <v>2</v>
      </c>
      <c r="J2" s="1" t="s">
        <v>3</v>
      </c>
      <c r="K2" s="2" t="s">
        <v>38</v>
      </c>
      <c r="L2" s="1" t="s">
        <v>2</v>
      </c>
      <c r="N2" s="1" t="s">
        <v>4</v>
      </c>
      <c r="O2" s="2" t="s">
        <v>38</v>
      </c>
      <c r="P2" s="1" t="s">
        <v>2</v>
      </c>
      <c r="R2" s="1" t="s">
        <v>5</v>
      </c>
      <c r="S2" s="2" t="s">
        <v>38</v>
      </c>
      <c r="T2" s="1" t="s">
        <v>2</v>
      </c>
      <c r="V2" s="1" t="s">
        <v>6</v>
      </c>
      <c r="W2" s="2" t="s">
        <v>38</v>
      </c>
      <c r="X2" s="1" t="s">
        <v>2</v>
      </c>
    </row>
    <row r="3" spans="1:24" x14ac:dyDescent="0.3">
      <c r="B3" s="3" t="s">
        <v>40</v>
      </c>
      <c r="C3" s="13">
        <v>224</v>
      </c>
      <c r="D3" s="13">
        <f>C3/$C$6*100</f>
        <v>47.761194029850742</v>
      </c>
      <c r="F3" s="3" t="s">
        <v>40</v>
      </c>
      <c r="G3" s="13">
        <v>144</v>
      </c>
      <c r="H3" s="13">
        <f>G3/$G$6*100</f>
        <v>48.322147651006716</v>
      </c>
      <c r="J3" s="3" t="s">
        <v>40</v>
      </c>
      <c r="K3" s="13">
        <v>386</v>
      </c>
      <c r="L3" s="13">
        <f>K3/$K$6*100</f>
        <v>61.269841269841272</v>
      </c>
      <c r="N3" s="3" t="s">
        <v>40</v>
      </c>
      <c r="O3" s="13">
        <v>2</v>
      </c>
      <c r="P3" s="13">
        <f>O3/$O$6*100</f>
        <v>66.666666666666657</v>
      </c>
      <c r="R3" s="3" t="s">
        <v>40</v>
      </c>
      <c r="S3" s="13">
        <v>30</v>
      </c>
      <c r="T3" s="13">
        <f>S3/$S$6*100</f>
        <v>52.631578947368418</v>
      </c>
      <c r="V3" s="3" t="s">
        <v>40</v>
      </c>
      <c r="W3" s="13">
        <f>C3+G3+K3+O3+S3</f>
        <v>786</v>
      </c>
      <c r="X3" s="13">
        <f>W3/$W$6*100</f>
        <v>53.946465339739191</v>
      </c>
    </row>
    <row r="4" spans="1:24" x14ac:dyDescent="0.3">
      <c r="B4" s="3" t="s">
        <v>39</v>
      </c>
      <c r="C4" s="13">
        <v>225</v>
      </c>
      <c r="D4" s="13">
        <f t="shared" ref="D4:D6" si="0">C4/$C$6*100</f>
        <v>47.974413646055439</v>
      </c>
      <c r="F4" s="3" t="s">
        <v>39</v>
      </c>
      <c r="G4" s="13">
        <v>114</v>
      </c>
      <c r="H4" s="13">
        <f t="shared" ref="H4:H6" si="1">G4/$G$6*100</f>
        <v>38.255033557046978</v>
      </c>
      <c r="J4" s="3" t="s">
        <v>39</v>
      </c>
      <c r="K4" s="13">
        <v>218</v>
      </c>
      <c r="L4" s="13">
        <f t="shared" ref="L4:L6" si="2">K4/$K$6*100</f>
        <v>34.603174603174601</v>
      </c>
      <c r="N4" s="7" t="s">
        <v>39</v>
      </c>
      <c r="O4" s="13">
        <v>0</v>
      </c>
      <c r="P4" s="13">
        <f t="shared" ref="P4:P6" si="3">O4/$O$6*100</f>
        <v>0</v>
      </c>
      <c r="R4" s="3" t="s">
        <v>39</v>
      </c>
      <c r="S4" s="13">
        <v>25</v>
      </c>
      <c r="T4" s="13">
        <f t="shared" ref="T4:T6" si="4">S4/$S$6*100</f>
        <v>43.859649122807014</v>
      </c>
      <c r="V4" s="3" t="s">
        <v>39</v>
      </c>
      <c r="W4" s="13">
        <f t="shared" ref="W4:W6" si="5">C4+G4+K4+O4+S4</f>
        <v>582</v>
      </c>
      <c r="X4" s="13">
        <f t="shared" ref="X4:X6" si="6">W4/$W$6*100</f>
        <v>39.945092656142762</v>
      </c>
    </row>
    <row r="5" spans="1:24" x14ac:dyDescent="0.3">
      <c r="B5" s="7" t="s">
        <v>41</v>
      </c>
      <c r="C5" s="13">
        <v>20</v>
      </c>
      <c r="D5" s="13">
        <f t="shared" si="0"/>
        <v>4.2643923240938166</v>
      </c>
      <c r="F5" s="7" t="s">
        <v>41</v>
      </c>
      <c r="G5" s="13">
        <v>40</v>
      </c>
      <c r="H5" s="13">
        <f t="shared" si="1"/>
        <v>13.422818791946309</v>
      </c>
      <c r="J5" s="7" t="s">
        <v>41</v>
      </c>
      <c r="K5" s="13">
        <v>26</v>
      </c>
      <c r="L5" s="13">
        <f t="shared" si="2"/>
        <v>4.1269841269841265</v>
      </c>
      <c r="N5" s="3" t="s">
        <v>41</v>
      </c>
      <c r="O5" s="13">
        <v>1</v>
      </c>
      <c r="P5" s="13">
        <f t="shared" si="3"/>
        <v>33.333333333333329</v>
      </c>
      <c r="R5" s="7" t="s">
        <v>41</v>
      </c>
      <c r="S5" s="13">
        <v>2</v>
      </c>
      <c r="T5" s="13">
        <f t="shared" si="4"/>
        <v>3.5087719298245612</v>
      </c>
      <c r="V5" s="7" t="s">
        <v>41</v>
      </c>
      <c r="W5" s="13">
        <f t="shared" si="5"/>
        <v>89</v>
      </c>
      <c r="X5" s="13">
        <f t="shared" si="6"/>
        <v>6.1084420041180509</v>
      </c>
    </row>
    <row r="6" spans="1:24" x14ac:dyDescent="0.3">
      <c r="C6" s="13">
        <f>SUM(C3:C5)</f>
        <v>469</v>
      </c>
      <c r="D6" s="13">
        <f t="shared" si="0"/>
        <v>100</v>
      </c>
      <c r="G6" s="13">
        <f>SUM(G3:G5)</f>
        <v>298</v>
      </c>
      <c r="H6" s="13">
        <f t="shared" si="1"/>
        <v>100</v>
      </c>
      <c r="K6" s="13">
        <f>SUM(K3:K5)</f>
        <v>630</v>
      </c>
      <c r="L6" s="13">
        <f t="shared" si="2"/>
        <v>100</v>
      </c>
      <c r="O6" s="13">
        <f>SUM(O3:O5)</f>
        <v>3</v>
      </c>
      <c r="P6" s="13">
        <f t="shared" si="3"/>
        <v>100</v>
      </c>
      <c r="S6" s="13">
        <f>SUM(S3:S5)</f>
        <v>57</v>
      </c>
      <c r="T6" s="13">
        <f t="shared" si="4"/>
        <v>100</v>
      </c>
      <c r="W6" s="13">
        <f t="shared" si="5"/>
        <v>1457</v>
      </c>
      <c r="X6" s="13">
        <f t="shared" si="6"/>
        <v>100</v>
      </c>
    </row>
    <row r="7" spans="1:24" x14ac:dyDescent="0.3">
      <c r="C7" s="4"/>
      <c r="G7" s="4"/>
      <c r="K7" s="4"/>
    </row>
    <row r="8" spans="1:24" x14ac:dyDescent="0.3">
      <c r="C8" s="4"/>
      <c r="G8" s="4"/>
      <c r="K8" s="4"/>
      <c r="O8" s="4"/>
      <c r="S8" s="4"/>
    </row>
    <row r="10" spans="1:24" s="5" customFormat="1" x14ac:dyDescent="0.3"/>
    <row r="11" spans="1:24" x14ac:dyDescent="0.3">
      <c r="A11" t="s">
        <v>7</v>
      </c>
    </row>
    <row r="12" spans="1:24" x14ac:dyDescent="0.3">
      <c r="B12" s="1" t="s">
        <v>8</v>
      </c>
      <c r="C12" s="2" t="s">
        <v>38</v>
      </c>
      <c r="D12" s="1" t="s">
        <v>2</v>
      </c>
      <c r="F12" s="1" t="s">
        <v>9</v>
      </c>
      <c r="G12" s="2" t="s">
        <v>38</v>
      </c>
      <c r="H12" s="1" t="s">
        <v>2</v>
      </c>
      <c r="J12" s="1" t="s">
        <v>10</v>
      </c>
      <c r="K12" s="2" t="s">
        <v>38</v>
      </c>
      <c r="L12" s="1" t="s">
        <v>2</v>
      </c>
      <c r="N12" s="1" t="s">
        <v>11</v>
      </c>
      <c r="O12" s="2" t="s">
        <v>38</v>
      </c>
      <c r="P12" s="1" t="s">
        <v>2</v>
      </c>
      <c r="V12" s="1" t="s">
        <v>12</v>
      </c>
      <c r="W12" s="2" t="s">
        <v>38</v>
      </c>
      <c r="X12" s="1" t="s">
        <v>2</v>
      </c>
    </row>
    <row r="13" spans="1:24" x14ac:dyDescent="0.3">
      <c r="B13" s="6" t="s">
        <v>40</v>
      </c>
      <c r="C13">
        <v>1</v>
      </c>
      <c r="D13">
        <v>100</v>
      </c>
      <c r="F13" s="3" t="s">
        <v>40</v>
      </c>
      <c r="G13">
        <v>5</v>
      </c>
      <c r="H13">
        <f>G13/$G$16*100</f>
        <v>71.428571428571431</v>
      </c>
      <c r="J13" s="3" t="s">
        <v>40</v>
      </c>
      <c r="K13">
        <v>478</v>
      </c>
      <c r="L13">
        <f>K13/$K$16*100</f>
        <v>66.853146853146853</v>
      </c>
      <c r="N13" s="3" t="s">
        <v>40</v>
      </c>
      <c r="O13">
        <v>193</v>
      </c>
      <c r="P13">
        <f>O13/$O$16*100</f>
        <v>61.269841269841272</v>
      </c>
      <c r="V13" s="3" t="s">
        <v>40</v>
      </c>
      <c r="W13">
        <f>C13+G13+K13+O13</f>
        <v>677</v>
      </c>
      <c r="X13">
        <f>W13/$W$16*100</f>
        <v>65.221579961464357</v>
      </c>
    </row>
    <row r="14" spans="1:24" x14ac:dyDescent="0.3">
      <c r="B14" s="3" t="s">
        <v>39</v>
      </c>
      <c r="C14">
        <v>0</v>
      </c>
      <c r="D14">
        <v>0</v>
      </c>
      <c r="F14" s="3" t="s">
        <v>39</v>
      </c>
      <c r="G14">
        <v>2</v>
      </c>
      <c r="H14">
        <f t="shared" ref="H14:H16" si="7">G14/$G$16*100</f>
        <v>28.571428571428569</v>
      </c>
      <c r="J14" s="3" t="s">
        <v>39</v>
      </c>
      <c r="K14">
        <v>228</v>
      </c>
      <c r="L14">
        <f t="shared" ref="L14:L16" si="8">K14/$K$16*100</f>
        <v>31.888111888111887</v>
      </c>
      <c r="N14" s="3" t="s">
        <v>39</v>
      </c>
      <c r="O14">
        <v>121</v>
      </c>
      <c r="P14">
        <f t="shared" ref="P14:P16" si="9">O14/$O$16*100</f>
        <v>38.412698412698418</v>
      </c>
      <c r="V14" s="3" t="s">
        <v>39</v>
      </c>
      <c r="W14">
        <f t="shared" ref="W14:W16" si="10">C14+G14+K14+O14</f>
        <v>351</v>
      </c>
      <c r="X14">
        <f t="shared" ref="X14:X16" si="11">W14/$W$16*100</f>
        <v>33.815028901734109</v>
      </c>
    </row>
    <row r="15" spans="1:24" x14ac:dyDescent="0.3">
      <c r="B15" s="7" t="s">
        <v>41</v>
      </c>
      <c r="C15">
        <v>0</v>
      </c>
      <c r="D15">
        <v>0</v>
      </c>
      <c r="F15" s="7" t="s">
        <v>41</v>
      </c>
      <c r="G15">
        <v>0</v>
      </c>
      <c r="H15">
        <f t="shared" si="7"/>
        <v>0</v>
      </c>
      <c r="J15" s="7" t="s">
        <v>41</v>
      </c>
      <c r="K15" s="13">
        <v>9</v>
      </c>
      <c r="L15">
        <f t="shared" si="8"/>
        <v>1.2587412587412588</v>
      </c>
      <c r="N15" s="7" t="s">
        <v>41</v>
      </c>
      <c r="O15" s="13">
        <v>1</v>
      </c>
      <c r="P15">
        <f t="shared" si="9"/>
        <v>0.31746031746031744</v>
      </c>
      <c r="V15" s="7" t="s">
        <v>41</v>
      </c>
      <c r="W15">
        <f t="shared" si="10"/>
        <v>10</v>
      </c>
      <c r="X15">
        <f t="shared" si="11"/>
        <v>0.96339113680154131</v>
      </c>
    </row>
    <row r="16" spans="1:24" x14ac:dyDescent="0.3">
      <c r="C16">
        <v>1</v>
      </c>
      <c r="D16">
        <v>100</v>
      </c>
      <c r="G16">
        <v>7</v>
      </c>
      <c r="H16">
        <f t="shared" si="7"/>
        <v>100</v>
      </c>
      <c r="K16" s="13">
        <f>SUM(K13:K15)</f>
        <v>715</v>
      </c>
      <c r="L16">
        <f t="shared" si="8"/>
        <v>100</v>
      </c>
      <c r="O16" s="13">
        <f>SUM(O13:O15)</f>
        <v>315</v>
      </c>
      <c r="P16">
        <f t="shared" si="9"/>
        <v>100</v>
      </c>
      <c r="W16">
        <f t="shared" si="10"/>
        <v>1038</v>
      </c>
      <c r="X16">
        <f t="shared" si="11"/>
        <v>100</v>
      </c>
    </row>
    <row r="17" spans="1:24" x14ac:dyDescent="0.3">
      <c r="K17" s="4"/>
      <c r="O17" s="4"/>
    </row>
    <row r="20" spans="1:24" s="5" customFormat="1" x14ac:dyDescent="0.3"/>
    <row r="21" spans="1:24" x14ac:dyDescent="0.3">
      <c r="A21" t="s">
        <v>13</v>
      </c>
    </row>
    <row r="22" spans="1:24" x14ac:dyDescent="0.3">
      <c r="B22" s="12" t="s">
        <v>14</v>
      </c>
      <c r="C22" s="14" t="s">
        <v>38</v>
      </c>
      <c r="D22" s="11" t="s">
        <v>2</v>
      </c>
      <c r="F22" s="1" t="s">
        <v>15</v>
      </c>
      <c r="G22" s="2" t="s">
        <v>38</v>
      </c>
      <c r="H22" s="1" t="s">
        <v>2</v>
      </c>
      <c r="J22" s="1" t="s">
        <v>16</v>
      </c>
      <c r="K22" s="2" t="s">
        <v>38</v>
      </c>
      <c r="L22" s="1" t="s">
        <v>2</v>
      </c>
      <c r="N22" s="1" t="s">
        <v>17</v>
      </c>
      <c r="O22" s="2" t="s">
        <v>38</v>
      </c>
      <c r="P22" s="1" t="s">
        <v>2</v>
      </c>
      <c r="V22" s="1" t="s">
        <v>18</v>
      </c>
      <c r="W22" s="2" t="s">
        <v>38</v>
      </c>
      <c r="X22" s="1" t="s">
        <v>2</v>
      </c>
    </row>
    <row r="23" spans="1:24" x14ac:dyDescent="0.3">
      <c r="B23" s="10" t="s">
        <v>40</v>
      </c>
      <c r="C23">
        <v>1</v>
      </c>
      <c r="D23">
        <v>100</v>
      </c>
      <c r="F23" s="3" t="s">
        <v>40</v>
      </c>
      <c r="G23">
        <v>79</v>
      </c>
      <c r="H23">
        <f>G23/$G$26*100</f>
        <v>79.797979797979806</v>
      </c>
      <c r="J23" s="3" t="s">
        <v>40</v>
      </c>
      <c r="K23">
        <v>705</v>
      </c>
      <c r="L23">
        <f>K23/$K$26*100</f>
        <v>70.359281437125759</v>
      </c>
      <c r="N23" s="3" t="s">
        <v>40</v>
      </c>
      <c r="O23">
        <v>7</v>
      </c>
      <c r="P23">
        <v>100</v>
      </c>
      <c r="V23" s="3" t="s">
        <v>40</v>
      </c>
      <c r="W23">
        <f>C23+G23+K23+O23</f>
        <v>792</v>
      </c>
      <c r="X23">
        <f>W23/$W$26*100</f>
        <v>71.415689810640217</v>
      </c>
    </row>
    <row r="24" spans="1:24" x14ac:dyDescent="0.3">
      <c r="B24" s="3" t="s">
        <v>39</v>
      </c>
      <c r="C24">
        <v>0</v>
      </c>
      <c r="D24">
        <v>0</v>
      </c>
      <c r="F24" s="3" t="s">
        <v>39</v>
      </c>
      <c r="G24">
        <v>19</v>
      </c>
      <c r="H24">
        <f t="shared" ref="H24:H26" si="12">G24/$G$26*100</f>
        <v>19.19191919191919</v>
      </c>
      <c r="J24" s="3" t="s">
        <v>39</v>
      </c>
      <c r="K24">
        <v>288</v>
      </c>
      <c r="L24">
        <f t="shared" ref="L24:L26" si="13">K24/$K$26*100</f>
        <v>28.742514970059879</v>
      </c>
      <c r="N24" s="3" t="s">
        <v>39</v>
      </c>
      <c r="O24">
        <v>0</v>
      </c>
      <c r="P24">
        <v>0</v>
      </c>
      <c r="V24" s="3" t="s">
        <v>39</v>
      </c>
      <c r="W24">
        <f t="shared" ref="W24:W26" si="14">C24+G24+K24+O24</f>
        <v>307</v>
      </c>
      <c r="X24">
        <f t="shared" ref="X24:X26" si="15">W24/$W$26*100</f>
        <v>27.682596934174931</v>
      </c>
    </row>
    <row r="25" spans="1:24" x14ac:dyDescent="0.3">
      <c r="B25" s="7" t="s">
        <v>41</v>
      </c>
      <c r="C25">
        <v>0</v>
      </c>
      <c r="D25">
        <v>0</v>
      </c>
      <c r="F25" s="7" t="s">
        <v>41</v>
      </c>
      <c r="G25" s="13">
        <v>1</v>
      </c>
      <c r="H25">
        <f t="shared" si="12"/>
        <v>1.0101010101010102</v>
      </c>
      <c r="J25" s="8" t="s">
        <v>41</v>
      </c>
      <c r="K25" s="13">
        <v>9</v>
      </c>
      <c r="L25">
        <f t="shared" si="13"/>
        <v>0.89820359281437123</v>
      </c>
      <c r="N25" s="7" t="s">
        <v>41</v>
      </c>
      <c r="O25" s="13">
        <v>0</v>
      </c>
      <c r="P25">
        <v>0</v>
      </c>
      <c r="V25" s="7" t="s">
        <v>41</v>
      </c>
      <c r="W25">
        <f t="shared" si="14"/>
        <v>10</v>
      </c>
      <c r="X25">
        <f t="shared" si="15"/>
        <v>0.90171325518485124</v>
      </c>
    </row>
    <row r="26" spans="1:24" x14ac:dyDescent="0.3">
      <c r="C26" s="13">
        <f>SUM(C23:C25)</f>
        <v>1</v>
      </c>
      <c r="D26">
        <v>100</v>
      </c>
      <c r="G26" s="13">
        <f>SUM(G23:G25)</f>
        <v>99</v>
      </c>
      <c r="H26">
        <f t="shared" si="12"/>
        <v>100</v>
      </c>
      <c r="J26" s="9"/>
      <c r="K26" s="13">
        <f>SUM(K23:K25)</f>
        <v>1002</v>
      </c>
      <c r="L26">
        <f t="shared" si="13"/>
        <v>100</v>
      </c>
      <c r="O26" s="13">
        <f>SUM(O23:O25)</f>
        <v>7</v>
      </c>
      <c r="P26">
        <v>100</v>
      </c>
      <c r="W26">
        <f t="shared" si="14"/>
        <v>1109</v>
      </c>
      <c r="X26">
        <f t="shared" si="15"/>
        <v>100</v>
      </c>
    </row>
    <row r="27" spans="1:24" x14ac:dyDescent="0.3">
      <c r="G27" s="4"/>
      <c r="K27" s="4"/>
      <c r="O27" s="4"/>
    </row>
    <row r="29" spans="1:24" s="5" customFormat="1" x14ac:dyDescent="0.3"/>
    <row r="30" spans="1:24" x14ac:dyDescent="0.3">
      <c r="A30" t="s">
        <v>19</v>
      </c>
    </row>
    <row r="31" spans="1:24" x14ac:dyDescent="0.3">
      <c r="B31" s="1" t="s">
        <v>20</v>
      </c>
      <c r="C31" s="2" t="s">
        <v>38</v>
      </c>
      <c r="D31" s="1" t="s">
        <v>2</v>
      </c>
      <c r="F31" s="1" t="s">
        <v>21</v>
      </c>
      <c r="G31" s="2" t="s">
        <v>38</v>
      </c>
      <c r="H31" s="1" t="s">
        <v>2</v>
      </c>
      <c r="J31" s="1" t="s">
        <v>22</v>
      </c>
      <c r="K31" s="2" t="s">
        <v>38</v>
      </c>
      <c r="L31" s="1" t="s">
        <v>2</v>
      </c>
      <c r="N31" s="1" t="s">
        <v>23</v>
      </c>
      <c r="O31" s="2" t="s">
        <v>38</v>
      </c>
      <c r="P31" s="1" t="s">
        <v>2</v>
      </c>
      <c r="V31" s="1" t="s">
        <v>24</v>
      </c>
      <c r="W31" s="2" t="s">
        <v>38</v>
      </c>
      <c r="X31" s="1" t="s">
        <v>2</v>
      </c>
    </row>
    <row r="32" spans="1:24" x14ac:dyDescent="0.3">
      <c r="B32" s="3" t="s">
        <v>40</v>
      </c>
      <c r="C32">
        <v>1</v>
      </c>
      <c r="D32">
        <v>100</v>
      </c>
      <c r="F32" s="3" t="s">
        <v>40</v>
      </c>
      <c r="G32">
        <v>315</v>
      </c>
      <c r="H32">
        <f>G32/$G$35*100</f>
        <v>68.927789934354493</v>
      </c>
      <c r="J32" s="3" t="s">
        <v>40</v>
      </c>
      <c r="K32">
        <v>2</v>
      </c>
      <c r="L32">
        <v>66.599999999999994</v>
      </c>
      <c r="N32" s="3" t="s">
        <v>40</v>
      </c>
      <c r="O32">
        <v>12</v>
      </c>
      <c r="P32">
        <f>O32/$O$35*100</f>
        <v>80</v>
      </c>
      <c r="V32" s="3" t="s">
        <v>40</v>
      </c>
      <c r="W32">
        <f>C32+G32+K32+O32</f>
        <v>330</v>
      </c>
      <c r="X32">
        <f>W32/$W$35*100</f>
        <v>69.327731092436977</v>
      </c>
    </row>
    <row r="33" spans="1:24" x14ac:dyDescent="0.3">
      <c r="B33" s="3" t="s">
        <v>39</v>
      </c>
      <c r="C33">
        <v>0</v>
      </c>
      <c r="D33">
        <v>0</v>
      </c>
      <c r="F33" s="3" t="s">
        <v>39</v>
      </c>
      <c r="G33">
        <v>139</v>
      </c>
      <c r="H33">
        <f t="shared" ref="H33:H35" si="16">G33/$G$35*100</f>
        <v>30.415754923413569</v>
      </c>
      <c r="J33" s="3" t="s">
        <v>39</v>
      </c>
      <c r="K33">
        <v>1</v>
      </c>
      <c r="L33">
        <v>33.33</v>
      </c>
      <c r="N33" s="3" t="s">
        <v>39</v>
      </c>
      <c r="O33">
        <v>3</v>
      </c>
      <c r="P33">
        <f t="shared" ref="P33:P35" si="17">O33/$O$35*100</f>
        <v>20</v>
      </c>
      <c r="V33" s="3" t="s">
        <v>39</v>
      </c>
      <c r="W33">
        <f t="shared" ref="W33:W35" si="18">C33+G33+K33+O33</f>
        <v>143</v>
      </c>
      <c r="X33">
        <f t="shared" ref="X33:X35" si="19">W33/$W$35*100</f>
        <v>30.042016806722689</v>
      </c>
    </row>
    <row r="34" spans="1:24" x14ac:dyDescent="0.3">
      <c r="B34" s="7" t="s">
        <v>41</v>
      </c>
      <c r="C34">
        <v>0</v>
      </c>
      <c r="D34">
        <v>0</v>
      </c>
      <c r="F34" s="7" t="s">
        <v>41</v>
      </c>
      <c r="G34" s="13">
        <v>3</v>
      </c>
      <c r="H34">
        <f t="shared" si="16"/>
        <v>0.65645514223194745</v>
      </c>
      <c r="J34" s="7" t="s">
        <v>41</v>
      </c>
      <c r="K34">
        <v>0</v>
      </c>
      <c r="L34">
        <v>0</v>
      </c>
      <c r="N34" s="7" t="s">
        <v>41</v>
      </c>
      <c r="O34">
        <v>0</v>
      </c>
      <c r="P34">
        <f t="shared" si="17"/>
        <v>0</v>
      </c>
      <c r="V34" s="7" t="s">
        <v>41</v>
      </c>
      <c r="W34">
        <f t="shared" si="18"/>
        <v>3</v>
      </c>
      <c r="X34">
        <f t="shared" si="19"/>
        <v>0.63025210084033612</v>
      </c>
    </row>
    <row r="35" spans="1:24" x14ac:dyDescent="0.3">
      <c r="C35">
        <v>1</v>
      </c>
      <c r="D35">
        <v>100</v>
      </c>
      <c r="G35" s="13">
        <f>SUM(G32:G34)</f>
        <v>457</v>
      </c>
      <c r="H35">
        <f t="shared" si="16"/>
        <v>100</v>
      </c>
      <c r="K35">
        <v>3</v>
      </c>
      <c r="L35">
        <v>100</v>
      </c>
      <c r="O35">
        <v>15</v>
      </c>
      <c r="P35">
        <f t="shared" si="17"/>
        <v>100</v>
      </c>
      <c r="W35">
        <f t="shared" si="18"/>
        <v>476</v>
      </c>
      <c r="X35">
        <f t="shared" si="19"/>
        <v>100</v>
      </c>
    </row>
    <row r="36" spans="1:24" x14ac:dyDescent="0.3">
      <c r="G36" s="4"/>
    </row>
    <row r="39" spans="1:24" s="5" customFormat="1" x14ac:dyDescent="0.3"/>
    <row r="40" spans="1:24" x14ac:dyDescent="0.3">
      <c r="A40" t="s">
        <v>25</v>
      </c>
    </row>
    <row r="41" spans="1:24" x14ac:dyDescent="0.3">
      <c r="B41" s="1" t="s">
        <v>26</v>
      </c>
      <c r="C41" s="2" t="s">
        <v>38</v>
      </c>
      <c r="D41" s="1" t="s">
        <v>2</v>
      </c>
      <c r="F41" s="1" t="s">
        <v>27</v>
      </c>
      <c r="G41" s="2" t="s">
        <v>38</v>
      </c>
      <c r="H41" s="1" t="s">
        <v>2</v>
      </c>
      <c r="J41" s="1" t="s">
        <v>28</v>
      </c>
      <c r="K41" s="2" t="s">
        <v>38</v>
      </c>
      <c r="L41" s="1" t="s">
        <v>2</v>
      </c>
      <c r="V41" s="1" t="s">
        <v>29</v>
      </c>
      <c r="W41" s="2" t="s">
        <v>38</v>
      </c>
      <c r="X41" s="1" t="s">
        <v>2</v>
      </c>
    </row>
    <row r="42" spans="1:24" x14ac:dyDescent="0.3">
      <c r="B42" s="3" t="s">
        <v>40</v>
      </c>
      <c r="C42">
        <v>121</v>
      </c>
      <c r="D42">
        <f>C42/$C$45*100</f>
        <v>73.780487804878049</v>
      </c>
      <c r="F42" s="3" t="s">
        <v>40</v>
      </c>
      <c r="G42">
        <v>9</v>
      </c>
      <c r="H42">
        <f>G42/$G$45*100</f>
        <v>69.230769230769226</v>
      </c>
      <c r="J42" s="3" t="s">
        <v>40</v>
      </c>
      <c r="K42">
        <v>2</v>
      </c>
      <c r="L42">
        <v>100</v>
      </c>
      <c r="V42" s="3" t="s">
        <v>40</v>
      </c>
      <c r="W42">
        <f>C42+G42+K42</f>
        <v>132</v>
      </c>
      <c r="X42">
        <f>W42/$W$45*100</f>
        <v>73.743016759776538</v>
      </c>
    </row>
    <row r="43" spans="1:24" x14ac:dyDescent="0.3">
      <c r="B43" s="3" t="s">
        <v>39</v>
      </c>
      <c r="C43">
        <v>43</v>
      </c>
      <c r="D43">
        <f t="shared" ref="D43:D45" si="20">C43/$C$45*100</f>
        <v>26.219512195121951</v>
      </c>
      <c r="F43" s="3" t="s">
        <v>39</v>
      </c>
      <c r="G43">
        <v>3</v>
      </c>
      <c r="H43">
        <f t="shared" ref="H43:H45" si="21">G43/$G$45*100</f>
        <v>23.076923076923077</v>
      </c>
      <c r="J43" s="3" t="s">
        <v>39</v>
      </c>
      <c r="K43">
        <v>0</v>
      </c>
      <c r="L43">
        <v>0</v>
      </c>
      <c r="V43" s="3" t="s">
        <v>39</v>
      </c>
      <c r="W43">
        <f t="shared" ref="W43:W45" si="22">C43+G43+K43</f>
        <v>46</v>
      </c>
      <c r="X43">
        <f t="shared" ref="X43:X45" si="23">W43/$W$45*100</f>
        <v>25.69832402234637</v>
      </c>
    </row>
    <row r="44" spans="1:24" x14ac:dyDescent="0.3">
      <c r="B44" s="7" t="s">
        <v>41</v>
      </c>
      <c r="C44" s="13">
        <v>0</v>
      </c>
      <c r="D44">
        <f t="shared" si="20"/>
        <v>0</v>
      </c>
      <c r="F44" s="7" t="s">
        <v>41</v>
      </c>
      <c r="G44" s="13">
        <v>1</v>
      </c>
      <c r="H44">
        <f t="shared" si="21"/>
        <v>7.6923076923076925</v>
      </c>
      <c r="J44" s="7" t="s">
        <v>41</v>
      </c>
      <c r="K44">
        <v>0</v>
      </c>
      <c r="L44">
        <v>0</v>
      </c>
      <c r="V44" s="7" t="s">
        <v>41</v>
      </c>
      <c r="W44">
        <f t="shared" si="22"/>
        <v>1</v>
      </c>
      <c r="X44">
        <f t="shared" si="23"/>
        <v>0.55865921787709494</v>
      </c>
    </row>
    <row r="45" spans="1:24" x14ac:dyDescent="0.3">
      <c r="C45" s="13">
        <f>SUM(C42:C44)</f>
        <v>164</v>
      </c>
      <c r="D45">
        <f t="shared" si="20"/>
        <v>100</v>
      </c>
      <c r="G45" s="13">
        <f>SUM(G42:G44)</f>
        <v>13</v>
      </c>
      <c r="H45">
        <f t="shared" si="21"/>
        <v>100</v>
      </c>
      <c r="K45">
        <v>2</v>
      </c>
      <c r="L45">
        <v>100</v>
      </c>
      <c r="W45">
        <f t="shared" si="22"/>
        <v>179</v>
      </c>
      <c r="X45">
        <f t="shared" si="23"/>
        <v>100</v>
      </c>
    </row>
    <row r="46" spans="1:24" x14ac:dyDescent="0.3">
      <c r="C46" s="4"/>
      <c r="G46" s="4"/>
    </row>
    <row r="48" spans="1:24" s="5" customFormat="1" x14ac:dyDescent="0.3"/>
    <row r="49" spans="1:24" x14ac:dyDescent="0.3">
      <c r="A49" t="s">
        <v>30</v>
      </c>
    </row>
    <row r="50" spans="1:24" x14ac:dyDescent="0.3">
      <c r="B50" s="1" t="s">
        <v>31</v>
      </c>
      <c r="C50" s="2" t="s">
        <v>38</v>
      </c>
      <c r="D50" s="1" t="s">
        <v>2</v>
      </c>
      <c r="F50" s="1" t="s">
        <v>32</v>
      </c>
      <c r="G50" s="2" t="s">
        <v>38</v>
      </c>
      <c r="H50" s="1" t="s">
        <v>2</v>
      </c>
      <c r="J50" s="1" t="s">
        <v>33</v>
      </c>
      <c r="K50" s="2" t="s">
        <v>38</v>
      </c>
      <c r="L50" s="1" t="s">
        <v>2</v>
      </c>
      <c r="N50" s="1" t="s">
        <v>34</v>
      </c>
      <c r="O50" s="2" t="s">
        <v>38</v>
      </c>
      <c r="P50" s="1" t="s">
        <v>2</v>
      </c>
      <c r="R50" s="1" t="s">
        <v>35</v>
      </c>
      <c r="S50" s="2" t="s">
        <v>38</v>
      </c>
      <c r="T50" s="1" t="s">
        <v>2</v>
      </c>
      <c r="V50" s="1" t="s">
        <v>36</v>
      </c>
      <c r="W50" s="2" t="s">
        <v>38</v>
      </c>
      <c r="X50" s="1" t="s">
        <v>2</v>
      </c>
    </row>
    <row r="51" spans="1:24" x14ac:dyDescent="0.3">
      <c r="B51" s="3" t="s">
        <v>40</v>
      </c>
      <c r="C51">
        <f>C3+C13+C23</f>
        <v>226</v>
      </c>
      <c r="D51">
        <f>C51/$C$54*100</f>
        <v>47.983014861995755</v>
      </c>
      <c r="F51" s="3" t="s">
        <v>40</v>
      </c>
      <c r="G51">
        <v>144</v>
      </c>
      <c r="H51">
        <v>48.322147651006716</v>
      </c>
      <c r="J51" s="3" t="s">
        <v>40</v>
      </c>
      <c r="K51">
        <f>K3+G13+G23+C32</f>
        <v>471</v>
      </c>
      <c r="L51">
        <f>K51/$K$54*100</f>
        <v>63.907734056987785</v>
      </c>
      <c r="N51" s="3" t="s">
        <v>40</v>
      </c>
      <c r="O51">
        <f>O3+K13+K23+C42+G32</f>
        <v>1621</v>
      </c>
      <c r="P51">
        <f>O51/$O$54*100</f>
        <v>69.243912857753102</v>
      </c>
      <c r="R51" s="3" t="s">
        <v>40</v>
      </c>
      <c r="S51">
        <f>O13+O23+K32+G42</f>
        <v>211</v>
      </c>
      <c r="T51">
        <f>S51/$S$54*100</f>
        <v>62.426035502958577</v>
      </c>
      <c r="V51" s="3" t="s">
        <v>40</v>
      </c>
      <c r="W51">
        <f>S3+O32+K42</f>
        <v>44</v>
      </c>
      <c r="X51">
        <f>W51/$W$54*100</f>
        <v>59.45945945945946</v>
      </c>
    </row>
    <row r="52" spans="1:24" x14ac:dyDescent="0.3">
      <c r="B52" s="3" t="s">
        <v>39</v>
      </c>
      <c r="C52">
        <f t="shared" ref="C52:C54" si="24">C4+C14+C24</f>
        <v>225</v>
      </c>
      <c r="D52">
        <f t="shared" ref="D52:D54" si="25">C52/$C$54*100</f>
        <v>47.770700636942678</v>
      </c>
      <c r="F52" s="3" t="s">
        <v>39</v>
      </c>
      <c r="G52">
        <v>114</v>
      </c>
      <c r="H52">
        <v>38.255033557046978</v>
      </c>
      <c r="J52" s="3" t="s">
        <v>39</v>
      </c>
      <c r="K52">
        <f t="shared" ref="K52:K54" si="26">K4+G14+G24+C33</f>
        <v>239</v>
      </c>
      <c r="L52">
        <f t="shared" ref="L52:L54" si="27">K52/$K$54*100</f>
        <v>32.428765264586161</v>
      </c>
      <c r="N52" s="3" t="s">
        <v>39</v>
      </c>
      <c r="O52">
        <f t="shared" ref="O52:O54" si="28">O4+K14+K24+C43+G33</f>
        <v>698</v>
      </c>
      <c r="P52">
        <f t="shared" ref="P52:P55" si="29">O52/$O$54*100</f>
        <v>29.816317812900472</v>
      </c>
      <c r="R52" s="3" t="s">
        <v>39</v>
      </c>
      <c r="S52">
        <f t="shared" ref="S52:S53" si="30">O14+O24+K33+G43</f>
        <v>125</v>
      </c>
      <c r="T52">
        <f t="shared" ref="T52:T54" si="31">S52/$S$54*100</f>
        <v>36.982248520710058</v>
      </c>
      <c r="V52" s="3" t="s">
        <v>39</v>
      </c>
      <c r="W52">
        <f t="shared" ref="W52:W54" si="32">S4+O33+K43</f>
        <v>28</v>
      </c>
      <c r="X52">
        <f t="shared" ref="X52:X54" si="33">W52/$W$54*100</f>
        <v>37.837837837837839</v>
      </c>
    </row>
    <row r="53" spans="1:24" x14ac:dyDescent="0.3">
      <c r="B53" s="7" t="s">
        <v>41</v>
      </c>
      <c r="C53">
        <f t="shared" si="24"/>
        <v>20</v>
      </c>
      <c r="D53">
        <f t="shared" si="25"/>
        <v>4.2462845010615711</v>
      </c>
      <c r="F53" s="7" t="s">
        <v>41</v>
      </c>
      <c r="G53">
        <v>40</v>
      </c>
      <c r="H53">
        <v>13.422818791946309</v>
      </c>
      <c r="J53" s="7" t="s">
        <v>41</v>
      </c>
      <c r="K53">
        <f t="shared" si="26"/>
        <v>27</v>
      </c>
      <c r="L53">
        <f t="shared" si="27"/>
        <v>3.6635006784260513</v>
      </c>
      <c r="N53" s="7" t="s">
        <v>41</v>
      </c>
      <c r="O53">
        <f t="shared" si="28"/>
        <v>22</v>
      </c>
      <c r="P53">
        <f t="shared" si="29"/>
        <v>0.93976932934643309</v>
      </c>
      <c r="R53" s="7" t="s">
        <v>41</v>
      </c>
      <c r="S53">
        <f t="shared" si="30"/>
        <v>2</v>
      </c>
      <c r="T53">
        <f t="shared" si="31"/>
        <v>0.59171597633136097</v>
      </c>
      <c r="V53" s="7" t="s">
        <v>41</v>
      </c>
      <c r="W53">
        <f t="shared" si="32"/>
        <v>2</v>
      </c>
      <c r="X53">
        <f t="shared" si="33"/>
        <v>2.7027027027027026</v>
      </c>
    </row>
    <row r="54" spans="1:24" x14ac:dyDescent="0.3">
      <c r="C54">
        <f t="shared" si="24"/>
        <v>471</v>
      </c>
      <c r="D54">
        <f t="shared" si="25"/>
        <v>100</v>
      </c>
      <c r="G54" s="13">
        <v>298</v>
      </c>
      <c r="H54">
        <v>100</v>
      </c>
      <c r="K54">
        <f t="shared" si="26"/>
        <v>737</v>
      </c>
      <c r="L54">
        <f t="shared" si="27"/>
        <v>100</v>
      </c>
      <c r="O54">
        <f t="shared" si="28"/>
        <v>2341</v>
      </c>
      <c r="P54">
        <f t="shared" si="29"/>
        <v>100</v>
      </c>
      <c r="S54">
        <f>O16+O26+K35+G45</f>
        <v>338</v>
      </c>
      <c r="T54">
        <f t="shared" si="31"/>
        <v>100</v>
      </c>
      <c r="W54">
        <f t="shared" si="32"/>
        <v>74</v>
      </c>
      <c r="X54">
        <f t="shared" si="33"/>
        <v>100</v>
      </c>
    </row>
    <row r="57" spans="1:24" x14ac:dyDescent="0.3">
      <c r="B57" s="1" t="s">
        <v>37</v>
      </c>
      <c r="C57" s="2" t="s">
        <v>38</v>
      </c>
      <c r="D57" s="1" t="s">
        <v>2</v>
      </c>
      <c r="F57" s="1" t="s">
        <v>6</v>
      </c>
      <c r="G57" s="2" t="s">
        <v>38</v>
      </c>
      <c r="H57" s="1" t="s">
        <v>2</v>
      </c>
      <c r="J57" s="1" t="s">
        <v>12</v>
      </c>
      <c r="K57" s="2" t="s">
        <v>38</v>
      </c>
      <c r="L57" s="1" t="s">
        <v>2</v>
      </c>
      <c r="N57" s="1" t="s">
        <v>18</v>
      </c>
      <c r="O57" s="2" t="s">
        <v>38</v>
      </c>
      <c r="P57" s="1" t="s">
        <v>2</v>
      </c>
      <c r="R57" s="1" t="s">
        <v>24</v>
      </c>
      <c r="S57" s="2" t="s">
        <v>38</v>
      </c>
      <c r="T57" s="1" t="s">
        <v>2</v>
      </c>
      <c r="V57" s="1" t="s">
        <v>29</v>
      </c>
      <c r="W57" s="2" t="s">
        <v>38</v>
      </c>
      <c r="X57" s="1" t="s">
        <v>2</v>
      </c>
    </row>
    <row r="58" spans="1:24" x14ac:dyDescent="0.3">
      <c r="B58" s="3" t="s">
        <v>40</v>
      </c>
      <c r="C58">
        <f>C51+G51+K51+O51+S51+W51</f>
        <v>2717</v>
      </c>
      <c r="D58">
        <f>C58/$C$61*100</f>
        <v>63.794317915003518</v>
      </c>
      <c r="F58" s="3" t="s">
        <v>40</v>
      </c>
      <c r="G58">
        <v>786</v>
      </c>
      <c r="H58">
        <v>53.946465339739191</v>
      </c>
      <c r="J58" s="3" t="s">
        <v>40</v>
      </c>
      <c r="K58">
        <v>677</v>
      </c>
      <c r="L58">
        <v>65.221579961464357</v>
      </c>
      <c r="N58" s="3" t="s">
        <v>40</v>
      </c>
      <c r="O58">
        <v>792</v>
      </c>
      <c r="P58">
        <v>71.415689810640217</v>
      </c>
      <c r="R58" s="3" t="s">
        <v>40</v>
      </c>
      <c r="S58">
        <v>330</v>
      </c>
      <c r="T58">
        <v>69.327731092436977</v>
      </c>
      <c r="V58" s="3" t="s">
        <v>40</v>
      </c>
      <c r="W58">
        <v>132</v>
      </c>
      <c r="X58">
        <v>73.743016759776538</v>
      </c>
    </row>
    <row r="59" spans="1:24" x14ac:dyDescent="0.3">
      <c r="B59" s="3" t="s">
        <v>39</v>
      </c>
      <c r="C59">
        <f t="shared" ref="C59:C61" si="34">C52+G52+K52+O52+S52+W52</f>
        <v>1429</v>
      </c>
      <c r="D59">
        <f t="shared" ref="D59:D61" si="35">C59/$C$61*100</f>
        <v>33.552477107302181</v>
      </c>
      <c r="F59" s="3" t="s">
        <v>39</v>
      </c>
      <c r="G59">
        <v>582</v>
      </c>
      <c r="H59">
        <v>39.945092656142762</v>
      </c>
      <c r="J59" s="3" t="s">
        <v>39</v>
      </c>
      <c r="K59">
        <v>351</v>
      </c>
      <c r="L59">
        <v>33.815028901734109</v>
      </c>
      <c r="N59" s="3" t="s">
        <v>39</v>
      </c>
      <c r="O59">
        <v>307</v>
      </c>
      <c r="P59">
        <v>27.682596934174931</v>
      </c>
      <c r="R59" s="3" t="s">
        <v>39</v>
      </c>
      <c r="S59">
        <v>143</v>
      </c>
      <c r="T59">
        <v>30.042016806722689</v>
      </c>
      <c r="V59" s="3" t="s">
        <v>39</v>
      </c>
      <c r="W59">
        <v>46</v>
      </c>
      <c r="X59">
        <v>25.69832402234637</v>
      </c>
    </row>
    <row r="60" spans="1:24" x14ac:dyDescent="0.3">
      <c r="B60" s="7" t="s">
        <v>41</v>
      </c>
      <c r="C60">
        <f t="shared" si="34"/>
        <v>113</v>
      </c>
      <c r="D60">
        <f t="shared" si="35"/>
        <v>2.6532049776942945</v>
      </c>
      <c r="F60" s="7" t="s">
        <v>41</v>
      </c>
      <c r="G60">
        <v>89</v>
      </c>
      <c r="H60">
        <v>6.1084420041180509</v>
      </c>
      <c r="J60" s="7" t="s">
        <v>41</v>
      </c>
      <c r="K60">
        <v>10</v>
      </c>
      <c r="L60">
        <v>0.96339113680154131</v>
      </c>
      <c r="N60" s="7" t="s">
        <v>41</v>
      </c>
      <c r="O60">
        <v>10</v>
      </c>
      <c r="P60">
        <v>0.90171325518485124</v>
      </c>
      <c r="R60" s="7" t="s">
        <v>41</v>
      </c>
      <c r="S60">
        <v>3</v>
      </c>
      <c r="T60">
        <v>0.63025210084033612</v>
      </c>
      <c r="V60" s="7" t="s">
        <v>41</v>
      </c>
      <c r="W60">
        <v>1</v>
      </c>
      <c r="X60">
        <v>0.55865921787709494</v>
      </c>
    </row>
    <row r="61" spans="1:24" x14ac:dyDescent="0.3">
      <c r="C61">
        <f t="shared" si="34"/>
        <v>4259</v>
      </c>
      <c r="D61">
        <f t="shared" si="35"/>
        <v>100</v>
      </c>
      <c r="G61">
        <v>1457</v>
      </c>
      <c r="H61">
        <v>100</v>
      </c>
      <c r="K61">
        <v>1038</v>
      </c>
      <c r="L61">
        <v>100</v>
      </c>
      <c r="O61">
        <v>1109</v>
      </c>
      <c r="P61">
        <v>100</v>
      </c>
      <c r="S61">
        <v>476</v>
      </c>
      <c r="T61">
        <v>100</v>
      </c>
      <c r="W61">
        <v>179</v>
      </c>
      <c r="X61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2020-06-05T11:25:09Z</dcterms:created>
  <dcterms:modified xsi:type="dcterms:W3CDTF">2020-06-05T12:13:04Z</dcterms:modified>
</cp:coreProperties>
</file>