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astian\Desktop\python_map\New\Vistelius_1995_OCR\_PETRO\Frost_area\Fe_number\"/>
    </mc:Choice>
  </mc:AlternateContent>
  <xr:revisionPtr revIDLastSave="0" documentId="13_ncr:1_{0A0BFEBD-70F4-48E7-9447-47C69288D6BB}" xr6:coauthVersionLast="45" xr6:coauthVersionMax="45" xr10:uidLastSave="{00000000-0000-0000-0000-000000000000}"/>
  <bookViews>
    <workbookView xWindow="-108" yWindow="-108" windowWidth="23256" windowHeight="12576" xr2:uid="{26AA36AD-1DDA-4AB8-A602-300881D72990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8" i="1" l="1"/>
  <c r="D49" i="1"/>
  <c r="D47" i="1"/>
  <c r="C48" i="1"/>
  <c r="C49" i="1"/>
  <c r="C47" i="1"/>
  <c r="X42" i="1"/>
  <c r="X43" i="1"/>
  <c r="X41" i="1"/>
  <c r="T42" i="1"/>
  <c r="T43" i="1"/>
  <c r="T41" i="1"/>
  <c r="P42" i="1"/>
  <c r="P43" i="1"/>
  <c r="P41" i="1"/>
  <c r="L42" i="1"/>
  <c r="L43" i="1"/>
  <c r="L41" i="1"/>
  <c r="D42" i="1"/>
  <c r="D43" i="1"/>
  <c r="D41" i="1"/>
  <c r="W42" i="1"/>
  <c r="W43" i="1"/>
  <c r="W41" i="1"/>
  <c r="S42" i="1"/>
  <c r="S43" i="1"/>
  <c r="S41" i="1"/>
  <c r="O42" i="1"/>
  <c r="O43" i="1"/>
  <c r="O41" i="1"/>
  <c r="K42" i="1"/>
  <c r="K43" i="1"/>
  <c r="K41" i="1"/>
  <c r="G43" i="1"/>
  <c r="H43" i="1" s="1"/>
  <c r="H42" i="1"/>
  <c r="H41" i="1"/>
  <c r="C42" i="1"/>
  <c r="C43" i="1"/>
  <c r="C41" i="1"/>
  <c r="X35" i="1"/>
  <c r="X36" i="1"/>
  <c r="X34" i="1"/>
  <c r="W35" i="1"/>
  <c r="W36" i="1"/>
  <c r="W34" i="1"/>
  <c r="H35" i="1"/>
  <c r="H36" i="1"/>
  <c r="H34" i="1"/>
  <c r="D35" i="1"/>
  <c r="D36" i="1"/>
  <c r="D34" i="1"/>
  <c r="G36" i="1"/>
  <c r="C36" i="1"/>
  <c r="X27" i="1"/>
  <c r="X28" i="1"/>
  <c r="X26" i="1"/>
  <c r="W27" i="1"/>
  <c r="W28" i="1"/>
  <c r="W26" i="1"/>
  <c r="P27" i="1"/>
  <c r="P28" i="1"/>
  <c r="P26" i="1"/>
  <c r="L27" i="1"/>
  <c r="L28" i="1"/>
  <c r="L26" i="1"/>
  <c r="H27" i="1"/>
  <c r="H28" i="1"/>
  <c r="H26" i="1"/>
  <c r="G28" i="1"/>
  <c r="X20" i="1"/>
  <c r="X21" i="1"/>
  <c r="X19" i="1"/>
  <c r="W20" i="1"/>
  <c r="W21" i="1"/>
  <c r="W19" i="1"/>
  <c r="P20" i="1"/>
  <c r="P21" i="1"/>
  <c r="P19" i="1"/>
  <c r="L20" i="1"/>
  <c r="L21" i="1"/>
  <c r="L19" i="1"/>
  <c r="H20" i="1"/>
  <c r="H21" i="1"/>
  <c r="H19" i="1"/>
  <c r="O21" i="1"/>
  <c r="K21" i="1"/>
  <c r="G21" i="1"/>
  <c r="X12" i="1"/>
  <c r="X13" i="1"/>
  <c r="X11" i="1"/>
  <c r="W13" i="1"/>
  <c r="W12" i="1"/>
  <c r="W11" i="1"/>
  <c r="P12" i="1"/>
  <c r="P13" i="1"/>
  <c r="P11" i="1"/>
  <c r="L12" i="1"/>
  <c r="L13" i="1"/>
  <c r="L11" i="1"/>
  <c r="O13" i="1"/>
  <c r="K13" i="1"/>
  <c r="H12" i="1"/>
  <c r="H13" i="1"/>
  <c r="H11" i="1"/>
  <c r="X4" i="1"/>
  <c r="X5" i="1"/>
  <c r="X3" i="1"/>
  <c r="W4" i="1"/>
  <c r="W5" i="1"/>
  <c r="W3" i="1"/>
  <c r="T4" i="1"/>
  <c r="T5" i="1"/>
  <c r="T3" i="1"/>
  <c r="P4" i="1"/>
  <c r="P5" i="1"/>
  <c r="P3" i="1"/>
  <c r="L4" i="1"/>
  <c r="L5" i="1"/>
  <c r="L3" i="1"/>
  <c r="H4" i="1"/>
  <c r="H5" i="1"/>
  <c r="H3" i="1"/>
  <c r="D4" i="1"/>
  <c r="D5" i="1"/>
  <c r="D3" i="1"/>
  <c r="K5" i="1"/>
  <c r="G5" i="1"/>
  <c r="C5" i="1"/>
</calcChain>
</file>

<file path=xl/sharedStrings.xml><?xml version="1.0" encoding="utf-8"?>
<sst xmlns="http://schemas.openxmlformats.org/spreadsheetml/2006/main" count="191" uniqueCount="42">
  <si>
    <t>Area1</t>
  </si>
  <si>
    <t>Fe_number</t>
  </si>
  <si>
    <t>magnesian</t>
  </si>
  <si>
    <t>ferroan</t>
  </si>
  <si>
    <t>Area1_Tr</t>
  </si>
  <si>
    <t>Area1_Tr_j</t>
  </si>
  <si>
    <t>Area1_J</t>
  </si>
  <si>
    <t>Area1_K</t>
  </si>
  <si>
    <t>Area1_Mz</t>
  </si>
  <si>
    <t>%</t>
  </si>
  <si>
    <t>Area1_tot</t>
  </si>
  <si>
    <t>Area2</t>
  </si>
  <si>
    <t>Area2_Tr</t>
  </si>
  <si>
    <t>Area2_J</t>
  </si>
  <si>
    <t>Area2_K</t>
  </si>
  <si>
    <t>Area2_Pg</t>
  </si>
  <si>
    <t>Area2_tot</t>
  </si>
  <si>
    <t>Area3</t>
  </si>
  <si>
    <t>Area3_Tr</t>
  </si>
  <si>
    <t>Area3_J</t>
  </si>
  <si>
    <t>Area3_K</t>
  </si>
  <si>
    <t>Area3_Pg</t>
  </si>
  <si>
    <t>Area3_tot</t>
  </si>
  <si>
    <t>Area4</t>
  </si>
  <si>
    <t>Area4_J</t>
  </si>
  <si>
    <t>Area4_K</t>
  </si>
  <si>
    <t>Area4_Pg</t>
  </si>
  <si>
    <t>Area4_Mz</t>
  </si>
  <si>
    <t>Area4_tot</t>
  </si>
  <si>
    <t>Area5</t>
  </si>
  <si>
    <t>Area5_K</t>
  </si>
  <si>
    <t>Area5_Pg</t>
  </si>
  <si>
    <t>Area5_Mz</t>
  </si>
  <si>
    <t>Area5_tot</t>
  </si>
  <si>
    <t>All_Areas</t>
  </si>
  <si>
    <t>Tot_Tr</t>
  </si>
  <si>
    <t>Tot_Tr_J</t>
  </si>
  <si>
    <t>Tot_J</t>
  </si>
  <si>
    <t>Tot_K</t>
  </si>
  <si>
    <t>Tot_Pg</t>
  </si>
  <si>
    <t>Tot_Mz</t>
  </si>
  <si>
    <t>Tot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</si>
</sst>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 vertical="top"/>
    </xf>
    <xf numFmtId="0" fontId="2" fillId="4" borderId="1" xfId="0" applyFont="1" applyFill="1" applyBorder="1" applyAlignment="1">
      <alignment horizontal="left" vertical="top"/>
    </xf>
    <xf numFmtId="0" fontId="1" fillId="4" borderId="1" xfId="0" applyFont="1" applyFill="1" applyBorder="1" applyAlignment="1">
      <alignment horizontal="left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174E3-1A4A-4A28-B53A-993A8E4C5BE3}">
  <dimension ref="A1:X49"/>
  <sheetViews>
    <sheetView tabSelected="1" topLeftCell="A22" workbookViewId="0">
      <selection activeCell="V45" sqref="V45"/>
    </sheetView>
  </sheetViews>
  <sheetFormatPr defaultRowHeight="14.4" x14ac:dyDescent="0.3"/>
  <cols>
    <col min="2" max="2" width="10.109375" bestFit="1" customWidth="1"/>
    <col min="3" max="3" width="10.5546875" bestFit="1" customWidth="1"/>
    <col min="4" max="4" width="6.44140625" customWidth="1"/>
    <col min="5" max="5" width="7" customWidth="1"/>
    <col min="6" max="7" width="10.109375" bestFit="1" customWidth="1"/>
    <col min="8" max="9" width="6" customWidth="1"/>
    <col min="11" max="11" width="10.109375" bestFit="1" customWidth="1"/>
    <col min="12" max="12" width="6.5546875" customWidth="1"/>
    <col min="13" max="13" width="6.33203125" customWidth="1"/>
    <col min="14" max="15" width="10.109375" bestFit="1" customWidth="1"/>
    <col min="16" max="17" width="6.21875" customWidth="1"/>
    <col min="18" max="19" width="10.109375" bestFit="1" customWidth="1"/>
    <col min="20" max="20" width="5.88671875" customWidth="1"/>
    <col min="21" max="21" width="7" customWidth="1"/>
    <col min="23" max="23" width="10.109375" bestFit="1" customWidth="1"/>
    <col min="24" max="24" width="6.109375" customWidth="1"/>
  </cols>
  <sheetData>
    <row r="1" spans="1:24" x14ac:dyDescent="0.3">
      <c r="A1" t="s">
        <v>0</v>
      </c>
    </row>
    <row r="2" spans="1:24" x14ac:dyDescent="0.3">
      <c r="B2" s="3" t="s">
        <v>4</v>
      </c>
      <c r="C2" s="4" t="s">
        <v>1</v>
      </c>
      <c r="D2" s="3" t="s">
        <v>9</v>
      </c>
      <c r="F2" s="3" t="s">
        <v>5</v>
      </c>
      <c r="G2" s="4" t="s">
        <v>1</v>
      </c>
      <c r="H2" s="3" t="s">
        <v>9</v>
      </c>
      <c r="J2" s="3" t="s">
        <v>6</v>
      </c>
      <c r="K2" s="4" t="s">
        <v>1</v>
      </c>
      <c r="L2" s="3" t="s">
        <v>9</v>
      </c>
      <c r="N2" s="3" t="s">
        <v>7</v>
      </c>
      <c r="O2" s="4" t="s">
        <v>1</v>
      </c>
      <c r="P2" s="3" t="s">
        <v>9</v>
      </c>
      <c r="R2" s="3" t="s">
        <v>8</v>
      </c>
      <c r="S2" s="4" t="s">
        <v>1</v>
      </c>
      <c r="T2" s="3" t="s">
        <v>9</v>
      </c>
      <c r="V2" s="3" t="s">
        <v>10</v>
      </c>
      <c r="W2" s="4" t="s">
        <v>1</v>
      </c>
      <c r="X2" s="3" t="s">
        <v>9</v>
      </c>
    </row>
    <row r="3" spans="1:24" x14ac:dyDescent="0.3">
      <c r="B3" s="5" t="s">
        <v>3</v>
      </c>
      <c r="C3">
        <v>134</v>
      </c>
      <c r="D3">
        <f>C3/$C$5*100</f>
        <v>28.571428571428569</v>
      </c>
      <c r="F3" s="5" t="s">
        <v>3</v>
      </c>
      <c r="G3">
        <v>144</v>
      </c>
      <c r="H3">
        <f>G3/$G$5*100</f>
        <v>48.322147651006716</v>
      </c>
      <c r="J3" s="5" t="s">
        <v>3</v>
      </c>
      <c r="K3">
        <v>264</v>
      </c>
      <c r="L3">
        <f>K3/$K$5*100</f>
        <v>41.904761904761905</v>
      </c>
      <c r="N3" s="5" t="s">
        <v>3</v>
      </c>
      <c r="O3">
        <v>2</v>
      </c>
      <c r="P3">
        <f>O3/$O$5*100</f>
        <v>66.666666666666657</v>
      </c>
      <c r="R3" s="5" t="s">
        <v>3</v>
      </c>
      <c r="S3">
        <v>30</v>
      </c>
      <c r="T3">
        <f>S3/$S$5*100</f>
        <v>52.631578947368418</v>
      </c>
      <c r="V3" s="5" t="s">
        <v>3</v>
      </c>
      <c r="W3">
        <f>C3+G3+K3+O3+S3</f>
        <v>574</v>
      </c>
      <c r="X3">
        <f>W3/$W$5*100</f>
        <v>39.396019217570348</v>
      </c>
    </row>
    <row r="4" spans="1:24" x14ac:dyDescent="0.3">
      <c r="B4" s="5" t="s">
        <v>2</v>
      </c>
      <c r="C4">
        <v>335</v>
      </c>
      <c r="D4">
        <f t="shared" ref="D4:D5" si="0">C4/$C$5*100</f>
        <v>71.428571428571431</v>
      </c>
      <c r="F4" s="5" t="s">
        <v>2</v>
      </c>
      <c r="G4">
        <v>154</v>
      </c>
      <c r="H4">
        <f t="shared" ref="H4:H5" si="1">G4/$G$5*100</f>
        <v>51.677852348993291</v>
      </c>
      <c r="J4" s="5" t="s">
        <v>2</v>
      </c>
      <c r="K4">
        <v>366</v>
      </c>
      <c r="L4">
        <f t="shared" ref="L4:L5" si="2">K4/$K$5*100</f>
        <v>58.095238095238102</v>
      </c>
      <c r="N4" s="5" t="s">
        <v>2</v>
      </c>
      <c r="O4">
        <v>1</v>
      </c>
      <c r="P4">
        <f t="shared" ref="P4:P5" si="3">O4/$O$5*100</f>
        <v>33.333333333333329</v>
      </c>
      <c r="R4" s="5" t="s">
        <v>2</v>
      </c>
      <c r="S4">
        <v>27</v>
      </c>
      <c r="T4">
        <f t="shared" ref="T4:T5" si="4">S4/$S$5*100</f>
        <v>47.368421052631575</v>
      </c>
      <c r="V4" s="5" t="s">
        <v>2</v>
      </c>
      <c r="W4">
        <f t="shared" ref="W4:W5" si="5">C4+G4+K4+O4+S4</f>
        <v>883</v>
      </c>
      <c r="X4">
        <f t="shared" ref="X4:X5" si="6">W4/$W$5*100</f>
        <v>60.603980782429645</v>
      </c>
    </row>
    <row r="5" spans="1:24" x14ac:dyDescent="0.3">
      <c r="C5" s="1">
        <f>SUM(C3:C4)</f>
        <v>469</v>
      </c>
      <c r="D5">
        <f t="shared" si="0"/>
        <v>100</v>
      </c>
      <c r="G5" s="1">
        <f>SUM(G3:G4)</f>
        <v>298</v>
      </c>
      <c r="H5">
        <f t="shared" si="1"/>
        <v>100</v>
      </c>
      <c r="K5" s="1">
        <f>SUM(K3:K4)</f>
        <v>630</v>
      </c>
      <c r="L5">
        <f t="shared" si="2"/>
        <v>100</v>
      </c>
      <c r="O5">
        <v>3</v>
      </c>
      <c r="P5">
        <f t="shared" si="3"/>
        <v>100</v>
      </c>
      <c r="S5">
        <v>57</v>
      </c>
      <c r="T5">
        <f t="shared" si="4"/>
        <v>100</v>
      </c>
      <c r="W5">
        <f t="shared" si="5"/>
        <v>1457</v>
      </c>
      <c r="X5">
        <f t="shared" si="6"/>
        <v>100</v>
      </c>
    </row>
    <row r="8" spans="1:24" s="2" customFormat="1" x14ac:dyDescent="0.3"/>
    <row r="9" spans="1:24" x14ac:dyDescent="0.3">
      <c r="A9" t="s">
        <v>11</v>
      </c>
    </row>
    <row r="10" spans="1:24" x14ac:dyDescent="0.3">
      <c r="B10" s="3" t="s">
        <v>12</v>
      </c>
      <c r="C10" s="4" t="s">
        <v>1</v>
      </c>
      <c r="D10" s="3" t="s">
        <v>9</v>
      </c>
      <c r="F10" s="3" t="s">
        <v>13</v>
      </c>
      <c r="G10" s="4" t="s">
        <v>1</v>
      </c>
      <c r="H10" s="3" t="s">
        <v>9</v>
      </c>
      <c r="J10" s="3" t="s">
        <v>14</v>
      </c>
      <c r="K10" s="4" t="s">
        <v>1</v>
      </c>
      <c r="L10" s="3" t="s">
        <v>9</v>
      </c>
      <c r="N10" s="3" t="s">
        <v>15</v>
      </c>
      <c r="O10" s="4" t="s">
        <v>1</v>
      </c>
      <c r="P10" s="3" t="s">
        <v>9</v>
      </c>
      <c r="V10" s="3" t="s">
        <v>16</v>
      </c>
      <c r="W10" s="4" t="s">
        <v>1</v>
      </c>
      <c r="X10" s="3" t="s">
        <v>9</v>
      </c>
    </row>
    <row r="11" spans="1:24" x14ac:dyDescent="0.3">
      <c r="B11" s="6" t="s">
        <v>3</v>
      </c>
      <c r="C11">
        <v>0</v>
      </c>
      <c r="D11">
        <v>0</v>
      </c>
      <c r="F11" s="5" t="s">
        <v>3</v>
      </c>
      <c r="G11">
        <v>5</v>
      </c>
      <c r="H11">
        <f>G11/$G$13*100</f>
        <v>71.428571428571431</v>
      </c>
      <c r="J11" s="5" t="s">
        <v>3</v>
      </c>
      <c r="K11">
        <v>254</v>
      </c>
      <c r="L11">
        <f>K11/$K$13*100</f>
        <v>35.524475524475527</v>
      </c>
      <c r="N11" s="5" t="s">
        <v>3</v>
      </c>
      <c r="O11">
        <v>86</v>
      </c>
      <c r="P11">
        <f>O11/$O$13*100</f>
        <v>27.301587301587301</v>
      </c>
      <c r="V11" s="5" t="s">
        <v>3</v>
      </c>
      <c r="W11">
        <f>C11+G11+K11+O11+S11</f>
        <v>345</v>
      </c>
      <c r="X11">
        <f>W11/$W$13*100</f>
        <v>33.236994219653177</v>
      </c>
    </row>
    <row r="12" spans="1:24" x14ac:dyDescent="0.3">
      <c r="B12" s="5" t="s">
        <v>2</v>
      </c>
      <c r="C12">
        <v>1</v>
      </c>
      <c r="D12">
        <v>100</v>
      </c>
      <c r="F12" s="5" t="s">
        <v>2</v>
      </c>
      <c r="G12">
        <v>2</v>
      </c>
      <c r="H12">
        <f t="shared" ref="H12:H13" si="7">G12/$G$13*100</f>
        <v>28.571428571428569</v>
      </c>
      <c r="J12" s="5" t="s">
        <v>2</v>
      </c>
      <c r="K12">
        <v>461</v>
      </c>
      <c r="L12">
        <f t="shared" ref="L12:L13" si="8">K12/$K$13*100</f>
        <v>64.475524475524466</v>
      </c>
      <c r="N12" s="5" t="s">
        <v>2</v>
      </c>
      <c r="O12">
        <v>229</v>
      </c>
      <c r="P12">
        <f t="shared" ref="P12:P13" si="9">O12/$O$13*100</f>
        <v>72.698412698412696</v>
      </c>
      <c r="V12" s="5" t="s">
        <v>2</v>
      </c>
      <c r="W12">
        <f>C12+G12+K12+O12+S12</f>
        <v>693</v>
      </c>
      <c r="X12">
        <f t="shared" ref="X12:X13" si="10">W12/$W$13*100</f>
        <v>66.763005780346816</v>
      </c>
    </row>
    <row r="13" spans="1:24" x14ac:dyDescent="0.3">
      <c r="C13">
        <v>1</v>
      </c>
      <c r="D13">
        <v>100</v>
      </c>
      <c r="G13">
        <v>7</v>
      </c>
      <c r="H13">
        <f t="shared" si="7"/>
        <v>100</v>
      </c>
      <c r="K13" s="1">
        <f>SUM(K11:K12)</f>
        <v>715</v>
      </c>
      <c r="L13">
        <f t="shared" si="8"/>
        <v>100</v>
      </c>
      <c r="O13" s="1">
        <f>SUM(O11:O12)</f>
        <v>315</v>
      </c>
      <c r="P13">
        <f t="shared" si="9"/>
        <v>100</v>
      </c>
      <c r="W13">
        <f>C13+G13+K13+O13+S13</f>
        <v>1038</v>
      </c>
      <c r="X13">
        <f t="shared" si="10"/>
        <v>100</v>
      </c>
    </row>
    <row r="16" spans="1:24" s="2" customFormat="1" x14ac:dyDescent="0.3"/>
    <row r="17" spans="1:24" x14ac:dyDescent="0.3">
      <c r="A17" t="s">
        <v>17</v>
      </c>
    </row>
    <row r="18" spans="1:24" x14ac:dyDescent="0.3">
      <c r="B18" s="3" t="s">
        <v>18</v>
      </c>
      <c r="C18" s="4" t="s">
        <v>1</v>
      </c>
      <c r="D18" s="3" t="s">
        <v>9</v>
      </c>
      <c r="F18" s="3" t="s">
        <v>19</v>
      </c>
      <c r="G18" s="4" t="s">
        <v>1</v>
      </c>
      <c r="H18" s="3" t="s">
        <v>9</v>
      </c>
      <c r="J18" s="3" t="s">
        <v>20</v>
      </c>
      <c r="K18" s="4" t="s">
        <v>1</v>
      </c>
      <c r="L18" s="3" t="s">
        <v>9</v>
      </c>
      <c r="N18" s="3" t="s">
        <v>21</v>
      </c>
      <c r="O18" s="4" t="s">
        <v>1</v>
      </c>
      <c r="P18" s="3" t="s">
        <v>9</v>
      </c>
      <c r="V18" s="3" t="s">
        <v>22</v>
      </c>
      <c r="W18" s="4" t="s">
        <v>1</v>
      </c>
      <c r="X18" s="3" t="s">
        <v>9</v>
      </c>
    </row>
    <row r="19" spans="1:24" x14ac:dyDescent="0.3">
      <c r="B19" s="5" t="s">
        <v>3</v>
      </c>
      <c r="C19">
        <v>1</v>
      </c>
      <c r="D19">
        <v>100</v>
      </c>
      <c r="F19" s="5" t="s">
        <v>3</v>
      </c>
      <c r="G19">
        <v>43</v>
      </c>
      <c r="H19">
        <f>G19/$G$21*100</f>
        <v>43.43434343434344</v>
      </c>
      <c r="J19" s="5" t="s">
        <v>3</v>
      </c>
      <c r="K19">
        <v>366</v>
      </c>
      <c r="L19">
        <f>K19/$K$21*100</f>
        <v>36.526946107784433</v>
      </c>
      <c r="N19" s="5" t="s">
        <v>3</v>
      </c>
      <c r="O19">
        <v>3</v>
      </c>
      <c r="P19">
        <f>O19/$O$21*100</f>
        <v>42.857142857142854</v>
      </c>
      <c r="V19" s="5" t="s">
        <v>3</v>
      </c>
      <c r="W19">
        <f>C19+G19+K19+O19+S19</f>
        <v>413</v>
      </c>
      <c r="X19">
        <f>W19/$W$21*100</f>
        <v>37.240757439134356</v>
      </c>
    </row>
    <row r="20" spans="1:24" x14ac:dyDescent="0.3">
      <c r="B20" s="6" t="s">
        <v>2</v>
      </c>
      <c r="C20">
        <v>0</v>
      </c>
      <c r="D20">
        <v>0</v>
      </c>
      <c r="F20" s="5" t="s">
        <v>2</v>
      </c>
      <c r="G20">
        <v>56</v>
      </c>
      <c r="H20">
        <f t="shared" ref="H20:H21" si="11">G20/$G$21*100</f>
        <v>56.56565656565656</v>
      </c>
      <c r="J20" s="5" t="s">
        <v>2</v>
      </c>
      <c r="K20">
        <v>636</v>
      </c>
      <c r="L20">
        <f t="shared" ref="L20:L21" si="12">K20/$K$21*100</f>
        <v>63.473053892215567</v>
      </c>
      <c r="N20" s="5" t="s">
        <v>2</v>
      </c>
      <c r="O20">
        <v>4</v>
      </c>
      <c r="P20">
        <f t="shared" ref="P20:P21" si="13">O20/$O$21*100</f>
        <v>57.142857142857139</v>
      </c>
      <c r="V20" s="5" t="s">
        <v>2</v>
      </c>
      <c r="W20">
        <f t="shared" ref="W20:W21" si="14">C20+G20+K20+O20+S20</f>
        <v>696</v>
      </c>
      <c r="X20">
        <f t="shared" ref="X20:X21" si="15">W20/$W$21*100</f>
        <v>62.759242560865644</v>
      </c>
    </row>
    <row r="21" spans="1:24" x14ac:dyDescent="0.3">
      <c r="C21">
        <v>1</v>
      </c>
      <c r="D21">
        <v>100</v>
      </c>
      <c r="G21" s="1">
        <f>SUM(G19:G20)</f>
        <v>99</v>
      </c>
      <c r="H21">
        <f t="shared" si="11"/>
        <v>100</v>
      </c>
      <c r="K21" s="1">
        <f>SUM(K19:K20)</f>
        <v>1002</v>
      </c>
      <c r="L21">
        <f t="shared" si="12"/>
        <v>100</v>
      </c>
      <c r="O21" s="1">
        <f>SUM(O19:O20)</f>
        <v>7</v>
      </c>
      <c r="P21">
        <f t="shared" si="13"/>
        <v>100</v>
      </c>
      <c r="W21">
        <f t="shared" si="14"/>
        <v>1109</v>
      </c>
      <c r="X21">
        <f t="shared" si="15"/>
        <v>100</v>
      </c>
    </row>
    <row r="23" spans="1:24" s="2" customFormat="1" x14ac:dyDescent="0.3"/>
    <row r="24" spans="1:24" x14ac:dyDescent="0.3">
      <c r="A24" t="s">
        <v>23</v>
      </c>
    </row>
    <row r="25" spans="1:24" x14ac:dyDescent="0.3">
      <c r="B25" s="3" t="s">
        <v>24</v>
      </c>
      <c r="C25" s="4" t="s">
        <v>1</v>
      </c>
      <c r="D25" s="3" t="s">
        <v>9</v>
      </c>
      <c r="F25" s="3" t="s">
        <v>25</v>
      </c>
      <c r="G25" s="4" t="s">
        <v>1</v>
      </c>
      <c r="H25" s="3" t="s">
        <v>9</v>
      </c>
      <c r="J25" s="3" t="s">
        <v>26</v>
      </c>
      <c r="K25" s="4" t="s">
        <v>1</v>
      </c>
      <c r="L25" s="3" t="s">
        <v>9</v>
      </c>
      <c r="N25" s="3" t="s">
        <v>27</v>
      </c>
      <c r="O25" s="4" t="s">
        <v>1</v>
      </c>
      <c r="P25" s="3" t="s">
        <v>9</v>
      </c>
      <c r="V25" s="3" t="s">
        <v>28</v>
      </c>
      <c r="W25" s="4" t="s">
        <v>1</v>
      </c>
      <c r="X25" s="3" t="s">
        <v>9</v>
      </c>
    </row>
    <row r="26" spans="1:24" x14ac:dyDescent="0.3">
      <c r="B26" s="5" t="s">
        <v>3</v>
      </c>
      <c r="C26">
        <v>1</v>
      </c>
      <c r="D26">
        <v>100</v>
      </c>
      <c r="F26" s="5" t="s">
        <v>3</v>
      </c>
      <c r="G26">
        <v>117</v>
      </c>
      <c r="H26">
        <f>G26/$G$28*100</f>
        <v>25.601750547045953</v>
      </c>
      <c r="J26" s="5" t="s">
        <v>3</v>
      </c>
      <c r="K26">
        <v>2</v>
      </c>
      <c r="L26">
        <f>K26/$K$28*100</f>
        <v>66.666666666666657</v>
      </c>
      <c r="N26" s="5" t="s">
        <v>3</v>
      </c>
      <c r="O26">
        <v>3</v>
      </c>
      <c r="P26">
        <f>O26/$O$28*100</f>
        <v>20</v>
      </c>
      <c r="V26" s="5" t="s">
        <v>3</v>
      </c>
      <c r="W26">
        <f>C26+G26+K26+O26+S26</f>
        <v>123</v>
      </c>
      <c r="X26">
        <f>W26/$W$28*100</f>
        <v>25.840336134453786</v>
      </c>
    </row>
    <row r="27" spans="1:24" x14ac:dyDescent="0.3">
      <c r="B27" s="6" t="s">
        <v>2</v>
      </c>
      <c r="C27">
        <v>0</v>
      </c>
      <c r="D27">
        <v>0</v>
      </c>
      <c r="F27" s="5" t="s">
        <v>2</v>
      </c>
      <c r="G27">
        <v>340</v>
      </c>
      <c r="H27">
        <f t="shared" ref="H27:H28" si="16">G27/$G$28*100</f>
        <v>74.398249452954047</v>
      </c>
      <c r="J27" s="5" t="s">
        <v>2</v>
      </c>
      <c r="K27">
        <v>1</v>
      </c>
      <c r="L27">
        <f t="shared" ref="L27:L28" si="17">K27/$K$28*100</f>
        <v>33.333333333333329</v>
      </c>
      <c r="N27" s="5" t="s">
        <v>2</v>
      </c>
      <c r="O27">
        <v>12</v>
      </c>
      <c r="P27">
        <f t="shared" ref="P27:P28" si="18">O27/$O$28*100</f>
        <v>80</v>
      </c>
      <c r="V27" s="5" t="s">
        <v>2</v>
      </c>
      <c r="W27">
        <f t="shared" ref="W27:W28" si="19">C27+G27+K27+O27+S27</f>
        <v>353</v>
      </c>
      <c r="X27">
        <f t="shared" ref="X27:X28" si="20">W27/$W$28*100</f>
        <v>74.159663865546221</v>
      </c>
    </row>
    <row r="28" spans="1:24" x14ac:dyDescent="0.3">
      <c r="C28">
        <v>1</v>
      </c>
      <c r="D28">
        <v>100</v>
      </c>
      <c r="G28" s="1">
        <f>SUM(G26:G27)</f>
        <v>457</v>
      </c>
      <c r="H28">
        <f t="shared" si="16"/>
        <v>100</v>
      </c>
      <c r="K28">
        <v>3</v>
      </c>
      <c r="L28">
        <f t="shared" si="17"/>
        <v>100</v>
      </c>
      <c r="O28">
        <v>15</v>
      </c>
      <c r="P28">
        <f t="shared" si="18"/>
        <v>100</v>
      </c>
      <c r="W28">
        <f t="shared" si="19"/>
        <v>476</v>
      </c>
      <c r="X28">
        <f t="shared" si="20"/>
        <v>100</v>
      </c>
    </row>
    <row r="31" spans="1:24" s="2" customFormat="1" x14ac:dyDescent="0.3"/>
    <row r="32" spans="1:24" x14ac:dyDescent="0.3">
      <c r="A32" t="s">
        <v>29</v>
      </c>
    </row>
    <row r="33" spans="1:24" x14ac:dyDescent="0.3">
      <c r="B33" s="3" t="s">
        <v>30</v>
      </c>
      <c r="C33" s="4" t="s">
        <v>1</v>
      </c>
      <c r="D33" s="3" t="s">
        <v>9</v>
      </c>
      <c r="F33" s="3" t="s">
        <v>31</v>
      </c>
      <c r="G33" s="4" t="s">
        <v>1</v>
      </c>
      <c r="H33" s="3" t="s">
        <v>9</v>
      </c>
      <c r="J33" s="3" t="s">
        <v>32</v>
      </c>
      <c r="K33" s="4" t="s">
        <v>1</v>
      </c>
      <c r="L33" s="3" t="s">
        <v>9</v>
      </c>
      <c r="V33" s="3" t="s">
        <v>33</v>
      </c>
      <c r="W33" s="4" t="s">
        <v>1</v>
      </c>
      <c r="X33" s="3" t="s">
        <v>9</v>
      </c>
    </row>
    <row r="34" spans="1:24" x14ac:dyDescent="0.3">
      <c r="B34" s="5" t="s">
        <v>3</v>
      </c>
      <c r="C34">
        <v>41</v>
      </c>
      <c r="D34">
        <f>C34/$C$36*100</f>
        <v>25</v>
      </c>
      <c r="F34" s="5" t="s">
        <v>3</v>
      </c>
      <c r="G34">
        <v>6</v>
      </c>
      <c r="H34">
        <f>G34/$G$36*100</f>
        <v>46.153846153846153</v>
      </c>
      <c r="J34" s="6" t="s">
        <v>3</v>
      </c>
      <c r="K34">
        <v>0</v>
      </c>
      <c r="L34">
        <v>0</v>
      </c>
      <c r="V34" s="5" t="s">
        <v>3</v>
      </c>
      <c r="W34">
        <f>C34+G34+K34</f>
        <v>47</v>
      </c>
      <c r="X34">
        <f>W34/$W$36*100</f>
        <v>26.256983240223462</v>
      </c>
    </row>
    <row r="35" spans="1:24" x14ac:dyDescent="0.3">
      <c r="B35" s="5" t="s">
        <v>2</v>
      </c>
      <c r="C35">
        <v>123</v>
      </c>
      <c r="D35">
        <f t="shared" ref="D35:D36" si="21">C35/$C$36*100</f>
        <v>75</v>
      </c>
      <c r="F35" s="5" t="s">
        <v>2</v>
      </c>
      <c r="G35">
        <v>7</v>
      </c>
      <c r="H35">
        <f t="shared" ref="H35:H36" si="22">G35/$G$36*100</f>
        <v>53.846153846153847</v>
      </c>
      <c r="J35" s="5" t="s">
        <v>2</v>
      </c>
      <c r="K35">
        <v>2</v>
      </c>
      <c r="L35">
        <v>100</v>
      </c>
      <c r="V35" s="5" t="s">
        <v>2</v>
      </c>
      <c r="W35">
        <f t="shared" ref="W35:W36" si="23">C35+G35+K35</f>
        <v>132</v>
      </c>
      <c r="X35">
        <f t="shared" ref="X35:X36" si="24">W35/$W$36*100</f>
        <v>73.743016759776538</v>
      </c>
    </row>
    <row r="36" spans="1:24" x14ac:dyDescent="0.3">
      <c r="C36" s="1">
        <f>SUM(C34:C35)</f>
        <v>164</v>
      </c>
      <c r="D36">
        <f t="shared" si="21"/>
        <v>100</v>
      </c>
      <c r="G36" s="1">
        <f>SUM(G34:G35)</f>
        <v>13</v>
      </c>
      <c r="H36">
        <f t="shared" si="22"/>
        <v>100</v>
      </c>
      <c r="K36">
        <v>2</v>
      </c>
      <c r="L36">
        <v>100</v>
      </c>
      <c r="W36">
        <f t="shared" si="23"/>
        <v>179</v>
      </c>
      <c r="X36">
        <f t="shared" si="24"/>
        <v>100</v>
      </c>
    </row>
    <row r="38" spans="1:24" s="2" customFormat="1" x14ac:dyDescent="0.3"/>
    <row r="39" spans="1:24" x14ac:dyDescent="0.3">
      <c r="A39" t="s">
        <v>34</v>
      </c>
    </row>
    <row r="40" spans="1:24" x14ac:dyDescent="0.3">
      <c r="B40" s="3" t="s">
        <v>35</v>
      </c>
      <c r="C40" s="4" t="s">
        <v>1</v>
      </c>
      <c r="D40" s="3" t="s">
        <v>9</v>
      </c>
      <c r="F40" s="3" t="s">
        <v>36</v>
      </c>
      <c r="G40" s="4" t="s">
        <v>1</v>
      </c>
      <c r="H40" s="3" t="s">
        <v>9</v>
      </c>
      <c r="J40" s="3" t="s">
        <v>37</v>
      </c>
      <c r="K40" s="4" t="s">
        <v>1</v>
      </c>
      <c r="L40" s="3" t="s">
        <v>9</v>
      </c>
      <c r="N40" s="3" t="s">
        <v>38</v>
      </c>
      <c r="O40" s="4" t="s">
        <v>1</v>
      </c>
      <c r="P40" s="3" t="s">
        <v>9</v>
      </c>
      <c r="R40" s="3" t="s">
        <v>39</v>
      </c>
      <c r="S40" s="4" t="s">
        <v>1</v>
      </c>
      <c r="T40" s="3" t="s">
        <v>9</v>
      </c>
      <c r="V40" s="3" t="s">
        <v>40</v>
      </c>
      <c r="W40" s="4" t="s">
        <v>1</v>
      </c>
      <c r="X40" s="3" t="s">
        <v>9</v>
      </c>
    </row>
    <row r="41" spans="1:24" x14ac:dyDescent="0.3">
      <c r="B41" s="5" t="s">
        <v>3</v>
      </c>
      <c r="C41">
        <f>C3+C11+C19</f>
        <v>135</v>
      </c>
      <c r="D41">
        <f>C41/$C$43*100</f>
        <v>28.662420382165603</v>
      </c>
      <c r="F41" s="5" t="s">
        <v>3</v>
      </c>
      <c r="G41">
        <v>144</v>
      </c>
      <c r="H41">
        <f>G41/$G$5*100</f>
        <v>48.322147651006716</v>
      </c>
      <c r="J41" s="5" t="s">
        <v>3</v>
      </c>
      <c r="K41">
        <f>K3+G11+G19+C26</f>
        <v>313</v>
      </c>
      <c r="L41">
        <f>K41/$K$43*100</f>
        <v>42.469470827679785</v>
      </c>
      <c r="N41" s="5" t="s">
        <v>3</v>
      </c>
      <c r="O41">
        <f>O3+K11+K19+G26+C34</f>
        <v>780</v>
      </c>
      <c r="P41">
        <f>O41/$O$43*100</f>
        <v>33.319094404100809</v>
      </c>
      <c r="R41" s="5" t="s">
        <v>3</v>
      </c>
      <c r="S41">
        <f>O11+O19+K26+G34</f>
        <v>97</v>
      </c>
      <c r="T41">
        <f>S41/$S$43*100</f>
        <v>28.698224852071007</v>
      </c>
      <c r="V41" s="5" t="s">
        <v>3</v>
      </c>
      <c r="W41">
        <f>S3+O26+K34</f>
        <v>33</v>
      </c>
      <c r="X41">
        <f>W41/$W$43*100</f>
        <v>44.594594594594597</v>
      </c>
    </row>
    <row r="42" spans="1:24" x14ac:dyDescent="0.3">
      <c r="B42" s="5" t="s">
        <v>2</v>
      </c>
      <c r="C42">
        <f t="shared" ref="C42:C43" si="25">C4+C12+C20</f>
        <v>336</v>
      </c>
      <c r="D42">
        <f t="shared" ref="D42:D43" si="26">C42/$C$43*100</f>
        <v>71.337579617834393</v>
      </c>
      <c r="F42" s="5" t="s">
        <v>2</v>
      </c>
      <c r="G42">
        <v>154</v>
      </c>
      <c r="H42">
        <f t="shared" ref="H42:H43" si="27">G42/$G$5*100</f>
        <v>51.677852348993291</v>
      </c>
      <c r="J42" s="5" t="s">
        <v>2</v>
      </c>
      <c r="K42">
        <f t="shared" ref="K42:K43" si="28">K4+G12+G20+C27</f>
        <v>424</v>
      </c>
      <c r="L42">
        <f t="shared" ref="L42:L43" si="29">K42/$K$43*100</f>
        <v>57.530529172320222</v>
      </c>
      <c r="N42" s="5" t="s">
        <v>2</v>
      </c>
      <c r="O42">
        <f t="shared" ref="O42:O43" si="30">O4+K12+K20+G27+C35</f>
        <v>1561</v>
      </c>
      <c r="P42">
        <f t="shared" ref="P42:P43" si="31">O42/$O$43*100</f>
        <v>66.680905595899191</v>
      </c>
      <c r="R42" s="5" t="s">
        <v>2</v>
      </c>
      <c r="S42">
        <f t="shared" ref="S42:S43" si="32">O12+O20+K27+G35</f>
        <v>241</v>
      </c>
      <c r="T42">
        <f t="shared" ref="T42:T43" si="33">S42/$S$43*100</f>
        <v>71.301775147928993</v>
      </c>
      <c r="V42" s="5" t="s">
        <v>2</v>
      </c>
      <c r="W42">
        <f t="shared" ref="W42:W43" si="34">S4+O27+K35</f>
        <v>41</v>
      </c>
      <c r="X42">
        <f t="shared" ref="X42:X43" si="35">W42/$W$43*100</f>
        <v>55.405405405405403</v>
      </c>
    </row>
    <row r="43" spans="1:24" x14ac:dyDescent="0.3">
      <c r="C43">
        <f t="shared" si="25"/>
        <v>471</v>
      </c>
      <c r="D43">
        <f t="shared" si="26"/>
        <v>100</v>
      </c>
      <c r="G43" s="1">
        <f>SUM(G41:G42)</f>
        <v>298</v>
      </c>
      <c r="H43">
        <f t="shared" si="27"/>
        <v>100</v>
      </c>
      <c r="K43">
        <f t="shared" si="28"/>
        <v>737</v>
      </c>
      <c r="L43">
        <f t="shared" si="29"/>
        <v>100</v>
      </c>
      <c r="O43">
        <f t="shared" si="30"/>
        <v>2341</v>
      </c>
      <c r="P43">
        <f t="shared" si="31"/>
        <v>100</v>
      </c>
      <c r="S43">
        <f t="shared" si="32"/>
        <v>338</v>
      </c>
      <c r="T43">
        <f t="shared" si="33"/>
        <v>100</v>
      </c>
      <c r="W43">
        <f t="shared" si="34"/>
        <v>74</v>
      </c>
      <c r="X43">
        <f t="shared" si="35"/>
        <v>100</v>
      </c>
    </row>
    <row r="46" spans="1:24" x14ac:dyDescent="0.3">
      <c r="B46" s="3" t="s">
        <v>41</v>
      </c>
      <c r="C46" s="4" t="s">
        <v>1</v>
      </c>
      <c r="D46" s="3" t="s">
        <v>9</v>
      </c>
      <c r="F46" s="3" t="s">
        <v>10</v>
      </c>
      <c r="G46" s="4" t="s">
        <v>1</v>
      </c>
      <c r="H46" s="3" t="s">
        <v>9</v>
      </c>
      <c r="J46" s="3" t="s">
        <v>16</v>
      </c>
      <c r="K46" s="4" t="s">
        <v>1</v>
      </c>
      <c r="L46" s="3" t="s">
        <v>9</v>
      </c>
      <c r="N46" s="3" t="s">
        <v>22</v>
      </c>
      <c r="O46" s="4" t="s">
        <v>1</v>
      </c>
      <c r="P46" s="3" t="s">
        <v>9</v>
      </c>
      <c r="R46" s="3" t="s">
        <v>28</v>
      </c>
      <c r="S46" s="4" t="s">
        <v>1</v>
      </c>
      <c r="T46" s="3" t="s">
        <v>9</v>
      </c>
      <c r="V46" s="3" t="s">
        <v>33</v>
      </c>
      <c r="W46" s="4" t="s">
        <v>1</v>
      </c>
      <c r="X46" s="3" t="s">
        <v>9</v>
      </c>
    </row>
    <row r="47" spans="1:24" x14ac:dyDescent="0.3">
      <c r="B47" s="5" t="s">
        <v>3</v>
      </c>
      <c r="C47">
        <f>C41+G41+K41+O41+S41+W41</f>
        <v>1502</v>
      </c>
      <c r="D47">
        <f>C47/$C$49*100</f>
        <v>35.266494482272833</v>
      </c>
      <c r="F47" s="5" t="s">
        <v>3</v>
      </c>
      <c r="G47">
        <v>574</v>
      </c>
      <c r="H47">
        <v>39.396019217570348</v>
      </c>
      <c r="J47" s="5" t="s">
        <v>3</v>
      </c>
      <c r="K47">
        <v>345</v>
      </c>
      <c r="L47">
        <v>33.236994219653177</v>
      </c>
      <c r="N47" s="5" t="s">
        <v>3</v>
      </c>
      <c r="O47">
        <v>413</v>
      </c>
      <c r="P47">
        <v>37.240757439134356</v>
      </c>
      <c r="R47" s="5" t="s">
        <v>3</v>
      </c>
      <c r="S47">
        <v>123</v>
      </c>
      <c r="T47">
        <v>25.840336134453786</v>
      </c>
      <c r="V47" s="5" t="s">
        <v>3</v>
      </c>
      <c r="W47">
        <v>47</v>
      </c>
      <c r="X47">
        <v>26.256983240223462</v>
      </c>
    </row>
    <row r="48" spans="1:24" x14ac:dyDescent="0.3">
      <c r="B48" s="5" t="s">
        <v>2</v>
      </c>
      <c r="C48">
        <f t="shared" ref="C48:C49" si="36">C42+G42+K42+O42+S42+W42</f>
        <v>2757</v>
      </c>
      <c r="D48">
        <f t="shared" ref="D48:D49" si="37">C48/$C$49*100</f>
        <v>64.733505517727167</v>
      </c>
      <c r="F48" s="5" t="s">
        <v>2</v>
      </c>
      <c r="G48">
        <v>883</v>
      </c>
      <c r="H48">
        <v>60.603980782429645</v>
      </c>
      <c r="J48" s="5" t="s">
        <v>2</v>
      </c>
      <c r="K48">
        <v>693</v>
      </c>
      <c r="L48">
        <v>66.763005780346816</v>
      </c>
      <c r="N48" s="5" t="s">
        <v>2</v>
      </c>
      <c r="O48">
        <v>696</v>
      </c>
      <c r="P48">
        <v>62.759242560865644</v>
      </c>
      <c r="R48" s="5" t="s">
        <v>2</v>
      </c>
      <c r="S48">
        <v>353</v>
      </c>
      <c r="T48">
        <v>74.159663865546221</v>
      </c>
      <c r="V48" s="5" t="s">
        <v>2</v>
      </c>
      <c r="W48">
        <v>132</v>
      </c>
      <c r="X48">
        <v>73.743016759776538</v>
      </c>
    </row>
    <row r="49" spans="3:24" x14ac:dyDescent="0.3">
      <c r="C49">
        <f t="shared" si="36"/>
        <v>4259</v>
      </c>
      <c r="D49">
        <f t="shared" si="37"/>
        <v>100</v>
      </c>
      <c r="G49">
        <v>1457</v>
      </c>
      <c r="H49">
        <v>100</v>
      </c>
      <c r="K49">
        <v>1038</v>
      </c>
      <c r="L49">
        <v>100</v>
      </c>
      <c r="O49">
        <v>1109</v>
      </c>
      <c r="P49">
        <v>100</v>
      </c>
      <c r="S49">
        <v>476</v>
      </c>
      <c r="T49">
        <v>100</v>
      </c>
      <c r="W49">
        <v>179</v>
      </c>
      <c r="X49">
        <v>100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</dc:creator>
  <cp:lastModifiedBy>Sebastian</cp:lastModifiedBy>
  <dcterms:created xsi:type="dcterms:W3CDTF">2020-06-05T10:45:46Z</dcterms:created>
  <dcterms:modified xsi:type="dcterms:W3CDTF">2020-06-05T11:21:32Z</dcterms:modified>
</cp:coreProperties>
</file>